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120" windowWidth="19320" windowHeight="9120" firstSheet="11" activeTab="21"/>
  </bookViews>
  <sheets>
    <sheet name="INFO" sheetId="1" r:id="rId1"/>
    <sheet name="SD" sheetId="2" r:id="rId2"/>
    <sheet name="MASTER DATA" sheetId="3" r:id="rId3"/>
    <sheet name="SEARCH S.R.NO" sheetId="4" r:id="rId4"/>
    <sheet name="student record" sheetId="5" r:id="rId5"/>
    <sheet name="FORM" sheetId="6" r:id="rId6"/>
    <sheet name="अंतर सदन प्रमाण पत्र" sheetId="7" r:id="rId7"/>
    <sheet name="ORDER" sheetId="8" r:id="rId8"/>
    <sheet name="सूचि" sheetId="9" r:id="rId9"/>
    <sheet name="एथेलेटिक्स सूची" sheetId="27" r:id="rId10"/>
    <sheet name="कब्बड्डी सूचि" sheetId="29" r:id="rId11"/>
    <sheet name="यात्रा भत्ता" sheetId="26" r:id="rId12"/>
    <sheet name="PRE स्टेट कैंप आदेश" sheetId="11" r:id="rId13"/>
    <sheet name="प्रपत्र क" sheetId="12" r:id="rId14"/>
    <sheet name="प्रपत्र ख" sheetId="13" r:id="rId15"/>
    <sheet name="प्रपत्र ग" sheetId="14" r:id="rId16"/>
    <sheet name="128 ड्राज" sheetId="30" r:id="rId17"/>
    <sheet name="ड्राज 64" sheetId="15" r:id="rId18"/>
    <sheet name="ड्राज 32" sheetId="18" r:id="rId19"/>
    <sheet name="ड्राज 16" sheetId="16" r:id="rId20"/>
    <sheet name="ड्राज 8" sheetId="17" r:id="rId21"/>
    <sheet name="स्कोर शीट कब्बड्डी" sheetId="21" r:id="rId22"/>
  </sheets>
  <externalReferences>
    <externalReference r:id="rId23"/>
    <externalReference r:id="rId24"/>
    <externalReference r:id="rId25"/>
    <externalReference r:id="rId26"/>
    <externalReference r:id="rId27"/>
  </externalReferences>
  <definedNames>
    <definedName name="_xlnm._FilterDatabase" localSheetId="4" hidden="1">'student record'!$A$1:$A$1501</definedName>
    <definedName name="_xlnm._FilterDatabase" localSheetId="10" hidden="1">'कब्बड्डी सूचि'!$A$1:$Q$35</definedName>
    <definedName name="AGE">'SEARCH S.R.NO'!$A$4:$AB$28</definedName>
    <definedName name="kkr">[1]form!$Z$3:$AO$1000</definedName>
    <definedName name="kss">[1]master!$R$3:$R$51</definedName>
    <definedName name="kt">[1]form!$Z$3:$Z$1000</definedName>
    <definedName name="_xlnm.Print_Area" localSheetId="16">'128 ड्राज'!$A$1:$Q$164</definedName>
    <definedName name="_xlnm.Print_Area" localSheetId="5">FORM!$A$1:$I$51</definedName>
    <definedName name="_xlnm.Print_Area" localSheetId="7">ORDER!$A$1:$M$33</definedName>
    <definedName name="_xlnm.Print_Area" localSheetId="12">'PRE स्टेट कैंप आदेश'!$A$1:$F$32</definedName>
    <definedName name="_xlnm.Print_Area" localSheetId="6">'अंतर सदन प्रमाण पत्र'!$A$1:$L$37</definedName>
    <definedName name="_xlnm.Print_Area" localSheetId="9">'एथेलेटिक्स सूची'!$A$1:$O$39</definedName>
    <definedName name="_xlnm.Print_Area" localSheetId="10">'कब्बड्डी सूचि'!$A$3:$O$39</definedName>
    <definedName name="_xlnm.Print_Area" localSheetId="19">'ड्राज 16'!$B$1:$I$43</definedName>
    <definedName name="_xlnm.Print_Area" localSheetId="18">'ड्राज 32'!$A$1:$G$82</definedName>
    <definedName name="_xlnm.Print_Area" localSheetId="17">'ड्राज 64'!$A$1:$H$165</definedName>
    <definedName name="_xlnm.Print_Area" localSheetId="20">'ड्राज 8'!$A$1:$G$32</definedName>
    <definedName name="_xlnm.Print_Area" localSheetId="13">'प्रपत्र क'!$A$1:$M$34</definedName>
    <definedName name="_xlnm.Print_Area" localSheetId="14">'प्रपत्र ख'!$A$1:$J$34</definedName>
    <definedName name="_xlnm.Print_Area" localSheetId="15">'प्रपत्र ग'!$A$1:$L$30</definedName>
    <definedName name="_xlnm.Print_Area" localSheetId="8">सूचि!$A$1:$N$39</definedName>
    <definedName name="_xlnm.Print_Area" localSheetId="21">'स्कोर शीट कब्बड्डी'!$C$1:$AM$44</definedName>
    <definedName name="SRNO">'SEARCH S.R.NO'!$A$4:$A$28</definedName>
  </definedNames>
  <calcPr calcId="145621"/>
</workbook>
</file>

<file path=xl/calcChain.xml><?xml version="1.0" encoding="utf-8"?>
<calcChain xmlns="http://schemas.openxmlformats.org/spreadsheetml/2006/main">
  <c r="N11" i="29" l="1"/>
  <c r="N12" i="29"/>
  <c r="N14" i="29"/>
  <c r="B32" i="7" l="1"/>
  <c r="B13" i="7"/>
  <c r="E5" i="12" l="1"/>
  <c r="D5" i="12"/>
  <c r="F27" i="8" l="1"/>
  <c r="G23" i="8"/>
  <c r="G22" i="8"/>
  <c r="H16" i="8"/>
  <c r="F15" i="8"/>
  <c r="C15" i="8"/>
  <c r="J14" i="8"/>
  <c r="F13" i="8"/>
  <c r="C13" i="8"/>
  <c r="L12" i="8"/>
  <c r="H12" i="8"/>
  <c r="G12" i="8"/>
  <c r="F12" i="8"/>
  <c r="D12" i="8"/>
  <c r="B12" i="8"/>
  <c r="I11" i="8"/>
  <c r="C14" i="8" s="1"/>
  <c r="X6" i="8"/>
  <c r="G24" i="8" s="1"/>
  <c r="B5" i="8"/>
  <c r="J4" i="8"/>
  <c r="E4" i="8"/>
  <c r="E3" i="8"/>
  <c r="AA2" i="8"/>
  <c r="Y2" i="8"/>
  <c r="X2" i="8"/>
  <c r="W2" i="8"/>
  <c r="V2" i="8"/>
  <c r="U2" i="8"/>
  <c r="C2" i="8"/>
  <c r="U3" i="8" l="1"/>
  <c r="C6" i="8" s="1"/>
  <c r="C19" i="8" s="1"/>
  <c r="I22" i="8"/>
  <c r="U4" i="8" l="1"/>
  <c r="M22" i="6"/>
  <c r="M23" i="6"/>
  <c r="M24" i="6"/>
  <c r="M25" i="6"/>
  <c r="M26" i="6"/>
  <c r="M27" i="6"/>
  <c r="M28" i="6"/>
  <c r="M29" i="6"/>
  <c r="M30" i="6"/>
  <c r="F12" i="27" l="1"/>
  <c r="F13" i="27"/>
  <c r="F14" i="27"/>
  <c r="F15" i="27"/>
  <c r="F16" i="27"/>
  <c r="F17" i="27"/>
  <c r="F18" i="27"/>
  <c r="F19" i="27"/>
  <c r="F20" i="27"/>
  <c r="F21" i="27"/>
  <c r="F22" i="27"/>
  <c r="F23" i="27"/>
  <c r="F24" i="27"/>
  <c r="F25" i="27"/>
  <c r="F26" i="27"/>
  <c r="F27" i="27"/>
  <c r="F28" i="27"/>
  <c r="F29" i="27"/>
  <c r="F30" i="27"/>
  <c r="F31" i="27"/>
  <c r="F32" i="27"/>
  <c r="F33" i="27"/>
  <c r="F34" i="27"/>
  <c r="F35" i="27"/>
  <c r="F11" i="27"/>
  <c r="I12" i="9"/>
  <c r="I13" i="9"/>
  <c r="I14" i="9"/>
  <c r="I15" i="9"/>
  <c r="I16" i="9"/>
  <c r="I17" i="9"/>
  <c r="I18" i="9"/>
  <c r="I19" i="9"/>
  <c r="I20" i="9"/>
  <c r="I21" i="9"/>
  <c r="I22" i="9"/>
  <c r="I23" i="9"/>
  <c r="I24" i="9"/>
  <c r="I25" i="9"/>
  <c r="I26" i="9"/>
  <c r="I27" i="9"/>
  <c r="I28" i="9"/>
  <c r="I29" i="9"/>
  <c r="I30" i="9"/>
  <c r="I31" i="9"/>
  <c r="I32" i="9"/>
  <c r="I33" i="9"/>
  <c r="I34" i="9"/>
  <c r="I35" i="9"/>
  <c r="I11" i="9"/>
  <c r="C37" i="26"/>
  <c r="L4" i="29" l="1"/>
  <c r="B35" i="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J8" i="29"/>
  <c r="O7" i="29"/>
  <c r="N6" i="29"/>
  <c r="E6" i="29"/>
  <c r="G4" i="29"/>
  <c r="F4" i="29"/>
  <c r="C4" i="29"/>
  <c r="C3" i="29"/>
  <c r="A1" i="29"/>
  <c r="J23" i="29" l="1"/>
  <c r="L23" i="29"/>
  <c r="J24" i="29"/>
  <c r="L24" i="29"/>
  <c r="J25" i="29"/>
  <c r="L25" i="29"/>
  <c r="J26" i="29"/>
  <c r="L26" i="29"/>
  <c r="K23" i="29"/>
  <c r="K24" i="29"/>
  <c r="K25" i="29"/>
  <c r="K26" i="29"/>
  <c r="B3" i="13"/>
  <c r="D4" i="12"/>
  <c r="C32" i="7" l="1"/>
  <c r="C13" i="7"/>
  <c r="B22" i="4"/>
  <c r="C22" i="4" s="1"/>
  <c r="B23" i="4"/>
  <c r="B24" i="4"/>
  <c r="B25" i="4"/>
  <c r="B26" i="4"/>
  <c r="B27" i="4"/>
  <c r="B28" i="4"/>
  <c r="N31" i="29"/>
  <c r="N33" i="29"/>
  <c r="J24" i="4" l="1"/>
  <c r="M31" i="29" s="1"/>
  <c r="C24" i="4"/>
  <c r="F27" i="4"/>
  <c r="C27" i="4"/>
  <c r="A32" i="29"/>
  <c r="C25" i="4"/>
  <c r="D23" i="4"/>
  <c r="H30" i="29" s="1"/>
  <c r="C23" i="4"/>
  <c r="J28" i="4"/>
  <c r="C28" i="4"/>
  <c r="J26" i="4"/>
  <c r="M33" i="29" s="1"/>
  <c r="C26" i="4"/>
  <c r="J23" i="4"/>
  <c r="M30" i="29" s="1"/>
  <c r="J25" i="4"/>
  <c r="M32" i="29" s="1"/>
  <c r="F23" i="4"/>
  <c r="I30" i="29" s="1"/>
  <c r="F25" i="4"/>
  <c r="F28" i="4"/>
  <c r="F35" i="9" s="1"/>
  <c r="A35" i="9"/>
  <c r="A36" i="26" s="1"/>
  <c r="I34" i="29"/>
  <c r="F34" i="9"/>
  <c r="M35" i="29"/>
  <c r="E35" i="9"/>
  <c r="I35" i="29"/>
  <c r="L25" i="4"/>
  <c r="H25" i="4"/>
  <c r="D32" i="29" s="1"/>
  <c r="D25" i="4"/>
  <c r="H32" i="29" s="1"/>
  <c r="L23" i="4"/>
  <c r="H23" i="4"/>
  <c r="D30" i="29" s="1"/>
  <c r="J27" i="4"/>
  <c r="M34" i="29" s="1"/>
  <c r="G31" i="29"/>
  <c r="A31" i="29"/>
  <c r="G29" i="29"/>
  <c r="A29" i="29"/>
  <c r="G34" i="29"/>
  <c r="A34" i="29"/>
  <c r="A35" i="29"/>
  <c r="L27" i="4"/>
  <c r="H27" i="4"/>
  <c r="D34" i="29" s="1"/>
  <c r="D27" i="4"/>
  <c r="H34" i="29" s="1"/>
  <c r="G33" i="29"/>
  <c r="A33" i="29"/>
  <c r="N25" i="4"/>
  <c r="K25" i="4"/>
  <c r="I25" i="4"/>
  <c r="G25" i="4"/>
  <c r="C32" i="29" s="1"/>
  <c r="E25" i="4"/>
  <c r="G32" i="29"/>
  <c r="F24" i="4"/>
  <c r="G30" i="29"/>
  <c r="A30" i="29"/>
  <c r="J22" i="4"/>
  <c r="M29" i="29" s="1"/>
  <c r="N27" i="4"/>
  <c r="K27" i="4"/>
  <c r="I27" i="4"/>
  <c r="G27" i="4"/>
  <c r="C34" i="29" s="1"/>
  <c r="E27" i="4"/>
  <c r="F26" i="4"/>
  <c r="N23" i="4"/>
  <c r="K23" i="4"/>
  <c r="I23" i="4"/>
  <c r="G23" i="4"/>
  <c r="C30" i="29" s="1"/>
  <c r="E23" i="4"/>
  <c r="F22" i="4"/>
  <c r="L28" i="4"/>
  <c r="H28" i="4"/>
  <c r="D28" i="4"/>
  <c r="L26" i="4"/>
  <c r="H26" i="4"/>
  <c r="D33" i="29" s="1"/>
  <c r="D26" i="4"/>
  <c r="H33" i="29" s="1"/>
  <c r="L24" i="4"/>
  <c r="H24" i="4"/>
  <c r="D31" i="29" s="1"/>
  <c r="D24" i="4"/>
  <c r="H31" i="29" s="1"/>
  <c r="L22" i="4"/>
  <c r="H22" i="4"/>
  <c r="D29" i="29" s="1"/>
  <c r="D22" i="4"/>
  <c r="H29" i="29" s="1"/>
  <c r="N28" i="4"/>
  <c r="K28" i="4"/>
  <c r="I28" i="4"/>
  <c r="G28" i="4"/>
  <c r="E28" i="4"/>
  <c r="N26" i="4"/>
  <c r="K26" i="4"/>
  <c r="I26" i="4"/>
  <c r="G26" i="4"/>
  <c r="C33" i="29" s="1"/>
  <c r="E26" i="4"/>
  <c r="N24" i="4"/>
  <c r="K24" i="4"/>
  <c r="I24" i="4"/>
  <c r="G24" i="4"/>
  <c r="C31" i="29" s="1"/>
  <c r="E24" i="4"/>
  <c r="N22" i="4"/>
  <c r="K22" i="4"/>
  <c r="I22" i="4"/>
  <c r="G22" i="4"/>
  <c r="C29" i="29" s="1"/>
  <c r="E22" i="4"/>
  <c r="B3" i="14"/>
  <c r="B8" i="13"/>
  <c r="B8" i="14" s="1"/>
  <c r="B9" i="13"/>
  <c r="B9" i="14" s="1"/>
  <c r="B10" i="13"/>
  <c r="B10" i="14" s="1"/>
  <c r="A12" i="12"/>
  <c r="A13" i="12"/>
  <c r="A14" i="12"/>
  <c r="A15" i="12"/>
  <c r="A16" i="12"/>
  <c r="A17" i="12"/>
  <c r="A18" i="12"/>
  <c r="A19" i="12"/>
  <c r="A20" i="12"/>
  <c r="A21" i="12"/>
  <c r="A22" i="12"/>
  <c r="A23" i="12"/>
  <c r="A24" i="12"/>
  <c r="A25" i="12"/>
  <c r="A26" i="12"/>
  <c r="A9" i="12"/>
  <c r="A10" i="12" s="1"/>
  <c r="D5" i="13"/>
  <c r="E5" i="14" s="1"/>
  <c r="C5" i="13"/>
  <c r="C5" i="14" s="1"/>
  <c r="C4" i="13"/>
  <c r="G3" i="14" s="1"/>
  <c r="C9" i="13"/>
  <c r="C9" i="14" s="1"/>
  <c r="D9" i="13"/>
  <c r="D9" i="14" s="1"/>
  <c r="E9" i="13"/>
  <c r="E9" i="14" s="1"/>
  <c r="F9" i="13"/>
  <c r="F9" i="14" s="1"/>
  <c r="I9" i="13"/>
  <c r="I9" i="14" s="1"/>
  <c r="C10" i="13"/>
  <c r="C10" i="14" s="1"/>
  <c r="D10" i="13"/>
  <c r="D10" i="14" s="1"/>
  <c r="E10" i="13"/>
  <c r="E10" i="14" s="1"/>
  <c r="F10" i="13"/>
  <c r="F10" i="14" s="1"/>
  <c r="I10" i="13"/>
  <c r="I10" i="14" s="1"/>
  <c r="A11" i="13"/>
  <c r="A11" i="14" s="1"/>
  <c r="B11" i="13"/>
  <c r="B11" i="14" s="1"/>
  <c r="C11" i="13"/>
  <c r="C11" i="14" s="1"/>
  <c r="D11" i="13"/>
  <c r="D11" i="14" s="1"/>
  <c r="E11" i="13"/>
  <c r="E11" i="14" s="1"/>
  <c r="F11" i="13"/>
  <c r="F11" i="14" s="1"/>
  <c r="I11" i="13"/>
  <c r="I11" i="14" s="1"/>
  <c r="A12" i="13"/>
  <c r="A12" i="14" s="1"/>
  <c r="B12" i="13"/>
  <c r="B12" i="14" s="1"/>
  <c r="C12" i="13"/>
  <c r="C12" i="14" s="1"/>
  <c r="D12" i="13"/>
  <c r="D12" i="14" s="1"/>
  <c r="E12" i="13"/>
  <c r="E12" i="14" s="1"/>
  <c r="F12" i="13"/>
  <c r="F12" i="14" s="1"/>
  <c r="I12" i="13"/>
  <c r="I12" i="14" s="1"/>
  <c r="A13" i="13"/>
  <c r="A13" i="14" s="1"/>
  <c r="B13" i="13"/>
  <c r="B13" i="14" s="1"/>
  <c r="C13" i="13"/>
  <c r="C13" i="14" s="1"/>
  <c r="D13" i="13"/>
  <c r="D13" i="14" s="1"/>
  <c r="E13" i="13"/>
  <c r="E13" i="14" s="1"/>
  <c r="F13" i="13"/>
  <c r="F13" i="14" s="1"/>
  <c r="H13" i="14" s="1"/>
  <c r="I13" i="13"/>
  <c r="I13" i="14" s="1"/>
  <c r="A14" i="13"/>
  <c r="A14" i="14" s="1"/>
  <c r="B14" i="13"/>
  <c r="B14" i="14" s="1"/>
  <c r="C14" i="13"/>
  <c r="C14" i="14" s="1"/>
  <c r="D14" i="13"/>
  <c r="D14" i="14" s="1"/>
  <c r="E14" i="13"/>
  <c r="E14" i="14" s="1"/>
  <c r="F14" i="13"/>
  <c r="F14" i="14" s="1"/>
  <c r="H14" i="14" s="1"/>
  <c r="I14" i="13"/>
  <c r="I14" i="14" s="1"/>
  <c r="A15" i="13"/>
  <c r="A15" i="14" s="1"/>
  <c r="B15" i="13"/>
  <c r="B15" i="14" s="1"/>
  <c r="C15" i="13"/>
  <c r="C15" i="14" s="1"/>
  <c r="D15" i="13"/>
  <c r="D15" i="14" s="1"/>
  <c r="E15" i="13"/>
  <c r="E15" i="14" s="1"/>
  <c r="F15" i="13"/>
  <c r="F15" i="14" s="1"/>
  <c r="H15" i="14" s="1"/>
  <c r="I15" i="13"/>
  <c r="I15" i="14" s="1"/>
  <c r="A16" i="13"/>
  <c r="A16" i="14" s="1"/>
  <c r="B16" i="13"/>
  <c r="B16" i="14" s="1"/>
  <c r="C16" i="13"/>
  <c r="C16" i="14" s="1"/>
  <c r="D16" i="13"/>
  <c r="D16" i="14" s="1"/>
  <c r="E16" i="13"/>
  <c r="E16" i="14" s="1"/>
  <c r="F16" i="13"/>
  <c r="F16" i="14" s="1"/>
  <c r="H16" i="14" s="1"/>
  <c r="I16" i="13"/>
  <c r="I16" i="14" s="1"/>
  <c r="A17" i="13"/>
  <c r="A17" i="14" s="1"/>
  <c r="B17" i="13"/>
  <c r="B17" i="14" s="1"/>
  <c r="C17" i="13"/>
  <c r="C17" i="14" s="1"/>
  <c r="D17" i="13"/>
  <c r="D17" i="14" s="1"/>
  <c r="E17" i="13"/>
  <c r="E17" i="14" s="1"/>
  <c r="F17" i="13"/>
  <c r="F17" i="14" s="1"/>
  <c r="H17" i="14" s="1"/>
  <c r="I17" i="13"/>
  <c r="I17" i="14" s="1"/>
  <c r="A18" i="13"/>
  <c r="A18" i="14" s="1"/>
  <c r="B18" i="13"/>
  <c r="B18" i="14" s="1"/>
  <c r="C18" i="13"/>
  <c r="C18" i="14" s="1"/>
  <c r="D18" i="13"/>
  <c r="D18" i="14" s="1"/>
  <c r="E18" i="13"/>
  <c r="E18" i="14" s="1"/>
  <c r="F18" i="13"/>
  <c r="F18" i="14" s="1"/>
  <c r="H18" i="14" s="1"/>
  <c r="I18" i="13"/>
  <c r="I18" i="14" s="1"/>
  <c r="A19" i="13"/>
  <c r="A19" i="14" s="1"/>
  <c r="B19" i="13"/>
  <c r="B19" i="14" s="1"/>
  <c r="C19" i="13"/>
  <c r="C19" i="14" s="1"/>
  <c r="D19" i="13"/>
  <c r="D19" i="14" s="1"/>
  <c r="E19" i="13"/>
  <c r="E19" i="14" s="1"/>
  <c r="F19" i="13"/>
  <c r="F19" i="14" s="1"/>
  <c r="H19" i="14" s="1"/>
  <c r="I19" i="13"/>
  <c r="I19" i="14" s="1"/>
  <c r="A20" i="13"/>
  <c r="A20" i="14" s="1"/>
  <c r="B20" i="13"/>
  <c r="B20" i="14" s="1"/>
  <c r="C20" i="13"/>
  <c r="C20" i="14" s="1"/>
  <c r="D20" i="13"/>
  <c r="D20" i="14" s="1"/>
  <c r="E20" i="13"/>
  <c r="E20" i="14" s="1"/>
  <c r="F20" i="13"/>
  <c r="F20" i="14" s="1"/>
  <c r="H20" i="14" s="1"/>
  <c r="I20" i="13"/>
  <c r="I20" i="14" s="1"/>
  <c r="A21" i="13"/>
  <c r="A21" i="14" s="1"/>
  <c r="B21" i="13"/>
  <c r="B21" i="14" s="1"/>
  <c r="C21" i="13"/>
  <c r="C21" i="14" s="1"/>
  <c r="D21" i="13"/>
  <c r="D21" i="14" s="1"/>
  <c r="E21" i="13"/>
  <c r="E21" i="14" s="1"/>
  <c r="F21" i="13"/>
  <c r="F21" i="14" s="1"/>
  <c r="H21" i="14" s="1"/>
  <c r="I21" i="13"/>
  <c r="I21" i="14" s="1"/>
  <c r="A22" i="13"/>
  <c r="A22" i="14" s="1"/>
  <c r="B22" i="13"/>
  <c r="B22" i="14" s="1"/>
  <c r="C22" i="13"/>
  <c r="C22" i="14" s="1"/>
  <c r="D22" i="13"/>
  <c r="D22" i="14" s="1"/>
  <c r="E22" i="13"/>
  <c r="E22" i="14" s="1"/>
  <c r="F22" i="13"/>
  <c r="F22" i="14" s="1"/>
  <c r="H22" i="14" s="1"/>
  <c r="I22" i="13"/>
  <c r="I22" i="14" s="1"/>
  <c r="A23" i="13"/>
  <c r="A23" i="14" s="1"/>
  <c r="B23" i="13"/>
  <c r="B23" i="14" s="1"/>
  <c r="C23" i="13"/>
  <c r="C23" i="14" s="1"/>
  <c r="D23" i="13"/>
  <c r="D23" i="14" s="1"/>
  <c r="E23" i="13"/>
  <c r="E23" i="14" s="1"/>
  <c r="F23" i="13"/>
  <c r="F23" i="14" s="1"/>
  <c r="H23" i="14" s="1"/>
  <c r="I23" i="13"/>
  <c r="I23" i="14" s="1"/>
  <c r="A24" i="13"/>
  <c r="A24" i="14" s="1"/>
  <c r="B24" i="13"/>
  <c r="B24" i="14" s="1"/>
  <c r="C24" i="13"/>
  <c r="C24" i="14" s="1"/>
  <c r="D24" i="13"/>
  <c r="D24" i="14" s="1"/>
  <c r="E24" i="13"/>
  <c r="E24" i="14" s="1"/>
  <c r="F24" i="13"/>
  <c r="F24" i="14" s="1"/>
  <c r="H24" i="14" s="1"/>
  <c r="I24" i="13"/>
  <c r="I24" i="14" s="1"/>
  <c r="A25" i="13"/>
  <c r="A25" i="14" s="1"/>
  <c r="B25" i="13"/>
  <c r="B25" i="14" s="1"/>
  <c r="C25" i="13"/>
  <c r="C25" i="14" s="1"/>
  <c r="D25" i="13"/>
  <c r="D25" i="14" s="1"/>
  <c r="E25" i="13"/>
  <c r="E25" i="14" s="1"/>
  <c r="F25" i="13"/>
  <c r="F25" i="14" s="1"/>
  <c r="H25" i="14" s="1"/>
  <c r="I25" i="13"/>
  <c r="I25" i="14" s="1"/>
  <c r="I8" i="13"/>
  <c r="I8" i="14" s="1"/>
  <c r="F8" i="13"/>
  <c r="F8" i="14" s="1"/>
  <c r="G8" i="14" s="1"/>
  <c r="E8" i="13"/>
  <c r="E8" i="14" s="1"/>
  <c r="D8" i="13"/>
  <c r="D8" i="14" s="1"/>
  <c r="C8" i="13"/>
  <c r="C8" i="14" s="1"/>
  <c r="A8" i="13"/>
  <c r="A8" i="14" s="1"/>
  <c r="N34" i="29"/>
  <c r="N32" i="29"/>
  <c r="N30" i="29"/>
  <c r="N29" i="29"/>
  <c r="N35" i="29"/>
  <c r="F30" i="9" l="1"/>
  <c r="I29" i="29"/>
  <c r="F29" i="9"/>
  <c r="I31" i="29"/>
  <c r="F31" i="9"/>
  <c r="I32" i="29"/>
  <c r="F32" i="9"/>
  <c r="I33" i="29"/>
  <c r="F33" i="9"/>
  <c r="C35" i="29"/>
  <c r="C35" i="9"/>
  <c r="B36" i="26" s="1"/>
  <c r="D35" i="29"/>
  <c r="D35" i="9"/>
  <c r="C36" i="26" s="1"/>
  <c r="K35" i="9"/>
  <c r="M35" i="9"/>
  <c r="J35" i="9"/>
  <c r="L35" i="9"/>
  <c r="H35" i="29"/>
  <c r="H35" i="9"/>
  <c r="E36" i="26" s="1"/>
  <c r="G35" i="29"/>
  <c r="G35" i="9"/>
  <c r="D36" i="26" s="1"/>
  <c r="J30" i="29"/>
  <c r="L30" i="29"/>
  <c r="K30" i="29"/>
  <c r="J35" i="29"/>
  <c r="L35" i="29"/>
  <c r="K35" i="29"/>
  <c r="J31" i="29"/>
  <c r="K31" i="29"/>
  <c r="L31" i="29"/>
  <c r="J32" i="29"/>
  <c r="L32" i="29"/>
  <c r="K32" i="29"/>
  <c r="J33" i="29"/>
  <c r="K33" i="29"/>
  <c r="L33" i="29"/>
  <c r="G25" i="14"/>
  <c r="G21" i="14"/>
  <c r="G17" i="14"/>
  <c r="G13" i="14"/>
  <c r="G23" i="14"/>
  <c r="G19" i="14"/>
  <c r="G15" i="14"/>
  <c r="H10" i="14"/>
  <c r="G10" i="14"/>
  <c r="H11" i="14"/>
  <c r="G11" i="14"/>
  <c r="H9" i="14"/>
  <c r="G9" i="14"/>
  <c r="H12" i="14"/>
  <c r="G12" i="14"/>
  <c r="H8" i="14"/>
  <c r="G24" i="14"/>
  <c r="G22" i="14"/>
  <c r="G20" i="14"/>
  <c r="G18" i="14"/>
  <c r="G16" i="14"/>
  <c r="G14" i="14"/>
  <c r="A9" i="13"/>
  <c r="A9" i="14" s="1"/>
  <c r="A11" i="12"/>
  <c r="A10" i="13" s="1"/>
  <c r="A10" i="14" s="1"/>
  <c r="I5" i="13"/>
  <c r="C4" i="14" s="1"/>
  <c r="J4" i="13"/>
  <c r="I4" i="13"/>
  <c r="J3" i="12"/>
  <c r="I3" i="13" s="1"/>
  <c r="J4" i="14" s="1"/>
  <c r="J34" i="29" l="1"/>
  <c r="L34" i="29"/>
  <c r="K34" i="29"/>
  <c r="J29" i="29"/>
  <c r="K29" i="29"/>
  <c r="L29" i="29"/>
  <c r="B2" i="27"/>
  <c r="B35" i="27" l="1"/>
  <c r="B34" i="27"/>
  <c r="B33" i="27"/>
  <c r="B32" i="27"/>
  <c r="B31" i="27"/>
  <c r="B30" i="27"/>
  <c r="B29" i="27"/>
  <c r="B28" i="27"/>
  <c r="B27" i="27"/>
  <c r="B26" i="27"/>
  <c r="B25" i="27"/>
  <c r="B24" i="27"/>
  <c r="B23" i="27"/>
  <c r="B22" i="27"/>
  <c r="B21" i="27"/>
  <c r="B20" i="27"/>
  <c r="B19" i="27"/>
  <c r="B18" i="27"/>
  <c r="B17" i="27"/>
  <c r="B16" i="27"/>
  <c r="B15" i="27"/>
  <c r="B14" i="27"/>
  <c r="B13" i="27"/>
  <c r="B12" i="27"/>
  <c r="B11" i="27"/>
  <c r="J8" i="27"/>
  <c r="N7" i="27"/>
  <c r="M6" i="27"/>
  <c r="E6" i="27"/>
  <c r="E4" i="27"/>
  <c r="C4" i="27"/>
  <c r="C3" i="27"/>
  <c r="A1" i="27"/>
  <c r="Q30" i="26" l="1"/>
  <c r="Q31" i="26"/>
  <c r="Q32" i="26"/>
  <c r="Q33" i="26"/>
  <c r="Q34" i="26"/>
  <c r="Q35" i="26"/>
  <c r="Q36" i="26"/>
  <c r="B29" i="9"/>
  <c r="B30" i="9"/>
  <c r="B31" i="9"/>
  <c r="B32" i="9"/>
  <c r="B33" i="9"/>
  <c r="B34" i="9"/>
  <c r="N4" i="26"/>
  <c r="J26" i="7"/>
  <c r="B28" i="9"/>
  <c r="E6" i="9"/>
  <c r="M6" i="9"/>
  <c r="J8" i="9"/>
  <c r="C4" i="9"/>
  <c r="Q29" i="26" l="1"/>
  <c r="Q28" i="26"/>
  <c r="Q27" i="26"/>
  <c r="P37" i="26" s="1"/>
  <c r="Q26" i="26"/>
  <c r="Q25" i="26"/>
  <c r="Q24" i="26"/>
  <c r="Q23" i="26"/>
  <c r="Q22" i="26"/>
  <c r="Q21" i="26"/>
  <c r="Q20" i="26"/>
  <c r="Q19" i="26"/>
  <c r="Q18" i="26"/>
  <c r="Q17" i="26"/>
  <c r="Q16" i="26"/>
  <c r="Q15" i="26"/>
  <c r="Q14" i="26"/>
  <c r="Q13" i="26"/>
  <c r="Q12" i="26"/>
  <c r="C3" i="26"/>
  <c r="B1" i="26"/>
  <c r="G31" i="12"/>
  <c r="F31" i="12"/>
  <c r="D31" i="12"/>
  <c r="C31" i="12"/>
  <c r="B31" i="12"/>
  <c r="G30" i="12"/>
  <c r="F30" i="12"/>
  <c r="D30" i="12"/>
  <c r="C30" i="12"/>
  <c r="B30" i="12"/>
  <c r="G29" i="12"/>
  <c r="F29" i="12"/>
  <c r="D29" i="12"/>
  <c r="C29" i="12"/>
  <c r="B29" i="12"/>
  <c r="G28" i="12"/>
  <c r="F28" i="12"/>
  <c r="D28" i="12"/>
  <c r="C28" i="12"/>
  <c r="B28" i="12"/>
  <c r="G27" i="12"/>
  <c r="F27" i="12"/>
  <c r="D27" i="12"/>
  <c r="C27" i="12"/>
  <c r="B27" i="12"/>
  <c r="E22" i="11"/>
  <c r="E30" i="11" s="1"/>
  <c r="O27" i="9"/>
  <c r="B27" i="9"/>
  <c r="O26" i="9"/>
  <c r="B26" i="9"/>
  <c r="O25" i="9"/>
  <c r="B25" i="9"/>
  <c r="O24" i="9"/>
  <c r="B24" i="9"/>
  <c r="O23" i="9"/>
  <c r="B23" i="9"/>
  <c r="O22" i="9"/>
  <c r="B22" i="9"/>
  <c r="O21" i="9"/>
  <c r="B21" i="9"/>
  <c r="O20" i="9"/>
  <c r="B20" i="9"/>
  <c r="O19" i="9"/>
  <c r="B19" i="9"/>
  <c r="O18" i="9"/>
  <c r="B18" i="9"/>
  <c r="O17" i="9"/>
  <c r="B17" i="9"/>
  <c r="O16" i="9"/>
  <c r="B16" i="9"/>
  <c r="O15" i="9"/>
  <c r="B15" i="9"/>
  <c r="O14" i="9"/>
  <c r="B14" i="9"/>
  <c r="O13" i="9"/>
  <c r="B13" i="9"/>
  <c r="O12" i="9"/>
  <c r="B12" i="9"/>
  <c r="O11" i="9"/>
  <c r="B11" i="9"/>
  <c r="O10" i="9"/>
  <c r="N7" i="9"/>
  <c r="E4" i="9"/>
  <c r="AB3" i="9"/>
  <c r="C3" i="9"/>
  <c r="A1" i="9"/>
  <c r="B37" i="7"/>
  <c r="J35" i="7"/>
  <c r="E35" i="7"/>
  <c r="E29" i="7"/>
  <c r="I27" i="7"/>
  <c r="H27" i="7"/>
  <c r="G27" i="7"/>
  <c r="I23" i="7"/>
  <c r="D23" i="7"/>
  <c r="I22" i="7"/>
  <c r="E22" i="7"/>
  <c r="C21" i="7"/>
  <c r="B18" i="7"/>
  <c r="J16" i="7"/>
  <c r="E16" i="7"/>
  <c r="E10" i="7"/>
  <c r="I8" i="7"/>
  <c r="H8" i="7"/>
  <c r="G8" i="7"/>
  <c r="J7" i="7"/>
  <c r="I4" i="7"/>
  <c r="D4" i="7"/>
  <c r="I3" i="7"/>
  <c r="E3" i="7"/>
  <c r="C2" i="7"/>
  <c r="D46" i="6"/>
  <c r="A40" i="6"/>
  <c r="E34" i="6"/>
  <c r="C34" i="6"/>
  <c r="D33" i="6"/>
  <c r="E25" i="6"/>
  <c r="F24" i="6"/>
  <c r="H23" i="6"/>
  <c r="E23" i="6"/>
  <c r="D22" i="6"/>
  <c r="M21" i="6"/>
  <c r="D21" i="6"/>
  <c r="M20" i="6"/>
  <c r="I20" i="6"/>
  <c r="F20" i="6"/>
  <c r="M19" i="6"/>
  <c r="E19" i="6"/>
  <c r="M18" i="6"/>
  <c r="I18" i="6"/>
  <c r="M17" i="6"/>
  <c r="G17" i="6"/>
  <c r="C17" i="6"/>
  <c r="M16" i="6"/>
  <c r="H16" i="6"/>
  <c r="D16" i="6"/>
  <c r="M15" i="6"/>
  <c r="H15" i="6"/>
  <c r="M14" i="6"/>
  <c r="M13" i="6"/>
  <c r="M12" i="6"/>
  <c r="M11" i="6"/>
  <c r="M10" i="6"/>
  <c r="M9" i="6"/>
  <c r="M8" i="6"/>
  <c r="F8" i="6"/>
  <c r="D8" i="6"/>
  <c r="M7" i="6"/>
  <c r="I7" i="6"/>
  <c r="H7" i="6"/>
  <c r="D47" i="6" s="1"/>
  <c r="E7" i="6"/>
  <c r="M6" i="6"/>
  <c r="D5" i="6"/>
  <c r="C4" i="6"/>
  <c r="I3" i="6"/>
  <c r="G3" i="6"/>
  <c r="C3" i="6"/>
  <c r="S1502" i="5"/>
  <c r="R1502" i="5"/>
  <c r="Q1502" i="5"/>
  <c r="P1502" i="5"/>
  <c r="O1502" i="5"/>
  <c r="N1502" i="5"/>
  <c r="K1502" i="5"/>
  <c r="J1502" i="5"/>
  <c r="I1502" i="5"/>
  <c r="H1502" i="5"/>
  <c r="G1502" i="5"/>
  <c r="F1502" i="5"/>
  <c r="E1502" i="5"/>
  <c r="D1502" i="5"/>
  <c r="C1502" i="5"/>
  <c r="U1502" i="5" s="1"/>
  <c r="B1502" i="5"/>
  <c r="T1502" i="5" s="1"/>
  <c r="A1502" i="5"/>
  <c r="S1501" i="5"/>
  <c r="R1501" i="5"/>
  <c r="Q1501" i="5"/>
  <c r="P1501" i="5"/>
  <c r="O1501" i="5"/>
  <c r="N1501" i="5"/>
  <c r="K1501" i="5"/>
  <c r="J1501" i="5"/>
  <c r="I1501" i="5"/>
  <c r="H1501" i="5"/>
  <c r="G1501" i="5"/>
  <c r="F1501" i="5"/>
  <c r="E1501" i="5"/>
  <c r="D1501" i="5"/>
  <c r="C1501" i="5"/>
  <c r="U1501" i="5" s="1"/>
  <c r="B1501" i="5"/>
  <c r="T1501" i="5" s="1"/>
  <c r="A1501" i="5"/>
  <c r="S1500" i="5"/>
  <c r="R1500" i="5"/>
  <c r="Q1500" i="5"/>
  <c r="P1500" i="5"/>
  <c r="O1500" i="5"/>
  <c r="N1500" i="5"/>
  <c r="K1500" i="5"/>
  <c r="J1500" i="5"/>
  <c r="I1500" i="5"/>
  <c r="H1500" i="5"/>
  <c r="G1500" i="5"/>
  <c r="F1500" i="5"/>
  <c r="E1500" i="5"/>
  <c r="D1500" i="5"/>
  <c r="C1500" i="5"/>
  <c r="U1500" i="5" s="1"/>
  <c r="B1500" i="5"/>
  <c r="T1500" i="5" s="1"/>
  <c r="A1500" i="5"/>
  <c r="S1499" i="5"/>
  <c r="R1499" i="5"/>
  <c r="Q1499" i="5"/>
  <c r="P1499" i="5"/>
  <c r="O1499" i="5"/>
  <c r="N1499" i="5"/>
  <c r="K1499" i="5"/>
  <c r="J1499" i="5"/>
  <c r="I1499" i="5"/>
  <c r="H1499" i="5"/>
  <c r="G1499" i="5"/>
  <c r="F1499" i="5"/>
  <c r="E1499" i="5"/>
  <c r="D1499" i="5"/>
  <c r="C1499" i="5"/>
  <c r="U1499" i="5" s="1"/>
  <c r="B1499" i="5"/>
  <c r="T1499" i="5" s="1"/>
  <c r="A1499" i="5"/>
  <c r="S1498" i="5"/>
  <c r="R1498" i="5"/>
  <c r="Q1498" i="5"/>
  <c r="P1498" i="5"/>
  <c r="O1498" i="5"/>
  <c r="N1498" i="5"/>
  <c r="K1498" i="5"/>
  <c r="J1498" i="5"/>
  <c r="I1498" i="5"/>
  <c r="H1498" i="5"/>
  <c r="G1498" i="5"/>
  <c r="F1498" i="5"/>
  <c r="E1498" i="5"/>
  <c r="D1498" i="5"/>
  <c r="C1498" i="5"/>
  <c r="U1498" i="5" s="1"/>
  <c r="B1498" i="5"/>
  <c r="T1498" i="5" s="1"/>
  <c r="A1498" i="5"/>
  <c r="S1497" i="5"/>
  <c r="R1497" i="5"/>
  <c r="Q1497" i="5"/>
  <c r="P1497" i="5"/>
  <c r="O1497" i="5"/>
  <c r="N1497" i="5"/>
  <c r="K1497" i="5"/>
  <c r="J1497" i="5"/>
  <c r="I1497" i="5"/>
  <c r="H1497" i="5"/>
  <c r="G1497" i="5"/>
  <c r="F1497" i="5"/>
  <c r="E1497" i="5"/>
  <c r="D1497" i="5"/>
  <c r="C1497" i="5"/>
  <c r="U1497" i="5" s="1"/>
  <c r="B1497" i="5"/>
  <c r="T1497" i="5" s="1"/>
  <c r="A1497" i="5"/>
  <c r="S1496" i="5"/>
  <c r="R1496" i="5"/>
  <c r="Q1496" i="5"/>
  <c r="P1496" i="5"/>
  <c r="O1496" i="5"/>
  <c r="N1496" i="5"/>
  <c r="K1496" i="5"/>
  <c r="J1496" i="5"/>
  <c r="I1496" i="5"/>
  <c r="H1496" i="5"/>
  <c r="G1496" i="5"/>
  <c r="F1496" i="5"/>
  <c r="E1496" i="5"/>
  <c r="D1496" i="5"/>
  <c r="C1496" i="5"/>
  <c r="U1496" i="5" s="1"/>
  <c r="B1496" i="5"/>
  <c r="T1496" i="5" s="1"/>
  <c r="A1496" i="5"/>
  <c r="S1495" i="5"/>
  <c r="R1495" i="5"/>
  <c r="Q1495" i="5"/>
  <c r="P1495" i="5"/>
  <c r="O1495" i="5"/>
  <c r="N1495" i="5"/>
  <c r="K1495" i="5"/>
  <c r="J1495" i="5"/>
  <c r="I1495" i="5"/>
  <c r="H1495" i="5"/>
  <c r="G1495" i="5"/>
  <c r="F1495" i="5"/>
  <c r="E1495" i="5"/>
  <c r="D1495" i="5"/>
  <c r="C1495" i="5"/>
  <c r="U1495" i="5" s="1"/>
  <c r="B1495" i="5"/>
  <c r="T1495" i="5" s="1"/>
  <c r="A1495" i="5"/>
  <c r="S1494" i="5"/>
  <c r="R1494" i="5"/>
  <c r="Q1494" i="5"/>
  <c r="P1494" i="5"/>
  <c r="O1494" i="5"/>
  <c r="N1494" i="5"/>
  <c r="K1494" i="5"/>
  <c r="J1494" i="5"/>
  <c r="I1494" i="5"/>
  <c r="H1494" i="5"/>
  <c r="G1494" i="5"/>
  <c r="F1494" i="5"/>
  <c r="E1494" i="5"/>
  <c r="D1494" i="5"/>
  <c r="C1494" i="5"/>
  <c r="U1494" i="5" s="1"/>
  <c r="B1494" i="5"/>
  <c r="T1494" i="5" s="1"/>
  <c r="A1494" i="5"/>
  <c r="S1493" i="5"/>
  <c r="R1493" i="5"/>
  <c r="Q1493" i="5"/>
  <c r="P1493" i="5"/>
  <c r="O1493" i="5"/>
  <c r="N1493" i="5"/>
  <c r="K1493" i="5"/>
  <c r="J1493" i="5"/>
  <c r="I1493" i="5"/>
  <c r="H1493" i="5"/>
  <c r="G1493" i="5"/>
  <c r="F1493" i="5"/>
  <c r="E1493" i="5"/>
  <c r="D1493" i="5"/>
  <c r="C1493" i="5"/>
  <c r="U1493" i="5" s="1"/>
  <c r="B1493" i="5"/>
  <c r="T1493" i="5" s="1"/>
  <c r="A1493" i="5"/>
  <c r="S1492" i="5"/>
  <c r="R1492" i="5"/>
  <c r="Q1492" i="5"/>
  <c r="P1492" i="5"/>
  <c r="O1492" i="5"/>
  <c r="N1492" i="5"/>
  <c r="K1492" i="5"/>
  <c r="J1492" i="5"/>
  <c r="I1492" i="5"/>
  <c r="H1492" i="5"/>
  <c r="G1492" i="5"/>
  <c r="F1492" i="5"/>
  <c r="E1492" i="5"/>
  <c r="D1492" i="5"/>
  <c r="C1492" i="5"/>
  <c r="U1492" i="5" s="1"/>
  <c r="B1492" i="5"/>
  <c r="T1492" i="5" s="1"/>
  <c r="A1492" i="5"/>
  <c r="S1491" i="5"/>
  <c r="R1491" i="5"/>
  <c r="Q1491" i="5"/>
  <c r="P1491" i="5"/>
  <c r="O1491" i="5"/>
  <c r="N1491" i="5"/>
  <c r="K1491" i="5"/>
  <c r="J1491" i="5"/>
  <c r="I1491" i="5"/>
  <c r="H1491" i="5"/>
  <c r="G1491" i="5"/>
  <c r="F1491" i="5"/>
  <c r="E1491" i="5"/>
  <c r="D1491" i="5"/>
  <c r="C1491" i="5"/>
  <c r="U1491" i="5" s="1"/>
  <c r="B1491" i="5"/>
  <c r="T1491" i="5" s="1"/>
  <c r="A1491" i="5"/>
  <c r="S1490" i="5"/>
  <c r="R1490" i="5"/>
  <c r="Q1490" i="5"/>
  <c r="P1490" i="5"/>
  <c r="O1490" i="5"/>
  <c r="N1490" i="5"/>
  <c r="K1490" i="5"/>
  <c r="J1490" i="5"/>
  <c r="I1490" i="5"/>
  <c r="H1490" i="5"/>
  <c r="G1490" i="5"/>
  <c r="F1490" i="5"/>
  <c r="E1490" i="5"/>
  <c r="D1490" i="5"/>
  <c r="C1490" i="5"/>
  <c r="U1490" i="5" s="1"/>
  <c r="B1490" i="5"/>
  <c r="T1490" i="5" s="1"/>
  <c r="A1490" i="5"/>
  <c r="S1489" i="5"/>
  <c r="R1489" i="5"/>
  <c r="Q1489" i="5"/>
  <c r="P1489" i="5"/>
  <c r="O1489" i="5"/>
  <c r="N1489" i="5"/>
  <c r="K1489" i="5"/>
  <c r="J1489" i="5"/>
  <c r="I1489" i="5"/>
  <c r="H1489" i="5"/>
  <c r="G1489" i="5"/>
  <c r="F1489" i="5"/>
  <c r="E1489" i="5"/>
  <c r="D1489" i="5"/>
  <c r="C1489" i="5"/>
  <c r="U1489" i="5" s="1"/>
  <c r="B1489" i="5"/>
  <c r="T1489" i="5" s="1"/>
  <c r="A1489" i="5"/>
  <c r="S1488" i="5"/>
  <c r="R1488" i="5"/>
  <c r="Q1488" i="5"/>
  <c r="P1488" i="5"/>
  <c r="O1488" i="5"/>
  <c r="N1488" i="5"/>
  <c r="K1488" i="5"/>
  <c r="J1488" i="5"/>
  <c r="I1488" i="5"/>
  <c r="H1488" i="5"/>
  <c r="G1488" i="5"/>
  <c r="F1488" i="5"/>
  <c r="E1488" i="5"/>
  <c r="D1488" i="5"/>
  <c r="C1488" i="5"/>
  <c r="U1488" i="5" s="1"/>
  <c r="B1488" i="5"/>
  <c r="T1488" i="5" s="1"/>
  <c r="A1488" i="5"/>
  <c r="S1487" i="5"/>
  <c r="R1487" i="5"/>
  <c r="Q1487" i="5"/>
  <c r="P1487" i="5"/>
  <c r="O1487" i="5"/>
  <c r="N1487" i="5"/>
  <c r="K1487" i="5"/>
  <c r="J1487" i="5"/>
  <c r="I1487" i="5"/>
  <c r="H1487" i="5"/>
  <c r="G1487" i="5"/>
  <c r="F1487" i="5"/>
  <c r="E1487" i="5"/>
  <c r="D1487" i="5"/>
  <c r="C1487" i="5"/>
  <c r="U1487" i="5" s="1"/>
  <c r="B1487" i="5"/>
  <c r="T1487" i="5" s="1"/>
  <c r="A1487" i="5"/>
  <c r="S1486" i="5"/>
  <c r="R1486" i="5"/>
  <c r="Q1486" i="5"/>
  <c r="P1486" i="5"/>
  <c r="O1486" i="5"/>
  <c r="N1486" i="5"/>
  <c r="K1486" i="5"/>
  <c r="J1486" i="5"/>
  <c r="I1486" i="5"/>
  <c r="H1486" i="5"/>
  <c r="G1486" i="5"/>
  <c r="F1486" i="5"/>
  <c r="E1486" i="5"/>
  <c r="D1486" i="5"/>
  <c r="C1486" i="5"/>
  <c r="U1486" i="5" s="1"/>
  <c r="B1486" i="5"/>
  <c r="T1486" i="5" s="1"/>
  <c r="A1486" i="5"/>
  <c r="S1485" i="5"/>
  <c r="R1485" i="5"/>
  <c r="Q1485" i="5"/>
  <c r="P1485" i="5"/>
  <c r="O1485" i="5"/>
  <c r="N1485" i="5"/>
  <c r="K1485" i="5"/>
  <c r="J1485" i="5"/>
  <c r="I1485" i="5"/>
  <c r="H1485" i="5"/>
  <c r="G1485" i="5"/>
  <c r="F1485" i="5"/>
  <c r="E1485" i="5"/>
  <c r="D1485" i="5"/>
  <c r="C1485" i="5"/>
  <c r="U1485" i="5" s="1"/>
  <c r="B1485" i="5"/>
  <c r="T1485" i="5" s="1"/>
  <c r="A1485" i="5"/>
  <c r="S1484" i="5"/>
  <c r="R1484" i="5"/>
  <c r="Q1484" i="5"/>
  <c r="P1484" i="5"/>
  <c r="O1484" i="5"/>
  <c r="N1484" i="5"/>
  <c r="K1484" i="5"/>
  <c r="J1484" i="5"/>
  <c r="I1484" i="5"/>
  <c r="H1484" i="5"/>
  <c r="G1484" i="5"/>
  <c r="F1484" i="5"/>
  <c r="E1484" i="5"/>
  <c r="D1484" i="5"/>
  <c r="C1484" i="5"/>
  <c r="U1484" i="5" s="1"/>
  <c r="B1484" i="5"/>
  <c r="T1484" i="5" s="1"/>
  <c r="A1484" i="5"/>
  <c r="S1483" i="5"/>
  <c r="R1483" i="5"/>
  <c r="Q1483" i="5"/>
  <c r="P1483" i="5"/>
  <c r="O1483" i="5"/>
  <c r="N1483" i="5"/>
  <c r="K1483" i="5"/>
  <c r="J1483" i="5"/>
  <c r="I1483" i="5"/>
  <c r="H1483" i="5"/>
  <c r="G1483" i="5"/>
  <c r="F1483" i="5"/>
  <c r="E1483" i="5"/>
  <c r="D1483" i="5"/>
  <c r="C1483" i="5"/>
  <c r="U1483" i="5" s="1"/>
  <c r="B1483" i="5"/>
  <c r="T1483" i="5" s="1"/>
  <c r="A1483" i="5"/>
  <c r="S1482" i="5"/>
  <c r="R1482" i="5"/>
  <c r="Q1482" i="5"/>
  <c r="P1482" i="5"/>
  <c r="O1482" i="5"/>
  <c r="N1482" i="5"/>
  <c r="K1482" i="5"/>
  <c r="J1482" i="5"/>
  <c r="I1482" i="5"/>
  <c r="H1482" i="5"/>
  <c r="G1482" i="5"/>
  <c r="F1482" i="5"/>
  <c r="E1482" i="5"/>
  <c r="D1482" i="5"/>
  <c r="C1482" i="5"/>
  <c r="U1482" i="5" s="1"/>
  <c r="B1482" i="5"/>
  <c r="T1482" i="5" s="1"/>
  <c r="A1482" i="5"/>
  <c r="S1481" i="5"/>
  <c r="R1481" i="5"/>
  <c r="Q1481" i="5"/>
  <c r="P1481" i="5"/>
  <c r="O1481" i="5"/>
  <c r="N1481" i="5"/>
  <c r="K1481" i="5"/>
  <c r="J1481" i="5"/>
  <c r="I1481" i="5"/>
  <c r="H1481" i="5"/>
  <c r="G1481" i="5"/>
  <c r="F1481" i="5"/>
  <c r="E1481" i="5"/>
  <c r="D1481" i="5"/>
  <c r="C1481" i="5"/>
  <c r="U1481" i="5" s="1"/>
  <c r="B1481" i="5"/>
  <c r="T1481" i="5" s="1"/>
  <c r="A1481" i="5"/>
  <c r="S1480" i="5"/>
  <c r="R1480" i="5"/>
  <c r="Q1480" i="5"/>
  <c r="P1480" i="5"/>
  <c r="O1480" i="5"/>
  <c r="N1480" i="5"/>
  <c r="K1480" i="5"/>
  <c r="J1480" i="5"/>
  <c r="I1480" i="5"/>
  <c r="H1480" i="5"/>
  <c r="G1480" i="5"/>
  <c r="F1480" i="5"/>
  <c r="E1480" i="5"/>
  <c r="D1480" i="5"/>
  <c r="C1480" i="5"/>
  <c r="U1480" i="5" s="1"/>
  <c r="B1480" i="5"/>
  <c r="T1480" i="5" s="1"/>
  <c r="A1480" i="5"/>
  <c r="S1479" i="5"/>
  <c r="R1479" i="5"/>
  <c r="Q1479" i="5"/>
  <c r="P1479" i="5"/>
  <c r="O1479" i="5"/>
  <c r="N1479" i="5"/>
  <c r="K1479" i="5"/>
  <c r="J1479" i="5"/>
  <c r="I1479" i="5"/>
  <c r="H1479" i="5"/>
  <c r="G1479" i="5"/>
  <c r="F1479" i="5"/>
  <c r="E1479" i="5"/>
  <c r="D1479" i="5"/>
  <c r="C1479" i="5"/>
  <c r="U1479" i="5" s="1"/>
  <c r="B1479" i="5"/>
  <c r="T1479" i="5" s="1"/>
  <c r="A1479" i="5"/>
  <c r="S1478" i="5"/>
  <c r="R1478" i="5"/>
  <c r="Q1478" i="5"/>
  <c r="P1478" i="5"/>
  <c r="O1478" i="5"/>
  <c r="N1478" i="5"/>
  <c r="K1478" i="5"/>
  <c r="J1478" i="5"/>
  <c r="I1478" i="5"/>
  <c r="H1478" i="5"/>
  <c r="G1478" i="5"/>
  <c r="F1478" i="5"/>
  <c r="E1478" i="5"/>
  <c r="D1478" i="5"/>
  <c r="C1478" i="5"/>
  <c r="U1478" i="5" s="1"/>
  <c r="B1478" i="5"/>
  <c r="T1478" i="5" s="1"/>
  <c r="A1478" i="5"/>
  <c r="S1477" i="5"/>
  <c r="R1477" i="5"/>
  <c r="Q1477" i="5"/>
  <c r="P1477" i="5"/>
  <c r="O1477" i="5"/>
  <c r="N1477" i="5"/>
  <c r="K1477" i="5"/>
  <c r="J1477" i="5"/>
  <c r="I1477" i="5"/>
  <c r="H1477" i="5"/>
  <c r="G1477" i="5"/>
  <c r="F1477" i="5"/>
  <c r="E1477" i="5"/>
  <c r="D1477" i="5"/>
  <c r="C1477" i="5"/>
  <c r="U1477" i="5" s="1"/>
  <c r="B1477" i="5"/>
  <c r="T1477" i="5" s="1"/>
  <c r="A1477" i="5"/>
  <c r="S1476" i="5"/>
  <c r="R1476" i="5"/>
  <c r="Q1476" i="5"/>
  <c r="P1476" i="5"/>
  <c r="O1476" i="5"/>
  <c r="N1476" i="5"/>
  <c r="K1476" i="5"/>
  <c r="J1476" i="5"/>
  <c r="I1476" i="5"/>
  <c r="H1476" i="5"/>
  <c r="G1476" i="5"/>
  <c r="F1476" i="5"/>
  <c r="E1476" i="5"/>
  <c r="D1476" i="5"/>
  <c r="C1476" i="5"/>
  <c r="U1476" i="5" s="1"/>
  <c r="B1476" i="5"/>
  <c r="T1476" i="5" s="1"/>
  <c r="A1476" i="5"/>
  <c r="S1475" i="5"/>
  <c r="R1475" i="5"/>
  <c r="Q1475" i="5"/>
  <c r="P1475" i="5"/>
  <c r="O1475" i="5"/>
  <c r="N1475" i="5"/>
  <c r="K1475" i="5"/>
  <c r="J1475" i="5"/>
  <c r="I1475" i="5"/>
  <c r="H1475" i="5"/>
  <c r="G1475" i="5"/>
  <c r="F1475" i="5"/>
  <c r="E1475" i="5"/>
  <c r="D1475" i="5"/>
  <c r="C1475" i="5"/>
  <c r="U1475" i="5" s="1"/>
  <c r="B1475" i="5"/>
  <c r="T1475" i="5" s="1"/>
  <c r="A1475" i="5"/>
  <c r="S1474" i="5"/>
  <c r="R1474" i="5"/>
  <c r="Q1474" i="5"/>
  <c r="P1474" i="5"/>
  <c r="O1474" i="5"/>
  <c r="N1474" i="5"/>
  <c r="K1474" i="5"/>
  <c r="J1474" i="5"/>
  <c r="I1474" i="5"/>
  <c r="H1474" i="5"/>
  <c r="G1474" i="5"/>
  <c r="F1474" i="5"/>
  <c r="E1474" i="5"/>
  <c r="D1474" i="5"/>
  <c r="C1474" i="5"/>
  <c r="U1474" i="5" s="1"/>
  <c r="B1474" i="5"/>
  <c r="T1474" i="5" s="1"/>
  <c r="A1474" i="5"/>
  <c r="S1473" i="5"/>
  <c r="R1473" i="5"/>
  <c r="Q1473" i="5"/>
  <c r="P1473" i="5"/>
  <c r="O1473" i="5"/>
  <c r="N1473" i="5"/>
  <c r="K1473" i="5"/>
  <c r="J1473" i="5"/>
  <c r="I1473" i="5"/>
  <c r="H1473" i="5"/>
  <c r="G1473" i="5"/>
  <c r="F1473" i="5"/>
  <c r="E1473" i="5"/>
  <c r="D1473" i="5"/>
  <c r="C1473" i="5"/>
  <c r="U1473" i="5" s="1"/>
  <c r="B1473" i="5"/>
  <c r="T1473" i="5" s="1"/>
  <c r="A1473" i="5"/>
  <c r="S1472" i="5"/>
  <c r="R1472" i="5"/>
  <c r="Q1472" i="5"/>
  <c r="P1472" i="5"/>
  <c r="O1472" i="5"/>
  <c r="N1472" i="5"/>
  <c r="K1472" i="5"/>
  <c r="J1472" i="5"/>
  <c r="I1472" i="5"/>
  <c r="H1472" i="5"/>
  <c r="G1472" i="5"/>
  <c r="F1472" i="5"/>
  <c r="E1472" i="5"/>
  <c r="D1472" i="5"/>
  <c r="C1472" i="5"/>
  <c r="U1472" i="5" s="1"/>
  <c r="B1472" i="5"/>
  <c r="T1472" i="5" s="1"/>
  <c r="A1472" i="5"/>
  <c r="S1471" i="5"/>
  <c r="R1471" i="5"/>
  <c r="Q1471" i="5"/>
  <c r="P1471" i="5"/>
  <c r="O1471" i="5"/>
  <c r="N1471" i="5"/>
  <c r="K1471" i="5"/>
  <c r="J1471" i="5"/>
  <c r="I1471" i="5"/>
  <c r="H1471" i="5"/>
  <c r="G1471" i="5"/>
  <c r="F1471" i="5"/>
  <c r="E1471" i="5"/>
  <c r="D1471" i="5"/>
  <c r="C1471" i="5"/>
  <c r="U1471" i="5" s="1"/>
  <c r="B1471" i="5"/>
  <c r="T1471" i="5" s="1"/>
  <c r="A1471" i="5"/>
  <c r="S1470" i="5"/>
  <c r="R1470" i="5"/>
  <c r="Q1470" i="5"/>
  <c r="P1470" i="5"/>
  <c r="O1470" i="5"/>
  <c r="N1470" i="5"/>
  <c r="K1470" i="5"/>
  <c r="J1470" i="5"/>
  <c r="I1470" i="5"/>
  <c r="H1470" i="5"/>
  <c r="G1470" i="5"/>
  <c r="F1470" i="5"/>
  <c r="E1470" i="5"/>
  <c r="D1470" i="5"/>
  <c r="C1470" i="5"/>
  <c r="U1470" i="5" s="1"/>
  <c r="B1470" i="5"/>
  <c r="T1470" i="5" s="1"/>
  <c r="A1470" i="5"/>
  <c r="S1469" i="5"/>
  <c r="R1469" i="5"/>
  <c r="Q1469" i="5"/>
  <c r="P1469" i="5"/>
  <c r="O1469" i="5"/>
  <c r="N1469" i="5"/>
  <c r="K1469" i="5"/>
  <c r="J1469" i="5"/>
  <c r="I1469" i="5"/>
  <c r="H1469" i="5"/>
  <c r="G1469" i="5"/>
  <c r="F1469" i="5"/>
  <c r="E1469" i="5"/>
  <c r="D1469" i="5"/>
  <c r="C1469" i="5"/>
  <c r="U1469" i="5" s="1"/>
  <c r="B1469" i="5"/>
  <c r="T1469" i="5" s="1"/>
  <c r="A1469" i="5"/>
  <c r="S1468" i="5"/>
  <c r="R1468" i="5"/>
  <c r="Q1468" i="5"/>
  <c r="P1468" i="5"/>
  <c r="O1468" i="5"/>
  <c r="N1468" i="5"/>
  <c r="K1468" i="5"/>
  <c r="J1468" i="5"/>
  <c r="I1468" i="5"/>
  <c r="H1468" i="5"/>
  <c r="G1468" i="5"/>
  <c r="F1468" i="5"/>
  <c r="E1468" i="5"/>
  <c r="D1468" i="5"/>
  <c r="C1468" i="5"/>
  <c r="U1468" i="5" s="1"/>
  <c r="B1468" i="5"/>
  <c r="T1468" i="5" s="1"/>
  <c r="A1468" i="5"/>
  <c r="S1467" i="5"/>
  <c r="R1467" i="5"/>
  <c r="Q1467" i="5"/>
  <c r="P1467" i="5"/>
  <c r="O1467" i="5"/>
  <c r="N1467" i="5"/>
  <c r="K1467" i="5"/>
  <c r="J1467" i="5"/>
  <c r="I1467" i="5"/>
  <c r="H1467" i="5"/>
  <c r="G1467" i="5"/>
  <c r="F1467" i="5"/>
  <c r="E1467" i="5"/>
  <c r="D1467" i="5"/>
  <c r="C1467" i="5"/>
  <c r="U1467" i="5" s="1"/>
  <c r="B1467" i="5"/>
  <c r="T1467" i="5" s="1"/>
  <c r="A1467" i="5"/>
  <c r="S1466" i="5"/>
  <c r="R1466" i="5"/>
  <c r="Q1466" i="5"/>
  <c r="P1466" i="5"/>
  <c r="O1466" i="5"/>
  <c r="N1466" i="5"/>
  <c r="K1466" i="5"/>
  <c r="J1466" i="5"/>
  <c r="I1466" i="5"/>
  <c r="H1466" i="5"/>
  <c r="G1466" i="5"/>
  <c r="F1466" i="5"/>
  <c r="E1466" i="5"/>
  <c r="D1466" i="5"/>
  <c r="C1466" i="5"/>
  <c r="U1466" i="5" s="1"/>
  <c r="B1466" i="5"/>
  <c r="T1466" i="5" s="1"/>
  <c r="A1466" i="5"/>
  <c r="S1465" i="5"/>
  <c r="R1465" i="5"/>
  <c r="Q1465" i="5"/>
  <c r="P1465" i="5"/>
  <c r="O1465" i="5"/>
  <c r="N1465" i="5"/>
  <c r="K1465" i="5"/>
  <c r="J1465" i="5"/>
  <c r="I1465" i="5"/>
  <c r="H1465" i="5"/>
  <c r="G1465" i="5"/>
  <c r="F1465" i="5"/>
  <c r="E1465" i="5"/>
  <c r="D1465" i="5"/>
  <c r="C1465" i="5"/>
  <c r="U1465" i="5" s="1"/>
  <c r="B1465" i="5"/>
  <c r="T1465" i="5" s="1"/>
  <c r="A1465" i="5"/>
  <c r="S1464" i="5"/>
  <c r="R1464" i="5"/>
  <c r="Q1464" i="5"/>
  <c r="P1464" i="5"/>
  <c r="O1464" i="5"/>
  <c r="N1464" i="5"/>
  <c r="K1464" i="5"/>
  <c r="J1464" i="5"/>
  <c r="I1464" i="5"/>
  <c r="H1464" i="5"/>
  <c r="G1464" i="5"/>
  <c r="F1464" i="5"/>
  <c r="E1464" i="5"/>
  <c r="D1464" i="5"/>
  <c r="C1464" i="5"/>
  <c r="U1464" i="5" s="1"/>
  <c r="B1464" i="5"/>
  <c r="T1464" i="5" s="1"/>
  <c r="A1464" i="5"/>
  <c r="S1463" i="5"/>
  <c r="R1463" i="5"/>
  <c r="Q1463" i="5"/>
  <c r="P1463" i="5"/>
  <c r="O1463" i="5"/>
  <c r="N1463" i="5"/>
  <c r="K1463" i="5"/>
  <c r="J1463" i="5"/>
  <c r="I1463" i="5"/>
  <c r="H1463" i="5"/>
  <c r="G1463" i="5"/>
  <c r="F1463" i="5"/>
  <c r="E1463" i="5"/>
  <c r="D1463" i="5"/>
  <c r="C1463" i="5"/>
  <c r="U1463" i="5" s="1"/>
  <c r="B1463" i="5"/>
  <c r="T1463" i="5" s="1"/>
  <c r="A1463" i="5"/>
  <c r="S1462" i="5"/>
  <c r="R1462" i="5"/>
  <c r="Q1462" i="5"/>
  <c r="P1462" i="5"/>
  <c r="O1462" i="5"/>
  <c r="N1462" i="5"/>
  <c r="K1462" i="5"/>
  <c r="J1462" i="5"/>
  <c r="I1462" i="5"/>
  <c r="H1462" i="5"/>
  <c r="G1462" i="5"/>
  <c r="F1462" i="5"/>
  <c r="E1462" i="5"/>
  <c r="D1462" i="5"/>
  <c r="C1462" i="5"/>
  <c r="U1462" i="5" s="1"/>
  <c r="B1462" i="5"/>
  <c r="T1462" i="5" s="1"/>
  <c r="A1462" i="5"/>
  <c r="S1461" i="5"/>
  <c r="R1461" i="5"/>
  <c r="Q1461" i="5"/>
  <c r="P1461" i="5"/>
  <c r="O1461" i="5"/>
  <c r="N1461" i="5"/>
  <c r="K1461" i="5"/>
  <c r="J1461" i="5"/>
  <c r="I1461" i="5"/>
  <c r="H1461" i="5"/>
  <c r="G1461" i="5"/>
  <c r="F1461" i="5"/>
  <c r="E1461" i="5"/>
  <c r="D1461" i="5"/>
  <c r="C1461" i="5"/>
  <c r="U1461" i="5" s="1"/>
  <c r="B1461" i="5"/>
  <c r="T1461" i="5" s="1"/>
  <c r="A1461" i="5"/>
  <c r="S1460" i="5"/>
  <c r="R1460" i="5"/>
  <c r="Q1460" i="5"/>
  <c r="P1460" i="5"/>
  <c r="O1460" i="5"/>
  <c r="N1460" i="5"/>
  <c r="K1460" i="5"/>
  <c r="J1460" i="5"/>
  <c r="I1460" i="5"/>
  <c r="H1460" i="5"/>
  <c r="G1460" i="5"/>
  <c r="F1460" i="5"/>
  <c r="E1460" i="5"/>
  <c r="D1460" i="5"/>
  <c r="C1460" i="5"/>
  <c r="U1460" i="5" s="1"/>
  <c r="B1460" i="5"/>
  <c r="T1460" i="5" s="1"/>
  <c r="A1460" i="5"/>
  <c r="S1459" i="5"/>
  <c r="R1459" i="5"/>
  <c r="Q1459" i="5"/>
  <c r="P1459" i="5"/>
  <c r="O1459" i="5"/>
  <c r="N1459" i="5"/>
  <c r="K1459" i="5"/>
  <c r="J1459" i="5"/>
  <c r="I1459" i="5"/>
  <c r="H1459" i="5"/>
  <c r="G1459" i="5"/>
  <c r="F1459" i="5"/>
  <c r="E1459" i="5"/>
  <c r="D1459" i="5"/>
  <c r="C1459" i="5"/>
  <c r="U1459" i="5" s="1"/>
  <c r="B1459" i="5"/>
  <c r="T1459" i="5" s="1"/>
  <c r="A1459" i="5"/>
  <c r="S1458" i="5"/>
  <c r="R1458" i="5"/>
  <c r="Q1458" i="5"/>
  <c r="P1458" i="5"/>
  <c r="O1458" i="5"/>
  <c r="N1458" i="5"/>
  <c r="K1458" i="5"/>
  <c r="J1458" i="5"/>
  <c r="I1458" i="5"/>
  <c r="H1458" i="5"/>
  <c r="G1458" i="5"/>
  <c r="F1458" i="5"/>
  <c r="E1458" i="5"/>
  <c r="D1458" i="5"/>
  <c r="C1458" i="5"/>
  <c r="U1458" i="5" s="1"/>
  <c r="B1458" i="5"/>
  <c r="T1458" i="5" s="1"/>
  <c r="A1458" i="5"/>
  <c r="S1457" i="5"/>
  <c r="R1457" i="5"/>
  <c r="Q1457" i="5"/>
  <c r="P1457" i="5"/>
  <c r="O1457" i="5"/>
  <c r="N1457" i="5"/>
  <c r="K1457" i="5"/>
  <c r="J1457" i="5"/>
  <c r="I1457" i="5"/>
  <c r="H1457" i="5"/>
  <c r="G1457" i="5"/>
  <c r="F1457" i="5"/>
  <c r="E1457" i="5"/>
  <c r="D1457" i="5"/>
  <c r="C1457" i="5"/>
  <c r="U1457" i="5" s="1"/>
  <c r="B1457" i="5"/>
  <c r="T1457" i="5" s="1"/>
  <c r="A1457" i="5"/>
  <c r="S1456" i="5"/>
  <c r="R1456" i="5"/>
  <c r="Q1456" i="5"/>
  <c r="P1456" i="5"/>
  <c r="O1456" i="5"/>
  <c r="N1456" i="5"/>
  <c r="K1456" i="5"/>
  <c r="J1456" i="5"/>
  <c r="I1456" i="5"/>
  <c r="H1456" i="5"/>
  <c r="G1456" i="5"/>
  <c r="F1456" i="5"/>
  <c r="E1456" i="5"/>
  <c r="D1456" i="5"/>
  <c r="C1456" i="5"/>
  <c r="U1456" i="5" s="1"/>
  <c r="B1456" i="5"/>
  <c r="T1456" i="5" s="1"/>
  <c r="A1456" i="5"/>
  <c r="S1455" i="5"/>
  <c r="R1455" i="5"/>
  <c r="Q1455" i="5"/>
  <c r="P1455" i="5"/>
  <c r="O1455" i="5"/>
  <c r="N1455" i="5"/>
  <c r="K1455" i="5"/>
  <c r="J1455" i="5"/>
  <c r="I1455" i="5"/>
  <c r="H1455" i="5"/>
  <c r="G1455" i="5"/>
  <c r="F1455" i="5"/>
  <c r="E1455" i="5"/>
  <c r="D1455" i="5"/>
  <c r="C1455" i="5"/>
  <c r="U1455" i="5" s="1"/>
  <c r="B1455" i="5"/>
  <c r="T1455" i="5" s="1"/>
  <c r="A1455" i="5"/>
  <c r="S1454" i="5"/>
  <c r="R1454" i="5"/>
  <c r="Q1454" i="5"/>
  <c r="P1454" i="5"/>
  <c r="O1454" i="5"/>
  <c r="N1454" i="5"/>
  <c r="K1454" i="5"/>
  <c r="J1454" i="5"/>
  <c r="I1454" i="5"/>
  <c r="H1454" i="5"/>
  <c r="G1454" i="5"/>
  <c r="F1454" i="5"/>
  <c r="E1454" i="5"/>
  <c r="D1454" i="5"/>
  <c r="C1454" i="5"/>
  <c r="U1454" i="5" s="1"/>
  <c r="B1454" i="5"/>
  <c r="T1454" i="5" s="1"/>
  <c r="A1454" i="5"/>
  <c r="S1453" i="5"/>
  <c r="R1453" i="5"/>
  <c r="Q1453" i="5"/>
  <c r="P1453" i="5"/>
  <c r="O1453" i="5"/>
  <c r="N1453" i="5"/>
  <c r="K1453" i="5"/>
  <c r="J1453" i="5"/>
  <c r="I1453" i="5"/>
  <c r="H1453" i="5"/>
  <c r="G1453" i="5"/>
  <c r="F1453" i="5"/>
  <c r="E1453" i="5"/>
  <c r="D1453" i="5"/>
  <c r="C1453" i="5"/>
  <c r="U1453" i="5" s="1"/>
  <c r="B1453" i="5"/>
  <c r="T1453" i="5" s="1"/>
  <c r="A1453" i="5"/>
  <c r="S1452" i="5"/>
  <c r="R1452" i="5"/>
  <c r="Q1452" i="5"/>
  <c r="P1452" i="5"/>
  <c r="O1452" i="5"/>
  <c r="N1452" i="5"/>
  <c r="K1452" i="5"/>
  <c r="J1452" i="5"/>
  <c r="I1452" i="5"/>
  <c r="H1452" i="5"/>
  <c r="G1452" i="5"/>
  <c r="F1452" i="5"/>
  <c r="E1452" i="5"/>
  <c r="D1452" i="5"/>
  <c r="C1452" i="5"/>
  <c r="U1452" i="5" s="1"/>
  <c r="B1452" i="5"/>
  <c r="T1452" i="5" s="1"/>
  <c r="A1452" i="5"/>
  <c r="S1451" i="5"/>
  <c r="R1451" i="5"/>
  <c r="Q1451" i="5"/>
  <c r="P1451" i="5"/>
  <c r="O1451" i="5"/>
  <c r="N1451" i="5"/>
  <c r="K1451" i="5"/>
  <c r="J1451" i="5"/>
  <c r="I1451" i="5"/>
  <c r="H1451" i="5"/>
  <c r="G1451" i="5"/>
  <c r="F1451" i="5"/>
  <c r="E1451" i="5"/>
  <c r="D1451" i="5"/>
  <c r="C1451" i="5"/>
  <c r="U1451" i="5" s="1"/>
  <c r="B1451" i="5"/>
  <c r="T1451" i="5" s="1"/>
  <c r="A1451" i="5"/>
  <c r="S1450" i="5"/>
  <c r="R1450" i="5"/>
  <c r="Q1450" i="5"/>
  <c r="P1450" i="5"/>
  <c r="O1450" i="5"/>
  <c r="N1450" i="5"/>
  <c r="K1450" i="5"/>
  <c r="J1450" i="5"/>
  <c r="I1450" i="5"/>
  <c r="H1450" i="5"/>
  <c r="G1450" i="5"/>
  <c r="F1450" i="5"/>
  <c r="E1450" i="5"/>
  <c r="D1450" i="5"/>
  <c r="C1450" i="5"/>
  <c r="U1450" i="5" s="1"/>
  <c r="B1450" i="5"/>
  <c r="T1450" i="5" s="1"/>
  <c r="A1450" i="5"/>
  <c r="S1449" i="5"/>
  <c r="R1449" i="5"/>
  <c r="Q1449" i="5"/>
  <c r="P1449" i="5"/>
  <c r="O1449" i="5"/>
  <c r="N1449" i="5"/>
  <c r="K1449" i="5"/>
  <c r="J1449" i="5"/>
  <c r="I1449" i="5"/>
  <c r="H1449" i="5"/>
  <c r="G1449" i="5"/>
  <c r="F1449" i="5"/>
  <c r="E1449" i="5"/>
  <c r="D1449" i="5"/>
  <c r="C1449" i="5"/>
  <c r="U1449" i="5" s="1"/>
  <c r="B1449" i="5"/>
  <c r="T1449" i="5" s="1"/>
  <c r="A1449" i="5"/>
  <c r="S1448" i="5"/>
  <c r="R1448" i="5"/>
  <c r="Q1448" i="5"/>
  <c r="P1448" i="5"/>
  <c r="O1448" i="5"/>
  <c r="N1448" i="5"/>
  <c r="K1448" i="5"/>
  <c r="J1448" i="5"/>
  <c r="I1448" i="5"/>
  <c r="H1448" i="5"/>
  <c r="G1448" i="5"/>
  <c r="F1448" i="5"/>
  <c r="E1448" i="5"/>
  <c r="D1448" i="5"/>
  <c r="C1448" i="5"/>
  <c r="U1448" i="5" s="1"/>
  <c r="B1448" i="5"/>
  <c r="T1448" i="5" s="1"/>
  <c r="A1448" i="5"/>
  <c r="S1447" i="5"/>
  <c r="R1447" i="5"/>
  <c r="Q1447" i="5"/>
  <c r="P1447" i="5"/>
  <c r="O1447" i="5"/>
  <c r="N1447" i="5"/>
  <c r="K1447" i="5"/>
  <c r="J1447" i="5"/>
  <c r="I1447" i="5"/>
  <c r="H1447" i="5"/>
  <c r="G1447" i="5"/>
  <c r="F1447" i="5"/>
  <c r="E1447" i="5"/>
  <c r="D1447" i="5"/>
  <c r="C1447" i="5"/>
  <c r="U1447" i="5" s="1"/>
  <c r="B1447" i="5"/>
  <c r="T1447" i="5" s="1"/>
  <c r="A1447" i="5"/>
  <c r="S1446" i="5"/>
  <c r="R1446" i="5"/>
  <c r="Q1446" i="5"/>
  <c r="P1446" i="5"/>
  <c r="O1446" i="5"/>
  <c r="N1446" i="5"/>
  <c r="K1446" i="5"/>
  <c r="J1446" i="5"/>
  <c r="I1446" i="5"/>
  <c r="H1446" i="5"/>
  <c r="G1446" i="5"/>
  <c r="F1446" i="5"/>
  <c r="E1446" i="5"/>
  <c r="D1446" i="5"/>
  <c r="C1446" i="5"/>
  <c r="U1446" i="5" s="1"/>
  <c r="B1446" i="5"/>
  <c r="T1446" i="5" s="1"/>
  <c r="A1446" i="5"/>
  <c r="S1445" i="5"/>
  <c r="R1445" i="5"/>
  <c r="Q1445" i="5"/>
  <c r="P1445" i="5"/>
  <c r="O1445" i="5"/>
  <c r="N1445" i="5"/>
  <c r="K1445" i="5"/>
  <c r="J1445" i="5"/>
  <c r="I1445" i="5"/>
  <c r="H1445" i="5"/>
  <c r="G1445" i="5"/>
  <c r="F1445" i="5"/>
  <c r="E1445" i="5"/>
  <c r="D1445" i="5"/>
  <c r="C1445" i="5"/>
  <c r="U1445" i="5" s="1"/>
  <c r="B1445" i="5"/>
  <c r="T1445" i="5" s="1"/>
  <c r="A1445" i="5"/>
  <c r="S1444" i="5"/>
  <c r="R1444" i="5"/>
  <c r="Q1444" i="5"/>
  <c r="P1444" i="5"/>
  <c r="O1444" i="5"/>
  <c r="N1444" i="5"/>
  <c r="K1444" i="5"/>
  <c r="J1444" i="5"/>
  <c r="I1444" i="5"/>
  <c r="H1444" i="5"/>
  <c r="G1444" i="5"/>
  <c r="F1444" i="5"/>
  <c r="E1444" i="5"/>
  <c r="D1444" i="5"/>
  <c r="C1444" i="5"/>
  <c r="U1444" i="5" s="1"/>
  <c r="B1444" i="5"/>
  <c r="T1444" i="5" s="1"/>
  <c r="A1444" i="5"/>
  <c r="S1443" i="5"/>
  <c r="R1443" i="5"/>
  <c r="Q1443" i="5"/>
  <c r="P1443" i="5"/>
  <c r="O1443" i="5"/>
  <c r="N1443" i="5"/>
  <c r="K1443" i="5"/>
  <c r="J1443" i="5"/>
  <c r="I1443" i="5"/>
  <c r="H1443" i="5"/>
  <c r="G1443" i="5"/>
  <c r="F1443" i="5"/>
  <c r="E1443" i="5"/>
  <c r="D1443" i="5"/>
  <c r="C1443" i="5"/>
  <c r="U1443" i="5" s="1"/>
  <c r="B1443" i="5"/>
  <c r="T1443" i="5" s="1"/>
  <c r="A1443" i="5"/>
  <c r="S1442" i="5"/>
  <c r="R1442" i="5"/>
  <c r="Q1442" i="5"/>
  <c r="P1442" i="5"/>
  <c r="O1442" i="5"/>
  <c r="N1442" i="5"/>
  <c r="K1442" i="5"/>
  <c r="J1442" i="5"/>
  <c r="I1442" i="5"/>
  <c r="H1442" i="5"/>
  <c r="G1442" i="5"/>
  <c r="F1442" i="5"/>
  <c r="E1442" i="5"/>
  <c r="D1442" i="5"/>
  <c r="C1442" i="5"/>
  <c r="U1442" i="5" s="1"/>
  <c r="B1442" i="5"/>
  <c r="T1442" i="5" s="1"/>
  <c r="A1442" i="5"/>
  <c r="S1441" i="5"/>
  <c r="R1441" i="5"/>
  <c r="Q1441" i="5"/>
  <c r="P1441" i="5"/>
  <c r="O1441" i="5"/>
  <c r="N1441" i="5"/>
  <c r="K1441" i="5"/>
  <c r="J1441" i="5"/>
  <c r="I1441" i="5"/>
  <c r="H1441" i="5"/>
  <c r="G1441" i="5"/>
  <c r="F1441" i="5"/>
  <c r="E1441" i="5"/>
  <c r="D1441" i="5"/>
  <c r="C1441" i="5"/>
  <c r="U1441" i="5" s="1"/>
  <c r="B1441" i="5"/>
  <c r="T1441" i="5" s="1"/>
  <c r="A1441" i="5"/>
  <c r="S1440" i="5"/>
  <c r="R1440" i="5"/>
  <c r="Q1440" i="5"/>
  <c r="P1440" i="5"/>
  <c r="O1440" i="5"/>
  <c r="N1440" i="5"/>
  <c r="K1440" i="5"/>
  <c r="J1440" i="5"/>
  <c r="I1440" i="5"/>
  <c r="H1440" i="5"/>
  <c r="G1440" i="5"/>
  <c r="F1440" i="5"/>
  <c r="E1440" i="5"/>
  <c r="D1440" i="5"/>
  <c r="C1440" i="5"/>
  <c r="U1440" i="5" s="1"/>
  <c r="B1440" i="5"/>
  <c r="T1440" i="5" s="1"/>
  <c r="A1440" i="5"/>
  <c r="S1439" i="5"/>
  <c r="R1439" i="5"/>
  <c r="Q1439" i="5"/>
  <c r="P1439" i="5"/>
  <c r="O1439" i="5"/>
  <c r="N1439" i="5"/>
  <c r="K1439" i="5"/>
  <c r="J1439" i="5"/>
  <c r="I1439" i="5"/>
  <c r="H1439" i="5"/>
  <c r="G1439" i="5"/>
  <c r="F1439" i="5"/>
  <c r="E1439" i="5"/>
  <c r="D1439" i="5"/>
  <c r="C1439" i="5"/>
  <c r="U1439" i="5" s="1"/>
  <c r="B1439" i="5"/>
  <c r="T1439" i="5" s="1"/>
  <c r="A1439" i="5"/>
  <c r="S1438" i="5"/>
  <c r="R1438" i="5"/>
  <c r="Q1438" i="5"/>
  <c r="P1438" i="5"/>
  <c r="O1438" i="5"/>
  <c r="N1438" i="5"/>
  <c r="K1438" i="5"/>
  <c r="J1438" i="5"/>
  <c r="I1438" i="5"/>
  <c r="H1438" i="5"/>
  <c r="G1438" i="5"/>
  <c r="F1438" i="5"/>
  <c r="E1438" i="5"/>
  <c r="D1438" i="5"/>
  <c r="C1438" i="5"/>
  <c r="U1438" i="5" s="1"/>
  <c r="B1438" i="5"/>
  <c r="T1438" i="5" s="1"/>
  <c r="A1438" i="5"/>
  <c r="S1437" i="5"/>
  <c r="R1437" i="5"/>
  <c r="Q1437" i="5"/>
  <c r="P1437" i="5"/>
  <c r="O1437" i="5"/>
  <c r="N1437" i="5"/>
  <c r="K1437" i="5"/>
  <c r="J1437" i="5"/>
  <c r="I1437" i="5"/>
  <c r="H1437" i="5"/>
  <c r="G1437" i="5"/>
  <c r="F1437" i="5"/>
  <c r="E1437" i="5"/>
  <c r="D1437" i="5"/>
  <c r="C1437" i="5"/>
  <c r="U1437" i="5" s="1"/>
  <c r="B1437" i="5"/>
  <c r="T1437" i="5" s="1"/>
  <c r="A1437" i="5"/>
  <c r="S1436" i="5"/>
  <c r="R1436" i="5"/>
  <c r="Q1436" i="5"/>
  <c r="P1436" i="5"/>
  <c r="O1436" i="5"/>
  <c r="N1436" i="5"/>
  <c r="K1436" i="5"/>
  <c r="J1436" i="5"/>
  <c r="I1436" i="5"/>
  <c r="H1436" i="5"/>
  <c r="G1436" i="5"/>
  <c r="F1436" i="5"/>
  <c r="E1436" i="5"/>
  <c r="D1436" i="5"/>
  <c r="C1436" i="5"/>
  <c r="U1436" i="5" s="1"/>
  <c r="B1436" i="5"/>
  <c r="T1436" i="5" s="1"/>
  <c r="A1436" i="5"/>
  <c r="S1435" i="5"/>
  <c r="R1435" i="5"/>
  <c r="Q1435" i="5"/>
  <c r="P1435" i="5"/>
  <c r="O1435" i="5"/>
  <c r="N1435" i="5"/>
  <c r="K1435" i="5"/>
  <c r="J1435" i="5"/>
  <c r="I1435" i="5"/>
  <c r="H1435" i="5"/>
  <c r="G1435" i="5"/>
  <c r="F1435" i="5"/>
  <c r="E1435" i="5"/>
  <c r="D1435" i="5"/>
  <c r="C1435" i="5"/>
  <c r="U1435" i="5" s="1"/>
  <c r="B1435" i="5"/>
  <c r="T1435" i="5" s="1"/>
  <c r="A1435" i="5"/>
  <c r="S1434" i="5"/>
  <c r="R1434" i="5"/>
  <c r="Q1434" i="5"/>
  <c r="P1434" i="5"/>
  <c r="O1434" i="5"/>
  <c r="N1434" i="5"/>
  <c r="K1434" i="5"/>
  <c r="J1434" i="5"/>
  <c r="I1434" i="5"/>
  <c r="H1434" i="5"/>
  <c r="G1434" i="5"/>
  <c r="F1434" i="5"/>
  <c r="E1434" i="5"/>
  <c r="D1434" i="5"/>
  <c r="C1434" i="5"/>
  <c r="U1434" i="5" s="1"/>
  <c r="B1434" i="5"/>
  <c r="T1434" i="5" s="1"/>
  <c r="A1434" i="5"/>
  <c r="S1433" i="5"/>
  <c r="R1433" i="5"/>
  <c r="Q1433" i="5"/>
  <c r="P1433" i="5"/>
  <c r="O1433" i="5"/>
  <c r="N1433" i="5"/>
  <c r="K1433" i="5"/>
  <c r="J1433" i="5"/>
  <c r="I1433" i="5"/>
  <c r="H1433" i="5"/>
  <c r="G1433" i="5"/>
  <c r="F1433" i="5"/>
  <c r="E1433" i="5"/>
  <c r="D1433" i="5"/>
  <c r="C1433" i="5"/>
  <c r="U1433" i="5" s="1"/>
  <c r="B1433" i="5"/>
  <c r="T1433" i="5" s="1"/>
  <c r="A1433" i="5"/>
  <c r="S1432" i="5"/>
  <c r="R1432" i="5"/>
  <c r="Q1432" i="5"/>
  <c r="P1432" i="5"/>
  <c r="O1432" i="5"/>
  <c r="N1432" i="5"/>
  <c r="K1432" i="5"/>
  <c r="J1432" i="5"/>
  <c r="I1432" i="5"/>
  <c r="H1432" i="5"/>
  <c r="G1432" i="5"/>
  <c r="F1432" i="5"/>
  <c r="E1432" i="5"/>
  <c r="D1432" i="5"/>
  <c r="C1432" i="5"/>
  <c r="U1432" i="5" s="1"/>
  <c r="B1432" i="5"/>
  <c r="T1432" i="5" s="1"/>
  <c r="A1432" i="5"/>
  <c r="S1431" i="5"/>
  <c r="R1431" i="5"/>
  <c r="Q1431" i="5"/>
  <c r="P1431" i="5"/>
  <c r="O1431" i="5"/>
  <c r="N1431" i="5"/>
  <c r="K1431" i="5"/>
  <c r="J1431" i="5"/>
  <c r="I1431" i="5"/>
  <c r="H1431" i="5"/>
  <c r="G1431" i="5"/>
  <c r="F1431" i="5"/>
  <c r="E1431" i="5"/>
  <c r="D1431" i="5"/>
  <c r="C1431" i="5"/>
  <c r="U1431" i="5" s="1"/>
  <c r="B1431" i="5"/>
  <c r="T1431" i="5" s="1"/>
  <c r="A1431" i="5"/>
  <c r="S1430" i="5"/>
  <c r="R1430" i="5"/>
  <c r="Q1430" i="5"/>
  <c r="P1430" i="5"/>
  <c r="O1430" i="5"/>
  <c r="N1430" i="5"/>
  <c r="K1430" i="5"/>
  <c r="J1430" i="5"/>
  <c r="I1430" i="5"/>
  <c r="H1430" i="5"/>
  <c r="G1430" i="5"/>
  <c r="F1430" i="5"/>
  <c r="E1430" i="5"/>
  <c r="D1430" i="5"/>
  <c r="C1430" i="5"/>
  <c r="U1430" i="5" s="1"/>
  <c r="B1430" i="5"/>
  <c r="T1430" i="5" s="1"/>
  <c r="A1430" i="5"/>
  <c r="S1429" i="5"/>
  <c r="R1429" i="5"/>
  <c r="Q1429" i="5"/>
  <c r="P1429" i="5"/>
  <c r="O1429" i="5"/>
  <c r="N1429" i="5"/>
  <c r="K1429" i="5"/>
  <c r="J1429" i="5"/>
  <c r="I1429" i="5"/>
  <c r="H1429" i="5"/>
  <c r="G1429" i="5"/>
  <c r="F1429" i="5"/>
  <c r="E1429" i="5"/>
  <c r="D1429" i="5"/>
  <c r="C1429" i="5"/>
  <c r="U1429" i="5" s="1"/>
  <c r="B1429" i="5"/>
  <c r="T1429" i="5" s="1"/>
  <c r="A1429" i="5"/>
  <c r="S1428" i="5"/>
  <c r="R1428" i="5"/>
  <c r="Q1428" i="5"/>
  <c r="P1428" i="5"/>
  <c r="O1428" i="5"/>
  <c r="N1428" i="5"/>
  <c r="K1428" i="5"/>
  <c r="J1428" i="5"/>
  <c r="I1428" i="5"/>
  <c r="H1428" i="5"/>
  <c r="G1428" i="5"/>
  <c r="F1428" i="5"/>
  <c r="E1428" i="5"/>
  <c r="D1428" i="5"/>
  <c r="C1428" i="5"/>
  <c r="U1428" i="5" s="1"/>
  <c r="B1428" i="5"/>
  <c r="T1428" i="5" s="1"/>
  <c r="A1428" i="5"/>
  <c r="S1427" i="5"/>
  <c r="R1427" i="5"/>
  <c r="Q1427" i="5"/>
  <c r="P1427" i="5"/>
  <c r="O1427" i="5"/>
  <c r="N1427" i="5"/>
  <c r="K1427" i="5"/>
  <c r="J1427" i="5"/>
  <c r="I1427" i="5"/>
  <c r="H1427" i="5"/>
  <c r="G1427" i="5"/>
  <c r="F1427" i="5"/>
  <c r="E1427" i="5"/>
  <c r="D1427" i="5"/>
  <c r="C1427" i="5"/>
  <c r="U1427" i="5" s="1"/>
  <c r="B1427" i="5"/>
  <c r="T1427" i="5" s="1"/>
  <c r="A1427" i="5"/>
  <c r="S1426" i="5"/>
  <c r="R1426" i="5"/>
  <c r="Q1426" i="5"/>
  <c r="P1426" i="5"/>
  <c r="O1426" i="5"/>
  <c r="N1426" i="5"/>
  <c r="K1426" i="5"/>
  <c r="J1426" i="5"/>
  <c r="I1426" i="5"/>
  <c r="H1426" i="5"/>
  <c r="G1426" i="5"/>
  <c r="F1426" i="5"/>
  <c r="E1426" i="5"/>
  <c r="D1426" i="5"/>
  <c r="C1426" i="5"/>
  <c r="U1426" i="5" s="1"/>
  <c r="B1426" i="5"/>
  <c r="T1426" i="5" s="1"/>
  <c r="A1426" i="5"/>
  <c r="S1425" i="5"/>
  <c r="R1425" i="5"/>
  <c r="Q1425" i="5"/>
  <c r="P1425" i="5"/>
  <c r="O1425" i="5"/>
  <c r="N1425" i="5"/>
  <c r="K1425" i="5"/>
  <c r="J1425" i="5"/>
  <c r="I1425" i="5"/>
  <c r="H1425" i="5"/>
  <c r="G1425" i="5"/>
  <c r="F1425" i="5"/>
  <c r="E1425" i="5"/>
  <c r="D1425" i="5"/>
  <c r="C1425" i="5"/>
  <c r="U1425" i="5" s="1"/>
  <c r="B1425" i="5"/>
  <c r="T1425" i="5" s="1"/>
  <c r="A1425" i="5"/>
  <c r="S1424" i="5"/>
  <c r="R1424" i="5"/>
  <c r="Q1424" i="5"/>
  <c r="P1424" i="5"/>
  <c r="O1424" i="5"/>
  <c r="N1424" i="5"/>
  <c r="K1424" i="5"/>
  <c r="J1424" i="5"/>
  <c r="I1424" i="5"/>
  <c r="H1424" i="5"/>
  <c r="G1424" i="5"/>
  <c r="F1424" i="5"/>
  <c r="E1424" i="5"/>
  <c r="D1424" i="5"/>
  <c r="C1424" i="5"/>
  <c r="U1424" i="5" s="1"/>
  <c r="B1424" i="5"/>
  <c r="T1424" i="5" s="1"/>
  <c r="A1424" i="5"/>
  <c r="S1423" i="5"/>
  <c r="R1423" i="5"/>
  <c r="Q1423" i="5"/>
  <c r="P1423" i="5"/>
  <c r="O1423" i="5"/>
  <c r="N1423" i="5"/>
  <c r="K1423" i="5"/>
  <c r="J1423" i="5"/>
  <c r="I1423" i="5"/>
  <c r="H1423" i="5"/>
  <c r="G1423" i="5"/>
  <c r="F1423" i="5"/>
  <c r="E1423" i="5"/>
  <c r="D1423" i="5"/>
  <c r="C1423" i="5"/>
  <c r="U1423" i="5" s="1"/>
  <c r="B1423" i="5"/>
  <c r="T1423" i="5" s="1"/>
  <c r="A1423" i="5"/>
  <c r="S1422" i="5"/>
  <c r="R1422" i="5"/>
  <c r="Q1422" i="5"/>
  <c r="P1422" i="5"/>
  <c r="O1422" i="5"/>
  <c r="N1422" i="5"/>
  <c r="K1422" i="5"/>
  <c r="J1422" i="5"/>
  <c r="I1422" i="5"/>
  <c r="H1422" i="5"/>
  <c r="G1422" i="5"/>
  <c r="F1422" i="5"/>
  <c r="E1422" i="5"/>
  <c r="D1422" i="5"/>
  <c r="C1422" i="5"/>
  <c r="U1422" i="5" s="1"/>
  <c r="B1422" i="5"/>
  <c r="T1422" i="5" s="1"/>
  <c r="A1422" i="5"/>
  <c r="S1421" i="5"/>
  <c r="R1421" i="5"/>
  <c r="Q1421" i="5"/>
  <c r="P1421" i="5"/>
  <c r="O1421" i="5"/>
  <c r="N1421" i="5"/>
  <c r="K1421" i="5"/>
  <c r="J1421" i="5"/>
  <c r="I1421" i="5"/>
  <c r="H1421" i="5"/>
  <c r="G1421" i="5"/>
  <c r="F1421" i="5"/>
  <c r="E1421" i="5"/>
  <c r="D1421" i="5"/>
  <c r="C1421" i="5"/>
  <c r="U1421" i="5" s="1"/>
  <c r="B1421" i="5"/>
  <c r="T1421" i="5" s="1"/>
  <c r="A1421" i="5"/>
  <c r="S1420" i="5"/>
  <c r="R1420" i="5"/>
  <c r="Q1420" i="5"/>
  <c r="P1420" i="5"/>
  <c r="O1420" i="5"/>
  <c r="N1420" i="5"/>
  <c r="K1420" i="5"/>
  <c r="J1420" i="5"/>
  <c r="I1420" i="5"/>
  <c r="H1420" i="5"/>
  <c r="G1420" i="5"/>
  <c r="F1420" i="5"/>
  <c r="E1420" i="5"/>
  <c r="D1420" i="5"/>
  <c r="C1420" i="5"/>
  <c r="U1420" i="5" s="1"/>
  <c r="B1420" i="5"/>
  <c r="T1420" i="5" s="1"/>
  <c r="A1420" i="5"/>
  <c r="S1419" i="5"/>
  <c r="R1419" i="5"/>
  <c r="Q1419" i="5"/>
  <c r="P1419" i="5"/>
  <c r="O1419" i="5"/>
  <c r="N1419" i="5"/>
  <c r="K1419" i="5"/>
  <c r="J1419" i="5"/>
  <c r="I1419" i="5"/>
  <c r="H1419" i="5"/>
  <c r="G1419" i="5"/>
  <c r="F1419" i="5"/>
  <c r="E1419" i="5"/>
  <c r="D1419" i="5"/>
  <c r="C1419" i="5"/>
  <c r="U1419" i="5" s="1"/>
  <c r="B1419" i="5"/>
  <c r="T1419" i="5" s="1"/>
  <c r="A1419" i="5"/>
  <c r="S1418" i="5"/>
  <c r="R1418" i="5"/>
  <c r="Q1418" i="5"/>
  <c r="P1418" i="5"/>
  <c r="O1418" i="5"/>
  <c r="N1418" i="5"/>
  <c r="K1418" i="5"/>
  <c r="J1418" i="5"/>
  <c r="I1418" i="5"/>
  <c r="H1418" i="5"/>
  <c r="G1418" i="5"/>
  <c r="F1418" i="5"/>
  <c r="E1418" i="5"/>
  <c r="D1418" i="5"/>
  <c r="C1418" i="5"/>
  <c r="U1418" i="5" s="1"/>
  <c r="B1418" i="5"/>
  <c r="T1418" i="5" s="1"/>
  <c r="A1418" i="5"/>
  <c r="S1417" i="5"/>
  <c r="R1417" i="5"/>
  <c r="Q1417" i="5"/>
  <c r="P1417" i="5"/>
  <c r="O1417" i="5"/>
  <c r="N1417" i="5"/>
  <c r="K1417" i="5"/>
  <c r="J1417" i="5"/>
  <c r="I1417" i="5"/>
  <c r="H1417" i="5"/>
  <c r="G1417" i="5"/>
  <c r="F1417" i="5"/>
  <c r="E1417" i="5"/>
  <c r="D1417" i="5"/>
  <c r="C1417" i="5"/>
  <c r="U1417" i="5" s="1"/>
  <c r="B1417" i="5"/>
  <c r="T1417" i="5" s="1"/>
  <c r="A1417" i="5"/>
  <c r="S1416" i="5"/>
  <c r="R1416" i="5"/>
  <c r="Q1416" i="5"/>
  <c r="P1416" i="5"/>
  <c r="O1416" i="5"/>
  <c r="N1416" i="5"/>
  <c r="K1416" i="5"/>
  <c r="J1416" i="5"/>
  <c r="I1416" i="5"/>
  <c r="H1416" i="5"/>
  <c r="G1416" i="5"/>
  <c r="F1416" i="5"/>
  <c r="E1416" i="5"/>
  <c r="D1416" i="5"/>
  <c r="C1416" i="5"/>
  <c r="U1416" i="5" s="1"/>
  <c r="B1416" i="5"/>
  <c r="T1416" i="5" s="1"/>
  <c r="A1416" i="5"/>
  <c r="S1415" i="5"/>
  <c r="R1415" i="5"/>
  <c r="Q1415" i="5"/>
  <c r="P1415" i="5"/>
  <c r="O1415" i="5"/>
  <c r="N1415" i="5"/>
  <c r="K1415" i="5"/>
  <c r="J1415" i="5"/>
  <c r="I1415" i="5"/>
  <c r="H1415" i="5"/>
  <c r="G1415" i="5"/>
  <c r="F1415" i="5"/>
  <c r="E1415" i="5"/>
  <c r="D1415" i="5"/>
  <c r="C1415" i="5"/>
  <c r="U1415" i="5" s="1"/>
  <c r="B1415" i="5"/>
  <c r="T1415" i="5" s="1"/>
  <c r="A1415" i="5"/>
  <c r="S1414" i="5"/>
  <c r="R1414" i="5"/>
  <c r="Q1414" i="5"/>
  <c r="P1414" i="5"/>
  <c r="O1414" i="5"/>
  <c r="N1414" i="5"/>
  <c r="K1414" i="5"/>
  <c r="J1414" i="5"/>
  <c r="I1414" i="5"/>
  <c r="H1414" i="5"/>
  <c r="G1414" i="5"/>
  <c r="F1414" i="5"/>
  <c r="E1414" i="5"/>
  <c r="D1414" i="5"/>
  <c r="C1414" i="5"/>
  <c r="U1414" i="5" s="1"/>
  <c r="B1414" i="5"/>
  <c r="T1414" i="5" s="1"/>
  <c r="A1414" i="5"/>
  <c r="S1413" i="5"/>
  <c r="R1413" i="5"/>
  <c r="Q1413" i="5"/>
  <c r="P1413" i="5"/>
  <c r="O1413" i="5"/>
  <c r="N1413" i="5"/>
  <c r="K1413" i="5"/>
  <c r="J1413" i="5"/>
  <c r="I1413" i="5"/>
  <c r="H1413" i="5"/>
  <c r="G1413" i="5"/>
  <c r="F1413" i="5"/>
  <c r="E1413" i="5"/>
  <c r="D1413" i="5"/>
  <c r="C1413" i="5"/>
  <c r="U1413" i="5" s="1"/>
  <c r="B1413" i="5"/>
  <c r="T1413" i="5" s="1"/>
  <c r="A1413" i="5"/>
  <c r="S1412" i="5"/>
  <c r="R1412" i="5"/>
  <c r="Q1412" i="5"/>
  <c r="P1412" i="5"/>
  <c r="O1412" i="5"/>
  <c r="N1412" i="5"/>
  <c r="K1412" i="5"/>
  <c r="J1412" i="5"/>
  <c r="I1412" i="5"/>
  <c r="H1412" i="5"/>
  <c r="G1412" i="5"/>
  <c r="F1412" i="5"/>
  <c r="E1412" i="5"/>
  <c r="D1412" i="5"/>
  <c r="C1412" i="5"/>
  <c r="U1412" i="5" s="1"/>
  <c r="B1412" i="5"/>
  <c r="T1412" i="5" s="1"/>
  <c r="A1412" i="5"/>
  <c r="S1411" i="5"/>
  <c r="R1411" i="5"/>
  <c r="Q1411" i="5"/>
  <c r="P1411" i="5"/>
  <c r="O1411" i="5"/>
  <c r="N1411" i="5"/>
  <c r="K1411" i="5"/>
  <c r="J1411" i="5"/>
  <c r="I1411" i="5"/>
  <c r="H1411" i="5"/>
  <c r="G1411" i="5"/>
  <c r="F1411" i="5"/>
  <c r="E1411" i="5"/>
  <c r="D1411" i="5"/>
  <c r="C1411" i="5"/>
  <c r="U1411" i="5" s="1"/>
  <c r="B1411" i="5"/>
  <c r="T1411" i="5" s="1"/>
  <c r="A1411" i="5"/>
  <c r="S1410" i="5"/>
  <c r="R1410" i="5"/>
  <c r="Q1410" i="5"/>
  <c r="P1410" i="5"/>
  <c r="O1410" i="5"/>
  <c r="N1410" i="5"/>
  <c r="K1410" i="5"/>
  <c r="J1410" i="5"/>
  <c r="I1410" i="5"/>
  <c r="H1410" i="5"/>
  <c r="G1410" i="5"/>
  <c r="F1410" i="5"/>
  <c r="E1410" i="5"/>
  <c r="D1410" i="5"/>
  <c r="C1410" i="5"/>
  <c r="U1410" i="5" s="1"/>
  <c r="B1410" i="5"/>
  <c r="T1410" i="5" s="1"/>
  <c r="A1410" i="5"/>
  <c r="S1409" i="5"/>
  <c r="R1409" i="5"/>
  <c r="Q1409" i="5"/>
  <c r="P1409" i="5"/>
  <c r="O1409" i="5"/>
  <c r="N1409" i="5"/>
  <c r="K1409" i="5"/>
  <c r="J1409" i="5"/>
  <c r="I1409" i="5"/>
  <c r="H1409" i="5"/>
  <c r="G1409" i="5"/>
  <c r="F1409" i="5"/>
  <c r="E1409" i="5"/>
  <c r="D1409" i="5"/>
  <c r="C1409" i="5"/>
  <c r="U1409" i="5" s="1"/>
  <c r="B1409" i="5"/>
  <c r="T1409" i="5" s="1"/>
  <c r="A1409" i="5"/>
  <c r="S1408" i="5"/>
  <c r="R1408" i="5"/>
  <c r="Q1408" i="5"/>
  <c r="P1408" i="5"/>
  <c r="O1408" i="5"/>
  <c r="N1408" i="5"/>
  <c r="K1408" i="5"/>
  <c r="J1408" i="5"/>
  <c r="I1408" i="5"/>
  <c r="H1408" i="5"/>
  <c r="G1408" i="5"/>
  <c r="F1408" i="5"/>
  <c r="E1408" i="5"/>
  <c r="D1408" i="5"/>
  <c r="C1408" i="5"/>
  <c r="U1408" i="5" s="1"/>
  <c r="B1408" i="5"/>
  <c r="T1408" i="5" s="1"/>
  <c r="A1408" i="5"/>
  <c r="S1407" i="5"/>
  <c r="R1407" i="5"/>
  <c r="Q1407" i="5"/>
  <c r="P1407" i="5"/>
  <c r="O1407" i="5"/>
  <c r="N1407" i="5"/>
  <c r="K1407" i="5"/>
  <c r="J1407" i="5"/>
  <c r="I1407" i="5"/>
  <c r="H1407" i="5"/>
  <c r="G1407" i="5"/>
  <c r="F1407" i="5"/>
  <c r="E1407" i="5"/>
  <c r="D1407" i="5"/>
  <c r="C1407" i="5"/>
  <c r="U1407" i="5" s="1"/>
  <c r="B1407" i="5"/>
  <c r="T1407" i="5" s="1"/>
  <c r="A1407" i="5"/>
  <c r="S1406" i="5"/>
  <c r="R1406" i="5"/>
  <c r="Q1406" i="5"/>
  <c r="P1406" i="5"/>
  <c r="O1406" i="5"/>
  <c r="N1406" i="5"/>
  <c r="K1406" i="5"/>
  <c r="J1406" i="5"/>
  <c r="I1406" i="5"/>
  <c r="H1406" i="5"/>
  <c r="G1406" i="5"/>
  <c r="F1406" i="5"/>
  <c r="E1406" i="5"/>
  <c r="D1406" i="5"/>
  <c r="C1406" i="5"/>
  <c r="U1406" i="5" s="1"/>
  <c r="B1406" i="5"/>
  <c r="T1406" i="5" s="1"/>
  <c r="A1406" i="5"/>
  <c r="S1405" i="5"/>
  <c r="R1405" i="5"/>
  <c r="Q1405" i="5"/>
  <c r="P1405" i="5"/>
  <c r="O1405" i="5"/>
  <c r="N1405" i="5"/>
  <c r="K1405" i="5"/>
  <c r="J1405" i="5"/>
  <c r="I1405" i="5"/>
  <c r="H1405" i="5"/>
  <c r="G1405" i="5"/>
  <c r="F1405" i="5"/>
  <c r="E1405" i="5"/>
  <c r="D1405" i="5"/>
  <c r="C1405" i="5"/>
  <c r="U1405" i="5" s="1"/>
  <c r="B1405" i="5"/>
  <c r="T1405" i="5" s="1"/>
  <c r="A1405" i="5"/>
  <c r="S1404" i="5"/>
  <c r="R1404" i="5"/>
  <c r="Q1404" i="5"/>
  <c r="P1404" i="5"/>
  <c r="O1404" i="5"/>
  <c r="N1404" i="5"/>
  <c r="K1404" i="5"/>
  <c r="J1404" i="5"/>
  <c r="I1404" i="5"/>
  <c r="H1404" i="5"/>
  <c r="G1404" i="5"/>
  <c r="F1404" i="5"/>
  <c r="E1404" i="5"/>
  <c r="D1404" i="5"/>
  <c r="C1404" i="5"/>
  <c r="U1404" i="5" s="1"/>
  <c r="B1404" i="5"/>
  <c r="T1404" i="5" s="1"/>
  <c r="A1404" i="5"/>
  <c r="S1403" i="5"/>
  <c r="R1403" i="5"/>
  <c r="Q1403" i="5"/>
  <c r="P1403" i="5"/>
  <c r="O1403" i="5"/>
  <c r="N1403" i="5"/>
  <c r="K1403" i="5"/>
  <c r="J1403" i="5"/>
  <c r="I1403" i="5"/>
  <c r="H1403" i="5"/>
  <c r="G1403" i="5"/>
  <c r="F1403" i="5"/>
  <c r="E1403" i="5"/>
  <c r="D1403" i="5"/>
  <c r="C1403" i="5"/>
  <c r="U1403" i="5" s="1"/>
  <c r="B1403" i="5"/>
  <c r="T1403" i="5" s="1"/>
  <c r="A1403" i="5"/>
  <c r="S1402" i="5"/>
  <c r="R1402" i="5"/>
  <c r="Q1402" i="5"/>
  <c r="P1402" i="5"/>
  <c r="O1402" i="5"/>
  <c r="N1402" i="5"/>
  <c r="K1402" i="5"/>
  <c r="J1402" i="5"/>
  <c r="I1402" i="5"/>
  <c r="H1402" i="5"/>
  <c r="G1402" i="5"/>
  <c r="F1402" i="5"/>
  <c r="E1402" i="5"/>
  <c r="D1402" i="5"/>
  <c r="C1402" i="5"/>
  <c r="U1402" i="5" s="1"/>
  <c r="B1402" i="5"/>
  <c r="T1402" i="5" s="1"/>
  <c r="A1402" i="5"/>
  <c r="S1401" i="5"/>
  <c r="R1401" i="5"/>
  <c r="Q1401" i="5"/>
  <c r="P1401" i="5"/>
  <c r="O1401" i="5"/>
  <c r="N1401" i="5"/>
  <c r="K1401" i="5"/>
  <c r="J1401" i="5"/>
  <c r="I1401" i="5"/>
  <c r="H1401" i="5"/>
  <c r="G1401" i="5"/>
  <c r="F1401" i="5"/>
  <c r="E1401" i="5"/>
  <c r="D1401" i="5"/>
  <c r="C1401" i="5"/>
  <c r="U1401" i="5" s="1"/>
  <c r="B1401" i="5"/>
  <c r="T1401" i="5" s="1"/>
  <c r="A1401" i="5"/>
  <c r="S1400" i="5"/>
  <c r="R1400" i="5"/>
  <c r="Q1400" i="5"/>
  <c r="P1400" i="5"/>
  <c r="O1400" i="5"/>
  <c r="N1400" i="5"/>
  <c r="K1400" i="5"/>
  <c r="J1400" i="5"/>
  <c r="I1400" i="5"/>
  <c r="H1400" i="5"/>
  <c r="G1400" i="5"/>
  <c r="F1400" i="5"/>
  <c r="E1400" i="5"/>
  <c r="D1400" i="5"/>
  <c r="C1400" i="5"/>
  <c r="U1400" i="5" s="1"/>
  <c r="B1400" i="5"/>
  <c r="T1400" i="5" s="1"/>
  <c r="A1400" i="5"/>
  <c r="S1399" i="5"/>
  <c r="R1399" i="5"/>
  <c r="Q1399" i="5"/>
  <c r="P1399" i="5"/>
  <c r="O1399" i="5"/>
  <c r="N1399" i="5"/>
  <c r="K1399" i="5"/>
  <c r="J1399" i="5"/>
  <c r="I1399" i="5"/>
  <c r="H1399" i="5"/>
  <c r="G1399" i="5"/>
  <c r="F1399" i="5"/>
  <c r="E1399" i="5"/>
  <c r="D1399" i="5"/>
  <c r="C1399" i="5"/>
  <c r="U1399" i="5" s="1"/>
  <c r="B1399" i="5"/>
  <c r="T1399" i="5" s="1"/>
  <c r="A1399" i="5"/>
  <c r="S1398" i="5"/>
  <c r="R1398" i="5"/>
  <c r="Q1398" i="5"/>
  <c r="P1398" i="5"/>
  <c r="O1398" i="5"/>
  <c r="N1398" i="5"/>
  <c r="K1398" i="5"/>
  <c r="J1398" i="5"/>
  <c r="I1398" i="5"/>
  <c r="H1398" i="5"/>
  <c r="G1398" i="5"/>
  <c r="F1398" i="5"/>
  <c r="E1398" i="5"/>
  <c r="D1398" i="5"/>
  <c r="C1398" i="5"/>
  <c r="U1398" i="5" s="1"/>
  <c r="B1398" i="5"/>
  <c r="T1398" i="5" s="1"/>
  <c r="A1398" i="5"/>
  <c r="S1397" i="5"/>
  <c r="R1397" i="5"/>
  <c r="Q1397" i="5"/>
  <c r="P1397" i="5"/>
  <c r="O1397" i="5"/>
  <c r="N1397" i="5"/>
  <c r="K1397" i="5"/>
  <c r="J1397" i="5"/>
  <c r="I1397" i="5"/>
  <c r="H1397" i="5"/>
  <c r="G1397" i="5"/>
  <c r="F1397" i="5"/>
  <c r="E1397" i="5"/>
  <c r="D1397" i="5"/>
  <c r="C1397" i="5"/>
  <c r="U1397" i="5" s="1"/>
  <c r="B1397" i="5"/>
  <c r="T1397" i="5" s="1"/>
  <c r="A1397" i="5"/>
  <c r="S1396" i="5"/>
  <c r="R1396" i="5"/>
  <c r="Q1396" i="5"/>
  <c r="P1396" i="5"/>
  <c r="O1396" i="5"/>
  <c r="N1396" i="5"/>
  <c r="K1396" i="5"/>
  <c r="J1396" i="5"/>
  <c r="I1396" i="5"/>
  <c r="H1396" i="5"/>
  <c r="G1396" i="5"/>
  <c r="F1396" i="5"/>
  <c r="E1396" i="5"/>
  <c r="D1396" i="5"/>
  <c r="C1396" i="5"/>
  <c r="U1396" i="5" s="1"/>
  <c r="B1396" i="5"/>
  <c r="T1396" i="5" s="1"/>
  <c r="A1396" i="5"/>
  <c r="S1395" i="5"/>
  <c r="R1395" i="5"/>
  <c r="Q1395" i="5"/>
  <c r="P1395" i="5"/>
  <c r="O1395" i="5"/>
  <c r="N1395" i="5"/>
  <c r="K1395" i="5"/>
  <c r="J1395" i="5"/>
  <c r="I1395" i="5"/>
  <c r="H1395" i="5"/>
  <c r="G1395" i="5"/>
  <c r="F1395" i="5"/>
  <c r="E1395" i="5"/>
  <c r="D1395" i="5"/>
  <c r="C1395" i="5"/>
  <c r="U1395" i="5" s="1"/>
  <c r="B1395" i="5"/>
  <c r="T1395" i="5" s="1"/>
  <c r="A1395" i="5"/>
  <c r="S1394" i="5"/>
  <c r="R1394" i="5"/>
  <c r="Q1394" i="5"/>
  <c r="P1394" i="5"/>
  <c r="O1394" i="5"/>
  <c r="N1394" i="5"/>
  <c r="K1394" i="5"/>
  <c r="J1394" i="5"/>
  <c r="I1394" i="5"/>
  <c r="H1394" i="5"/>
  <c r="G1394" i="5"/>
  <c r="F1394" i="5"/>
  <c r="E1394" i="5"/>
  <c r="D1394" i="5"/>
  <c r="C1394" i="5"/>
  <c r="U1394" i="5" s="1"/>
  <c r="B1394" i="5"/>
  <c r="T1394" i="5" s="1"/>
  <c r="A1394" i="5"/>
  <c r="S1393" i="5"/>
  <c r="R1393" i="5"/>
  <c r="Q1393" i="5"/>
  <c r="P1393" i="5"/>
  <c r="O1393" i="5"/>
  <c r="N1393" i="5"/>
  <c r="K1393" i="5"/>
  <c r="J1393" i="5"/>
  <c r="I1393" i="5"/>
  <c r="H1393" i="5"/>
  <c r="G1393" i="5"/>
  <c r="F1393" i="5"/>
  <c r="E1393" i="5"/>
  <c r="D1393" i="5"/>
  <c r="C1393" i="5"/>
  <c r="U1393" i="5" s="1"/>
  <c r="B1393" i="5"/>
  <c r="T1393" i="5" s="1"/>
  <c r="A1393" i="5"/>
  <c r="S1392" i="5"/>
  <c r="R1392" i="5"/>
  <c r="Q1392" i="5"/>
  <c r="P1392" i="5"/>
  <c r="O1392" i="5"/>
  <c r="N1392" i="5"/>
  <c r="K1392" i="5"/>
  <c r="J1392" i="5"/>
  <c r="I1392" i="5"/>
  <c r="H1392" i="5"/>
  <c r="G1392" i="5"/>
  <c r="F1392" i="5"/>
  <c r="E1392" i="5"/>
  <c r="D1392" i="5"/>
  <c r="C1392" i="5"/>
  <c r="U1392" i="5" s="1"/>
  <c r="B1392" i="5"/>
  <c r="T1392" i="5" s="1"/>
  <c r="A1392" i="5"/>
  <c r="S1391" i="5"/>
  <c r="R1391" i="5"/>
  <c r="Q1391" i="5"/>
  <c r="P1391" i="5"/>
  <c r="O1391" i="5"/>
  <c r="N1391" i="5"/>
  <c r="K1391" i="5"/>
  <c r="J1391" i="5"/>
  <c r="I1391" i="5"/>
  <c r="H1391" i="5"/>
  <c r="G1391" i="5"/>
  <c r="F1391" i="5"/>
  <c r="E1391" i="5"/>
  <c r="D1391" i="5"/>
  <c r="C1391" i="5"/>
  <c r="U1391" i="5" s="1"/>
  <c r="B1391" i="5"/>
  <c r="T1391" i="5" s="1"/>
  <c r="A1391" i="5"/>
  <c r="S1390" i="5"/>
  <c r="R1390" i="5"/>
  <c r="Q1390" i="5"/>
  <c r="P1390" i="5"/>
  <c r="O1390" i="5"/>
  <c r="N1390" i="5"/>
  <c r="K1390" i="5"/>
  <c r="J1390" i="5"/>
  <c r="I1390" i="5"/>
  <c r="H1390" i="5"/>
  <c r="G1390" i="5"/>
  <c r="F1390" i="5"/>
  <c r="E1390" i="5"/>
  <c r="D1390" i="5"/>
  <c r="C1390" i="5"/>
  <c r="U1390" i="5" s="1"/>
  <c r="B1390" i="5"/>
  <c r="T1390" i="5" s="1"/>
  <c r="A1390" i="5"/>
  <c r="S1389" i="5"/>
  <c r="R1389" i="5"/>
  <c r="Q1389" i="5"/>
  <c r="P1389" i="5"/>
  <c r="O1389" i="5"/>
  <c r="N1389" i="5"/>
  <c r="K1389" i="5"/>
  <c r="J1389" i="5"/>
  <c r="I1389" i="5"/>
  <c r="H1389" i="5"/>
  <c r="G1389" i="5"/>
  <c r="F1389" i="5"/>
  <c r="E1389" i="5"/>
  <c r="D1389" i="5"/>
  <c r="C1389" i="5"/>
  <c r="U1389" i="5" s="1"/>
  <c r="B1389" i="5"/>
  <c r="T1389" i="5" s="1"/>
  <c r="A1389" i="5"/>
  <c r="S1388" i="5"/>
  <c r="R1388" i="5"/>
  <c r="Q1388" i="5"/>
  <c r="P1388" i="5"/>
  <c r="O1388" i="5"/>
  <c r="N1388" i="5"/>
  <c r="K1388" i="5"/>
  <c r="J1388" i="5"/>
  <c r="I1388" i="5"/>
  <c r="H1388" i="5"/>
  <c r="G1388" i="5"/>
  <c r="F1388" i="5"/>
  <c r="E1388" i="5"/>
  <c r="D1388" i="5"/>
  <c r="C1388" i="5"/>
  <c r="U1388" i="5" s="1"/>
  <c r="B1388" i="5"/>
  <c r="T1388" i="5" s="1"/>
  <c r="A1388" i="5"/>
  <c r="S1387" i="5"/>
  <c r="R1387" i="5"/>
  <c r="Q1387" i="5"/>
  <c r="P1387" i="5"/>
  <c r="O1387" i="5"/>
  <c r="N1387" i="5"/>
  <c r="K1387" i="5"/>
  <c r="J1387" i="5"/>
  <c r="I1387" i="5"/>
  <c r="H1387" i="5"/>
  <c r="G1387" i="5"/>
  <c r="F1387" i="5"/>
  <c r="E1387" i="5"/>
  <c r="D1387" i="5"/>
  <c r="C1387" i="5"/>
  <c r="U1387" i="5" s="1"/>
  <c r="B1387" i="5"/>
  <c r="T1387" i="5" s="1"/>
  <c r="A1387" i="5"/>
  <c r="S1386" i="5"/>
  <c r="R1386" i="5"/>
  <c r="Q1386" i="5"/>
  <c r="P1386" i="5"/>
  <c r="O1386" i="5"/>
  <c r="N1386" i="5"/>
  <c r="K1386" i="5"/>
  <c r="J1386" i="5"/>
  <c r="I1386" i="5"/>
  <c r="H1386" i="5"/>
  <c r="G1386" i="5"/>
  <c r="F1386" i="5"/>
  <c r="E1386" i="5"/>
  <c r="D1386" i="5"/>
  <c r="C1386" i="5"/>
  <c r="U1386" i="5" s="1"/>
  <c r="B1386" i="5"/>
  <c r="T1386" i="5" s="1"/>
  <c r="A1386" i="5"/>
  <c r="S1385" i="5"/>
  <c r="R1385" i="5"/>
  <c r="Q1385" i="5"/>
  <c r="P1385" i="5"/>
  <c r="O1385" i="5"/>
  <c r="N1385" i="5"/>
  <c r="K1385" i="5"/>
  <c r="J1385" i="5"/>
  <c r="I1385" i="5"/>
  <c r="H1385" i="5"/>
  <c r="G1385" i="5"/>
  <c r="F1385" i="5"/>
  <c r="E1385" i="5"/>
  <c r="D1385" i="5"/>
  <c r="C1385" i="5"/>
  <c r="U1385" i="5" s="1"/>
  <c r="B1385" i="5"/>
  <c r="T1385" i="5" s="1"/>
  <c r="A1385" i="5"/>
  <c r="S1384" i="5"/>
  <c r="R1384" i="5"/>
  <c r="Q1384" i="5"/>
  <c r="P1384" i="5"/>
  <c r="O1384" i="5"/>
  <c r="N1384" i="5"/>
  <c r="K1384" i="5"/>
  <c r="J1384" i="5"/>
  <c r="I1384" i="5"/>
  <c r="H1384" i="5"/>
  <c r="G1384" i="5"/>
  <c r="F1384" i="5"/>
  <c r="E1384" i="5"/>
  <c r="D1384" i="5"/>
  <c r="C1384" i="5"/>
  <c r="U1384" i="5" s="1"/>
  <c r="B1384" i="5"/>
  <c r="T1384" i="5" s="1"/>
  <c r="A1384" i="5"/>
  <c r="S1383" i="5"/>
  <c r="R1383" i="5"/>
  <c r="Q1383" i="5"/>
  <c r="P1383" i="5"/>
  <c r="O1383" i="5"/>
  <c r="N1383" i="5"/>
  <c r="K1383" i="5"/>
  <c r="J1383" i="5"/>
  <c r="I1383" i="5"/>
  <c r="H1383" i="5"/>
  <c r="G1383" i="5"/>
  <c r="F1383" i="5"/>
  <c r="E1383" i="5"/>
  <c r="D1383" i="5"/>
  <c r="C1383" i="5"/>
  <c r="U1383" i="5" s="1"/>
  <c r="B1383" i="5"/>
  <c r="T1383" i="5" s="1"/>
  <c r="A1383" i="5"/>
  <c r="S1382" i="5"/>
  <c r="R1382" i="5"/>
  <c r="Q1382" i="5"/>
  <c r="P1382" i="5"/>
  <c r="O1382" i="5"/>
  <c r="N1382" i="5"/>
  <c r="K1382" i="5"/>
  <c r="J1382" i="5"/>
  <c r="I1382" i="5"/>
  <c r="H1382" i="5"/>
  <c r="G1382" i="5"/>
  <c r="F1382" i="5"/>
  <c r="E1382" i="5"/>
  <c r="D1382" i="5"/>
  <c r="C1382" i="5"/>
  <c r="U1382" i="5" s="1"/>
  <c r="B1382" i="5"/>
  <c r="T1382" i="5" s="1"/>
  <c r="A1382" i="5"/>
  <c r="S1381" i="5"/>
  <c r="R1381" i="5"/>
  <c r="Q1381" i="5"/>
  <c r="P1381" i="5"/>
  <c r="O1381" i="5"/>
  <c r="N1381" i="5"/>
  <c r="K1381" i="5"/>
  <c r="J1381" i="5"/>
  <c r="I1381" i="5"/>
  <c r="H1381" i="5"/>
  <c r="G1381" i="5"/>
  <c r="F1381" i="5"/>
  <c r="E1381" i="5"/>
  <c r="D1381" i="5"/>
  <c r="C1381" i="5"/>
  <c r="U1381" i="5" s="1"/>
  <c r="B1381" i="5"/>
  <c r="T1381" i="5" s="1"/>
  <c r="A1381" i="5"/>
  <c r="S1380" i="5"/>
  <c r="R1380" i="5"/>
  <c r="Q1380" i="5"/>
  <c r="P1380" i="5"/>
  <c r="O1380" i="5"/>
  <c r="N1380" i="5"/>
  <c r="K1380" i="5"/>
  <c r="J1380" i="5"/>
  <c r="I1380" i="5"/>
  <c r="H1380" i="5"/>
  <c r="G1380" i="5"/>
  <c r="F1380" i="5"/>
  <c r="E1380" i="5"/>
  <c r="D1380" i="5"/>
  <c r="C1380" i="5"/>
  <c r="U1380" i="5" s="1"/>
  <c r="B1380" i="5"/>
  <c r="T1380" i="5" s="1"/>
  <c r="A1380" i="5"/>
  <c r="S1379" i="5"/>
  <c r="R1379" i="5"/>
  <c r="Q1379" i="5"/>
  <c r="P1379" i="5"/>
  <c r="O1379" i="5"/>
  <c r="N1379" i="5"/>
  <c r="K1379" i="5"/>
  <c r="J1379" i="5"/>
  <c r="I1379" i="5"/>
  <c r="H1379" i="5"/>
  <c r="G1379" i="5"/>
  <c r="F1379" i="5"/>
  <c r="E1379" i="5"/>
  <c r="D1379" i="5"/>
  <c r="C1379" i="5"/>
  <c r="U1379" i="5" s="1"/>
  <c r="B1379" i="5"/>
  <c r="T1379" i="5" s="1"/>
  <c r="A1379" i="5"/>
  <c r="S1378" i="5"/>
  <c r="R1378" i="5"/>
  <c r="Q1378" i="5"/>
  <c r="P1378" i="5"/>
  <c r="O1378" i="5"/>
  <c r="N1378" i="5"/>
  <c r="K1378" i="5"/>
  <c r="J1378" i="5"/>
  <c r="I1378" i="5"/>
  <c r="H1378" i="5"/>
  <c r="G1378" i="5"/>
  <c r="F1378" i="5"/>
  <c r="E1378" i="5"/>
  <c r="D1378" i="5"/>
  <c r="C1378" i="5"/>
  <c r="U1378" i="5" s="1"/>
  <c r="B1378" i="5"/>
  <c r="T1378" i="5" s="1"/>
  <c r="A1378" i="5"/>
  <c r="S1377" i="5"/>
  <c r="R1377" i="5"/>
  <c r="Q1377" i="5"/>
  <c r="P1377" i="5"/>
  <c r="O1377" i="5"/>
  <c r="N1377" i="5"/>
  <c r="K1377" i="5"/>
  <c r="J1377" i="5"/>
  <c r="I1377" i="5"/>
  <c r="H1377" i="5"/>
  <c r="G1377" i="5"/>
  <c r="F1377" i="5"/>
  <c r="E1377" i="5"/>
  <c r="D1377" i="5"/>
  <c r="C1377" i="5"/>
  <c r="U1377" i="5" s="1"/>
  <c r="B1377" i="5"/>
  <c r="T1377" i="5" s="1"/>
  <c r="A1377" i="5"/>
  <c r="S1376" i="5"/>
  <c r="R1376" i="5"/>
  <c r="Q1376" i="5"/>
  <c r="P1376" i="5"/>
  <c r="O1376" i="5"/>
  <c r="N1376" i="5"/>
  <c r="K1376" i="5"/>
  <c r="J1376" i="5"/>
  <c r="I1376" i="5"/>
  <c r="H1376" i="5"/>
  <c r="G1376" i="5"/>
  <c r="F1376" i="5"/>
  <c r="E1376" i="5"/>
  <c r="D1376" i="5"/>
  <c r="C1376" i="5"/>
  <c r="U1376" i="5" s="1"/>
  <c r="B1376" i="5"/>
  <c r="T1376" i="5" s="1"/>
  <c r="A1376" i="5"/>
  <c r="S1375" i="5"/>
  <c r="R1375" i="5"/>
  <c r="Q1375" i="5"/>
  <c r="P1375" i="5"/>
  <c r="O1375" i="5"/>
  <c r="N1375" i="5"/>
  <c r="K1375" i="5"/>
  <c r="J1375" i="5"/>
  <c r="I1375" i="5"/>
  <c r="H1375" i="5"/>
  <c r="G1375" i="5"/>
  <c r="F1375" i="5"/>
  <c r="E1375" i="5"/>
  <c r="D1375" i="5"/>
  <c r="C1375" i="5"/>
  <c r="U1375" i="5" s="1"/>
  <c r="B1375" i="5"/>
  <c r="T1375" i="5" s="1"/>
  <c r="A1375" i="5"/>
  <c r="S1374" i="5"/>
  <c r="R1374" i="5"/>
  <c r="Q1374" i="5"/>
  <c r="P1374" i="5"/>
  <c r="O1374" i="5"/>
  <c r="N1374" i="5"/>
  <c r="K1374" i="5"/>
  <c r="J1374" i="5"/>
  <c r="I1374" i="5"/>
  <c r="H1374" i="5"/>
  <c r="G1374" i="5"/>
  <c r="F1374" i="5"/>
  <c r="E1374" i="5"/>
  <c r="D1374" i="5"/>
  <c r="C1374" i="5"/>
  <c r="U1374" i="5" s="1"/>
  <c r="B1374" i="5"/>
  <c r="T1374" i="5" s="1"/>
  <c r="A1374" i="5"/>
  <c r="S1373" i="5"/>
  <c r="R1373" i="5"/>
  <c r="Q1373" i="5"/>
  <c r="P1373" i="5"/>
  <c r="O1373" i="5"/>
  <c r="N1373" i="5"/>
  <c r="K1373" i="5"/>
  <c r="J1373" i="5"/>
  <c r="I1373" i="5"/>
  <c r="H1373" i="5"/>
  <c r="G1373" i="5"/>
  <c r="F1373" i="5"/>
  <c r="E1373" i="5"/>
  <c r="D1373" i="5"/>
  <c r="C1373" i="5"/>
  <c r="U1373" i="5" s="1"/>
  <c r="B1373" i="5"/>
  <c r="T1373" i="5" s="1"/>
  <c r="A1373" i="5"/>
  <c r="S1372" i="5"/>
  <c r="R1372" i="5"/>
  <c r="Q1372" i="5"/>
  <c r="P1372" i="5"/>
  <c r="O1372" i="5"/>
  <c r="N1372" i="5"/>
  <c r="K1372" i="5"/>
  <c r="J1372" i="5"/>
  <c r="I1372" i="5"/>
  <c r="H1372" i="5"/>
  <c r="G1372" i="5"/>
  <c r="F1372" i="5"/>
  <c r="E1372" i="5"/>
  <c r="D1372" i="5"/>
  <c r="C1372" i="5"/>
  <c r="U1372" i="5" s="1"/>
  <c r="B1372" i="5"/>
  <c r="T1372" i="5" s="1"/>
  <c r="A1372" i="5"/>
  <c r="S1371" i="5"/>
  <c r="R1371" i="5"/>
  <c r="Q1371" i="5"/>
  <c r="P1371" i="5"/>
  <c r="O1371" i="5"/>
  <c r="N1371" i="5"/>
  <c r="K1371" i="5"/>
  <c r="J1371" i="5"/>
  <c r="I1371" i="5"/>
  <c r="H1371" i="5"/>
  <c r="G1371" i="5"/>
  <c r="F1371" i="5"/>
  <c r="E1371" i="5"/>
  <c r="D1371" i="5"/>
  <c r="C1371" i="5"/>
  <c r="U1371" i="5" s="1"/>
  <c r="B1371" i="5"/>
  <c r="T1371" i="5" s="1"/>
  <c r="A1371" i="5"/>
  <c r="S1370" i="5"/>
  <c r="R1370" i="5"/>
  <c r="Q1370" i="5"/>
  <c r="P1370" i="5"/>
  <c r="O1370" i="5"/>
  <c r="N1370" i="5"/>
  <c r="K1370" i="5"/>
  <c r="J1370" i="5"/>
  <c r="I1370" i="5"/>
  <c r="H1370" i="5"/>
  <c r="G1370" i="5"/>
  <c r="F1370" i="5"/>
  <c r="E1370" i="5"/>
  <c r="D1370" i="5"/>
  <c r="C1370" i="5"/>
  <c r="U1370" i="5" s="1"/>
  <c r="B1370" i="5"/>
  <c r="T1370" i="5" s="1"/>
  <c r="A1370" i="5"/>
  <c r="S1369" i="5"/>
  <c r="R1369" i="5"/>
  <c r="Q1369" i="5"/>
  <c r="P1369" i="5"/>
  <c r="O1369" i="5"/>
  <c r="N1369" i="5"/>
  <c r="K1369" i="5"/>
  <c r="J1369" i="5"/>
  <c r="I1369" i="5"/>
  <c r="H1369" i="5"/>
  <c r="G1369" i="5"/>
  <c r="F1369" i="5"/>
  <c r="E1369" i="5"/>
  <c r="D1369" i="5"/>
  <c r="C1369" i="5"/>
  <c r="U1369" i="5" s="1"/>
  <c r="B1369" i="5"/>
  <c r="T1369" i="5" s="1"/>
  <c r="A1369" i="5"/>
  <c r="S1368" i="5"/>
  <c r="R1368" i="5"/>
  <c r="Q1368" i="5"/>
  <c r="P1368" i="5"/>
  <c r="O1368" i="5"/>
  <c r="N1368" i="5"/>
  <c r="K1368" i="5"/>
  <c r="J1368" i="5"/>
  <c r="I1368" i="5"/>
  <c r="H1368" i="5"/>
  <c r="G1368" i="5"/>
  <c r="F1368" i="5"/>
  <c r="E1368" i="5"/>
  <c r="D1368" i="5"/>
  <c r="C1368" i="5"/>
  <c r="U1368" i="5" s="1"/>
  <c r="B1368" i="5"/>
  <c r="T1368" i="5" s="1"/>
  <c r="A1368" i="5"/>
  <c r="S1367" i="5"/>
  <c r="R1367" i="5"/>
  <c r="Q1367" i="5"/>
  <c r="P1367" i="5"/>
  <c r="O1367" i="5"/>
  <c r="N1367" i="5"/>
  <c r="K1367" i="5"/>
  <c r="J1367" i="5"/>
  <c r="I1367" i="5"/>
  <c r="H1367" i="5"/>
  <c r="G1367" i="5"/>
  <c r="F1367" i="5"/>
  <c r="E1367" i="5"/>
  <c r="D1367" i="5"/>
  <c r="C1367" i="5"/>
  <c r="U1367" i="5" s="1"/>
  <c r="B1367" i="5"/>
  <c r="T1367" i="5" s="1"/>
  <c r="A1367" i="5"/>
  <c r="S1366" i="5"/>
  <c r="R1366" i="5"/>
  <c r="Q1366" i="5"/>
  <c r="P1366" i="5"/>
  <c r="O1366" i="5"/>
  <c r="N1366" i="5"/>
  <c r="K1366" i="5"/>
  <c r="J1366" i="5"/>
  <c r="I1366" i="5"/>
  <c r="H1366" i="5"/>
  <c r="G1366" i="5"/>
  <c r="F1366" i="5"/>
  <c r="E1366" i="5"/>
  <c r="D1366" i="5"/>
  <c r="C1366" i="5"/>
  <c r="U1366" i="5" s="1"/>
  <c r="B1366" i="5"/>
  <c r="T1366" i="5" s="1"/>
  <c r="A1366" i="5"/>
  <c r="S1365" i="5"/>
  <c r="R1365" i="5"/>
  <c r="Q1365" i="5"/>
  <c r="P1365" i="5"/>
  <c r="O1365" i="5"/>
  <c r="N1365" i="5"/>
  <c r="K1365" i="5"/>
  <c r="J1365" i="5"/>
  <c r="I1365" i="5"/>
  <c r="H1365" i="5"/>
  <c r="G1365" i="5"/>
  <c r="F1365" i="5"/>
  <c r="E1365" i="5"/>
  <c r="D1365" i="5"/>
  <c r="C1365" i="5"/>
  <c r="U1365" i="5" s="1"/>
  <c r="B1365" i="5"/>
  <c r="T1365" i="5" s="1"/>
  <c r="A1365" i="5"/>
  <c r="S1364" i="5"/>
  <c r="R1364" i="5"/>
  <c r="Q1364" i="5"/>
  <c r="P1364" i="5"/>
  <c r="O1364" i="5"/>
  <c r="N1364" i="5"/>
  <c r="K1364" i="5"/>
  <c r="J1364" i="5"/>
  <c r="I1364" i="5"/>
  <c r="H1364" i="5"/>
  <c r="G1364" i="5"/>
  <c r="F1364" i="5"/>
  <c r="E1364" i="5"/>
  <c r="D1364" i="5"/>
  <c r="C1364" i="5"/>
  <c r="U1364" i="5" s="1"/>
  <c r="B1364" i="5"/>
  <c r="T1364" i="5" s="1"/>
  <c r="A1364" i="5"/>
  <c r="S1363" i="5"/>
  <c r="R1363" i="5"/>
  <c r="Q1363" i="5"/>
  <c r="P1363" i="5"/>
  <c r="O1363" i="5"/>
  <c r="N1363" i="5"/>
  <c r="K1363" i="5"/>
  <c r="J1363" i="5"/>
  <c r="I1363" i="5"/>
  <c r="H1363" i="5"/>
  <c r="G1363" i="5"/>
  <c r="F1363" i="5"/>
  <c r="E1363" i="5"/>
  <c r="D1363" i="5"/>
  <c r="C1363" i="5"/>
  <c r="U1363" i="5" s="1"/>
  <c r="B1363" i="5"/>
  <c r="T1363" i="5" s="1"/>
  <c r="A1363" i="5"/>
  <c r="S1362" i="5"/>
  <c r="R1362" i="5"/>
  <c r="Q1362" i="5"/>
  <c r="P1362" i="5"/>
  <c r="O1362" i="5"/>
  <c r="N1362" i="5"/>
  <c r="K1362" i="5"/>
  <c r="J1362" i="5"/>
  <c r="I1362" i="5"/>
  <c r="H1362" i="5"/>
  <c r="G1362" i="5"/>
  <c r="F1362" i="5"/>
  <c r="E1362" i="5"/>
  <c r="D1362" i="5"/>
  <c r="C1362" i="5"/>
  <c r="U1362" i="5" s="1"/>
  <c r="B1362" i="5"/>
  <c r="T1362" i="5" s="1"/>
  <c r="A1362" i="5"/>
  <c r="S1361" i="5"/>
  <c r="R1361" i="5"/>
  <c r="Q1361" i="5"/>
  <c r="P1361" i="5"/>
  <c r="O1361" i="5"/>
  <c r="N1361" i="5"/>
  <c r="K1361" i="5"/>
  <c r="J1361" i="5"/>
  <c r="I1361" i="5"/>
  <c r="H1361" i="5"/>
  <c r="G1361" i="5"/>
  <c r="F1361" i="5"/>
  <c r="E1361" i="5"/>
  <c r="D1361" i="5"/>
  <c r="C1361" i="5"/>
  <c r="U1361" i="5" s="1"/>
  <c r="B1361" i="5"/>
  <c r="T1361" i="5" s="1"/>
  <c r="A1361" i="5"/>
  <c r="S1360" i="5"/>
  <c r="R1360" i="5"/>
  <c r="Q1360" i="5"/>
  <c r="P1360" i="5"/>
  <c r="O1360" i="5"/>
  <c r="N1360" i="5"/>
  <c r="K1360" i="5"/>
  <c r="J1360" i="5"/>
  <c r="I1360" i="5"/>
  <c r="H1360" i="5"/>
  <c r="G1360" i="5"/>
  <c r="F1360" i="5"/>
  <c r="E1360" i="5"/>
  <c r="D1360" i="5"/>
  <c r="C1360" i="5"/>
  <c r="U1360" i="5" s="1"/>
  <c r="B1360" i="5"/>
  <c r="T1360" i="5" s="1"/>
  <c r="A1360" i="5"/>
  <c r="S1359" i="5"/>
  <c r="R1359" i="5"/>
  <c r="Q1359" i="5"/>
  <c r="P1359" i="5"/>
  <c r="O1359" i="5"/>
  <c r="N1359" i="5"/>
  <c r="K1359" i="5"/>
  <c r="J1359" i="5"/>
  <c r="I1359" i="5"/>
  <c r="H1359" i="5"/>
  <c r="G1359" i="5"/>
  <c r="F1359" i="5"/>
  <c r="E1359" i="5"/>
  <c r="D1359" i="5"/>
  <c r="C1359" i="5"/>
  <c r="U1359" i="5" s="1"/>
  <c r="B1359" i="5"/>
  <c r="T1359" i="5" s="1"/>
  <c r="A1359" i="5"/>
  <c r="S1358" i="5"/>
  <c r="R1358" i="5"/>
  <c r="Q1358" i="5"/>
  <c r="P1358" i="5"/>
  <c r="O1358" i="5"/>
  <c r="N1358" i="5"/>
  <c r="K1358" i="5"/>
  <c r="J1358" i="5"/>
  <c r="I1358" i="5"/>
  <c r="H1358" i="5"/>
  <c r="G1358" i="5"/>
  <c r="F1358" i="5"/>
  <c r="E1358" i="5"/>
  <c r="D1358" i="5"/>
  <c r="C1358" i="5"/>
  <c r="U1358" i="5" s="1"/>
  <c r="B1358" i="5"/>
  <c r="T1358" i="5" s="1"/>
  <c r="A1358" i="5"/>
  <c r="S1357" i="5"/>
  <c r="R1357" i="5"/>
  <c r="Q1357" i="5"/>
  <c r="P1357" i="5"/>
  <c r="O1357" i="5"/>
  <c r="N1357" i="5"/>
  <c r="K1357" i="5"/>
  <c r="J1357" i="5"/>
  <c r="I1357" i="5"/>
  <c r="H1357" i="5"/>
  <c r="G1357" i="5"/>
  <c r="F1357" i="5"/>
  <c r="E1357" i="5"/>
  <c r="D1357" i="5"/>
  <c r="C1357" i="5"/>
  <c r="U1357" i="5" s="1"/>
  <c r="B1357" i="5"/>
  <c r="T1357" i="5" s="1"/>
  <c r="A1357" i="5"/>
  <c r="S1356" i="5"/>
  <c r="R1356" i="5"/>
  <c r="Q1356" i="5"/>
  <c r="P1356" i="5"/>
  <c r="O1356" i="5"/>
  <c r="N1356" i="5"/>
  <c r="K1356" i="5"/>
  <c r="J1356" i="5"/>
  <c r="I1356" i="5"/>
  <c r="H1356" i="5"/>
  <c r="G1356" i="5"/>
  <c r="F1356" i="5"/>
  <c r="E1356" i="5"/>
  <c r="D1356" i="5"/>
  <c r="C1356" i="5"/>
  <c r="U1356" i="5" s="1"/>
  <c r="B1356" i="5"/>
  <c r="T1356" i="5" s="1"/>
  <c r="A1356" i="5"/>
  <c r="S1355" i="5"/>
  <c r="R1355" i="5"/>
  <c r="Q1355" i="5"/>
  <c r="P1355" i="5"/>
  <c r="O1355" i="5"/>
  <c r="N1355" i="5"/>
  <c r="K1355" i="5"/>
  <c r="J1355" i="5"/>
  <c r="I1355" i="5"/>
  <c r="H1355" i="5"/>
  <c r="G1355" i="5"/>
  <c r="F1355" i="5"/>
  <c r="E1355" i="5"/>
  <c r="D1355" i="5"/>
  <c r="C1355" i="5"/>
  <c r="U1355" i="5" s="1"/>
  <c r="B1355" i="5"/>
  <c r="T1355" i="5" s="1"/>
  <c r="A1355" i="5"/>
  <c r="S1354" i="5"/>
  <c r="R1354" i="5"/>
  <c r="Q1354" i="5"/>
  <c r="P1354" i="5"/>
  <c r="O1354" i="5"/>
  <c r="N1354" i="5"/>
  <c r="K1354" i="5"/>
  <c r="J1354" i="5"/>
  <c r="I1354" i="5"/>
  <c r="H1354" i="5"/>
  <c r="G1354" i="5"/>
  <c r="F1354" i="5"/>
  <c r="E1354" i="5"/>
  <c r="D1354" i="5"/>
  <c r="C1354" i="5"/>
  <c r="U1354" i="5" s="1"/>
  <c r="B1354" i="5"/>
  <c r="T1354" i="5" s="1"/>
  <c r="A1354" i="5"/>
  <c r="S1353" i="5"/>
  <c r="R1353" i="5"/>
  <c r="Q1353" i="5"/>
  <c r="P1353" i="5"/>
  <c r="O1353" i="5"/>
  <c r="N1353" i="5"/>
  <c r="K1353" i="5"/>
  <c r="J1353" i="5"/>
  <c r="I1353" i="5"/>
  <c r="H1353" i="5"/>
  <c r="G1353" i="5"/>
  <c r="F1353" i="5"/>
  <c r="E1353" i="5"/>
  <c r="D1353" i="5"/>
  <c r="C1353" i="5"/>
  <c r="U1353" i="5" s="1"/>
  <c r="B1353" i="5"/>
  <c r="T1353" i="5" s="1"/>
  <c r="A1353" i="5"/>
  <c r="S1352" i="5"/>
  <c r="R1352" i="5"/>
  <c r="Q1352" i="5"/>
  <c r="P1352" i="5"/>
  <c r="O1352" i="5"/>
  <c r="N1352" i="5"/>
  <c r="K1352" i="5"/>
  <c r="J1352" i="5"/>
  <c r="I1352" i="5"/>
  <c r="H1352" i="5"/>
  <c r="G1352" i="5"/>
  <c r="F1352" i="5"/>
  <c r="E1352" i="5"/>
  <c r="D1352" i="5"/>
  <c r="C1352" i="5"/>
  <c r="U1352" i="5" s="1"/>
  <c r="B1352" i="5"/>
  <c r="T1352" i="5" s="1"/>
  <c r="A1352" i="5"/>
  <c r="S1351" i="5"/>
  <c r="R1351" i="5"/>
  <c r="Q1351" i="5"/>
  <c r="P1351" i="5"/>
  <c r="O1351" i="5"/>
  <c r="N1351" i="5"/>
  <c r="K1351" i="5"/>
  <c r="J1351" i="5"/>
  <c r="I1351" i="5"/>
  <c r="H1351" i="5"/>
  <c r="G1351" i="5"/>
  <c r="F1351" i="5"/>
  <c r="E1351" i="5"/>
  <c r="D1351" i="5"/>
  <c r="C1351" i="5"/>
  <c r="U1351" i="5" s="1"/>
  <c r="B1351" i="5"/>
  <c r="T1351" i="5" s="1"/>
  <c r="A1351" i="5"/>
  <c r="S1350" i="5"/>
  <c r="R1350" i="5"/>
  <c r="Q1350" i="5"/>
  <c r="P1350" i="5"/>
  <c r="O1350" i="5"/>
  <c r="N1350" i="5"/>
  <c r="K1350" i="5"/>
  <c r="J1350" i="5"/>
  <c r="I1350" i="5"/>
  <c r="H1350" i="5"/>
  <c r="G1350" i="5"/>
  <c r="F1350" i="5"/>
  <c r="E1350" i="5"/>
  <c r="D1350" i="5"/>
  <c r="C1350" i="5"/>
  <c r="U1350" i="5" s="1"/>
  <c r="B1350" i="5"/>
  <c r="T1350" i="5" s="1"/>
  <c r="A1350" i="5"/>
  <c r="S1349" i="5"/>
  <c r="R1349" i="5"/>
  <c r="Q1349" i="5"/>
  <c r="P1349" i="5"/>
  <c r="O1349" i="5"/>
  <c r="N1349" i="5"/>
  <c r="K1349" i="5"/>
  <c r="J1349" i="5"/>
  <c r="I1349" i="5"/>
  <c r="H1349" i="5"/>
  <c r="G1349" i="5"/>
  <c r="F1349" i="5"/>
  <c r="E1349" i="5"/>
  <c r="D1349" i="5"/>
  <c r="C1349" i="5"/>
  <c r="U1349" i="5" s="1"/>
  <c r="B1349" i="5"/>
  <c r="T1349" i="5" s="1"/>
  <c r="A1349" i="5"/>
  <c r="S1348" i="5"/>
  <c r="R1348" i="5"/>
  <c r="Q1348" i="5"/>
  <c r="P1348" i="5"/>
  <c r="O1348" i="5"/>
  <c r="N1348" i="5"/>
  <c r="K1348" i="5"/>
  <c r="J1348" i="5"/>
  <c r="I1348" i="5"/>
  <c r="H1348" i="5"/>
  <c r="G1348" i="5"/>
  <c r="F1348" i="5"/>
  <c r="E1348" i="5"/>
  <c r="D1348" i="5"/>
  <c r="C1348" i="5"/>
  <c r="U1348" i="5" s="1"/>
  <c r="B1348" i="5"/>
  <c r="T1348" i="5" s="1"/>
  <c r="A1348" i="5"/>
  <c r="S1347" i="5"/>
  <c r="R1347" i="5"/>
  <c r="Q1347" i="5"/>
  <c r="P1347" i="5"/>
  <c r="O1347" i="5"/>
  <c r="N1347" i="5"/>
  <c r="K1347" i="5"/>
  <c r="J1347" i="5"/>
  <c r="I1347" i="5"/>
  <c r="H1347" i="5"/>
  <c r="G1347" i="5"/>
  <c r="F1347" i="5"/>
  <c r="E1347" i="5"/>
  <c r="D1347" i="5"/>
  <c r="C1347" i="5"/>
  <c r="U1347" i="5" s="1"/>
  <c r="B1347" i="5"/>
  <c r="T1347" i="5" s="1"/>
  <c r="A1347" i="5"/>
  <c r="S1346" i="5"/>
  <c r="R1346" i="5"/>
  <c r="Q1346" i="5"/>
  <c r="P1346" i="5"/>
  <c r="O1346" i="5"/>
  <c r="N1346" i="5"/>
  <c r="K1346" i="5"/>
  <c r="J1346" i="5"/>
  <c r="I1346" i="5"/>
  <c r="H1346" i="5"/>
  <c r="G1346" i="5"/>
  <c r="F1346" i="5"/>
  <c r="E1346" i="5"/>
  <c r="D1346" i="5"/>
  <c r="C1346" i="5"/>
  <c r="U1346" i="5" s="1"/>
  <c r="B1346" i="5"/>
  <c r="T1346" i="5" s="1"/>
  <c r="A1346" i="5"/>
  <c r="S1345" i="5"/>
  <c r="R1345" i="5"/>
  <c r="Q1345" i="5"/>
  <c r="P1345" i="5"/>
  <c r="O1345" i="5"/>
  <c r="N1345" i="5"/>
  <c r="K1345" i="5"/>
  <c r="J1345" i="5"/>
  <c r="I1345" i="5"/>
  <c r="H1345" i="5"/>
  <c r="G1345" i="5"/>
  <c r="F1345" i="5"/>
  <c r="E1345" i="5"/>
  <c r="D1345" i="5"/>
  <c r="C1345" i="5"/>
  <c r="U1345" i="5" s="1"/>
  <c r="B1345" i="5"/>
  <c r="T1345" i="5" s="1"/>
  <c r="A1345" i="5"/>
  <c r="S1344" i="5"/>
  <c r="R1344" i="5"/>
  <c r="Q1344" i="5"/>
  <c r="P1344" i="5"/>
  <c r="O1344" i="5"/>
  <c r="N1344" i="5"/>
  <c r="K1344" i="5"/>
  <c r="J1344" i="5"/>
  <c r="I1344" i="5"/>
  <c r="H1344" i="5"/>
  <c r="G1344" i="5"/>
  <c r="F1344" i="5"/>
  <c r="E1344" i="5"/>
  <c r="D1344" i="5"/>
  <c r="C1344" i="5"/>
  <c r="U1344" i="5" s="1"/>
  <c r="B1344" i="5"/>
  <c r="T1344" i="5" s="1"/>
  <c r="A1344" i="5"/>
  <c r="S1343" i="5"/>
  <c r="R1343" i="5"/>
  <c r="Q1343" i="5"/>
  <c r="P1343" i="5"/>
  <c r="O1343" i="5"/>
  <c r="N1343" i="5"/>
  <c r="K1343" i="5"/>
  <c r="J1343" i="5"/>
  <c r="I1343" i="5"/>
  <c r="H1343" i="5"/>
  <c r="G1343" i="5"/>
  <c r="F1343" i="5"/>
  <c r="E1343" i="5"/>
  <c r="D1343" i="5"/>
  <c r="C1343" i="5"/>
  <c r="U1343" i="5" s="1"/>
  <c r="B1343" i="5"/>
  <c r="T1343" i="5" s="1"/>
  <c r="A1343" i="5"/>
  <c r="S1342" i="5"/>
  <c r="R1342" i="5"/>
  <c r="Q1342" i="5"/>
  <c r="P1342" i="5"/>
  <c r="O1342" i="5"/>
  <c r="N1342" i="5"/>
  <c r="K1342" i="5"/>
  <c r="J1342" i="5"/>
  <c r="I1342" i="5"/>
  <c r="H1342" i="5"/>
  <c r="G1342" i="5"/>
  <c r="F1342" i="5"/>
  <c r="E1342" i="5"/>
  <c r="D1342" i="5"/>
  <c r="C1342" i="5"/>
  <c r="U1342" i="5" s="1"/>
  <c r="B1342" i="5"/>
  <c r="T1342" i="5" s="1"/>
  <c r="A1342" i="5"/>
  <c r="S1341" i="5"/>
  <c r="R1341" i="5"/>
  <c r="Q1341" i="5"/>
  <c r="P1341" i="5"/>
  <c r="O1341" i="5"/>
  <c r="N1341" i="5"/>
  <c r="K1341" i="5"/>
  <c r="J1341" i="5"/>
  <c r="I1341" i="5"/>
  <c r="H1341" i="5"/>
  <c r="G1341" i="5"/>
  <c r="F1341" i="5"/>
  <c r="E1341" i="5"/>
  <c r="D1341" i="5"/>
  <c r="C1341" i="5"/>
  <c r="U1341" i="5" s="1"/>
  <c r="B1341" i="5"/>
  <c r="T1341" i="5" s="1"/>
  <c r="A1341" i="5"/>
  <c r="S1340" i="5"/>
  <c r="R1340" i="5"/>
  <c r="Q1340" i="5"/>
  <c r="P1340" i="5"/>
  <c r="O1340" i="5"/>
  <c r="N1340" i="5"/>
  <c r="K1340" i="5"/>
  <c r="J1340" i="5"/>
  <c r="I1340" i="5"/>
  <c r="H1340" i="5"/>
  <c r="G1340" i="5"/>
  <c r="F1340" i="5"/>
  <c r="E1340" i="5"/>
  <c r="D1340" i="5"/>
  <c r="C1340" i="5"/>
  <c r="U1340" i="5" s="1"/>
  <c r="B1340" i="5"/>
  <c r="T1340" i="5" s="1"/>
  <c r="A1340" i="5"/>
  <c r="S1339" i="5"/>
  <c r="R1339" i="5"/>
  <c r="Q1339" i="5"/>
  <c r="P1339" i="5"/>
  <c r="O1339" i="5"/>
  <c r="N1339" i="5"/>
  <c r="K1339" i="5"/>
  <c r="J1339" i="5"/>
  <c r="I1339" i="5"/>
  <c r="H1339" i="5"/>
  <c r="G1339" i="5"/>
  <c r="F1339" i="5"/>
  <c r="E1339" i="5"/>
  <c r="D1339" i="5"/>
  <c r="C1339" i="5"/>
  <c r="U1339" i="5" s="1"/>
  <c r="B1339" i="5"/>
  <c r="T1339" i="5" s="1"/>
  <c r="A1339" i="5"/>
  <c r="S1338" i="5"/>
  <c r="R1338" i="5"/>
  <c r="Q1338" i="5"/>
  <c r="P1338" i="5"/>
  <c r="O1338" i="5"/>
  <c r="N1338" i="5"/>
  <c r="K1338" i="5"/>
  <c r="J1338" i="5"/>
  <c r="I1338" i="5"/>
  <c r="H1338" i="5"/>
  <c r="G1338" i="5"/>
  <c r="F1338" i="5"/>
  <c r="E1338" i="5"/>
  <c r="D1338" i="5"/>
  <c r="C1338" i="5"/>
  <c r="U1338" i="5" s="1"/>
  <c r="B1338" i="5"/>
  <c r="T1338" i="5" s="1"/>
  <c r="A1338" i="5"/>
  <c r="S1337" i="5"/>
  <c r="R1337" i="5"/>
  <c r="Q1337" i="5"/>
  <c r="P1337" i="5"/>
  <c r="O1337" i="5"/>
  <c r="N1337" i="5"/>
  <c r="K1337" i="5"/>
  <c r="J1337" i="5"/>
  <c r="I1337" i="5"/>
  <c r="H1337" i="5"/>
  <c r="G1337" i="5"/>
  <c r="F1337" i="5"/>
  <c r="E1337" i="5"/>
  <c r="D1337" i="5"/>
  <c r="C1337" i="5"/>
  <c r="U1337" i="5" s="1"/>
  <c r="B1337" i="5"/>
  <c r="T1337" i="5" s="1"/>
  <c r="A1337" i="5"/>
  <c r="S1336" i="5"/>
  <c r="R1336" i="5"/>
  <c r="Q1336" i="5"/>
  <c r="P1336" i="5"/>
  <c r="O1336" i="5"/>
  <c r="N1336" i="5"/>
  <c r="K1336" i="5"/>
  <c r="J1336" i="5"/>
  <c r="I1336" i="5"/>
  <c r="H1336" i="5"/>
  <c r="G1336" i="5"/>
  <c r="F1336" i="5"/>
  <c r="E1336" i="5"/>
  <c r="D1336" i="5"/>
  <c r="C1336" i="5"/>
  <c r="U1336" i="5" s="1"/>
  <c r="B1336" i="5"/>
  <c r="T1336" i="5" s="1"/>
  <c r="A1336" i="5"/>
  <c r="S1335" i="5"/>
  <c r="R1335" i="5"/>
  <c r="Q1335" i="5"/>
  <c r="P1335" i="5"/>
  <c r="O1335" i="5"/>
  <c r="N1335" i="5"/>
  <c r="K1335" i="5"/>
  <c r="J1335" i="5"/>
  <c r="I1335" i="5"/>
  <c r="H1335" i="5"/>
  <c r="G1335" i="5"/>
  <c r="F1335" i="5"/>
  <c r="E1335" i="5"/>
  <c r="D1335" i="5"/>
  <c r="C1335" i="5"/>
  <c r="U1335" i="5" s="1"/>
  <c r="B1335" i="5"/>
  <c r="T1335" i="5" s="1"/>
  <c r="A1335" i="5"/>
  <c r="S1334" i="5"/>
  <c r="R1334" i="5"/>
  <c r="Q1334" i="5"/>
  <c r="P1334" i="5"/>
  <c r="O1334" i="5"/>
  <c r="N1334" i="5"/>
  <c r="K1334" i="5"/>
  <c r="J1334" i="5"/>
  <c r="I1334" i="5"/>
  <c r="H1334" i="5"/>
  <c r="G1334" i="5"/>
  <c r="F1334" i="5"/>
  <c r="E1334" i="5"/>
  <c r="D1334" i="5"/>
  <c r="C1334" i="5"/>
  <c r="U1334" i="5" s="1"/>
  <c r="B1334" i="5"/>
  <c r="T1334" i="5" s="1"/>
  <c r="A1334" i="5"/>
  <c r="S1333" i="5"/>
  <c r="R1333" i="5"/>
  <c r="Q1333" i="5"/>
  <c r="P1333" i="5"/>
  <c r="O1333" i="5"/>
  <c r="N1333" i="5"/>
  <c r="K1333" i="5"/>
  <c r="J1333" i="5"/>
  <c r="I1333" i="5"/>
  <c r="H1333" i="5"/>
  <c r="G1333" i="5"/>
  <c r="F1333" i="5"/>
  <c r="E1333" i="5"/>
  <c r="D1333" i="5"/>
  <c r="C1333" i="5"/>
  <c r="U1333" i="5" s="1"/>
  <c r="B1333" i="5"/>
  <c r="T1333" i="5" s="1"/>
  <c r="A1333" i="5"/>
  <c r="S1332" i="5"/>
  <c r="R1332" i="5"/>
  <c r="Q1332" i="5"/>
  <c r="P1332" i="5"/>
  <c r="O1332" i="5"/>
  <c r="N1332" i="5"/>
  <c r="K1332" i="5"/>
  <c r="J1332" i="5"/>
  <c r="I1332" i="5"/>
  <c r="H1332" i="5"/>
  <c r="G1332" i="5"/>
  <c r="F1332" i="5"/>
  <c r="E1332" i="5"/>
  <c r="D1332" i="5"/>
  <c r="C1332" i="5"/>
  <c r="U1332" i="5" s="1"/>
  <c r="B1332" i="5"/>
  <c r="T1332" i="5" s="1"/>
  <c r="A1332" i="5"/>
  <c r="S1331" i="5"/>
  <c r="R1331" i="5"/>
  <c r="Q1331" i="5"/>
  <c r="P1331" i="5"/>
  <c r="O1331" i="5"/>
  <c r="N1331" i="5"/>
  <c r="K1331" i="5"/>
  <c r="J1331" i="5"/>
  <c r="I1331" i="5"/>
  <c r="H1331" i="5"/>
  <c r="G1331" i="5"/>
  <c r="F1331" i="5"/>
  <c r="E1331" i="5"/>
  <c r="D1331" i="5"/>
  <c r="C1331" i="5"/>
  <c r="U1331" i="5" s="1"/>
  <c r="B1331" i="5"/>
  <c r="T1331" i="5" s="1"/>
  <c r="A1331" i="5"/>
  <c r="S1330" i="5"/>
  <c r="R1330" i="5"/>
  <c r="Q1330" i="5"/>
  <c r="P1330" i="5"/>
  <c r="O1330" i="5"/>
  <c r="N1330" i="5"/>
  <c r="K1330" i="5"/>
  <c r="J1330" i="5"/>
  <c r="I1330" i="5"/>
  <c r="H1330" i="5"/>
  <c r="G1330" i="5"/>
  <c r="F1330" i="5"/>
  <c r="E1330" i="5"/>
  <c r="D1330" i="5"/>
  <c r="C1330" i="5"/>
  <c r="U1330" i="5" s="1"/>
  <c r="B1330" i="5"/>
  <c r="T1330" i="5" s="1"/>
  <c r="A1330" i="5"/>
  <c r="S1329" i="5"/>
  <c r="R1329" i="5"/>
  <c r="Q1329" i="5"/>
  <c r="P1329" i="5"/>
  <c r="O1329" i="5"/>
  <c r="N1329" i="5"/>
  <c r="K1329" i="5"/>
  <c r="J1329" i="5"/>
  <c r="I1329" i="5"/>
  <c r="H1329" i="5"/>
  <c r="G1329" i="5"/>
  <c r="F1329" i="5"/>
  <c r="E1329" i="5"/>
  <c r="D1329" i="5"/>
  <c r="C1329" i="5"/>
  <c r="U1329" i="5" s="1"/>
  <c r="B1329" i="5"/>
  <c r="T1329" i="5" s="1"/>
  <c r="A1329" i="5"/>
  <c r="S1328" i="5"/>
  <c r="R1328" i="5"/>
  <c r="Q1328" i="5"/>
  <c r="P1328" i="5"/>
  <c r="O1328" i="5"/>
  <c r="N1328" i="5"/>
  <c r="K1328" i="5"/>
  <c r="J1328" i="5"/>
  <c r="I1328" i="5"/>
  <c r="H1328" i="5"/>
  <c r="G1328" i="5"/>
  <c r="F1328" i="5"/>
  <c r="E1328" i="5"/>
  <c r="D1328" i="5"/>
  <c r="C1328" i="5"/>
  <c r="U1328" i="5" s="1"/>
  <c r="B1328" i="5"/>
  <c r="T1328" i="5" s="1"/>
  <c r="A1328" i="5"/>
  <c r="S1327" i="5"/>
  <c r="R1327" i="5"/>
  <c r="Q1327" i="5"/>
  <c r="P1327" i="5"/>
  <c r="O1327" i="5"/>
  <c r="N1327" i="5"/>
  <c r="K1327" i="5"/>
  <c r="J1327" i="5"/>
  <c r="I1327" i="5"/>
  <c r="H1327" i="5"/>
  <c r="G1327" i="5"/>
  <c r="F1327" i="5"/>
  <c r="E1327" i="5"/>
  <c r="D1327" i="5"/>
  <c r="C1327" i="5"/>
  <c r="U1327" i="5" s="1"/>
  <c r="B1327" i="5"/>
  <c r="T1327" i="5" s="1"/>
  <c r="A1327" i="5"/>
  <c r="S1326" i="5"/>
  <c r="R1326" i="5"/>
  <c r="Q1326" i="5"/>
  <c r="P1326" i="5"/>
  <c r="O1326" i="5"/>
  <c r="N1326" i="5"/>
  <c r="K1326" i="5"/>
  <c r="J1326" i="5"/>
  <c r="I1326" i="5"/>
  <c r="H1326" i="5"/>
  <c r="G1326" i="5"/>
  <c r="F1326" i="5"/>
  <c r="E1326" i="5"/>
  <c r="D1326" i="5"/>
  <c r="C1326" i="5"/>
  <c r="U1326" i="5" s="1"/>
  <c r="B1326" i="5"/>
  <c r="T1326" i="5" s="1"/>
  <c r="A1326" i="5"/>
  <c r="S1325" i="5"/>
  <c r="R1325" i="5"/>
  <c r="Q1325" i="5"/>
  <c r="P1325" i="5"/>
  <c r="O1325" i="5"/>
  <c r="N1325" i="5"/>
  <c r="K1325" i="5"/>
  <c r="J1325" i="5"/>
  <c r="I1325" i="5"/>
  <c r="H1325" i="5"/>
  <c r="G1325" i="5"/>
  <c r="F1325" i="5"/>
  <c r="E1325" i="5"/>
  <c r="D1325" i="5"/>
  <c r="C1325" i="5"/>
  <c r="U1325" i="5" s="1"/>
  <c r="B1325" i="5"/>
  <c r="T1325" i="5" s="1"/>
  <c r="A1325" i="5"/>
  <c r="S1324" i="5"/>
  <c r="R1324" i="5"/>
  <c r="Q1324" i="5"/>
  <c r="P1324" i="5"/>
  <c r="O1324" i="5"/>
  <c r="N1324" i="5"/>
  <c r="K1324" i="5"/>
  <c r="J1324" i="5"/>
  <c r="I1324" i="5"/>
  <c r="H1324" i="5"/>
  <c r="G1324" i="5"/>
  <c r="F1324" i="5"/>
  <c r="E1324" i="5"/>
  <c r="D1324" i="5"/>
  <c r="C1324" i="5"/>
  <c r="U1324" i="5" s="1"/>
  <c r="B1324" i="5"/>
  <c r="T1324" i="5" s="1"/>
  <c r="A1324" i="5"/>
  <c r="S1323" i="5"/>
  <c r="R1323" i="5"/>
  <c r="Q1323" i="5"/>
  <c r="P1323" i="5"/>
  <c r="O1323" i="5"/>
  <c r="N1323" i="5"/>
  <c r="K1323" i="5"/>
  <c r="J1323" i="5"/>
  <c r="I1323" i="5"/>
  <c r="H1323" i="5"/>
  <c r="G1323" i="5"/>
  <c r="F1323" i="5"/>
  <c r="E1323" i="5"/>
  <c r="D1323" i="5"/>
  <c r="C1323" i="5"/>
  <c r="U1323" i="5" s="1"/>
  <c r="B1323" i="5"/>
  <c r="T1323" i="5" s="1"/>
  <c r="A1323" i="5"/>
  <c r="S1322" i="5"/>
  <c r="R1322" i="5"/>
  <c r="Q1322" i="5"/>
  <c r="P1322" i="5"/>
  <c r="O1322" i="5"/>
  <c r="N1322" i="5"/>
  <c r="K1322" i="5"/>
  <c r="J1322" i="5"/>
  <c r="I1322" i="5"/>
  <c r="H1322" i="5"/>
  <c r="G1322" i="5"/>
  <c r="F1322" i="5"/>
  <c r="E1322" i="5"/>
  <c r="D1322" i="5"/>
  <c r="C1322" i="5"/>
  <c r="U1322" i="5" s="1"/>
  <c r="B1322" i="5"/>
  <c r="T1322" i="5" s="1"/>
  <c r="A1322" i="5"/>
  <c r="S1321" i="5"/>
  <c r="R1321" i="5"/>
  <c r="Q1321" i="5"/>
  <c r="P1321" i="5"/>
  <c r="O1321" i="5"/>
  <c r="N1321" i="5"/>
  <c r="K1321" i="5"/>
  <c r="J1321" i="5"/>
  <c r="I1321" i="5"/>
  <c r="H1321" i="5"/>
  <c r="G1321" i="5"/>
  <c r="F1321" i="5"/>
  <c r="E1321" i="5"/>
  <c r="D1321" i="5"/>
  <c r="C1321" i="5"/>
  <c r="U1321" i="5" s="1"/>
  <c r="B1321" i="5"/>
  <c r="T1321" i="5" s="1"/>
  <c r="A1321" i="5"/>
  <c r="S1320" i="5"/>
  <c r="R1320" i="5"/>
  <c r="Q1320" i="5"/>
  <c r="P1320" i="5"/>
  <c r="O1320" i="5"/>
  <c r="N1320" i="5"/>
  <c r="K1320" i="5"/>
  <c r="J1320" i="5"/>
  <c r="I1320" i="5"/>
  <c r="H1320" i="5"/>
  <c r="G1320" i="5"/>
  <c r="F1320" i="5"/>
  <c r="E1320" i="5"/>
  <c r="D1320" i="5"/>
  <c r="C1320" i="5"/>
  <c r="U1320" i="5" s="1"/>
  <c r="B1320" i="5"/>
  <c r="T1320" i="5" s="1"/>
  <c r="A1320" i="5"/>
  <c r="S1319" i="5"/>
  <c r="R1319" i="5"/>
  <c r="Q1319" i="5"/>
  <c r="P1319" i="5"/>
  <c r="O1319" i="5"/>
  <c r="N1319" i="5"/>
  <c r="K1319" i="5"/>
  <c r="J1319" i="5"/>
  <c r="I1319" i="5"/>
  <c r="H1319" i="5"/>
  <c r="G1319" i="5"/>
  <c r="F1319" i="5"/>
  <c r="E1319" i="5"/>
  <c r="D1319" i="5"/>
  <c r="C1319" i="5"/>
  <c r="U1319" i="5" s="1"/>
  <c r="B1319" i="5"/>
  <c r="T1319" i="5" s="1"/>
  <c r="A1319" i="5"/>
  <c r="S1318" i="5"/>
  <c r="R1318" i="5"/>
  <c r="Q1318" i="5"/>
  <c r="P1318" i="5"/>
  <c r="O1318" i="5"/>
  <c r="N1318" i="5"/>
  <c r="K1318" i="5"/>
  <c r="J1318" i="5"/>
  <c r="I1318" i="5"/>
  <c r="H1318" i="5"/>
  <c r="G1318" i="5"/>
  <c r="F1318" i="5"/>
  <c r="E1318" i="5"/>
  <c r="D1318" i="5"/>
  <c r="C1318" i="5"/>
  <c r="U1318" i="5" s="1"/>
  <c r="B1318" i="5"/>
  <c r="T1318" i="5" s="1"/>
  <c r="A1318" i="5"/>
  <c r="S1317" i="5"/>
  <c r="R1317" i="5"/>
  <c r="Q1317" i="5"/>
  <c r="P1317" i="5"/>
  <c r="O1317" i="5"/>
  <c r="N1317" i="5"/>
  <c r="K1317" i="5"/>
  <c r="J1317" i="5"/>
  <c r="I1317" i="5"/>
  <c r="H1317" i="5"/>
  <c r="G1317" i="5"/>
  <c r="F1317" i="5"/>
  <c r="E1317" i="5"/>
  <c r="D1317" i="5"/>
  <c r="C1317" i="5"/>
  <c r="U1317" i="5" s="1"/>
  <c r="B1317" i="5"/>
  <c r="T1317" i="5" s="1"/>
  <c r="A1317" i="5"/>
  <c r="S1316" i="5"/>
  <c r="R1316" i="5"/>
  <c r="Q1316" i="5"/>
  <c r="P1316" i="5"/>
  <c r="O1316" i="5"/>
  <c r="N1316" i="5"/>
  <c r="K1316" i="5"/>
  <c r="J1316" i="5"/>
  <c r="I1316" i="5"/>
  <c r="H1316" i="5"/>
  <c r="G1316" i="5"/>
  <c r="F1316" i="5"/>
  <c r="E1316" i="5"/>
  <c r="D1316" i="5"/>
  <c r="C1316" i="5"/>
  <c r="U1316" i="5" s="1"/>
  <c r="B1316" i="5"/>
  <c r="T1316" i="5" s="1"/>
  <c r="A1316" i="5"/>
  <c r="S1315" i="5"/>
  <c r="R1315" i="5"/>
  <c r="Q1315" i="5"/>
  <c r="P1315" i="5"/>
  <c r="O1315" i="5"/>
  <c r="N1315" i="5"/>
  <c r="K1315" i="5"/>
  <c r="J1315" i="5"/>
  <c r="I1315" i="5"/>
  <c r="H1315" i="5"/>
  <c r="G1315" i="5"/>
  <c r="F1315" i="5"/>
  <c r="E1315" i="5"/>
  <c r="D1315" i="5"/>
  <c r="C1315" i="5"/>
  <c r="U1315" i="5" s="1"/>
  <c r="B1315" i="5"/>
  <c r="T1315" i="5" s="1"/>
  <c r="A1315" i="5"/>
  <c r="S1314" i="5"/>
  <c r="R1314" i="5"/>
  <c r="Q1314" i="5"/>
  <c r="P1314" i="5"/>
  <c r="O1314" i="5"/>
  <c r="N1314" i="5"/>
  <c r="K1314" i="5"/>
  <c r="J1314" i="5"/>
  <c r="I1314" i="5"/>
  <c r="H1314" i="5"/>
  <c r="G1314" i="5"/>
  <c r="F1314" i="5"/>
  <c r="E1314" i="5"/>
  <c r="D1314" i="5"/>
  <c r="C1314" i="5"/>
  <c r="U1314" i="5" s="1"/>
  <c r="B1314" i="5"/>
  <c r="T1314" i="5" s="1"/>
  <c r="A1314" i="5"/>
  <c r="S1313" i="5"/>
  <c r="R1313" i="5"/>
  <c r="Q1313" i="5"/>
  <c r="P1313" i="5"/>
  <c r="O1313" i="5"/>
  <c r="N1313" i="5"/>
  <c r="K1313" i="5"/>
  <c r="J1313" i="5"/>
  <c r="I1313" i="5"/>
  <c r="H1313" i="5"/>
  <c r="G1313" i="5"/>
  <c r="F1313" i="5"/>
  <c r="E1313" i="5"/>
  <c r="D1313" i="5"/>
  <c r="C1313" i="5"/>
  <c r="U1313" i="5" s="1"/>
  <c r="B1313" i="5"/>
  <c r="T1313" i="5" s="1"/>
  <c r="A1313" i="5"/>
  <c r="S1312" i="5"/>
  <c r="R1312" i="5"/>
  <c r="Q1312" i="5"/>
  <c r="P1312" i="5"/>
  <c r="O1312" i="5"/>
  <c r="N1312" i="5"/>
  <c r="K1312" i="5"/>
  <c r="J1312" i="5"/>
  <c r="I1312" i="5"/>
  <c r="H1312" i="5"/>
  <c r="G1312" i="5"/>
  <c r="F1312" i="5"/>
  <c r="E1312" i="5"/>
  <c r="D1312" i="5"/>
  <c r="C1312" i="5"/>
  <c r="U1312" i="5" s="1"/>
  <c r="B1312" i="5"/>
  <c r="T1312" i="5" s="1"/>
  <c r="A1312" i="5"/>
  <c r="S1311" i="5"/>
  <c r="R1311" i="5"/>
  <c r="Q1311" i="5"/>
  <c r="P1311" i="5"/>
  <c r="O1311" i="5"/>
  <c r="N1311" i="5"/>
  <c r="K1311" i="5"/>
  <c r="J1311" i="5"/>
  <c r="I1311" i="5"/>
  <c r="H1311" i="5"/>
  <c r="G1311" i="5"/>
  <c r="F1311" i="5"/>
  <c r="E1311" i="5"/>
  <c r="D1311" i="5"/>
  <c r="C1311" i="5"/>
  <c r="U1311" i="5" s="1"/>
  <c r="B1311" i="5"/>
  <c r="T1311" i="5" s="1"/>
  <c r="A1311" i="5"/>
  <c r="S1310" i="5"/>
  <c r="R1310" i="5"/>
  <c r="Q1310" i="5"/>
  <c r="P1310" i="5"/>
  <c r="O1310" i="5"/>
  <c r="N1310" i="5"/>
  <c r="K1310" i="5"/>
  <c r="J1310" i="5"/>
  <c r="I1310" i="5"/>
  <c r="H1310" i="5"/>
  <c r="G1310" i="5"/>
  <c r="F1310" i="5"/>
  <c r="E1310" i="5"/>
  <c r="D1310" i="5"/>
  <c r="C1310" i="5"/>
  <c r="U1310" i="5" s="1"/>
  <c r="B1310" i="5"/>
  <c r="T1310" i="5" s="1"/>
  <c r="A1310" i="5"/>
  <c r="S1309" i="5"/>
  <c r="R1309" i="5"/>
  <c r="Q1309" i="5"/>
  <c r="P1309" i="5"/>
  <c r="O1309" i="5"/>
  <c r="N1309" i="5"/>
  <c r="K1309" i="5"/>
  <c r="J1309" i="5"/>
  <c r="I1309" i="5"/>
  <c r="H1309" i="5"/>
  <c r="G1309" i="5"/>
  <c r="F1309" i="5"/>
  <c r="E1309" i="5"/>
  <c r="D1309" i="5"/>
  <c r="C1309" i="5"/>
  <c r="U1309" i="5" s="1"/>
  <c r="B1309" i="5"/>
  <c r="T1309" i="5" s="1"/>
  <c r="A1309" i="5"/>
  <c r="S1308" i="5"/>
  <c r="R1308" i="5"/>
  <c r="Q1308" i="5"/>
  <c r="P1308" i="5"/>
  <c r="O1308" i="5"/>
  <c r="N1308" i="5"/>
  <c r="K1308" i="5"/>
  <c r="J1308" i="5"/>
  <c r="I1308" i="5"/>
  <c r="H1308" i="5"/>
  <c r="G1308" i="5"/>
  <c r="F1308" i="5"/>
  <c r="E1308" i="5"/>
  <c r="D1308" i="5"/>
  <c r="C1308" i="5"/>
  <c r="U1308" i="5" s="1"/>
  <c r="B1308" i="5"/>
  <c r="T1308" i="5" s="1"/>
  <c r="A1308" i="5"/>
  <c r="S1307" i="5"/>
  <c r="R1307" i="5"/>
  <c r="Q1307" i="5"/>
  <c r="P1307" i="5"/>
  <c r="O1307" i="5"/>
  <c r="N1307" i="5"/>
  <c r="K1307" i="5"/>
  <c r="J1307" i="5"/>
  <c r="I1307" i="5"/>
  <c r="H1307" i="5"/>
  <c r="G1307" i="5"/>
  <c r="F1307" i="5"/>
  <c r="E1307" i="5"/>
  <c r="D1307" i="5"/>
  <c r="C1307" i="5"/>
  <c r="U1307" i="5" s="1"/>
  <c r="B1307" i="5"/>
  <c r="T1307" i="5" s="1"/>
  <c r="A1307" i="5"/>
  <c r="S1306" i="5"/>
  <c r="R1306" i="5"/>
  <c r="Q1306" i="5"/>
  <c r="P1306" i="5"/>
  <c r="O1306" i="5"/>
  <c r="N1306" i="5"/>
  <c r="K1306" i="5"/>
  <c r="J1306" i="5"/>
  <c r="I1306" i="5"/>
  <c r="H1306" i="5"/>
  <c r="G1306" i="5"/>
  <c r="F1306" i="5"/>
  <c r="E1306" i="5"/>
  <c r="D1306" i="5"/>
  <c r="C1306" i="5"/>
  <c r="U1306" i="5" s="1"/>
  <c r="B1306" i="5"/>
  <c r="T1306" i="5" s="1"/>
  <c r="A1306" i="5"/>
  <c r="S1305" i="5"/>
  <c r="R1305" i="5"/>
  <c r="Q1305" i="5"/>
  <c r="P1305" i="5"/>
  <c r="O1305" i="5"/>
  <c r="N1305" i="5"/>
  <c r="K1305" i="5"/>
  <c r="J1305" i="5"/>
  <c r="I1305" i="5"/>
  <c r="H1305" i="5"/>
  <c r="G1305" i="5"/>
  <c r="F1305" i="5"/>
  <c r="E1305" i="5"/>
  <c r="D1305" i="5"/>
  <c r="C1305" i="5"/>
  <c r="U1305" i="5" s="1"/>
  <c r="B1305" i="5"/>
  <c r="T1305" i="5" s="1"/>
  <c r="A1305" i="5"/>
  <c r="S1304" i="5"/>
  <c r="R1304" i="5"/>
  <c r="Q1304" i="5"/>
  <c r="P1304" i="5"/>
  <c r="O1304" i="5"/>
  <c r="N1304" i="5"/>
  <c r="K1304" i="5"/>
  <c r="J1304" i="5"/>
  <c r="I1304" i="5"/>
  <c r="H1304" i="5"/>
  <c r="G1304" i="5"/>
  <c r="F1304" i="5"/>
  <c r="E1304" i="5"/>
  <c r="D1304" i="5"/>
  <c r="C1304" i="5"/>
  <c r="U1304" i="5" s="1"/>
  <c r="B1304" i="5"/>
  <c r="T1304" i="5" s="1"/>
  <c r="A1304" i="5"/>
  <c r="S1303" i="5"/>
  <c r="R1303" i="5"/>
  <c r="Q1303" i="5"/>
  <c r="P1303" i="5"/>
  <c r="O1303" i="5"/>
  <c r="N1303" i="5"/>
  <c r="K1303" i="5"/>
  <c r="J1303" i="5"/>
  <c r="I1303" i="5"/>
  <c r="H1303" i="5"/>
  <c r="G1303" i="5"/>
  <c r="F1303" i="5"/>
  <c r="E1303" i="5"/>
  <c r="D1303" i="5"/>
  <c r="C1303" i="5"/>
  <c r="U1303" i="5" s="1"/>
  <c r="B1303" i="5"/>
  <c r="T1303" i="5" s="1"/>
  <c r="A1303" i="5"/>
  <c r="S1302" i="5"/>
  <c r="R1302" i="5"/>
  <c r="Q1302" i="5"/>
  <c r="P1302" i="5"/>
  <c r="O1302" i="5"/>
  <c r="N1302" i="5"/>
  <c r="K1302" i="5"/>
  <c r="J1302" i="5"/>
  <c r="I1302" i="5"/>
  <c r="H1302" i="5"/>
  <c r="G1302" i="5"/>
  <c r="F1302" i="5"/>
  <c r="E1302" i="5"/>
  <c r="D1302" i="5"/>
  <c r="C1302" i="5"/>
  <c r="U1302" i="5" s="1"/>
  <c r="B1302" i="5"/>
  <c r="T1302" i="5" s="1"/>
  <c r="A1302" i="5"/>
  <c r="S1301" i="5"/>
  <c r="R1301" i="5"/>
  <c r="Q1301" i="5"/>
  <c r="P1301" i="5"/>
  <c r="O1301" i="5"/>
  <c r="N1301" i="5"/>
  <c r="K1301" i="5"/>
  <c r="J1301" i="5"/>
  <c r="I1301" i="5"/>
  <c r="H1301" i="5"/>
  <c r="G1301" i="5"/>
  <c r="F1301" i="5"/>
  <c r="E1301" i="5"/>
  <c r="D1301" i="5"/>
  <c r="C1301" i="5"/>
  <c r="U1301" i="5" s="1"/>
  <c r="B1301" i="5"/>
  <c r="T1301" i="5" s="1"/>
  <c r="A1301" i="5"/>
  <c r="S1300" i="5"/>
  <c r="R1300" i="5"/>
  <c r="Q1300" i="5"/>
  <c r="P1300" i="5"/>
  <c r="O1300" i="5"/>
  <c r="N1300" i="5"/>
  <c r="K1300" i="5"/>
  <c r="J1300" i="5"/>
  <c r="I1300" i="5"/>
  <c r="H1300" i="5"/>
  <c r="G1300" i="5"/>
  <c r="F1300" i="5"/>
  <c r="E1300" i="5"/>
  <c r="D1300" i="5"/>
  <c r="C1300" i="5"/>
  <c r="U1300" i="5" s="1"/>
  <c r="B1300" i="5"/>
  <c r="T1300" i="5" s="1"/>
  <c r="A1300" i="5"/>
  <c r="S1299" i="5"/>
  <c r="R1299" i="5"/>
  <c r="Q1299" i="5"/>
  <c r="P1299" i="5"/>
  <c r="O1299" i="5"/>
  <c r="N1299" i="5"/>
  <c r="K1299" i="5"/>
  <c r="J1299" i="5"/>
  <c r="I1299" i="5"/>
  <c r="H1299" i="5"/>
  <c r="G1299" i="5"/>
  <c r="F1299" i="5"/>
  <c r="E1299" i="5"/>
  <c r="D1299" i="5"/>
  <c r="C1299" i="5"/>
  <c r="U1299" i="5" s="1"/>
  <c r="B1299" i="5"/>
  <c r="T1299" i="5" s="1"/>
  <c r="A1299" i="5"/>
  <c r="S1298" i="5"/>
  <c r="R1298" i="5"/>
  <c r="Q1298" i="5"/>
  <c r="P1298" i="5"/>
  <c r="O1298" i="5"/>
  <c r="N1298" i="5"/>
  <c r="K1298" i="5"/>
  <c r="J1298" i="5"/>
  <c r="I1298" i="5"/>
  <c r="H1298" i="5"/>
  <c r="G1298" i="5"/>
  <c r="F1298" i="5"/>
  <c r="E1298" i="5"/>
  <c r="D1298" i="5"/>
  <c r="C1298" i="5"/>
  <c r="U1298" i="5" s="1"/>
  <c r="B1298" i="5"/>
  <c r="T1298" i="5" s="1"/>
  <c r="A1298" i="5"/>
  <c r="S1297" i="5"/>
  <c r="R1297" i="5"/>
  <c r="Q1297" i="5"/>
  <c r="P1297" i="5"/>
  <c r="O1297" i="5"/>
  <c r="N1297" i="5"/>
  <c r="K1297" i="5"/>
  <c r="J1297" i="5"/>
  <c r="I1297" i="5"/>
  <c r="H1297" i="5"/>
  <c r="G1297" i="5"/>
  <c r="F1297" i="5"/>
  <c r="E1297" i="5"/>
  <c r="D1297" i="5"/>
  <c r="C1297" i="5"/>
  <c r="U1297" i="5" s="1"/>
  <c r="B1297" i="5"/>
  <c r="T1297" i="5" s="1"/>
  <c r="A1297" i="5"/>
  <c r="S1296" i="5"/>
  <c r="R1296" i="5"/>
  <c r="Q1296" i="5"/>
  <c r="P1296" i="5"/>
  <c r="O1296" i="5"/>
  <c r="N1296" i="5"/>
  <c r="K1296" i="5"/>
  <c r="J1296" i="5"/>
  <c r="I1296" i="5"/>
  <c r="H1296" i="5"/>
  <c r="G1296" i="5"/>
  <c r="F1296" i="5"/>
  <c r="E1296" i="5"/>
  <c r="D1296" i="5"/>
  <c r="C1296" i="5"/>
  <c r="U1296" i="5" s="1"/>
  <c r="B1296" i="5"/>
  <c r="T1296" i="5" s="1"/>
  <c r="A1296" i="5"/>
  <c r="S1295" i="5"/>
  <c r="R1295" i="5"/>
  <c r="Q1295" i="5"/>
  <c r="P1295" i="5"/>
  <c r="O1295" i="5"/>
  <c r="N1295" i="5"/>
  <c r="K1295" i="5"/>
  <c r="J1295" i="5"/>
  <c r="I1295" i="5"/>
  <c r="H1295" i="5"/>
  <c r="G1295" i="5"/>
  <c r="F1295" i="5"/>
  <c r="E1295" i="5"/>
  <c r="D1295" i="5"/>
  <c r="C1295" i="5"/>
  <c r="U1295" i="5" s="1"/>
  <c r="B1295" i="5"/>
  <c r="T1295" i="5" s="1"/>
  <c r="A1295" i="5"/>
  <c r="S1294" i="5"/>
  <c r="R1294" i="5"/>
  <c r="Q1294" i="5"/>
  <c r="P1294" i="5"/>
  <c r="O1294" i="5"/>
  <c r="N1294" i="5"/>
  <c r="K1294" i="5"/>
  <c r="J1294" i="5"/>
  <c r="I1294" i="5"/>
  <c r="H1294" i="5"/>
  <c r="G1294" i="5"/>
  <c r="F1294" i="5"/>
  <c r="E1294" i="5"/>
  <c r="D1294" i="5"/>
  <c r="C1294" i="5"/>
  <c r="U1294" i="5" s="1"/>
  <c r="B1294" i="5"/>
  <c r="T1294" i="5" s="1"/>
  <c r="A1294" i="5"/>
  <c r="S1293" i="5"/>
  <c r="R1293" i="5"/>
  <c r="Q1293" i="5"/>
  <c r="P1293" i="5"/>
  <c r="O1293" i="5"/>
  <c r="N1293" i="5"/>
  <c r="K1293" i="5"/>
  <c r="J1293" i="5"/>
  <c r="I1293" i="5"/>
  <c r="H1293" i="5"/>
  <c r="G1293" i="5"/>
  <c r="F1293" i="5"/>
  <c r="E1293" i="5"/>
  <c r="D1293" i="5"/>
  <c r="C1293" i="5"/>
  <c r="U1293" i="5" s="1"/>
  <c r="B1293" i="5"/>
  <c r="T1293" i="5" s="1"/>
  <c r="A1293" i="5"/>
  <c r="S1292" i="5"/>
  <c r="R1292" i="5"/>
  <c r="Q1292" i="5"/>
  <c r="P1292" i="5"/>
  <c r="O1292" i="5"/>
  <c r="N1292" i="5"/>
  <c r="K1292" i="5"/>
  <c r="J1292" i="5"/>
  <c r="I1292" i="5"/>
  <c r="H1292" i="5"/>
  <c r="G1292" i="5"/>
  <c r="F1292" i="5"/>
  <c r="E1292" i="5"/>
  <c r="D1292" i="5"/>
  <c r="C1292" i="5"/>
  <c r="U1292" i="5" s="1"/>
  <c r="B1292" i="5"/>
  <c r="T1292" i="5" s="1"/>
  <c r="A1292" i="5"/>
  <c r="S1291" i="5"/>
  <c r="R1291" i="5"/>
  <c r="Q1291" i="5"/>
  <c r="P1291" i="5"/>
  <c r="O1291" i="5"/>
  <c r="N1291" i="5"/>
  <c r="K1291" i="5"/>
  <c r="J1291" i="5"/>
  <c r="I1291" i="5"/>
  <c r="H1291" i="5"/>
  <c r="G1291" i="5"/>
  <c r="F1291" i="5"/>
  <c r="E1291" i="5"/>
  <c r="D1291" i="5"/>
  <c r="C1291" i="5"/>
  <c r="U1291" i="5" s="1"/>
  <c r="B1291" i="5"/>
  <c r="T1291" i="5" s="1"/>
  <c r="A1291" i="5"/>
  <c r="S1290" i="5"/>
  <c r="R1290" i="5"/>
  <c r="Q1290" i="5"/>
  <c r="P1290" i="5"/>
  <c r="O1290" i="5"/>
  <c r="N1290" i="5"/>
  <c r="K1290" i="5"/>
  <c r="J1290" i="5"/>
  <c r="I1290" i="5"/>
  <c r="H1290" i="5"/>
  <c r="G1290" i="5"/>
  <c r="F1290" i="5"/>
  <c r="E1290" i="5"/>
  <c r="D1290" i="5"/>
  <c r="C1290" i="5"/>
  <c r="U1290" i="5" s="1"/>
  <c r="B1290" i="5"/>
  <c r="T1290" i="5" s="1"/>
  <c r="A1290" i="5"/>
  <c r="S1289" i="5"/>
  <c r="R1289" i="5"/>
  <c r="Q1289" i="5"/>
  <c r="P1289" i="5"/>
  <c r="O1289" i="5"/>
  <c r="N1289" i="5"/>
  <c r="K1289" i="5"/>
  <c r="J1289" i="5"/>
  <c r="I1289" i="5"/>
  <c r="H1289" i="5"/>
  <c r="G1289" i="5"/>
  <c r="F1289" i="5"/>
  <c r="E1289" i="5"/>
  <c r="D1289" i="5"/>
  <c r="C1289" i="5"/>
  <c r="U1289" i="5" s="1"/>
  <c r="B1289" i="5"/>
  <c r="T1289" i="5" s="1"/>
  <c r="A1289" i="5"/>
  <c r="S1288" i="5"/>
  <c r="R1288" i="5"/>
  <c r="Q1288" i="5"/>
  <c r="P1288" i="5"/>
  <c r="O1288" i="5"/>
  <c r="N1288" i="5"/>
  <c r="K1288" i="5"/>
  <c r="J1288" i="5"/>
  <c r="I1288" i="5"/>
  <c r="H1288" i="5"/>
  <c r="G1288" i="5"/>
  <c r="F1288" i="5"/>
  <c r="E1288" i="5"/>
  <c r="D1288" i="5"/>
  <c r="C1288" i="5"/>
  <c r="U1288" i="5" s="1"/>
  <c r="B1288" i="5"/>
  <c r="T1288" i="5" s="1"/>
  <c r="A1288" i="5"/>
  <c r="S1287" i="5"/>
  <c r="R1287" i="5"/>
  <c r="Q1287" i="5"/>
  <c r="P1287" i="5"/>
  <c r="O1287" i="5"/>
  <c r="N1287" i="5"/>
  <c r="K1287" i="5"/>
  <c r="J1287" i="5"/>
  <c r="I1287" i="5"/>
  <c r="H1287" i="5"/>
  <c r="G1287" i="5"/>
  <c r="F1287" i="5"/>
  <c r="E1287" i="5"/>
  <c r="D1287" i="5"/>
  <c r="C1287" i="5"/>
  <c r="U1287" i="5" s="1"/>
  <c r="B1287" i="5"/>
  <c r="T1287" i="5" s="1"/>
  <c r="A1287" i="5"/>
  <c r="S1286" i="5"/>
  <c r="R1286" i="5"/>
  <c r="Q1286" i="5"/>
  <c r="P1286" i="5"/>
  <c r="O1286" i="5"/>
  <c r="N1286" i="5"/>
  <c r="K1286" i="5"/>
  <c r="J1286" i="5"/>
  <c r="I1286" i="5"/>
  <c r="H1286" i="5"/>
  <c r="G1286" i="5"/>
  <c r="F1286" i="5"/>
  <c r="E1286" i="5"/>
  <c r="D1286" i="5"/>
  <c r="C1286" i="5"/>
  <c r="U1286" i="5" s="1"/>
  <c r="B1286" i="5"/>
  <c r="T1286" i="5" s="1"/>
  <c r="A1286" i="5"/>
  <c r="S1285" i="5"/>
  <c r="R1285" i="5"/>
  <c r="Q1285" i="5"/>
  <c r="P1285" i="5"/>
  <c r="O1285" i="5"/>
  <c r="N1285" i="5"/>
  <c r="K1285" i="5"/>
  <c r="J1285" i="5"/>
  <c r="I1285" i="5"/>
  <c r="H1285" i="5"/>
  <c r="G1285" i="5"/>
  <c r="F1285" i="5"/>
  <c r="E1285" i="5"/>
  <c r="D1285" i="5"/>
  <c r="C1285" i="5"/>
  <c r="U1285" i="5" s="1"/>
  <c r="B1285" i="5"/>
  <c r="T1285" i="5" s="1"/>
  <c r="A1285" i="5"/>
  <c r="S1284" i="5"/>
  <c r="R1284" i="5"/>
  <c r="Q1284" i="5"/>
  <c r="P1284" i="5"/>
  <c r="O1284" i="5"/>
  <c r="N1284" i="5"/>
  <c r="K1284" i="5"/>
  <c r="J1284" i="5"/>
  <c r="I1284" i="5"/>
  <c r="H1284" i="5"/>
  <c r="G1284" i="5"/>
  <c r="F1284" i="5"/>
  <c r="E1284" i="5"/>
  <c r="D1284" i="5"/>
  <c r="C1284" i="5"/>
  <c r="U1284" i="5" s="1"/>
  <c r="B1284" i="5"/>
  <c r="T1284" i="5" s="1"/>
  <c r="A1284" i="5"/>
  <c r="S1283" i="5"/>
  <c r="R1283" i="5"/>
  <c r="Q1283" i="5"/>
  <c r="P1283" i="5"/>
  <c r="O1283" i="5"/>
  <c r="N1283" i="5"/>
  <c r="K1283" i="5"/>
  <c r="J1283" i="5"/>
  <c r="I1283" i="5"/>
  <c r="H1283" i="5"/>
  <c r="G1283" i="5"/>
  <c r="F1283" i="5"/>
  <c r="E1283" i="5"/>
  <c r="D1283" i="5"/>
  <c r="C1283" i="5"/>
  <c r="U1283" i="5" s="1"/>
  <c r="B1283" i="5"/>
  <c r="T1283" i="5" s="1"/>
  <c r="A1283" i="5"/>
  <c r="S1282" i="5"/>
  <c r="R1282" i="5"/>
  <c r="Q1282" i="5"/>
  <c r="P1282" i="5"/>
  <c r="O1282" i="5"/>
  <c r="N1282" i="5"/>
  <c r="K1282" i="5"/>
  <c r="J1282" i="5"/>
  <c r="I1282" i="5"/>
  <c r="H1282" i="5"/>
  <c r="G1282" i="5"/>
  <c r="F1282" i="5"/>
  <c r="E1282" i="5"/>
  <c r="D1282" i="5"/>
  <c r="C1282" i="5"/>
  <c r="U1282" i="5" s="1"/>
  <c r="B1282" i="5"/>
  <c r="T1282" i="5" s="1"/>
  <c r="A1282" i="5"/>
  <c r="S1281" i="5"/>
  <c r="R1281" i="5"/>
  <c r="Q1281" i="5"/>
  <c r="P1281" i="5"/>
  <c r="O1281" i="5"/>
  <c r="N1281" i="5"/>
  <c r="K1281" i="5"/>
  <c r="J1281" i="5"/>
  <c r="I1281" i="5"/>
  <c r="H1281" i="5"/>
  <c r="G1281" i="5"/>
  <c r="F1281" i="5"/>
  <c r="E1281" i="5"/>
  <c r="D1281" i="5"/>
  <c r="C1281" i="5"/>
  <c r="U1281" i="5" s="1"/>
  <c r="B1281" i="5"/>
  <c r="T1281" i="5" s="1"/>
  <c r="A1281" i="5"/>
  <c r="S1280" i="5"/>
  <c r="R1280" i="5"/>
  <c r="Q1280" i="5"/>
  <c r="P1280" i="5"/>
  <c r="O1280" i="5"/>
  <c r="N1280" i="5"/>
  <c r="K1280" i="5"/>
  <c r="J1280" i="5"/>
  <c r="I1280" i="5"/>
  <c r="H1280" i="5"/>
  <c r="G1280" i="5"/>
  <c r="F1280" i="5"/>
  <c r="E1280" i="5"/>
  <c r="D1280" i="5"/>
  <c r="C1280" i="5"/>
  <c r="U1280" i="5" s="1"/>
  <c r="B1280" i="5"/>
  <c r="T1280" i="5" s="1"/>
  <c r="A1280" i="5"/>
  <c r="S1279" i="5"/>
  <c r="R1279" i="5"/>
  <c r="Q1279" i="5"/>
  <c r="P1279" i="5"/>
  <c r="O1279" i="5"/>
  <c r="N1279" i="5"/>
  <c r="K1279" i="5"/>
  <c r="J1279" i="5"/>
  <c r="I1279" i="5"/>
  <c r="H1279" i="5"/>
  <c r="G1279" i="5"/>
  <c r="F1279" i="5"/>
  <c r="E1279" i="5"/>
  <c r="D1279" i="5"/>
  <c r="C1279" i="5"/>
  <c r="U1279" i="5" s="1"/>
  <c r="B1279" i="5"/>
  <c r="T1279" i="5" s="1"/>
  <c r="A1279" i="5"/>
  <c r="S1278" i="5"/>
  <c r="R1278" i="5"/>
  <c r="Q1278" i="5"/>
  <c r="P1278" i="5"/>
  <c r="O1278" i="5"/>
  <c r="N1278" i="5"/>
  <c r="K1278" i="5"/>
  <c r="J1278" i="5"/>
  <c r="I1278" i="5"/>
  <c r="H1278" i="5"/>
  <c r="G1278" i="5"/>
  <c r="F1278" i="5"/>
  <c r="E1278" i="5"/>
  <c r="D1278" i="5"/>
  <c r="C1278" i="5"/>
  <c r="U1278" i="5" s="1"/>
  <c r="B1278" i="5"/>
  <c r="T1278" i="5" s="1"/>
  <c r="A1278" i="5"/>
  <c r="S1277" i="5"/>
  <c r="R1277" i="5"/>
  <c r="Q1277" i="5"/>
  <c r="P1277" i="5"/>
  <c r="O1277" i="5"/>
  <c r="N1277" i="5"/>
  <c r="K1277" i="5"/>
  <c r="J1277" i="5"/>
  <c r="I1277" i="5"/>
  <c r="H1277" i="5"/>
  <c r="G1277" i="5"/>
  <c r="F1277" i="5"/>
  <c r="E1277" i="5"/>
  <c r="D1277" i="5"/>
  <c r="C1277" i="5"/>
  <c r="U1277" i="5" s="1"/>
  <c r="B1277" i="5"/>
  <c r="T1277" i="5" s="1"/>
  <c r="A1277" i="5"/>
  <c r="S1276" i="5"/>
  <c r="R1276" i="5"/>
  <c r="Q1276" i="5"/>
  <c r="P1276" i="5"/>
  <c r="O1276" i="5"/>
  <c r="N1276" i="5"/>
  <c r="K1276" i="5"/>
  <c r="J1276" i="5"/>
  <c r="I1276" i="5"/>
  <c r="H1276" i="5"/>
  <c r="G1276" i="5"/>
  <c r="F1276" i="5"/>
  <c r="E1276" i="5"/>
  <c r="D1276" i="5"/>
  <c r="C1276" i="5"/>
  <c r="U1276" i="5" s="1"/>
  <c r="B1276" i="5"/>
  <c r="T1276" i="5" s="1"/>
  <c r="A1276" i="5"/>
  <c r="S1275" i="5"/>
  <c r="R1275" i="5"/>
  <c r="Q1275" i="5"/>
  <c r="P1275" i="5"/>
  <c r="O1275" i="5"/>
  <c r="N1275" i="5"/>
  <c r="K1275" i="5"/>
  <c r="J1275" i="5"/>
  <c r="I1275" i="5"/>
  <c r="H1275" i="5"/>
  <c r="G1275" i="5"/>
  <c r="F1275" i="5"/>
  <c r="E1275" i="5"/>
  <c r="D1275" i="5"/>
  <c r="C1275" i="5"/>
  <c r="U1275" i="5" s="1"/>
  <c r="B1275" i="5"/>
  <c r="T1275" i="5" s="1"/>
  <c r="A1275" i="5"/>
  <c r="S1274" i="5"/>
  <c r="R1274" i="5"/>
  <c r="Q1274" i="5"/>
  <c r="P1274" i="5"/>
  <c r="O1274" i="5"/>
  <c r="N1274" i="5"/>
  <c r="K1274" i="5"/>
  <c r="J1274" i="5"/>
  <c r="I1274" i="5"/>
  <c r="H1274" i="5"/>
  <c r="G1274" i="5"/>
  <c r="F1274" i="5"/>
  <c r="E1274" i="5"/>
  <c r="D1274" i="5"/>
  <c r="C1274" i="5"/>
  <c r="U1274" i="5" s="1"/>
  <c r="B1274" i="5"/>
  <c r="T1274" i="5" s="1"/>
  <c r="A1274" i="5"/>
  <c r="S1273" i="5"/>
  <c r="R1273" i="5"/>
  <c r="Q1273" i="5"/>
  <c r="P1273" i="5"/>
  <c r="O1273" i="5"/>
  <c r="N1273" i="5"/>
  <c r="K1273" i="5"/>
  <c r="J1273" i="5"/>
  <c r="I1273" i="5"/>
  <c r="H1273" i="5"/>
  <c r="G1273" i="5"/>
  <c r="F1273" i="5"/>
  <c r="E1273" i="5"/>
  <c r="D1273" i="5"/>
  <c r="C1273" i="5"/>
  <c r="U1273" i="5" s="1"/>
  <c r="B1273" i="5"/>
  <c r="T1273" i="5" s="1"/>
  <c r="A1273" i="5"/>
  <c r="S1272" i="5"/>
  <c r="R1272" i="5"/>
  <c r="Q1272" i="5"/>
  <c r="P1272" i="5"/>
  <c r="O1272" i="5"/>
  <c r="N1272" i="5"/>
  <c r="K1272" i="5"/>
  <c r="J1272" i="5"/>
  <c r="I1272" i="5"/>
  <c r="H1272" i="5"/>
  <c r="G1272" i="5"/>
  <c r="F1272" i="5"/>
  <c r="E1272" i="5"/>
  <c r="D1272" i="5"/>
  <c r="C1272" i="5"/>
  <c r="U1272" i="5" s="1"/>
  <c r="B1272" i="5"/>
  <c r="T1272" i="5" s="1"/>
  <c r="A1272" i="5"/>
  <c r="S1271" i="5"/>
  <c r="R1271" i="5"/>
  <c r="Q1271" i="5"/>
  <c r="P1271" i="5"/>
  <c r="O1271" i="5"/>
  <c r="N1271" i="5"/>
  <c r="K1271" i="5"/>
  <c r="J1271" i="5"/>
  <c r="I1271" i="5"/>
  <c r="H1271" i="5"/>
  <c r="G1271" i="5"/>
  <c r="F1271" i="5"/>
  <c r="E1271" i="5"/>
  <c r="D1271" i="5"/>
  <c r="C1271" i="5"/>
  <c r="U1271" i="5" s="1"/>
  <c r="B1271" i="5"/>
  <c r="T1271" i="5" s="1"/>
  <c r="A1271" i="5"/>
  <c r="S1270" i="5"/>
  <c r="R1270" i="5"/>
  <c r="Q1270" i="5"/>
  <c r="P1270" i="5"/>
  <c r="O1270" i="5"/>
  <c r="N1270" i="5"/>
  <c r="K1270" i="5"/>
  <c r="J1270" i="5"/>
  <c r="I1270" i="5"/>
  <c r="H1270" i="5"/>
  <c r="G1270" i="5"/>
  <c r="F1270" i="5"/>
  <c r="E1270" i="5"/>
  <c r="D1270" i="5"/>
  <c r="C1270" i="5"/>
  <c r="U1270" i="5" s="1"/>
  <c r="B1270" i="5"/>
  <c r="T1270" i="5" s="1"/>
  <c r="A1270" i="5"/>
  <c r="S1269" i="5"/>
  <c r="R1269" i="5"/>
  <c r="Q1269" i="5"/>
  <c r="P1269" i="5"/>
  <c r="O1269" i="5"/>
  <c r="N1269" i="5"/>
  <c r="K1269" i="5"/>
  <c r="J1269" i="5"/>
  <c r="I1269" i="5"/>
  <c r="H1269" i="5"/>
  <c r="G1269" i="5"/>
  <c r="F1269" i="5"/>
  <c r="E1269" i="5"/>
  <c r="D1269" i="5"/>
  <c r="C1269" i="5"/>
  <c r="U1269" i="5" s="1"/>
  <c r="B1269" i="5"/>
  <c r="T1269" i="5" s="1"/>
  <c r="A1269" i="5"/>
  <c r="S1268" i="5"/>
  <c r="R1268" i="5"/>
  <c r="Q1268" i="5"/>
  <c r="P1268" i="5"/>
  <c r="O1268" i="5"/>
  <c r="N1268" i="5"/>
  <c r="K1268" i="5"/>
  <c r="J1268" i="5"/>
  <c r="I1268" i="5"/>
  <c r="H1268" i="5"/>
  <c r="G1268" i="5"/>
  <c r="F1268" i="5"/>
  <c r="E1268" i="5"/>
  <c r="D1268" i="5"/>
  <c r="C1268" i="5"/>
  <c r="U1268" i="5" s="1"/>
  <c r="B1268" i="5"/>
  <c r="T1268" i="5" s="1"/>
  <c r="A1268" i="5"/>
  <c r="S1267" i="5"/>
  <c r="R1267" i="5"/>
  <c r="Q1267" i="5"/>
  <c r="P1267" i="5"/>
  <c r="O1267" i="5"/>
  <c r="N1267" i="5"/>
  <c r="K1267" i="5"/>
  <c r="J1267" i="5"/>
  <c r="I1267" i="5"/>
  <c r="H1267" i="5"/>
  <c r="G1267" i="5"/>
  <c r="F1267" i="5"/>
  <c r="E1267" i="5"/>
  <c r="D1267" i="5"/>
  <c r="C1267" i="5"/>
  <c r="U1267" i="5" s="1"/>
  <c r="B1267" i="5"/>
  <c r="T1267" i="5" s="1"/>
  <c r="A1267" i="5"/>
  <c r="S1266" i="5"/>
  <c r="R1266" i="5"/>
  <c r="Q1266" i="5"/>
  <c r="P1266" i="5"/>
  <c r="O1266" i="5"/>
  <c r="N1266" i="5"/>
  <c r="K1266" i="5"/>
  <c r="J1266" i="5"/>
  <c r="I1266" i="5"/>
  <c r="H1266" i="5"/>
  <c r="G1266" i="5"/>
  <c r="F1266" i="5"/>
  <c r="E1266" i="5"/>
  <c r="D1266" i="5"/>
  <c r="C1266" i="5"/>
  <c r="U1266" i="5" s="1"/>
  <c r="B1266" i="5"/>
  <c r="T1266" i="5" s="1"/>
  <c r="A1266" i="5"/>
  <c r="S1265" i="5"/>
  <c r="R1265" i="5"/>
  <c r="Q1265" i="5"/>
  <c r="P1265" i="5"/>
  <c r="O1265" i="5"/>
  <c r="N1265" i="5"/>
  <c r="K1265" i="5"/>
  <c r="J1265" i="5"/>
  <c r="I1265" i="5"/>
  <c r="H1265" i="5"/>
  <c r="G1265" i="5"/>
  <c r="F1265" i="5"/>
  <c r="E1265" i="5"/>
  <c r="D1265" i="5"/>
  <c r="C1265" i="5"/>
  <c r="U1265" i="5" s="1"/>
  <c r="B1265" i="5"/>
  <c r="T1265" i="5" s="1"/>
  <c r="A1265" i="5"/>
  <c r="S1264" i="5"/>
  <c r="R1264" i="5"/>
  <c r="Q1264" i="5"/>
  <c r="P1264" i="5"/>
  <c r="O1264" i="5"/>
  <c r="N1264" i="5"/>
  <c r="K1264" i="5"/>
  <c r="J1264" i="5"/>
  <c r="I1264" i="5"/>
  <c r="H1264" i="5"/>
  <c r="G1264" i="5"/>
  <c r="F1264" i="5"/>
  <c r="E1264" i="5"/>
  <c r="D1264" i="5"/>
  <c r="C1264" i="5"/>
  <c r="U1264" i="5" s="1"/>
  <c r="B1264" i="5"/>
  <c r="T1264" i="5" s="1"/>
  <c r="A1264" i="5"/>
  <c r="S1263" i="5"/>
  <c r="R1263" i="5"/>
  <c r="Q1263" i="5"/>
  <c r="P1263" i="5"/>
  <c r="O1263" i="5"/>
  <c r="N1263" i="5"/>
  <c r="K1263" i="5"/>
  <c r="J1263" i="5"/>
  <c r="I1263" i="5"/>
  <c r="H1263" i="5"/>
  <c r="G1263" i="5"/>
  <c r="F1263" i="5"/>
  <c r="E1263" i="5"/>
  <c r="D1263" i="5"/>
  <c r="C1263" i="5"/>
  <c r="U1263" i="5" s="1"/>
  <c r="B1263" i="5"/>
  <c r="T1263" i="5" s="1"/>
  <c r="A1263" i="5"/>
  <c r="S1262" i="5"/>
  <c r="R1262" i="5"/>
  <c r="Q1262" i="5"/>
  <c r="P1262" i="5"/>
  <c r="O1262" i="5"/>
  <c r="N1262" i="5"/>
  <c r="K1262" i="5"/>
  <c r="J1262" i="5"/>
  <c r="I1262" i="5"/>
  <c r="H1262" i="5"/>
  <c r="G1262" i="5"/>
  <c r="F1262" i="5"/>
  <c r="E1262" i="5"/>
  <c r="D1262" i="5"/>
  <c r="C1262" i="5"/>
  <c r="U1262" i="5" s="1"/>
  <c r="B1262" i="5"/>
  <c r="T1262" i="5" s="1"/>
  <c r="A1262" i="5"/>
  <c r="S1261" i="5"/>
  <c r="R1261" i="5"/>
  <c r="Q1261" i="5"/>
  <c r="P1261" i="5"/>
  <c r="O1261" i="5"/>
  <c r="N1261" i="5"/>
  <c r="K1261" i="5"/>
  <c r="J1261" i="5"/>
  <c r="I1261" i="5"/>
  <c r="H1261" i="5"/>
  <c r="G1261" i="5"/>
  <c r="F1261" i="5"/>
  <c r="E1261" i="5"/>
  <c r="D1261" i="5"/>
  <c r="C1261" i="5"/>
  <c r="U1261" i="5" s="1"/>
  <c r="B1261" i="5"/>
  <c r="T1261" i="5" s="1"/>
  <c r="A1261" i="5"/>
  <c r="S1260" i="5"/>
  <c r="R1260" i="5"/>
  <c r="Q1260" i="5"/>
  <c r="P1260" i="5"/>
  <c r="O1260" i="5"/>
  <c r="N1260" i="5"/>
  <c r="K1260" i="5"/>
  <c r="J1260" i="5"/>
  <c r="I1260" i="5"/>
  <c r="H1260" i="5"/>
  <c r="G1260" i="5"/>
  <c r="F1260" i="5"/>
  <c r="E1260" i="5"/>
  <c r="D1260" i="5"/>
  <c r="C1260" i="5"/>
  <c r="U1260" i="5" s="1"/>
  <c r="B1260" i="5"/>
  <c r="T1260" i="5" s="1"/>
  <c r="A1260" i="5"/>
  <c r="S1259" i="5"/>
  <c r="R1259" i="5"/>
  <c r="Q1259" i="5"/>
  <c r="P1259" i="5"/>
  <c r="O1259" i="5"/>
  <c r="N1259" i="5"/>
  <c r="K1259" i="5"/>
  <c r="J1259" i="5"/>
  <c r="I1259" i="5"/>
  <c r="H1259" i="5"/>
  <c r="G1259" i="5"/>
  <c r="F1259" i="5"/>
  <c r="E1259" i="5"/>
  <c r="D1259" i="5"/>
  <c r="C1259" i="5"/>
  <c r="U1259" i="5" s="1"/>
  <c r="B1259" i="5"/>
  <c r="T1259" i="5" s="1"/>
  <c r="A1259" i="5"/>
  <c r="S1258" i="5"/>
  <c r="R1258" i="5"/>
  <c r="Q1258" i="5"/>
  <c r="P1258" i="5"/>
  <c r="O1258" i="5"/>
  <c r="N1258" i="5"/>
  <c r="K1258" i="5"/>
  <c r="J1258" i="5"/>
  <c r="I1258" i="5"/>
  <c r="H1258" i="5"/>
  <c r="G1258" i="5"/>
  <c r="F1258" i="5"/>
  <c r="E1258" i="5"/>
  <c r="D1258" i="5"/>
  <c r="C1258" i="5"/>
  <c r="U1258" i="5" s="1"/>
  <c r="B1258" i="5"/>
  <c r="T1258" i="5" s="1"/>
  <c r="A1258" i="5"/>
  <c r="S1257" i="5"/>
  <c r="R1257" i="5"/>
  <c r="Q1257" i="5"/>
  <c r="P1257" i="5"/>
  <c r="O1257" i="5"/>
  <c r="N1257" i="5"/>
  <c r="K1257" i="5"/>
  <c r="J1257" i="5"/>
  <c r="I1257" i="5"/>
  <c r="H1257" i="5"/>
  <c r="G1257" i="5"/>
  <c r="F1257" i="5"/>
  <c r="E1257" i="5"/>
  <c r="D1257" i="5"/>
  <c r="C1257" i="5"/>
  <c r="U1257" i="5" s="1"/>
  <c r="B1257" i="5"/>
  <c r="T1257" i="5" s="1"/>
  <c r="A1257" i="5"/>
  <c r="S1256" i="5"/>
  <c r="R1256" i="5"/>
  <c r="Q1256" i="5"/>
  <c r="P1256" i="5"/>
  <c r="O1256" i="5"/>
  <c r="N1256" i="5"/>
  <c r="K1256" i="5"/>
  <c r="J1256" i="5"/>
  <c r="I1256" i="5"/>
  <c r="H1256" i="5"/>
  <c r="G1256" i="5"/>
  <c r="F1256" i="5"/>
  <c r="E1256" i="5"/>
  <c r="D1256" i="5"/>
  <c r="C1256" i="5"/>
  <c r="U1256" i="5" s="1"/>
  <c r="B1256" i="5"/>
  <c r="T1256" i="5" s="1"/>
  <c r="A1256" i="5"/>
  <c r="S1255" i="5"/>
  <c r="R1255" i="5"/>
  <c r="Q1255" i="5"/>
  <c r="P1255" i="5"/>
  <c r="O1255" i="5"/>
  <c r="N1255" i="5"/>
  <c r="K1255" i="5"/>
  <c r="J1255" i="5"/>
  <c r="I1255" i="5"/>
  <c r="H1255" i="5"/>
  <c r="G1255" i="5"/>
  <c r="F1255" i="5"/>
  <c r="E1255" i="5"/>
  <c r="D1255" i="5"/>
  <c r="C1255" i="5"/>
  <c r="U1255" i="5" s="1"/>
  <c r="B1255" i="5"/>
  <c r="T1255" i="5" s="1"/>
  <c r="A1255" i="5"/>
  <c r="S1254" i="5"/>
  <c r="R1254" i="5"/>
  <c r="Q1254" i="5"/>
  <c r="P1254" i="5"/>
  <c r="O1254" i="5"/>
  <c r="N1254" i="5"/>
  <c r="K1254" i="5"/>
  <c r="J1254" i="5"/>
  <c r="I1254" i="5"/>
  <c r="H1254" i="5"/>
  <c r="G1254" i="5"/>
  <c r="F1254" i="5"/>
  <c r="E1254" i="5"/>
  <c r="D1254" i="5"/>
  <c r="C1254" i="5"/>
  <c r="U1254" i="5" s="1"/>
  <c r="B1254" i="5"/>
  <c r="T1254" i="5" s="1"/>
  <c r="A1254" i="5"/>
  <c r="S1253" i="5"/>
  <c r="R1253" i="5"/>
  <c r="Q1253" i="5"/>
  <c r="P1253" i="5"/>
  <c r="O1253" i="5"/>
  <c r="N1253" i="5"/>
  <c r="K1253" i="5"/>
  <c r="J1253" i="5"/>
  <c r="I1253" i="5"/>
  <c r="H1253" i="5"/>
  <c r="G1253" i="5"/>
  <c r="F1253" i="5"/>
  <c r="E1253" i="5"/>
  <c r="D1253" i="5"/>
  <c r="C1253" i="5"/>
  <c r="U1253" i="5" s="1"/>
  <c r="B1253" i="5"/>
  <c r="T1253" i="5" s="1"/>
  <c r="A1253" i="5"/>
  <c r="S1252" i="5"/>
  <c r="R1252" i="5"/>
  <c r="Q1252" i="5"/>
  <c r="P1252" i="5"/>
  <c r="O1252" i="5"/>
  <c r="N1252" i="5"/>
  <c r="K1252" i="5"/>
  <c r="J1252" i="5"/>
  <c r="I1252" i="5"/>
  <c r="H1252" i="5"/>
  <c r="G1252" i="5"/>
  <c r="F1252" i="5"/>
  <c r="E1252" i="5"/>
  <c r="D1252" i="5"/>
  <c r="C1252" i="5"/>
  <c r="U1252" i="5" s="1"/>
  <c r="B1252" i="5"/>
  <c r="T1252" i="5" s="1"/>
  <c r="A1252" i="5"/>
  <c r="S1251" i="5"/>
  <c r="R1251" i="5"/>
  <c r="Q1251" i="5"/>
  <c r="P1251" i="5"/>
  <c r="O1251" i="5"/>
  <c r="N1251" i="5"/>
  <c r="K1251" i="5"/>
  <c r="J1251" i="5"/>
  <c r="I1251" i="5"/>
  <c r="H1251" i="5"/>
  <c r="G1251" i="5"/>
  <c r="F1251" i="5"/>
  <c r="E1251" i="5"/>
  <c r="D1251" i="5"/>
  <c r="C1251" i="5"/>
  <c r="U1251" i="5" s="1"/>
  <c r="B1251" i="5"/>
  <c r="T1251" i="5" s="1"/>
  <c r="A1251" i="5"/>
  <c r="S1250" i="5"/>
  <c r="R1250" i="5"/>
  <c r="Q1250" i="5"/>
  <c r="P1250" i="5"/>
  <c r="O1250" i="5"/>
  <c r="N1250" i="5"/>
  <c r="K1250" i="5"/>
  <c r="J1250" i="5"/>
  <c r="I1250" i="5"/>
  <c r="H1250" i="5"/>
  <c r="G1250" i="5"/>
  <c r="F1250" i="5"/>
  <c r="E1250" i="5"/>
  <c r="D1250" i="5"/>
  <c r="C1250" i="5"/>
  <c r="U1250" i="5" s="1"/>
  <c r="B1250" i="5"/>
  <c r="T1250" i="5" s="1"/>
  <c r="A1250" i="5"/>
  <c r="S1249" i="5"/>
  <c r="R1249" i="5"/>
  <c r="Q1249" i="5"/>
  <c r="P1249" i="5"/>
  <c r="O1249" i="5"/>
  <c r="N1249" i="5"/>
  <c r="K1249" i="5"/>
  <c r="J1249" i="5"/>
  <c r="I1249" i="5"/>
  <c r="H1249" i="5"/>
  <c r="G1249" i="5"/>
  <c r="F1249" i="5"/>
  <c r="E1249" i="5"/>
  <c r="D1249" i="5"/>
  <c r="C1249" i="5"/>
  <c r="U1249" i="5" s="1"/>
  <c r="B1249" i="5"/>
  <c r="T1249" i="5" s="1"/>
  <c r="A1249" i="5"/>
  <c r="S1248" i="5"/>
  <c r="R1248" i="5"/>
  <c r="Q1248" i="5"/>
  <c r="P1248" i="5"/>
  <c r="O1248" i="5"/>
  <c r="N1248" i="5"/>
  <c r="K1248" i="5"/>
  <c r="J1248" i="5"/>
  <c r="I1248" i="5"/>
  <c r="H1248" i="5"/>
  <c r="G1248" i="5"/>
  <c r="F1248" i="5"/>
  <c r="E1248" i="5"/>
  <c r="D1248" i="5"/>
  <c r="C1248" i="5"/>
  <c r="U1248" i="5" s="1"/>
  <c r="B1248" i="5"/>
  <c r="T1248" i="5" s="1"/>
  <c r="A1248" i="5"/>
  <c r="S1247" i="5"/>
  <c r="R1247" i="5"/>
  <c r="Q1247" i="5"/>
  <c r="P1247" i="5"/>
  <c r="O1247" i="5"/>
  <c r="N1247" i="5"/>
  <c r="K1247" i="5"/>
  <c r="J1247" i="5"/>
  <c r="I1247" i="5"/>
  <c r="H1247" i="5"/>
  <c r="G1247" i="5"/>
  <c r="F1247" i="5"/>
  <c r="E1247" i="5"/>
  <c r="D1247" i="5"/>
  <c r="C1247" i="5"/>
  <c r="U1247" i="5" s="1"/>
  <c r="B1247" i="5"/>
  <c r="T1247" i="5" s="1"/>
  <c r="A1247" i="5"/>
  <c r="S1246" i="5"/>
  <c r="R1246" i="5"/>
  <c r="Q1246" i="5"/>
  <c r="P1246" i="5"/>
  <c r="O1246" i="5"/>
  <c r="N1246" i="5"/>
  <c r="K1246" i="5"/>
  <c r="J1246" i="5"/>
  <c r="I1246" i="5"/>
  <c r="H1246" i="5"/>
  <c r="G1246" i="5"/>
  <c r="F1246" i="5"/>
  <c r="E1246" i="5"/>
  <c r="D1246" i="5"/>
  <c r="C1246" i="5"/>
  <c r="U1246" i="5" s="1"/>
  <c r="B1246" i="5"/>
  <c r="T1246" i="5" s="1"/>
  <c r="A1246" i="5"/>
  <c r="S1245" i="5"/>
  <c r="R1245" i="5"/>
  <c r="Q1245" i="5"/>
  <c r="P1245" i="5"/>
  <c r="O1245" i="5"/>
  <c r="N1245" i="5"/>
  <c r="K1245" i="5"/>
  <c r="J1245" i="5"/>
  <c r="I1245" i="5"/>
  <c r="H1245" i="5"/>
  <c r="G1245" i="5"/>
  <c r="F1245" i="5"/>
  <c r="E1245" i="5"/>
  <c r="D1245" i="5"/>
  <c r="C1245" i="5"/>
  <c r="U1245" i="5" s="1"/>
  <c r="B1245" i="5"/>
  <c r="T1245" i="5" s="1"/>
  <c r="A1245" i="5"/>
  <c r="S1244" i="5"/>
  <c r="R1244" i="5"/>
  <c r="Q1244" i="5"/>
  <c r="P1244" i="5"/>
  <c r="O1244" i="5"/>
  <c r="N1244" i="5"/>
  <c r="K1244" i="5"/>
  <c r="J1244" i="5"/>
  <c r="I1244" i="5"/>
  <c r="H1244" i="5"/>
  <c r="G1244" i="5"/>
  <c r="F1244" i="5"/>
  <c r="E1244" i="5"/>
  <c r="D1244" i="5"/>
  <c r="C1244" i="5"/>
  <c r="U1244" i="5" s="1"/>
  <c r="B1244" i="5"/>
  <c r="T1244" i="5" s="1"/>
  <c r="A1244" i="5"/>
  <c r="S1243" i="5"/>
  <c r="R1243" i="5"/>
  <c r="Q1243" i="5"/>
  <c r="P1243" i="5"/>
  <c r="O1243" i="5"/>
  <c r="N1243" i="5"/>
  <c r="K1243" i="5"/>
  <c r="J1243" i="5"/>
  <c r="I1243" i="5"/>
  <c r="H1243" i="5"/>
  <c r="G1243" i="5"/>
  <c r="F1243" i="5"/>
  <c r="E1243" i="5"/>
  <c r="D1243" i="5"/>
  <c r="C1243" i="5"/>
  <c r="U1243" i="5" s="1"/>
  <c r="B1243" i="5"/>
  <c r="T1243" i="5" s="1"/>
  <c r="A1243" i="5"/>
  <c r="S1242" i="5"/>
  <c r="R1242" i="5"/>
  <c r="Q1242" i="5"/>
  <c r="P1242" i="5"/>
  <c r="O1242" i="5"/>
  <c r="N1242" i="5"/>
  <c r="K1242" i="5"/>
  <c r="J1242" i="5"/>
  <c r="I1242" i="5"/>
  <c r="H1242" i="5"/>
  <c r="G1242" i="5"/>
  <c r="F1242" i="5"/>
  <c r="E1242" i="5"/>
  <c r="D1242" i="5"/>
  <c r="C1242" i="5"/>
  <c r="U1242" i="5" s="1"/>
  <c r="B1242" i="5"/>
  <c r="T1242" i="5" s="1"/>
  <c r="A1242" i="5"/>
  <c r="S1241" i="5"/>
  <c r="R1241" i="5"/>
  <c r="Q1241" i="5"/>
  <c r="P1241" i="5"/>
  <c r="O1241" i="5"/>
  <c r="N1241" i="5"/>
  <c r="K1241" i="5"/>
  <c r="J1241" i="5"/>
  <c r="I1241" i="5"/>
  <c r="H1241" i="5"/>
  <c r="G1241" i="5"/>
  <c r="F1241" i="5"/>
  <c r="E1241" i="5"/>
  <c r="D1241" i="5"/>
  <c r="C1241" i="5"/>
  <c r="U1241" i="5" s="1"/>
  <c r="B1241" i="5"/>
  <c r="T1241" i="5" s="1"/>
  <c r="A1241" i="5"/>
  <c r="S1240" i="5"/>
  <c r="R1240" i="5"/>
  <c r="Q1240" i="5"/>
  <c r="P1240" i="5"/>
  <c r="O1240" i="5"/>
  <c r="N1240" i="5"/>
  <c r="K1240" i="5"/>
  <c r="J1240" i="5"/>
  <c r="I1240" i="5"/>
  <c r="H1240" i="5"/>
  <c r="G1240" i="5"/>
  <c r="F1240" i="5"/>
  <c r="E1240" i="5"/>
  <c r="D1240" i="5"/>
  <c r="C1240" i="5"/>
  <c r="U1240" i="5" s="1"/>
  <c r="B1240" i="5"/>
  <c r="T1240" i="5" s="1"/>
  <c r="A1240" i="5"/>
  <c r="S1239" i="5"/>
  <c r="R1239" i="5"/>
  <c r="Q1239" i="5"/>
  <c r="P1239" i="5"/>
  <c r="O1239" i="5"/>
  <c r="N1239" i="5"/>
  <c r="K1239" i="5"/>
  <c r="J1239" i="5"/>
  <c r="I1239" i="5"/>
  <c r="H1239" i="5"/>
  <c r="G1239" i="5"/>
  <c r="F1239" i="5"/>
  <c r="E1239" i="5"/>
  <c r="D1239" i="5"/>
  <c r="C1239" i="5"/>
  <c r="U1239" i="5" s="1"/>
  <c r="B1239" i="5"/>
  <c r="T1239" i="5" s="1"/>
  <c r="A1239" i="5"/>
  <c r="S1238" i="5"/>
  <c r="R1238" i="5"/>
  <c r="Q1238" i="5"/>
  <c r="P1238" i="5"/>
  <c r="O1238" i="5"/>
  <c r="N1238" i="5"/>
  <c r="K1238" i="5"/>
  <c r="J1238" i="5"/>
  <c r="I1238" i="5"/>
  <c r="H1238" i="5"/>
  <c r="G1238" i="5"/>
  <c r="F1238" i="5"/>
  <c r="E1238" i="5"/>
  <c r="D1238" i="5"/>
  <c r="C1238" i="5"/>
  <c r="U1238" i="5" s="1"/>
  <c r="B1238" i="5"/>
  <c r="T1238" i="5" s="1"/>
  <c r="A1238" i="5"/>
  <c r="S1237" i="5"/>
  <c r="R1237" i="5"/>
  <c r="Q1237" i="5"/>
  <c r="P1237" i="5"/>
  <c r="O1237" i="5"/>
  <c r="N1237" i="5"/>
  <c r="K1237" i="5"/>
  <c r="J1237" i="5"/>
  <c r="I1237" i="5"/>
  <c r="H1237" i="5"/>
  <c r="G1237" i="5"/>
  <c r="F1237" i="5"/>
  <c r="E1237" i="5"/>
  <c r="D1237" i="5"/>
  <c r="C1237" i="5"/>
  <c r="U1237" i="5" s="1"/>
  <c r="B1237" i="5"/>
  <c r="T1237" i="5" s="1"/>
  <c r="A1237" i="5"/>
  <c r="S1236" i="5"/>
  <c r="R1236" i="5"/>
  <c r="Q1236" i="5"/>
  <c r="P1236" i="5"/>
  <c r="O1236" i="5"/>
  <c r="N1236" i="5"/>
  <c r="K1236" i="5"/>
  <c r="J1236" i="5"/>
  <c r="I1236" i="5"/>
  <c r="H1236" i="5"/>
  <c r="G1236" i="5"/>
  <c r="F1236" i="5"/>
  <c r="E1236" i="5"/>
  <c r="D1236" i="5"/>
  <c r="C1236" i="5"/>
  <c r="U1236" i="5" s="1"/>
  <c r="B1236" i="5"/>
  <c r="T1236" i="5" s="1"/>
  <c r="A1236" i="5"/>
  <c r="S1235" i="5"/>
  <c r="R1235" i="5"/>
  <c r="Q1235" i="5"/>
  <c r="P1235" i="5"/>
  <c r="O1235" i="5"/>
  <c r="N1235" i="5"/>
  <c r="K1235" i="5"/>
  <c r="J1235" i="5"/>
  <c r="I1235" i="5"/>
  <c r="H1235" i="5"/>
  <c r="G1235" i="5"/>
  <c r="F1235" i="5"/>
  <c r="E1235" i="5"/>
  <c r="D1235" i="5"/>
  <c r="C1235" i="5"/>
  <c r="U1235" i="5" s="1"/>
  <c r="B1235" i="5"/>
  <c r="T1235" i="5" s="1"/>
  <c r="A1235" i="5"/>
  <c r="S1234" i="5"/>
  <c r="R1234" i="5"/>
  <c r="Q1234" i="5"/>
  <c r="P1234" i="5"/>
  <c r="O1234" i="5"/>
  <c r="N1234" i="5"/>
  <c r="K1234" i="5"/>
  <c r="J1234" i="5"/>
  <c r="I1234" i="5"/>
  <c r="H1234" i="5"/>
  <c r="G1234" i="5"/>
  <c r="F1234" i="5"/>
  <c r="E1234" i="5"/>
  <c r="D1234" i="5"/>
  <c r="C1234" i="5"/>
  <c r="U1234" i="5" s="1"/>
  <c r="B1234" i="5"/>
  <c r="T1234" i="5" s="1"/>
  <c r="A1234" i="5"/>
  <c r="S1233" i="5"/>
  <c r="R1233" i="5"/>
  <c r="Q1233" i="5"/>
  <c r="P1233" i="5"/>
  <c r="O1233" i="5"/>
  <c r="N1233" i="5"/>
  <c r="K1233" i="5"/>
  <c r="J1233" i="5"/>
  <c r="I1233" i="5"/>
  <c r="H1233" i="5"/>
  <c r="G1233" i="5"/>
  <c r="F1233" i="5"/>
  <c r="E1233" i="5"/>
  <c r="D1233" i="5"/>
  <c r="C1233" i="5"/>
  <c r="U1233" i="5" s="1"/>
  <c r="B1233" i="5"/>
  <c r="T1233" i="5" s="1"/>
  <c r="A1233" i="5"/>
  <c r="S1232" i="5"/>
  <c r="R1232" i="5"/>
  <c r="Q1232" i="5"/>
  <c r="P1232" i="5"/>
  <c r="O1232" i="5"/>
  <c r="N1232" i="5"/>
  <c r="K1232" i="5"/>
  <c r="J1232" i="5"/>
  <c r="I1232" i="5"/>
  <c r="H1232" i="5"/>
  <c r="G1232" i="5"/>
  <c r="F1232" i="5"/>
  <c r="E1232" i="5"/>
  <c r="D1232" i="5"/>
  <c r="C1232" i="5"/>
  <c r="U1232" i="5" s="1"/>
  <c r="B1232" i="5"/>
  <c r="T1232" i="5" s="1"/>
  <c r="A1232" i="5"/>
  <c r="S1231" i="5"/>
  <c r="R1231" i="5"/>
  <c r="Q1231" i="5"/>
  <c r="P1231" i="5"/>
  <c r="O1231" i="5"/>
  <c r="N1231" i="5"/>
  <c r="K1231" i="5"/>
  <c r="J1231" i="5"/>
  <c r="I1231" i="5"/>
  <c r="H1231" i="5"/>
  <c r="G1231" i="5"/>
  <c r="F1231" i="5"/>
  <c r="E1231" i="5"/>
  <c r="D1231" i="5"/>
  <c r="C1231" i="5"/>
  <c r="U1231" i="5" s="1"/>
  <c r="B1231" i="5"/>
  <c r="T1231" i="5" s="1"/>
  <c r="A1231" i="5"/>
  <c r="S1230" i="5"/>
  <c r="R1230" i="5"/>
  <c r="Q1230" i="5"/>
  <c r="P1230" i="5"/>
  <c r="O1230" i="5"/>
  <c r="N1230" i="5"/>
  <c r="K1230" i="5"/>
  <c r="J1230" i="5"/>
  <c r="I1230" i="5"/>
  <c r="H1230" i="5"/>
  <c r="G1230" i="5"/>
  <c r="F1230" i="5"/>
  <c r="E1230" i="5"/>
  <c r="D1230" i="5"/>
  <c r="C1230" i="5"/>
  <c r="U1230" i="5" s="1"/>
  <c r="B1230" i="5"/>
  <c r="T1230" i="5" s="1"/>
  <c r="A1230" i="5"/>
  <c r="S1229" i="5"/>
  <c r="R1229" i="5"/>
  <c r="Q1229" i="5"/>
  <c r="P1229" i="5"/>
  <c r="O1229" i="5"/>
  <c r="N1229" i="5"/>
  <c r="K1229" i="5"/>
  <c r="J1229" i="5"/>
  <c r="I1229" i="5"/>
  <c r="H1229" i="5"/>
  <c r="G1229" i="5"/>
  <c r="F1229" i="5"/>
  <c r="E1229" i="5"/>
  <c r="D1229" i="5"/>
  <c r="C1229" i="5"/>
  <c r="U1229" i="5" s="1"/>
  <c r="B1229" i="5"/>
  <c r="T1229" i="5" s="1"/>
  <c r="A1229" i="5"/>
  <c r="S1228" i="5"/>
  <c r="R1228" i="5"/>
  <c r="Q1228" i="5"/>
  <c r="P1228" i="5"/>
  <c r="O1228" i="5"/>
  <c r="N1228" i="5"/>
  <c r="K1228" i="5"/>
  <c r="J1228" i="5"/>
  <c r="I1228" i="5"/>
  <c r="H1228" i="5"/>
  <c r="G1228" i="5"/>
  <c r="F1228" i="5"/>
  <c r="E1228" i="5"/>
  <c r="D1228" i="5"/>
  <c r="C1228" i="5"/>
  <c r="U1228" i="5" s="1"/>
  <c r="B1228" i="5"/>
  <c r="T1228" i="5" s="1"/>
  <c r="A1228" i="5"/>
  <c r="S1227" i="5"/>
  <c r="R1227" i="5"/>
  <c r="Q1227" i="5"/>
  <c r="P1227" i="5"/>
  <c r="O1227" i="5"/>
  <c r="N1227" i="5"/>
  <c r="K1227" i="5"/>
  <c r="J1227" i="5"/>
  <c r="I1227" i="5"/>
  <c r="H1227" i="5"/>
  <c r="G1227" i="5"/>
  <c r="F1227" i="5"/>
  <c r="E1227" i="5"/>
  <c r="D1227" i="5"/>
  <c r="C1227" i="5"/>
  <c r="U1227" i="5" s="1"/>
  <c r="B1227" i="5"/>
  <c r="T1227" i="5" s="1"/>
  <c r="A1227" i="5"/>
  <c r="S1226" i="5"/>
  <c r="R1226" i="5"/>
  <c r="Q1226" i="5"/>
  <c r="P1226" i="5"/>
  <c r="O1226" i="5"/>
  <c r="N1226" i="5"/>
  <c r="K1226" i="5"/>
  <c r="J1226" i="5"/>
  <c r="I1226" i="5"/>
  <c r="H1226" i="5"/>
  <c r="G1226" i="5"/>
  <c r="F1226" i="5"/>
  <c r="E1226" i="5"/>
  <c r="D1226" i="5"/>
  <c r="C1226" i="5"/>
  <c r="U1226" i="5" s="1"/>
  <c r="B1226" i="5"/>
  <c r="T1226" i="5" s="1"/>
  <c r="A1226" i="5"/>
  <c r="S1225" i="5"/>
  <c r="R1225" i="5"/>
  <c r="Q1225" i="5"/>
  <c r="P1225" i="5"/>
  <c r="O1225" i="5"/>
  <c r="N1225" i="5"/>
  <c r="K1225" i="5"/>
  <c r="J1225" i="5"/>
  <c r="I1225" i="5"/>
  <c r="H1225" i="5"/>
  <c r="G1225" i="5"/>
  <c r="F1225" i="5"/>
  <c r="E1225" i="5"/>
  <c r="D1225" i="5"/>
  <c r="C1225" i="5"/>
  <c r="U1225" i="5" s="1"/>
  <c r="B1225" i="5"/>
  <c r="T1225" i="5" s="1"/>
  <c r="A1225" i="5"/>
  <c r="S1224" i="5"/>
  <c r="R1224" i="5"/>
  <c r="Q1224" i="5"/>
  <c r="P1224" i="5"/>
  <c r="O1224" i="5"/>
  <c r="N1224" i="5"/>
  <c r="K1224" i="5"/>
  <c r="J1224" i="5"/>
  <c r="I1224" i="5"/>
  <c r="H1224" i="5"/>
  <c r="G1224" i="5"/>
  <c r="F1224" i="5"/>
  <c r="E1224" i="5"/>
  <c r="D1224" i="5"/>
  <c r="C1224" i="5"/>
  <c r="U1224" i="5" s="1"/>
  <c r="B1224" i="5"/>
  <c r="T1224" i="5" s="1"/>
  <c r="A1224" i="5"/>
  <c r="S1223" i="5"/>
  <c r="R1223" i="5"/>
  <c r="Q1223" i="5"/>
  <c r="P1223" i="5"/>
  <c r="O1223" i="5"/>
  <c r="N1223" i="5"/>
  <c r="K1223" i="5"/>
  <c r="J1223" i="5"/>
  <c r="I1223" i="5"/>
  <c r="H1223" i="5"/>
  <c r="G1223" i="5"/>
  <c r="F1223" i="5"/>
  <c r="E1223" i="5"/>
  <c r="D1223" i="5"/>
  <c r="C1223" i="5"/>
  <c r="U1223" i="5" s="1"/>
  <c r="B1223" i="5"/>
  <c r="T1223" i="5" s="1"/>
  <c r="A1223" i="5"/>
  <c r="S1222" i="5"/>
  <c r="R1222" i="5"/>
  <c r="Q1222" i="5"/>
  <c r="P1222" i="5"/>
  <c r="O1222" i="5"/>
  <c r="N1222" i="5"/>
  <c r="K1222" i="5"/>
  <c r="J1222" i="5"/>
  <c r="I1222" i="5"/>
  <c r="H1222" i="5"/>
  <c r="G1222" i="5"/>
  <c r="F1222" i="5"/>
  <c r="E1222" i="5"/>
  <c r="D1222" i="5"/>
  <c r="C1222" i="5"/>
  <c r="U1222" i="5" s="1"/>
  <c r="B1222" i="5"/>
  <c r="T1222" i="5" s="1"/>
  <c r="A1222" i="5"/>
  <c r="S1221" i="5"/>
  <c r="R1221" i="5"/>
  <c r="Q1221" i="5"/>
  <c r="P1221" i="5"/>
  <c r="O1221" i="5"/>
  <c r="N1221" i="5"/>
  <c r="K1221" i="5"/>
  <c r="J1221" i="5"/>
  <c r="I1221" i="5"/>
  <c r="H1221" i="5"/>
  <c r="G1221" i="5"/>
  <c r="F1221" i="5"/>
  <c r="E1221" i="5"/>
  <c r="D1221" i="5"/>
  <c r="C1221" i="5"/>
  <c r="U1221" i="5" s="1"/>
  <c r="B1221" i="5"/>
  <c r="T1221" i="5" s="1"/>
  <c r="A1221" i="5"/>
  <c r="S1220" i="5"/>
  <c r="R1220" i="5"/>
  <c r="Q1220" i="5"/>
  <c r="P1220" i="5"/>
  <c r="O1220" i="5"/>
  <c r="N1220" i="5"/>
  <c r="K1220" i="5"/>
  <c r="J1220" i="5"/>
  <c r="I1220" i="5"/>
  <c r="H1220" i="5"/>
  <c r="G1220" i="5"/>
  <c r="F1220" i="5"/>
  <c r="E1220" i="5"/>
  <c r="D1220" i="5"/>
  <c r="C1220" i="5"/>
  <c r="U1220" i="5" s="1"/>
  <c r="B1220" i="5"/>
  <c r="T1220" i="5" s="1"/>
  <c r="A1220" i="5"/>
  <c r="S1219" i="5"/>
  <c r="R1219" i="5"/>
  <c r="Q1219" i="5"/>
  <c r="P1219" i="5"/>
  <c r="O1219" i="5"/>
  <c r="N1219" i="5"/>
  <c r="K1219" i="5"/>
  <c r="J1219" i="5"/>
  <c r="I1219" i="5"/>
  <c r="H1219" i="5"/>
  <c r="G1219" i="5"/>
  <c r="F1219" i="5"/>
  <c r="E1219" i="5"/>
  <c r="D1219" i="5"/>
  <c r="C1219" i="5"/>
  <c r="U1219" i="5" s="1"/>
  <c r="B1219" i="5"/>
  <c r="T1219" i="5" s="1"/>
  <c r="A1219" i="5"/>
  <c r="S1218" i="5"/>
  <c r="R1218" i="5"/>
  <c r="Q1218" i="5"/>
  <c r="P1218" i="5"/>
  <c r="O1218" i="5"/>
  <c r="N1218" i="5"/>
  <c r="K1218" i="5"/>
  <c r="J1218" i="5"/>
  <c r="I1218" i="5"/>
  <c r="H1218" i="5"/>
  <c r="G1218" i="5"/>
  <c r="F1218" i="5"/>
  <c r="E1218" i="5"/>
  <c r="D1218" i="5"/>
  <c r="C1218" i="5"/>
  <c r="U1218" i="5" s="1"/>
  <c r="B1218" i="5"/>
  <c r="T1218" i="5" s="1"/>
  <c r="A1218" i="5"/>
  <c r="S1217" i="5"/>
  <c r="R1217" i="5"/>
  <c r="Q1217" i="5"/>
  <c r="P1217" i="5"/>
  <c r="O1217" i="5"/>
  <c r="N1217" i="5"/>
  <c r="K1217" i="5"/>
  <c r="J1217" i="5"/>
  <c r="I1217" i="5"/>
  <c r="H1217" i="5"/>
  <c r="G1217" i="5"/>
  <c r="F1217" i="5"/>
  <c r="E1217" i="5"/>
  <c r="D1217" i="5"/>
  <c r="C1217" i="5"/>
  <c r="U1217" i="5" s="1"/>
  <c r="B1217" i="5"/>
  <c r="T1217" i="5" s="1"/>
  <c r="A1217" i="5"/>
  <c r="S1216" i="5"/>
  <c r="R1216" i="5"/>
  <c r="Q1216" i="5"/>
  <c r="P1216" i="5"/>
  <c r="O1216" i="5"/>
  <c r="N1216" i="5"/>
  <c r="K1216" i="5"/>
  <c r="J1216" i="5"/>
  <c r="I1216" i="5"/>
  <c r="H1216" i="5"/>
  <c r="G1216" i="5"/>
  <c r="F1216" i="5"/>
  <c r="E1216" i="5"/>
  <c r="D1216" i="5"/>
  <c r="C1216" i="5"/>
  <c r="U1216" i="5" s="1"/>
  <c r="B1216" i="5"/>
  <c r="T1216" i="5" s="1"/>
  <c r="A1216" i="5"/>
  <c r="S1215" i="5"/>
  <c r="R1215" i="5"/>
  <c r="Q1215" i="5"/>
  <c r="P1215" i="5"/>
  <c r="O1215" i="5"/>
  <c r="N1215" i="5"/>
  <c r="K1215" i="5"/>
  <c r="J1215" i="5"/>
  <c r="I1215" i="5"/>
  <c r="H1215" i="5"/>
  <c r="G1215" i="5"/>
  <c r="F1215" i="5"/>
  <c r="E1215" i="5"/>
  <c r="D1215" i="5"/>
  <c r="C1215" i="5"/>
  <c r="U1215" i="5" s="1"/>
  <c r="B1215" i="5"/>
  <c r="T1215" i="5" s="1"/>
  <c r="A1215" i="5"/>
  <c r="S1214" i="5"/>
  <c r="R1214" i="5"/>
  <c r="Q1214" i="5"/>
  <c r="P1214" i="5"/>
  <c r="O1214" i="5"/>
  <c r="N1214" i="5"/>
  <c r="K1214" i="5"/>
  <c r="J1214" i="5"/>
  <c r="I1214" i="5"/>
  <c r="H1214" i="5"/>
  <c r="G1214" i="5"/>
  <c r="F1214" i="5"/>
  <c r="E1214" i="5"/>
  <c r="D1214" i="5"/>
  <c r="C1214" i="5"/>
  <c r="U1214" i="5" s="1"/>
  <c r="B1214" i="5"/>
  <c r="T1214" i="5" s="1"/>
  <c r="A1214" i="5"/>
  <c r="S1213" i="5"/>
  <c r="R1213" i="5"/>
  <c r="Q1213" i="5"/>
  <c r="P1213" i="5"/>
  <c r="O1213" i="5"/>
  <c r="N1213" i="5"/>
  <c r="K1213" i="5"/>
  <c r="J1213" i="5"/>
  <c r="I1213" i="5"/>
  <c r="H1213" i="5"/>
  <c r="G1213" i="5"/>
  <c r="F1213" i="5"/>
  <c r="E1213" i="5"/>
  <c r="D1213" i="5"/>
  <c r="C1213" i="5"/>
  <c r="U1213" i="5" s="1"/>
  <c r="B1213" i="5"/>
  <c r="T1213" i="5" s="1"/>
  <c r="A1213" i="5"/>
  <c r="S1212" i="5"/>
  <c r="R1212" i="5"/>
  <c r="Q1212" i="5"/>
  <c r="P1212" i="5"/>
  <c r="O1212" i="5"/>
  <c r="N1212" i="5"/>
  <c r="K1212" i="5"/>
  <c r="J1212" i="5"/>
  <c r="I1212" i="5"/>
  <c r="H1212" i="5"/>
  <c r="G1212" i="5"/>
  <c r="F1212" i="5"/>
  <c r="E1212" i="5"/>
  <c r="D1212" i="5"/>
  <c r="C1212" i="5"/>
  <c r="U1212" i="5" s="1"/>
  <c r="B1212" i="5"/>
  <c r="T1212" i="5" s="1"/>
  <c r="A1212" i="5"/>
  <c r="S1211" i="5"/>
  <c r="R1211" i="5"/>
  <c r="Q1211" i="5"/>
  <c r="P1211" i="5"/>
  <c r="O1211" i="5"/>
  <c r="N1211" i="5"/>
  <c r="K1211" i="5"/>
  <c r="J1211" i="5"/>
  <c r="I1211" i="5"/>
  <c r="H1211" i="5"/>
  <c r="G1211" i="5"/>
  <c r="F1211" i="5"/>
  <c r="E1211" i="5"/>
  <c r="D1211" i="5"/>
  <c r="C1211" i="5"/>
  <c r="U1211" i="5" s="1"/>
  <c r="B1211" i="5"/>
  <c r="T1211" i="5" s="1"/>
  <c r="A1211" i="5"/>
  <c r="S1210" i="5"/>
  <c r="R1210" i="5"/>
  <c r="Q1210" i="5"/>
  <c r="P1210" i="5"/>
  <c r="O1210" i="5"/>
  <c r="N1210" i="5"/>
  <c r="K1210" i="5"/>
  <c r="J1210" i="5"/>
  <c r="I1210" i="5"/>
  <c r="H1210" i="5"/>
  <c r="G1210" i="5"/>
  <c r="F1210" i="5"/>
  <c r="E1210" i="5"/>
  <c r="D1210" i="5"/>
  <c r="C1210" i="5"/>
  <c r="U1210" i="5" s="1"/>
  <c r="B1210" i="5"/>
  <c r="T1210" i="5" s="1"/>
  <c r="A1210" i="5"/>
  <c r="S1209" i="5"/>
  <c r="R1209" i="5"/>
  <c r="Q1209" i="5"/>
  <c r="P1209" i="5"/>
  <c r="O1209" i="5"/>
  <c r="N1209" i="5"/>
  <c r="K1209" i="5"/>
  <c r="J1209" i="5"/>
  <c r="I1209" i="5"/>
  <c r="H1209" i="5"/>
  <c r="G1209" i="5"/>
  <c r="F1209" i="5"/>
  <c r="E1209" i="5"/>
  <c r="D1209" i="5"/>
  <c r="C1209" i="5"/>
  <c r="U1209" i="5" s="1"/>
  <c r="B1209" i="5"/>
  <c r="T1209" i="5" s="1"/>
  <c r="A1209" i="5"/>
  <c r="S1208" i="5"/>
  <c r="R1208" i="5"/>
  <c r="Q1208" i="5"/>
  <c r="P1208" i="5"/>
  <c r="O1208" i="5"/>
  <c r="N1208" i="5"/>
  <c r="K1208" i="5"/>
  <c r="J1208" i="5"/>
  <c r="I1208" i="5"/>
  <c r="H1208" i="5"/>
  <c r="G1208" i="5"/>
  <c r="F1208" i="5"/>
  <c r="E1208" i="5"/>
  <c r="D1208" i="5"/>
  <c r="C1208" i="5"/>
  <c r="U1208" i="5" s="1"/>
  <c r="B1208" i="5"/>
  <c r="T1208" i="5" s="1"/>
  <c r="A1208" i="5"/>
  <c r="S1207" i="5"/>
  <c r="R1207" i="5"/>
  <c r="Q1207" i="5"/>
  <c r="P1207" i="5"/>
  <c r="O1207" i="5"/>
  <c r="N1207" i="5"/>
  <c r="K1207" i="5"/>
  <c r="J1207" i="5"/>
  <c r="I1207" i="5"/>
  <c r="H1207" i="5"/>
  <c r="G1207" i="5"/>
  <c r="F1207" i="5"/>
  <c r="E1207" i="5"/>
  <c r="D1207" i="5"/>
  <c r="C1207" i="5"/>
  <c r="U1207" i="5" s="1"/>
  <c r="B1207" i="5"/>
  <c r="T1207" i="5" s="1"/>
  <c r="A1207" i="5"/>
  <c r="S1206" i="5"/>
  <c r="R1206" i="5"/>
  <c r="Q1206" i="5"/>
  <c r="P1206" i="5"/>
  <c r="O1206" i="5"/>
  <c r="N1206" i="5"/>
  <c r="K1206" i="5"/>
  <c r="J1206" i="5"/>
  <c r="I1206" i="5"/>
  <c r="H1206" i="5"/>
  <c r="G1206" i="5"/>
  <c r="F1206" i="5"/>
  <c r="E1206" i="5"/>
  <c r="D1206" i="5"/>
  <c r="C1206" i="5"/>
  <c r="U1206" i="5" s="1"/>
  <c r="B1206" i="5"/>
  <c r="T1206" i="5" s="1"/>
  <c r="A1206" i="5"/>
  <c r="S1205" i="5"/>
  <c r="R1205" i="5"/>
  <c r="Q1205" i="5"/>
  <c r="P1205" i="5"/>
  <c r="O1205" i="5"/>
  <c r="N1205" i="5"/>
  <c r="K1205" i="5"/>
  <c r="J1205" i="5"/>
  <c r="I1205" i="5"/>
  <c r="H1205" i="5"/>
  <c r="G1205" i="5"/>
  <c r="F1205" i="5"/>
  <c r="E1205" i="5"/>
  <c r="D1205" i="5"/>
  <c r="C1205" i="5"/>
  <c r="U1205" i="5" s="1"/>
  <c r="B1205" i="5"/>
  <c r="T1205" i="5" s="1"/>
  <c r="A1205" i="5"/>
  <c r="S1204" i="5"/>
  <c r="R1204" i="5"/>
  <c r="Q1204" i="5"/>
  <c r="P1204" i="5"/>
  <c r="O1204" i="5"/>
  <c r="N1204" i="5"/>
  <c r="K1204" i="5"/>
  <c r="J1204" i="5"/>
  <c r="I1204" i="5"/>
  <c r="H1204" i="5"/>
  <c r="G1204" i="5"/>
  <c r="F1204" i="5"/>
  <c r="E1204" i="5"/>
  <c r="D1204" i="5"/>
  <c r="C1204" i="5"/>
  <c r="U1204" i="5" s="1"/>
  <c r="B1204" i="5"/>
  <c r="T1204" i="5" s="1"/>
  <c r="A1204" i="5"/>
  <c r="S1203" i="5"/>
  <c r="R1203" i="5"/>
  <c r="Q1203" i="5"/>
  <c r="P1203" i="5"/>
  <c r="O1203" i="5"/>
  <c r="N1203" i="5"/>
  <c r="K1203" i="5"/>
  <c r="J1203" i="5"/>
  <c r="I1203" i="5"/>
  <c r="H1203" i="5"/>
  <c r="G1203" i="5"/>
  <c r="F1203" i="5"/>
  <c r="E1203" i="5"/>
  <c r="D1203" i="5"/>
  <c r="C1203" i="5"/>
  <c r="U1203" i="5" s="1"/>
  <c r="B1203" i="5"/>
  <c r="T1203" i="5" s="1"/>
  <c r="A1203" i="5"/>
  <c r="S1202" i="5"/>
  <c r="R1202" i="5"/>
  <c r="Q1202" i="5"/>
  <c r="P1202" i="5"/>
  <c r="O1202" i="5"/>
  <c r="N1202" i="5"/>
  <c r="K1202" i="5"/>
  <c r="J1202" i="5"/>
  <c r="I1202" i="5"/>
  <c r="H1202" i="5"/>
  <c r="G1202" i="5"/>
  <c r="F1202" i="5"/>
  <c r="E1202" i="5"/>
  <c r="D1202" i="5"/>
  <c r="C1202" i="5"/>
  <c r="U1202" i="5" s="1"/>
  <c r="B1202" i="5"/>
  <c r="T1202" i="5" s="1"/>
  <c r="A1202" i="5"/>
  <c r="S1201" i="5"/>
  <c r="R1201" i="5"/>
  <c r="Q1201" i="5"/>
  <c r="P1201" i="5"/>
  <c r="O1201" i="5"/>
  <c r="N1201" i="5"/>
  <c r="K1201" i="5"/>
  <c r="J1201" i="5"/>
  <c r="I1201" i="5"/>
  <c r="H1201" i="5"/>
  <c r="G1201" i="5"/>
  <c r="F1201" i="5"/>
  <c r="E1201" i="5"/>
  <c r="D1201" i="5"/>
  <c r="C1201" i="5"/>
  <c r="U1201" i="5" s="1"/>
  <c r="B1201" i="5"/>
  <c r="T1201" i="5" s="1"/>
  <c r="A1201" i="5"/>
  <c r="S1200" i="5"/>
  <c r="R1200" i="5"/>
  <c r="Q1200" i="5"/>
  <c r="P1200" i="5"/>
  <c r="O1200" i="5"/>
  <c r="N1200" i="5"/>
  <c r="K1200" i="5"/>
  <c r="J1200" i="5"/>
  <c r="I1200" i="5"/>
  <c r="H1200" i="5"/>
  <c r="G1200" i="5"/>
  <c r="F1200" i="5"/>
  <c r="E1200" i="5"/>
  <c r="D1200" i="5"/>
  <c r="C1200" i="5"/>
  <c r="U1200" i="5" s="1"/>
  <c r="B1200" i="5"/>
  <c r="T1200" i="5" s="1"/>
  <c r="A1200" i="5"/>
  <c r="S1199" i="5"/>
  <c r="R1199" i="5"/>
  <c r="Q1199" i="5"/>
  <c r="P1199" i="5"/>
  <c r="O1199" i="5"/>
  <c r="N1199" i="5"/>
  <c r="K1199" i="5"/>
  <c r="J1199" i="5"/>
  <c r="I1199" i="5"/>
  <c r="H1199" i="5"/>
  <c r="G1199" i="5"/>
  <c r="F1199" i="5"/>
  <c r="E1199" i="5"/>
  <c r="D1199" i="5"/>
  <c r="C1199" i="5"/>
  <c r="U1199" i="5" s="1"/>
  <c r="B1199" i="5"/>
  <c r="T1199" i="5" s="1"/>
  <c r="A1199" i="5"/>
  <c r="S1198" i="5"/>
  <c r="R1198" i="5"/>
  <c r="Q1198" i="5"/>
  <c r="P1198" i="5"/>
  <c r="O1198" i="5"/>
  <c r="N1198" i="5"/>
  <c r="K1198" i="5"/>
  <c r="J1198" i="5"/>
  <c r="I1198" i="5"/>
  <c r="H1198" i="5"/>
  <c r="G1198" i="5"/>
  <c r="F1198" i="5"/>
  <c r="E1198" i="5"/>
  <c r="D1198" i="5"/>
  <c r="C1198" i="5"/>
  <c r="U1198" i="5" s="1"/>
  <c r="B1198" i="5"/>
  <c r="T1198" i="5" s="1"/>
  <c r="A1198" i="5"/>
  <c r="S1197" i="5"/>
  <c r="R1197" i="5"/>
  <c r="Q1197" i="5"/>
  <c r="P1197" i="5"/>
  <c r="O1197" i="5"/>
  <c r="N1197" i="5"/>
  <c r="K1197" i="5"/>
  <c r="J1197" i="5"/>
  <c r="I1197" i="5"/>
  <c r="H1197" i="5"/>
  <c r="G1197" i="5"/>
  <c r="F1197" i="5"/>
  <c r="E1197" i="5"/>
  <c r="D1197" i="5"/>
  <c r="C1197" i="5"/>
  <c r="U1197" i="5" s="1"/>
  <c r="B1197" i="5"/>
  <c r="T1197" i="5" s="1"/>
  <c r="A1197" i="5"/>
  <c r="S1196" i="5"/>
  <c r="R1196" i="5"/>
  <c r="Q1196" i="5"/>
  <c r="P1196" i="5"/>
  <c r="O1196" i="5"/>
  <c r="N1196" i="5"/>
  <c r="K1196" i="5"/>
  <c r="J1196" i="5"/>
  <c r="I1196" i="5"/>
  <c r="H1196" i="5"/>
  <c r="G1196" i="5"/>
  <c r="F1196" i="5"/>
  <c r="E1196" i="5"/>
  <c r="D1196" i="5"/>
  <c r="C1196" i="5"/>
  <c r="U1196" i="5" s="1"/>
  <c r="B1196" i="5"/>
  <c r="T1196" i="5" s="1"/>
  <c r="A1196" i="5"/>
  <c r="S1195" i="5"/>
  <c r="R1195" i="5"/>
  <c r="Q1195" i="5"/>
  <c r="P1195" i="5"/>
  <c r="O1195" i="5"/>
  <c r="N1195" i="5"/>
  <c r="K1195" i="5"/>
  <c r="J1195" i="5"/>
  <c r="I1195" i="5"/>
  <c r="H1195" i="5"/>
  <c r="G1195" i="5"/>
  <c r="F1195" i="5"/>
  <c r="E1195" i="5"/>
  <c r="D1195" i="5"/>
  <c r="C1195" i="5"/>
  <c r="U1195" i="5" s="1"/>
  <c r="B1195" i="5"/>
  <c r="T1195" i="5" s="1"/>
  <c r="A1195" i="5"/>
  <c r="S1194" i="5"/>
  <c r="R1194" i="5"/>
  <c r="Q1194" i="5"/>
  <c r="P1194" i="5"/>
  <c r="O1194" i="5"/>
  <c r="N1194" i="5"/>
  <c r="K1194" i="5"/>
  <c r="J1194" i="5"/>
  <c r="I1194" i="5"/>
  <c r="H1194" i="5"/>
  <c r="G1194" i="5"/>
  <c r="F1194" i="5"/>
  <c r="E1194" i="5"/>
  <c r="D1194" i="5"/>
  <c r="C1194" i="5"/>
  <c r="U1194" i="5" s="1"/>
  <c r="B1194" i="5"/>
  <c r="T1194" i="5" s="1"/>
  <c r="A1194" i="5"/>
  <c r="S1193" i="5"/>
  <c r="R1193" i="5"/>
  <c r="Q1193" i="5"/>
  <c r="P1193" i="5"/>
  <c r="O1193" i="5"/>
  <c r="N1193" i="5"/>
  <c r="K1193" i="5"/>
  <c r="J1193" i="5"/>
  <c r="I1193" i="5"/>
  <c r="H1193" i="5"/>
  <c r="G1193" i="5"/>
  <c r="F1193" i="5"/>
  <c r="E1193" i="5"/>
  <c r="D1193" i="5"/>
  <c r="C1193" i="5"/>
  <c r="U1193" i="5" s="1"/>
  <c r="B1193" i="5"/>
  <c r="T1193" i="5" s="1"/>
  <c r="A1193" i="5"/>
  <c r="S1192" i="5"/>
  <c r="R1192" i="5"/>
  <c r="Q1192" i="5"/>
  <c r="P1192" i="5"/>
  <c r="O1192" i="5"/>
  <c r="N1192" i="5"/>
  <c r="K1192" i="5"/>
  <c r="J1192" i="5"/>
  <c r="I1192" i="5"/>
  <c r="H1192" i="5"/>
  <c r="G1192" i="5"/>
  <c r="F1192" i="5"/>
  <c r="E1192" i="5"/>
  <c r="D1192" i="5"/>
  <c r="C1192" i="5"/>
  <c r="U1192" i="5" s="1"/>
  <c r="B1192" i="5"/>
  <c r="T1192" i="5" s="1"/>
  <c r="A1192" i="5"/>
  <c r="S1191" i="5"/>
  <c r="R1191" i="5"/>
  <c r="Q1191" i="5"/>
  <c r="P1191" i="5"/>
  <c r="O1191" i="5"/>
  <c r="N1191" i="5"/>
  <c r="K1191" i="5"/>
  <c r="J1191" i="5"/>
  <c r="I1191" i="5"/>
  <c r="H1191" i="5"/>
  <c r="G1191" i="5"/>
  <c r="F1191" i="5"/>
  <c r="E1191" i="5"/>
  <c r="D1191" i="5"/>
  <c r="C1191" i="5"/>
  <c r="U1191" i="5" s="1"/>
  <c r="B1191" i="5"/>
  <c r="T1191" i="5" s="1"/>
  <c r="A1191" i="5"/>
  <c r="S1190" i="5"/>
  <c r="R1190" i="5"/>
  <c r="Q1190" i="5"/>
  <c r="P1190" i="5"/>
  <c r="O1190" i="5"/>
  <c r="N1190" i="5"/>
  <c r="K1190" i="5"/>
  <c r="J1190" i="5"/>
  <c r="I1190" i="5"/>
  <c r="H1190" i="5"/>
  <c r="G1190" i="5"/>
  <c r="F1190" i="5"/>
  <c r="E1190" i="5"/>
  <c r="D1190" i="5"/>
  <c r="C1190" i="5"/>
  <c r="U1190" i="5" s="1"/>
  <c r="B1190" i="5"/>
  <c r="T1190" i="5" s="1"/>
  <c r="A1190" i="5"/>
  <c r="S1189" i="5"/>
  <c r="R1189" i="5"/>
  <c r="Q1189" i="5"/>
  <c r="P1189" i="5"/>
  <c r="O1189" i="5"/>
  <c r="N1189" i="5"/>
  <c r="K1189" i="5"/>
  <c r="J1189" i="5"/>
  <c r="I1189" i="5"/>
  <c r="H1189" i="5"/>
  <c r="G1189" i="5"/>
  <c r="F1189" i="5"/>
  <c r="E1189" i="5"/>
  <c r="D1189" i="5"/>
  <c r="C1189" i="5"/>
  <c r="U1189" i="5" s="1"/>
  <c r="B1189" i="5"/>
  <c r="T1189" i="5" s="1"/>
  <c r="A1189" i="5"/>
  <c r="S1188" i="5"/>
  <c r="R1188" i="5"/>
  <c r="Q1188" i="5"/>
  <c r="P1188" i="5"/>
  <c r="O1188" i="5"/>
  <c r="N1188" i="5"/>
  <c r="K1188" i="5"/>
  <c r="J1188" i="5"/>
  <c r="I1188" i="5"/>
  <c r="H1188" i="5"/>
  <c r="G1188" i="5"/>
  <c r="F1188" i="5"/>
  <c r="E1188" i="5"/>
  <c r="D1188" i="5"/>
  <c r="C1188" i="5"/>
  <c r="U1188" i="5" s="1"/>
  <c r="B1188" i="5"/>
  <c r="T1188" i="5" s="1"/>
  <c r="A1188" i="5"/>
  <c r="S1187" i="5"/>
  <c r="R1187" i="5"/>
  <c r="Q1187" i="5"/>
  <c r="P1187" i="5"/>
  <c r="O1187" i="5"/>
  <c r="N1187" i="5"/>
  <c r="K1187" i="5"/>
  <c r="J1187" i="5"/>
  <c r="I1187" i="5"/>
  <c r="H1187" i="5"/>
  <c r="G1187" i="5"/>
  <c r="F1187" i="5"/>
  <c r="E1187" i="5"/>
  <c r="D1187" i="5"/>
  <c r="C1187" i="5"/>
  <c r="U1187" i="5" s="1"/>
  <c r="B1187" i="5"/>
  <c r="T1187" i="5" s="1"/>
  <c r="A1187" i="5"/>
  <c r="S1186" i="5"/>
  <c r="R1186" i="5"/>
  <c r="Q1186" i="5"/>
  <c r="P1186" i="5"/>
  <c r="O1186" i="5"/>
  <c r="N1186" i="5"/>
  <c r="K1186" i="5"/>
  <c r="J1186" i="5"/>
  <c r="I1186" i="5"/>
  <c r="H1186" i="5"/>
  <c r="G1186" i="5"/>
  <c r="F1186" i="5"/>
  <c r="E1186" i="5"/>
  <c r="D1186" i="5"/>
  <c r="C1186" i="5"/>
  <c r="U1186" i="5" s="1"/>
  <c r="B1186" i="5"/>
  <c r="T1186" i="5" s="1"/>
  <c r="A1186" i="5"/>
  <c r="S1185" i="5"/>
  <c r="R1185" i="5"/>
  <c r="Q1185" i="5"/>
  <c r="P1185" i="5"/>
  <c r="O1185" i="5"/>
  <c r="N1185" i="5"/>
  <c r="K1185" i="5"/>
  <c r="J1185" i="5"/>
  <c r="I1185" i="5"/>
  <c r="H1185" i="5"/>
  <c r="G1185" i="5"/>
  <c r="F1185" i="5"/>
  <c r="E1185" i="5"/>
  <c r="D1185" i="5"/>
  <c r="C1185" i="5"/>
  <c r="U1185" i="5" s="1"/>
  <c r="B1185" i="5"/>
  <c r="T1185" i="5" s="1"/>
  <c r="A1185" i="5"/>
  <c r="S1184" i="5"/>
  <c r="R1184" i="5"/>
  <c r="Q1184" i="5"/>
  <c r="P1184" i="5"/>
  <c r="O1184" i="5"/>
  <c r="N1184" i="5"/>
  <c r="K1184" i="5"/>
  <c r="J1184" i="5"/>
  <c r="I1184" i="5"/>
  <c r="H1184" i="5"/>
  <c r="G1184" i="5"/>
  <c r="F1184" i="5"/>
  <c r="E1184" i="5"/>
  <c r="D1184" i="5"/>
  <c r="C1184" i="5"/>
  <c r="U1184" i="5" s="1"/>
  <c r="B1184" i="5"/>
  <c r="T1184" i="5" s="1"/>
  <c r="A1184" i="5"/>
  <c r="S1183" i="5"/>
  <c r="R1183" i="5"/>
  <c r="Q1183" i="5"/>
  <c r="P1183" i="5"/>
  <c r="O1183" i="5"/>
  <c r="N1183" i="5"/>
  <c r="K1183" i="5"/>
  <c r="J1183" i="5"/>
  <c r="I1183" i="5"/>
  <c r="H1183" i="5"/>
  <c r="G1183" i="5"/>
  <c r="F1183" i="5"/>
  <c r="E1183" i="5"/>
  <c r="D1183" i="5"/>
  <c r="C1183" i="5"/>
  <c r="U1183" i="5" s="1"/>
  <c r="B1183" i="5"/>
  <c r="T1183" i="5" s="1"/>
  <c r="A1183" i="5"/>
  <c r="S1182" i="5"/>
  <c r="R1182" i="5"/>
  <c r="Q1182" i="5"/>
  <c r="P1182" i="5"/>
  <c r="O1182" i="5"/>
  <c r="N1182" i="5"/>
  <c r="K1182" i="5"/>
  <c r="J1182" i="5"/>
  <c r="I1182" i="5"/>
  <c r="H1182" i="5"/>
  <c r="G1182" i="5"/>
  <c r="F1182" i="5"/>
  <c r="E1182" i="5"/>
  <c r="D1182" i="5"/>
  <c r="C1182" i="5"/>
  <c r="U1182" i="5" s="1"/>
  <c r="B1182" i="5"/>
  <c r="T1182" i="5" s="1"/>
  <c r="A1182" i="5"/>
  <c r="S1181" i="5"/>
  <c r="R1181" i="5"/>
  <c r="Q1181" i="5"/>
  <c r="P1181" i="5"/>
  <c r="O1181" i="5"/>
  <c r="N1181" i="5"/>
  <c r="K1181" i="5"/>
  <c r="J1181" i="5"/>
  <c r="I1181" i="5"/>
  <c r="H1181" i="5"/>
  <c r="G1181" i="5"/>
  <c r="F1181" i="5"/>
  <c r="E1181" i="5"/>
  <c r="D1181" i="5"/>
  <c r="C1181" i="5"/>
  <c r="U1181" i="5" s="1"/>
  <c r="B1181" i="5"/>
  <c r="T1181" i="5" s="1"/>
  <c r="A1181" i="5"/>
  <c r="S1180" i="5"/>
  <c r="R1180" i="5"/>
  <c r="Q1180" i="5"/>
  <c r="P1180" i="5"/>
  <c r="O1180" i="5"/>
  <c r="N1180" i="5"/>
  <c r="K1180" i="5"/>
  <c r="J1180" i="5"/>
  <c r="I1180" i="5"/>
  <c r="H1180" i="5"/>
  <c r="G1180" i="5"/>
  <c r="F1180" i="5"/>
  <c r="E1180" i="5"/>
  <c r="D1180" i="5"/>
  <c r="C1180" i="5"/>
  <c r="U1180" i="5" s="1"/>
  <c r="B1180" i="5"/>
  <c r="T1180" i="5" s="1"/>
  <c r="A1180" i="5"/>
  <c r="S1179" i="5"/>
  <c r="R1179" i="5"/>
  <c r="Q1179" i="5"/>
  <c r="P1179" i="5"/>
  <c r="O1179" i="5"/>
  <c r="N1179" i="5"/>
  <c r="K1179" i="5"/>
  <c r="J1179" i="5"/>
  <c r="I1179" i="5"/>
  <c r="H1179" i="5"/>
  <c r="G1179" i="5"/>
  <c r="F1179" i="5"/>
  <c r="E1179" i="5"/>
  <c r="D1179" i="5"/>
  <c r="C1179" i="5"/>
  <c r="U1179" i="5" s="1"/>
  <c r="B1179" i="5"/>
  <c r="T1179" i="5" s="1"/>
  <c r="A1179" i="5"/>
  <c r="S1178" i="5"/>
  <c r="R1178" i="5"/>
  <c r="Q1178" i="5"/>
  <c r="P1178" i="5"/>
  <c r="O1178" i="5"/>
  <c r="N1178" i="5"/>
  <c r="K1178" i="5"/>
  <c r="J1178" i="5"/>
  <c r="I1178" i="5"/>
  <c r="H1178" i="5"/>
  <c r="G1178" i="5"/>
  <c r="F1178" i="5"/>
  <c r="E1178" i="5"/>
  <c r="D1178" i="5"/>
  <c r="C1178" i="5"/>
  <c r="U1178" i="5" s="1"/>
  <c r="B1178" i="5"/>
  <c r="T1178" i="5" s="1"/>
  <c r="A1178" i="5"/>
  <c r="S1177" i="5"/>
  <c r="R1177" i="5"/>
  <c r="Q1177" i="5"/>
  <c r="P1177" i="5"/>
  <c r="O1177" i="5"/>
  <c r="N1177" i="5"/>
  <c r="K1177" i="5"/>
  <c r="J1177" i="5"/>
  <c r="I1177" i="5"/>
  <c r="H1177" i="5"/>
  <c r="G1177" i="5"/>
  <c r="F1177" i="5"/>
  <c r="E1177" i="5"/>
  <c r="D1177" i="5"/>
  <c r="C1177" i="5"/>
  <c r="U1177" i="5" s="1"/>
  <c r="B1177" i="5"/>
  <c r="T1177" i="5" s="1"/>
  <c r="A1177" i="5"/>
  <c r="S1176" i="5"/>
  <c r="R1176" i="5"/>
  <c r="Q1176" i="5"/>
  <c r="P1176" i="5"/>
  <c r="O1176" i="5"/>
  <c r="N1176" i="5"/>
  <c r="K1176" i="5"/>
  <c r="J1176" i="5"/>
  <c r="I1176" i="5"/>
  <c r="H1176" i="5"/>
  <c r="G1176" i="5"/>
  <c r="F1176" i="5"/>
  <c r="E1176" i="5"/>
  <c r="D1176" i="5"/>
  <c r="C1176" i="5"/>
  <c r="U1176" i="5" s="1"/>
  <c r="B1176" i="5"/>
  <c r="T1176" i="5" s="1"/>
  <c r="A1176" i="5"/>
  <c r="S1175" i="5"/>
  <c r="R1175" i="5"/>
  <c r="Q1175" i="5"/>
  <c r="P1175" i="5"/>
  <c r="O1175" i="5"/>
  <c r="N1175" i="5"/>
  <c r="K1175" i="5"/>
  <c r="J1175" i="5"/>
  <c r="I1175" i="5"/>
  <c r="H1175" i="5"/>
  <c r="G1175" i="5"/>
  <c r="F1175" i="5"/>
  <c r="E1175" i="5"/>
  <c r="D1175" i="5"/>
  <c r="C1175" i="5"/>
  <c r="U1175" i="5" s="1"/>
  <c r="B1175" i="5"/>
  <c r="T1175" i="5" s="1"/>
  <c r="A1175" i="5"/>
  <c r="S1174" i="5"/>
  <c r="R1174" i="5"/>
  <c r="Q1174" i="5"/>
  <c r="P1174" i="5"/>
  <c r="O1174" i="5"/>
  <c r="N1174" i="5"/>
  <c r="K1174" i="5"/>
  <c r="J1174" i="5"/>
  <c r="I1174" i="5"/>
  <c r="H1174" i="5"/>
  <c r="G1174" i="5"/>
  <c r="F1174" i="5"/>
  <c r="E1174" i="5"/>
  <c r="D1174" i="5"/>
  <c r="C1174" i="5"/>
  <c r="U1174" i="5" s="1"/>
  <c r="B1174" i="5"/>
  <c r="T1174" i="5" s="1"/>
  <c r="A1174" i="5"/>
  <c r="S1173" i="5"/>
  <c r="R1173" i="5"/>
  <c r="Q1173" i="5"/>
  <c r="P1173" i="5"/>
  <c r="O1173" i="5"/>
  <c r="N1173" i="5"/>
  <c r="K1173" i="5"/>
  <c r="J1173" i="5"/>
  <c r="I1173" i="5"/>
  <c r="H1173" i="5"/>
  <c r="G1173" i="5"/>
  <c r="F1173" i="5"/>
  <c r="E1173" i="5"/>
  <c r="D1173" i="5"/>
  <c r="C1173" i="5"/>
  <c r="U1173" i="5" s="1"/>
  <c r="B1173" i="5"/>
  <c r="T1173" i="5" s="1"/>
  <c r="A1173" i="5"/>
  <c r="S1172" i="5"/>
  <c r="R1172" i="5"/>
  <c r="Q1172" i="5"/>
  <c r="P1172" i="5"/>
  <c r="O1172" i="5"/>
  <c r="N1172" i="5"/>
  <c r="K1172" i="5"/>
  <c r="J1172" i="5"/>
  <c r="I1172" i="5"/>
  <c r="H1172" i="5"/>
  <c r="G1172" i="5"/>
  <c r="F1172" i="5"/>
  <c r="E1172" i="5"/>
  <c r="D1172" i="5"/>
  <c r="C1172" i="5"/>
  <c r="U1172" i="5" s="1"/>
  <c r="B1172" i="5"/>
  <c r="T1172" i="5" s="1"/>
  <c r="A1172" i="5"/>
  <c r="S1171" i="5"/>
  <c r="R1171" i="5"/>
  <c r="Q1171" i="5"/>
  <c r="P1171" i="5"/>
  <c r="O1171" i="5"/>
  <c r="N1171" i="5"/>
  <c r="K1171" i="5"/>
  <c r="J1171" i="5"/>
  <c r="I1171" i="5"/>
  <c r="H1171" i="5"/>
  <c r="G1171" i="5"/>
  <c r="F1171" i="5"/>
  <c r="E1171" i="5"/>
  <c r="D1171" i="5"/>
  <c r="C1171" i="5"/>
  <c r="U1171" i="5" s="1"/>
  <c r="B1171" i="5"/>
  <c r="T1171" i="5" s="1"/>
  <c r="A1171" i="5"/>
  <c r="S1170" i="5"/>
  <c r="R1170" i="5"/>
  <c r="Q1170" i="5"/>
  <c r="P1170" i="5"/>
  <c r="O1170" i="5"/>
  <c r="N1170" i="5"/>
  <c r="K1170" i="5"/>
  <c r="J1170" i="5"/>
  <c r="I1170" i="5"/>
  <c r="H1170" i="5"/>
  <c r="G1170" i="5"/>
  <c r="F1170" i="5"/>
  <c r="E1170" i="5"/>
  <c r="D1170" i="5"/>
  <c r="C1170" i="5"/>
  <c r="U1170" i="5" s="1"/>
  <c r="B1170" i="5"/>
  <c r="T1170" i="5" s="1"/>
  <c r="A1170" i="5"/>
  <c r="S1169" i="5"/>
  <c r="R1169" i="5"/>
  <c r="Q1169" i="5"/>
  <c r="P1169" i="5"/>
  <c r="O1169" i="5"/>
  <c r="N1169" i="5"/>
  <c r="K1169" i="5"/>
  <c r="J1169" i="5"/>
  <c r="I1169" i="5"/>
  <c r="H1169" i="5"/>
  <c r="G1169" i="5"/>
  <c r="F1169" i="5"/>
  <c r="E1169" i="5"/>
  <c r="D1169" i="5"/>
  <c r="C1169" i="5"/>
  <c r="U1169" i="5" s="1"/>
  <c r="B1169" i="5"/>
  <c r="T1169" i="5" s="1"/>
  <c r="A1169" i="5"/>
  <c r="S1168" i="5"/>
  <c r="R1168" i="5"/>
  <c r="Q1168" i="5"/>
  <c r="P1168" i="5"/>
  <c r="O1168" i="5"/>
  <c r="N1168" i="5"/>
  <c r="K1168" i="5"/>
  <c r="J1168" i="5"/>
  <c r="I1168" i="5"/>
  <c r="H1168" i="5"/>
  <c r="G1168" i="5"/>
  <c r="F1168" i="5"/>
  <c r="E1168" i="5"/>
  <c r="D1168" i="5"/>
  <c r="C1168" i="5"/>
  <c r="U1168" i="5" s="1"/>
  <c r="B1168" i="5"/>
  <c r="T1168" i="5" s="1"/>
  <c r="A1168" i="5"/>
  <c r="S1167" i="5"/>
  <c r="R1167" i="5"/>
  <c r="Q1167" i="5"/>
  <c r="P1167" i="5"/>
  <c r="O1167" i="5"/>
  <c r="N1167" i="5"/>
  <c r="K1167" i="5"/>
  <c r="J1167" i="5"/>
  <c r="I1167" i="5"/>
  <c r="H1167" i="5"/>
  <c r="G1167" i="5"/>
  <c r="F1167" i="5"/>
  <c r="E1167" i="5"/>
  <c r="D1167" i="5"/>
  <c r="C1167" i="5"/>
  <c r="U1167" i="5" s="1"/>
  <c r="B1167" i="5"/>
  <c r="T1167" i="5" s="1"/>
  <c r="A1167" i="5"/>
  <c r="S1166" i="5"/>
  <c r="R1166" i="5"/>
  <c r="Q1166" i="5"/>
  <c r="P1166" i="5"/>
  <c r="O1166" i="5"/>
  <c r="N1166" i="5"/>
  <c r="K1166" i="5"/>
  <c r="J1166" i="5"/>
  <c r="I1166" i="5"/>
  <c r="H1166" i="5"/>
  <c r="G1166" i="5"/>
  <c r="F1166" i="5"/>
  <c r="E1166" i="5"/>
  <c r="D1166" i="5"/>
  <c r="C1166" i="5"/>
  <c r="U1166" i="5" s="1"/>
  <c r="B1166" i="5"/>
  <c r="T1166" i="5" s="1"/>
  <c r="A1166" i="5"/>
  <c r="S1165" i="5"/>
  <c r="R1165" i="5"/>
  <c r="Q1165" i="5"/>
  <c r="P1165" i="5"/>
  <c r="O1165" i="5"/>
  <c r="N1165" i="5"/>
  <c r="K1165" i="5"/>
  <c r="J1165" i="5"/>
  <c r="I1165" i="5"/>
  <c r="H1165" i="5"/>
  <c r="G1165" i="5"/>
  <c r="F1165" i="5"/>
  <c r="E1165" i="5"/>
  <c r="D1165" i="5"/>
  <c r="C1165" i="5"/>
  <c r="U1165" i="5" s="1"/>
  <c r="B1165" i="5"/>
  <c r="T1165" i="5" s="1"/>
  <c r="A1165" i="5"/>
  <c r="S1164" i="5"/>
  <c r="R1164" i="5"/>
  <c r="Q1164" i="5"/>
  <c r="P1164" i="5"/>
  <c r="O1164" i="5"/>
  <c r="N1164" i="5"/>
  <c r="K1164" i="5"/>
  <c r="J1164" i="5"/>
  <c r="I1164" i="5"/>
  <c r="H1164" i="5"/>
  <c r="G1164" i="5"/>
  <c r="F1164" i="5"/>
  <c r="E1164" i="5"/>
  <c r="D1164" i="5"/>
  <c r="C1164" i="5"/>
  <c r="U1164" i="5" s="1"/>
  <c r="B1164" i="5"/>
  <c r="T1164" i="5" s="1"/>
  <c r="A1164" i="5"/>
  <c r="S1163" i="5"/>
  <c r="R1163" i="5"/>
  <c r="Q1163" i="5"/>
  <c r="P1163" i="5"/>
  <c r="O1163" i="5"/>
  <c r="N1163" i="5"/>
  <c r="K1163" i="5"/>
  <c r="J1163" i="5"/>
  <c r="I1163" i="5"/>
  <c r="H1163" i="5"/>
  <c r="G1163" i="5"/>
  <c r="F1163" i="5"/>
  <c r="E1163" i="5"/>
  <c r="D1163" i="5"/>
  <c r="C1163" i="5"/>
  <c r="U1163" i="5" s="1"/>
  <c r="B1163" i="5"/>
  <c r="T1163" i="5" s="1"/>
  <c r="A1163" i="5"/>
  <c r="S1162" i="5"/>
  <c r="R1162" i="5"/>
  <c r="Q1162" i="5"/>
  <c r="P1162" i="5"/>
  <c r="O1162" i="5"/>
  <c r="N1162" i="5"/>
  <c r="K1162" i="5"/>
  <c r="J1162" i="5"/>
  <c r="I1162" i="5"/>
  <c r="H1162" i="5"/>
  <c r="G1162" i="5"/>
  <c r="F1162" i="5"/>
  <c r="E1162" i="5"/>
  <c r="D1162" i="5"/>
  <c r="C1162" i="5"/>
  <c r="U1162" i="5" s="1"/>
  <c r="B1162" i="5"/>
  <c r="T1162" i="5" s="1"/>
  <c r="A1162" i="5"/>
  <c r="S1161" i="5"/>
  <c r="R1161" i="5"/>
  <c r="Q1161" i="5"/>
  <c r="P1161" i="5"/>
  <c r="O1161" i="5"/>
  <c r="N1161" i="5"/>
  <c r="K1161" i="5"/>
  <c r="J1161" i="5"/>
  <c r="I1161" i="5"/>
  <c r="H1161" i="5"/>
  <c r="G1161" i="5"/>
  <c r="F1161" i="5"/>
  <c r="E1161" i="5"/>
  <c r="D1161" i="5"/>
  <c r="C1161" i="5"/>
  <c r="U1161" i="5" s="1"/>
  <c r="B1161" i="5"/>
  <c r="T1161" i="5" s="1"/>
  <c r="A1161" i="5"/>
  <c r="S1160" i="5"/>
  <c r="R1160" i="5"/>
  <c r="Q1160" i="5"/>
  <c r="P1160" i="5"/>
  <c r="O1160" i="5"/>
  <c r="N1160" i="5"/>
  <c r="K1160" i="5"/>
  <c r="J1160" i="5"/>
  <c r="I1160" i="5"/>
  <c r="H1160" i="5"/>
  <c r="G1160" i="5"/>
  <c r="F1160" i="5"/>
  <c r="E1160" i="5"/>
  <c r="D1160" i="5"/>
  <c r="C1160" i="5"/>
  <c r="U1160" i="5" s="1"/>
  <c r="B1160" i="5"/>
  <c r="T1160" i="5" s="1"/>
  <c r="A1160" i="5"/>
  <c r="S1159" i="5"/>
  <c r="R1159" i="5"/>
  <c r="Q1159" i="5"/>
  <c r="P1159" i="5"/>
  <c r="O1159" i="5"/>
  <c r="N1159" i="5"/>
  <c r="K1159" i="5"/>
  <c r="J1159" i="5"/>
  <c r="I1159" i="5"/>
  <c r="H1159" i="5"/>
  <c r="G1159" i="5"/>
  <c r="F1159" i="5"/>
  <c r="E1159" i="5"/>
  <c r="D1159" i="5"/>
  <c r="C1159" i="5"/>
  <c r="U1159" i="5" s="1"/>
  <c r="B1159" i="5"/>
  <c r="T1159" i="5" s="1"/>
  <c r="A1159" i="5"/>
  <c r="S1158" i="5"/>
  <c r="R1158" i="5"/>
  <c r="Q1158" i="5"/>
  <c r="P1158" i="5"/>
  <c r="O1158" i="5"/>
  <c r="N1158" i="5"/>
  <c r="K1158" i="5"/>
  <c r="J1158" i="5"/>
  <c r="I1158" i="5"/>
  <c r="H1158" i="5"/>
  <c r="G1158" i="5"/>
  <c r="F1158" i="5"/>
  <c r="E1158" i="5"/>
  <c r="D1158" i="5"/>
  <c r="C1158" i="5"/>
  <c r="U1158" i="5" s="1"/>
  <c r="B1158" i="5"/>
  <c r="T1158" i="5" s="1"/>
  <c r="A1158" i="5"/>
  <c r="S1157" i="5"/>
  <c r="R1157" i="5"/>
  <c r="Q1157" i="5"/>
  <c r="P1157" i="5"/>
  <c r="O1157" i="5"/>
  <c r="N1157" i="5"/>
  <c r="K1157" i="5"/>
  <c r="J1157" i="5"/>
  <c r="I1157" i="5"/>
  <c r="H1157" i="5"/>
  <c r="G1157" i="5"/>
  <c r="F1157" i="5"/>
  <c r="E1157" i="5"/>
  <c r="D1157" i="5"/>
  <c r="C1157" i="5"/>
  <c r="U1157" i="5" s="1"/>
  <c r="B1157" i="5"/>
  <c r="T1157" i="5" s="1"/>
  <c r="A1157" i="5"/>
  <c r="S1156" i="5"/>
  <c r="R1156" i="5"/>
  <c r="Q1156" i="5"/>
  <c r="P1156" i="5"/>
  <c r="O1156" i="5"/>
  <c r="N1156" i="5"/>
  <c r="K1156" i="5"/>
  <c r="J1156" i="5"/>
  <c r="I1156" i="5"/>
  <c r="H1156" i="5"/>
  <c r="G1156" i="5"/>
  <c r="F1156" i="5"/>
  <c r="E1156" i="5"/>
  <c r="D1156" i="5"/>
  <c r="C1156" i="5"/>
  <c r="U1156" i="5" s="1"/>
  <c r="B1156" i="5"/>
  <c r="T1156" i="5" s="1"/>
  <c r="A1156" i="5"/>
  <c r="S1155" i="5"/>
  <c r="R1155" i="5"/>
  <c r="Q1155" i="5"/>
  <c r="P1155" i="5"/>
  <c r="O1155" i="5"/>
  <c r="N1155" i="5"/>
  <c r="K1155" i="5"/>
  <c r="J1155" i="5"/>
  <c r="I1155" i="5"/>
  <c r="H1155" i="5"/>
  <c r="G1155" i="5"/>
  <c r="F1155" i="5"/>
  <c r="E1155" i="5"/>
  <c r="D1155" i="5"/>
  <c r="C1155" i="5"/>
  <c r="U1155" i="5" s="1"/>
  <c r="B1155" i="5"/>
  <c r="T1155" i="5" s="1"/>
  <c r="A1155" i="5"/>
  <c r="S1154" i="5"/>
  <c r="R1154" i="5"/>
  <c r="Q1154" i="5"/>
  <c r="P1154" i="5"/>
  <c r="O1154" i="5"/>
  <c r="N1154" i="5"/>
  <c r="K1154" i="5"/>
  <c r="J1154" i="5"/>
  <c r="I1154" i="5"/>
  <c r="H1154" i="5"/>
  <c r="G1154" i="5"/>
  <c r="F1154" i="5"/>
  <c r="E1154" i="5"/>
  <c r="D1154" i="5"/>
  <c r="C1154" i="5"/>
  <c r="U1154" i="5" s="1"/>
  <c r="B1154" i="5"/>
  <c r="T1154" i="5" s="1"/>
  <c r="A1154" i="5"/>
  <c r="S1153" i="5"/>
  <c r="R1153" i="5"/>
  <c r="Q1153" i="5"/>
  <c r="P1153" i="5"/>
  <c r="O1153" i="5"/>
  <c r="N1153" i="5"/>
  <c r="K1153" i="5"/>
  <c r="J1153" i="5"/>
  <c r="I1153" i="5"/>
  <c r="H1153" i="5"/>
  <c r="G1153" i="5"/>
  <c r="F1153" i="5"/>
  <c r="E1153" i="5"/>
  <c r="D1153" i="5"/>
  <c r="C1153" i="5"/>
  <c r="U1153" i="5" s="1"/>
  <c r="B1153" i="5"/>
  <c r="T1153" i="5" s="1"/>
  <c r="A1153" i="5"/>
  <c r="S1152" i="5"/>
  <c r="R1152" i="5"/>
  <c r="Q1152" i="5"/>
  <c r="P1152" i="5"/>
  <c r="O1152" i="5"/>
  <c r="N1152" i="5"/>
  <c r="K1152" i="5"/>
  <c r="J1152" i="5"/>
  <c r="I1152" i="5"/>
  <c r="H1152" i="5"/>
  <c r="G1152" i="5"/>
  <c r="F1152" i="5"/>
  <c r="E1152" i="5"/>
  <c r="D1152" i="5"/>
  <c r="C1152" i="5"/>
  <c r="U1152" i="5" s="1"/>
  <c r="B1152" i="5"/>
  <c r="T1152" i="5" s="1"/>
  <c r="A1152" i="5"/>
  <c r="S1151" i="5"/>
  <c r="R1151" i="5"/>
  <c r="Q1151" i="5"/>
  <c r="P1151" i="5"/>
  <c r="O1151" i="5"/>
  <c r="N1151" i="5"/>
  <c r="K1151" i="5"/>
  <c r="J1151" i="5"/>
  <c r="I1151" i="5"/>
  <c r="H1151" i="5"/>
  <c r="G1151" i="5"/>
  <c r="F1151" i="5"/>
  <c r="E1151" i="5"/>
  <c r="D1151" i="5"/>
  <c r="C1151" i="5"/>
  <c r="U1151" i="5" s="1"/>
  <c r="B1151" i="5"/>
  <c r="T1151" i="5" s="1"/>
  <c r="A1151" i="5"/>
  <c r="S1150" i="5"/>
  <c r="R1150" i="5"/>
  <c r="Q1150" i="5"/>
  <c r="P1150" i="5"/>
  <c r="O1150" i="5"/>
  <c r="N1150" i="5"/>
  <c r="K1150" i="5"/>
  <c r="J1150" i="5"/>
  <c r="I1150" i="5"/>
  <c r="H1150" i="5"/>
  <c r="G1150" i="5"/>
  <c r="F1150" i="5"/>
  <c r="E1150" i="5"/>
  <c r="D1150" i="5"/>
  <c r="C1150" i="5"/>
  <c r="U1150" i="5" s="1"/>
  <c r="B1150" i="5"/>
  <c r="T1150" i="5" s="1"/>
  <c r="A1150" i="5"/>
  <c r="S1149" i="5"/>
  <c r="R1149" i="5"/>
  <c r="Q1149" i="5"/>
  <c r="P1149" i="5"/>
  <c r="O1149" i="5"/>
  <c r="N1149" i="5"/>
  <c r="K1149" i="5"/>
  <c r="J1149" i="5"/>
  <c r="I1149" i="5"/>
  <c r="H1149" i="5"/>
  <c r="G1149" i="5"/>
  <c r="F1149" i="5"/>
  <c r="E1149" i="5"/>
  <c r="D1149" i="5"/>
  <c r="C1149" i="5"/>
  <c r="U1149" i="5" s="1"/>
  <c r="B1149" i="5"/>
  <c r="T1149" i="5" s="1"/>
  <c r="A1149" i="5"/>
  <c r="S1148" i="5"/>
  <c r="R1148" i="5"/>
  <c r="Q1148" i="5"/>
  <c r="P1148" i="5"/>
  <c r="O1148" i="5"/>
  <c r="N1148" i="5"/>
  <c r="K1148" i="5"/>
  <c r="J1148" i="5"/>
  <c r="I1148" i="5"/>
  <c r="H1148" i="5"/>
  <c r="G1148" i="5"/>
  <c r="F1148" i="5"/>
  <c r="E1148" i="5"/>
  <c r="D1148" i="5"/>
  <c r="C1148" i="5"/>
  <c r="U1148" i="5" s="1"/>
  <c r="B1148" i="5"/>
  <c r="T1148" i="5" s="1"/>
  <c r="A1148" i="5"/>
  <c r="S1147" i="5"/>
  <c r="R1147" i="5"/>
  <c r="Q1147" i="5"/>
  <c r="P1147" i="5"/>
  <c r="O1147" i="5"/>
  <c r="N1147" i="5"/>
  <c r="K1147" i="5"/>
  <c r="J1147" i="5"/>
  <c r="I1147" i="5"/>
  <c r="H1147" i="5"/>
  <c r="G1147" i="5"/>
  <c r="F1147" i="5"/>
  <c r="E1147" i="5"/>
  <c r="D1147" i="5"/>
  <c r="C1147" i="5"/>
  <c r="U1147" i="5" s="1"/>
  <c r="B1147" i="5"/>
  <c r="T1147" i="5" s="1"/>
  <c r="A1147" i="5"/>
  <c r="S1146" i="5"/>
  <c r="R1146" i="5"/>
  <c r="Q1146" i="5"/>
  <c r="P1146" i="5"/>
  <c r="O1146" i="5"/>
  <c r="N1146" i="5"/>
  <c r="K1146" i="5"/>
  <c r="J1146" i="5"/>
  <c r="I1146" i="5"/>
  <c r="H1146" i="5"/>
  <c r="G1146" i="5"/>
  <c r="F1146" i="5"/>
  <c r="E1146" i="5"/>
  <c r="D1146" i="5"/>
  <c r="C1146" i="5"/>
  <c r="U1146" i="5" s="1"/>
  <c r="B1146" i="5"/>
  <c r="T1146" i="5" s="1"/>
  <c r="A1146" i="5"/>
  <c r="S1145" i="5"/>
  <c r="R1145" i="5"/>
  <c r="Q1145" i="5"/>
  <c r="P1145" i="5"/>
  <c r="O1145" i="5"/>
  <c r="N1145" i="5"/>
  <c r="K1145" i="5"/>
  <c r="J1145" i="5"/>
  <c r="I1145" i="5"/>
  <c r="H1145" i="5"/>
  <c r="G1145" i="5"/>
  <c r="F1145" i="5"/>
  <c r="E1145" i="5"/>
  <c r="D1145" i="5"/>
  <c r="C1145" i="5"/>
  <c r="U1145" i="5" s="1"/>
  <c r="B1145" i="5"/>
  <c r="T1145" i="5" s="1"/>
  <c r="A1145" i="5"/>
  <c r="S1144" i="5"/>
  <c r="R1144" i="5"/>
  <c r="Q1144" i="5"/>
  <c r="P1144" i="5"/>
  <c r="O1144" i="5"/>
  <c r="N1144" i="5"/>
  <c r="K1144" i="5"/>
  <c r="J1144" i="5"/>
  <c r="I1144" i="5"/>
  <c r="H1144" i="5"/>
  <c r="G1144" i="5"/>
  <c r="F1144" i="5"/>
  <c r="E1144" i="5"/>
  <c r="D1144" i="5"/>
  <c r="C1144" i="5"/>
  <c r="U1144" i="5" s="1"/>
  <c r="B1144" i="5"/>
  <c r="T1144" i="5" s="1"/>
  <c r="A1144" i="5"/>
  <c r="S1143" i="5"/>
  <c r="R1143" i="5"/>
  <c r="Q1143" i="5"/>
  <c r="P1143" i="5"/>
  <c r="O1143" i="5"/>
  <c r="N1143" i="5"/>
  <c r="K1143" i="5"/>
  <c r="J1143" i="5"/>
  <c r="I1143" i="5"/>
  <c r="H1143" i="5"/>
  <c r="G1143" i="5"/>
  <c r="F1143" i="5"/>
  <c r="E1143" i="5"/>
  <c r="D1143" i="5"/>
  <c r="C1143" i="5"/>
  <c r="U1143" i="5" s="1"/>
  <c r="B1143" i="5"/>
  <c r="T1143" i="5" s="1"/>
  <c r="A1143" i="5"/>
  <c r="S1142" i="5"/>
  <c r="R1142" i="5"/>
  <c r="Q1142" i="5"/>
  <c r="P1142" i="5"/>
  <c r="O1142" i="5"/>
  <c r="N1142" i="5"/>
  <c r="K1142" i="5"/>
  <c r="J1142" i="5"/>
  <c r="I1142" i="5"/>
  <c r="H1142" i="5"/>
  <c r="G1142" i="5"/>
  <c r="F1142" i="5"/>
  <c r="E1142" i="5"/>
  <c r="D1142" i="5"/>
  <c r="C1142" i="5"/>
  <c r="U1142" i="5" s="1"/>
  <c r="B1142" i="5"/>
  <c r="T1142" i="5" s="1"/>
  <c r="A1142" i="5"/>
  <c r="S1141" i="5"/>
  <c r="R1141" i="5"/>
  <c r="Q1141" i="5"/>
  <c r="P1141" i="5"/>
  <c r="O1141" i="5"/>
  <c r="N1141" i="5"/>
  <c r="K1141" i="5"/>
  <c r="J1141" i="5"/>
  <c r="I1141" i="5"/>
  <c r="H1141" i="5"/>
  <c r="G1141" i="5"/>
  <c r="F1141" i="5"/>
  <c r="E1141" i="5"/>
  <c r="D1141" i="5"/>
  <c r="C1141" i="5"/>
  <c r="U1141" i="5" s="1"/>
  <c r="B1141" i="5"/>
  <c r="T1141" i="5" s="1"/>
  <c r="A1141" i="5"/>
  <c r="S1140" i="5"/>
  <c r="R1140" i="5"/>
  <c r="Q1140" i="5"/>
  <c r="P1140" i="5"/>
  <c r="O1140" i="5"/>
  <c r="N1140" i="5"/>
  <c r="K1140" i="5"/>
  <c r="J1140" i="5"/>
  <c r="I1140" i="5"/>
  <c r="H1140" i="5"/>
  <c r="G1140" i="5"/>
  <c r="F1140" i="5"/>
  <c r="E1140" i="5"/>
  <c r="D1140" i="5"/>
  <c r="C1140" i="5"/>
  <c r="U1140" i="5" s="1"/>
  <c r="B1140" i="5"/>
  <c r="T1140" i="5" s="1"/>
  <c r="A1140" i="5"/>
  <c r="S1139" i="5"/>
  <c r="R1139" i="5"/>
  <c r="Q1139" i="5"/>
  <c r="P1139" i="5"/>
  <c r="O1139" i="5"/>
  <c r="N1139" i="5"/>
  <c r="K1139" i="5"/>
  <c r="J1139" i="5"/>
  <c r="I1139" i="5"/>
  <c r="H1139" i="5"/>
  <c r="G1139" i="5"/>
  <c r="F1139" i="5"/>
  <c r="E1139" i="5"/>
  <c r="D1139" i="5"/>
  <c r="C1139" i="5"/>
  <c r="U1139" i="5" s="1"/>
  <c r="B1139" i="5"/>
  <c r="T1139" i="5" s="1"/>
  <c r="A1139" i="5"/>
  <c r="S1138" i="5"/>
  <c r="R1138" i="5"/>
  <c r="Q1138" i="5"/>
  <c r="P1138" i="5"/>
  <c r="O1138" i="5"/>
  <c r="N1138" i="5"/>
  <c r="K1138" i="5"/>
  <c r="J1138" i="5"/>
  <c r="I1138" i="5"/>
  <c r="H1138" i="5"/>
  <c r="G1138" i="5"/>
  <c r="F1138" i="5"/>
  <c r="E1138" i="5"/>
  <c r="D1138" i="5"/>
  <c r="C1138" i="5"/>
  <c r="U1138" i="5" s="1"/>
  <c r="B1138" i="5"/>
  <c r="T1138" i="5" s="1"/>
  <c r="A1138" i="5"/>
  <c r="S1137" i="5"/>
  <c r="R1137" i="5"/>
  <c r="Q1137" i="5"/>
  <c r="P1137" i="5"/>
  <c r="O1137" i="5"/>
  <c r="N1137" i="5"/>
  <c r="K1137" i="5"/>
  <c r="J1137" i="5"/>
  <c r="I1137" i="5"/>
  <c r="H1137" i="5"/>
  <c r="G1137" i="5"/>
  <c r="F1137" i="5"/>
  <c r="E1137" i="5"/>
  <c r="D1137" i="5"/>
  <c r="C1137" i="5"/>
  <c r="U1137" i="5" s="1"/>
  <c r="B1137" i="5"/>
  <c r="T1137" i="5" s="1"/>
  <c r="A1137" i="5"/>
  <c r="S1136" i="5"/>
  <c r="R1136" i="5"/>
  <c r="Q1136" i="5"/>
  <c r="P1136" i="5"/>
  <c r="O1136" i="5"/>
  <c r="N1136" i="5"/>
  <c r="K1136" i="5"/>
  <c r="J1136" i="5"/>
  <c r="I1136" i="5"/>
  <c r="H1136" i="5"/>
  <c r="G1136" i="5"/>
  <c r="F1136" i="5"/>
  <c r="E1136" i="5"/>
  <c r="D1136" i="5"/>
  <c r="C1136" i="5"/>
  <c r="U1136" i="5" s="1"/>
  <c r="B1136" i="5"/>
  <c r="T1136" i="5" s="1"/>
  <c r="A1136" i="5"/>
  <c r="S1135" i="5"/>
  <c r="R1135" i="5"/>
  <c r="Q1135" i="5"/>
  <c r="P1135" i="5"/>
  <c r="O1135" i="5"/>
  <c r="N1135" i="5"/>
  <c r="K1135" i="5"/>
  <c r="J1135" i="5"/>
  <c r="I1135" i="5"/>
  <c r="H1135" i="5"/>
  <c r="G1135" i="5"/>
  <c r="F1135" i="5"/>
  <c r="E1135" i="5"/>
  <c r="D1135" i="5"/>
  <c r="C1135" i="5"/>
  <c r="U1135" i="5" s="1"/>
  <c r="B1135" i="5"/>
  <c r="T1135" i="5" s="1"/>
  <c r="A1135" i="5"/>
  <c r="S1134" i="5"/>
  <c r="R1134" i="5"/>
  <c r="Q1134" i="5"/>
  <c r="P1134" i="5"/>
  <c r="O1134" i="5"/>
  <c r="N1134" i="5"/>
  <c r="K1134" i="5"/>
  <c r="J1134" i="5"/>
  <c r="I1134" i="5"/>
  <c r="H1134" i="5"/>
  <c r="G1134" i="5"/>
  <c r="F1134" i="5"/>
  <c r="E1134" i="5"/>
  <c r="D1134" i="5"/>
  <c r="C1134" i="5"/>
  <c r="U1134" i="5" s="1"/>
  <c r="B1134" i="5"/>
  <c r="T1134" i="5" s="1"/>
  <c r="A1134" i="5"/>
  <c r="S1133" i="5"/>
  <c r="R1133" i="5"/>
  <c r="Q1133" i="5"/>
  <c r="P1133" i="5"/>
  <c r="O1133" i="5"/>
  <c r="N1133" i="5"/>
  <c r="K1133" i="5"/>
  <c r="J1133" i="5"/>
  <c r="I1133" i="5"/>
  <c r="H1133" i="5"/>
  <c r="G1133" i="5"/>
  <c r="F1133" i="5"/>
  <c r="E1133" i="5"/>
  <c r="D1133" i="5"/>
  <c r="C1133" i="5"/>
  <c r="U1133" i="5" s="1"/>
  <c r="B1133" i="5"/>
  <c r="T1133" i="5" s="1"/>
  <c r="A1133" i="5"/>
  <c r="S1132" i="5"/>
  <c r="R1132" i="5"/>
  <c r="Q1132" i="5"/>
  <c r="P1132" i="5"/>
  <c r="O1132" i="5"/>
  <c r="N1132" i="5"/>
  <c r="K1132" i="5"/>
  <c r="J1132" i="5"/>
  <c r="I1132" i="5"/>
  <c r="H1132" i="5"/>
  <c r="G1132" i="5"/>
  <c r="F1132" i="5"/>
  <c r="E1132" i="5"/>
  <c r="D1132" i="5"/>
  <c r="C1132" i="5"/>
  <c r="U1132" i="5" s="1"/>
  <c r="B1132" i="5"/>
  <c r="T1132" i="5" s="1"/>
  <c r="A1132" i="5"/>
  <c r="S1131" i="5"/>
  <c r="R1131" i="5"/>
  <c r="Q1131" i="5"/>
  <c r="P1131" i="5"/>
  <c r="O1131" i="5"/>
  <c r="N1131" i="5"/>
  <c r="K1131" i="5"/>
  <c r="J1131" i="5"/>
  <c r="I1131" i="5"/>
  <c r="H1131" i="5"/>
  <c r="G1131" i="5"/>
  <c r="F1131" i="5"/>
  <c r="E1131" i="5"/>
  <c r="D1131" i="5"/>
  <c r="C1131" i="5"/>
  <c r="U1131" i="5" s="1"/>
  <c r="B1131" i="5"/>
  <c r="T1131" i="5" s="1"/>
  <c r="A1131" i="5"/>
  <c r="S1130" i="5"/>
  <c r="R1130" i="5"/>
  <c r="Q1130" i="5"/>
  <c r="P1130" i="5"/>
  <c r="O1130" i="5"/>
  <c r="N1130" i="5"/>
  <c r="K1130" i="5"/>
  <c r="J1130" i="5"/>
  <c r="I1130" i="5"/>
  <c r="H1130" i="5"/>
  <c r="G1130" i="5"/>
  <c r="F1130" i="5"/>
  <c r="E1130" i="5"/>
  <c r="D1130" i="5"/>
  <c r="C1130" i="5"/>
  <c r="U1130" i="5" s="1"/>
  <c r="B1130" i="5"/>
  <c r="T1130" i="5" s="1"/>
  <c r="A1130" i="5"/>
  <c r="S1129" i="5"/>
  <c r="R1129" i="5"/>
  <c r="Q1129" i="5"/>
  <c r="P1129" i="5"/>
  <c r="O1129" i="5"/>
  <c r="N1129" i="5"/>
  <c r="K1129" i="5"/>
  <c r="J1129" i="5"/>
  <c r="I1129" i="5"/>
  <c r="H1129" i="5"/>
  <c r="G1129" i="5"/>
  <c r="F1129" i="5"/>
  <c r="E1129" i="5"/>
  <c r="D1129" i="5"/>
  <c r="C1129" i="5"/>
  <c r="U1129" i="5" s="1"/>
  <c r="B1129" i="5"/>
  <c r="T1129" i="5" s="1"/>
  <c r="A1129" i="5"/>
  <c r="S1128" i="5"/>
  <c r="R1128" i="5"/>
  <c r="Q1128" i="5"/>
  <c r="P1128" i="5"/>
  <c r="O1128" i="5"/>
  <c r="N1128" i="5"/>
  <c r="K1128" i="5"/>
  <c r="J1128" i="5"/>
  <c r="I1128" i="5"/>
  <c r="H1128" i="5"/>
  <c r="G1128" i="5"/>
  <c r="F1128" i="5"/>
  <c r="E1128" i="5"/>
  <c r="D1128" i="5"/>
  <c r="C1128" i="5"/>
  <c r="U1128" i="5" s="1"/>
  <c r="B1128" i="5"/>
  <c r="T1128" i="5" s="1"/>
  <c r="A1128" i="5"/>
  <c r="S1127" i="5"/>
  <c r="R1127" i="5"/>
  <c r="Q1127" i="5"/>
  <c r="P1127" i="5"/>
  <c r="O1127" i="5"/>
  <c r="N1127" i="5"/>
  <c r="K1127" i="5"/>
  <c r="J1127" i="5"/>
  <c r="I1127" i="5"/>
  <c r="H1127" i="5"/>
  <c r="G1127" i="5"/>
  <c r="F1127" i="5"/>
  <c r="E1127" i="5"/>
  <c r="D1127" i="5"/>
  <c r="C1127" i="5"/>
  <c r="U1127" i="5" s="1"/>
  <c r="B1127" i="5"/>
  <c r="T1127" i="5" s="1"/>
  <c r="A1127" i="5"/>
  <c r="S1126" i="5"/>
  <c r="R1126" i="5"/>
  <c r="Q1126" i="5"/>
  <c r="P1126" i="5"/>
  <c r="O1126" i="5"/>
  <c r="N1126" i="5"/>
  <c r="K1126" i="5"/>
  <c r="J1126" i="5"/>
  <c r="I1126" i="5"/>
  <c r="H1126" i="5"/>
  <c r="G1126" i="5"/>
  <c r="F1126" i="5"/>
  <c r="E1126" i="5"/>
  <c r="D1126" i="5"/>
  <c r="C1126" i="5"/>
  <c r="U1126" i="5" s="1"/>
  <c r="B1126" i="5"/>
  <c r="T1126" i="5" s="1"/>
  <c r="A1126" i="5"/>
  <c r="S1125" i="5"/>
  <c r="R1125" i="5"/>
  <c r="Q1125" i="5"/>
  <c r="P1125" i="5"/>
  <c r="O1125" i="5"/>
  <c r="N1125" i="5"/>
  <c r="K1125" i="5"/>
  <c r="J1125" i="5"/>
  <c r="I1125" i="5"/>
  <c r="H1125" i="5"/>
  <c r="G1125" i="5"/>
  <c r="F1125" i="5"/>
  <c r="E1125" i="5"/>
  <c r="D1125" i="5"/>
  <c r="C1125" i="5"/>
  <c r="U1125" i="5" s="1"/>
  <c r="B1125" i="5"/>
  <c r="T1125" i="5" s="1"/>
  <c r="A1125" i="5"/>
  <c r="S1124" i="5"/>
  <c r="R1124" i="5"/>
  <c r="Q1124" i="5"/>
  <c r="P1124" i="5"/>
  <c r="O1124" i="5"/>
  <c r="N1124" i="5"/>
  <c r="K1124" i="5"/>
  <c r="J1124" i="5"/>
  <c r="I1124" i="5"/>
  <c r="H1124" i="5"/>
  <c r="G1124" i="5"/>
  <c r="F1124" i="5"/>
  <c r="E1124" i="5"/>
  <c r="D1124" i="5"/>
  <c r="C1124" i="5"/>
  <c r="U1124" i="5" s="1"/>
  <c r="B1124" i="5"/>
  <c r="T1124" i="5" s="1"/>
  <c r="A1124" i="5"/>
  <c r="S1123" i="5"/>
  <c r="R1123" i="5"/>
  <c r="Q1123" i="5"/>
  <c r="P1123" i="5"/>
  <c r="O1123" i="5"/>
  <c r="N1123" i="5"/>
  <c r="K1123" i="5"/>
  <c r="J1123" i="5"/>
  <c r="I1123" i="5"/>
  <c r="H1123" i="5"/>
  <c r="G1123" i="5"/>
  <c r="F1123" i="5"/>
  <c r="E1123" i="5"/>
  <c r="D1123" i="5"/>
  <c r="C1123" i="5"/>
  <c r="U1123" i="5" s="1"/>
  <c r="B1123" i="5"/>
  <c r="T1123" i="5" s="1"/>
  <c r="A1123" i="5"/>
  <c r="S1122" i="5"/>
  <c r="R1122" i="5"/>
  <c r="Q1122" i="5"/>
  <c r="P1122" i="5"/>
  <c r="O1122" i="5"/>
  <c r="N1122" i="5"/>
  <c r="K1122" i="5"/>
  <c r="J1122" i="5"/>
  <c r="I1122" i="5"/>
  <c r="H1122" i="5"/>
  <c r="G1122" i="5"/>
  <c r="F1122" i="5"/>
  <c r="E1122" i="5"/>
  <c r="D1122" i="5"/>
  <c r="C1122" i="5"/>
  <c r="U1122" i="5" s="1"/>
  <c r="B1122" i="5"/>
  <c r="T1122" i="5" s="1"/>
  <c r="A1122" i="5"/>
  <c r="S1121" i="5"/>
  <c r="R1121" i="5"/>
  <c r="Q1121" i="5"/>
  <c r="P1121" i="5"/>
  <c r="O1121" i="5"/>
  <c r="N1121" i="5"/>
  <c r="K1121" i="5"/>
  <c r="J1121" i="5"/>
  <c r="I1121" i="5"/>
  <c r="H1121" i="5"/>
  <c r="G1121" i="5"/>
  <c r="F1121" i="5"/>
  <c r="E1121" i="5"/>
  <c r="D1121" i="5"/>
  <c r="C1121" i="5"/>
  <c r="U1121" i="5" s="1"/>
  <c r="B1121" i="5"/>
  <c r="T1121" i="5" s="1"/>
  <c r="A1121" i="5"/>
  <c r="S1120" i="5"/>
  <c r="R1120" i="5"/>
  <c r="Q1120" i="5"/>
  <c r="P1120" i="5"/>
  <c r="O1120" i="5"/>
  <c r="N1120" i="5"/>
  <c r="K1120" i="5"/>
  <c r="J1120" i="5"/>
  <c r="I1120" i="5"/>
  <c r="H1120" i="5"/>
  <c r="G1120" i="5"/>
  <c r="F1120" i="5"/>
  <c r="E1120" i="5"/>
  <c r="D1120" i="5"/>
  <c r="C1120" i="5"/>
  <c r="U1120" i="5" s="1"/>
  <c r="B1120" i="5"/>
  <c r="T1120" i="5" s="1"/>
  <c r="A1120" i="5"/>
  <c r="S1119" i="5"/>
  <c r="R1119" i="5"/>
  <c r="Q1119" i="5"/>
  <c r="P1119" i="5"/>
  <c r="O1119" i="5"/>
  <c r="N1119" i="5"/>
  <c r="K1119" i="5"/>
  <c r="J1119" i="5"/>
  <c r="I1119" i="5"/>
  <c r="H1119" i="5"/>
  <c r="G1119" i="5"/>
  <c r="F1119" i="5"/>
  <c r="E1119" i="5"/>
  <c r="D1119" i="5"/>
  <c r="C1119" i="5"/>
  <c r="U1119" i="5" s="1"/>
  <c r="B1119" i="5"/>
  <c r="T1119" i="5" s="1"/>
  <c r="A1119" i="5"/>
  <c r="S1118" i="5"/>
  <c r="R1118" i="5"/>
  <c r="Q1118" i="5"/>
  <c r="P1118" i="5"/>
  <c r="O1118" i="5"/>
  <c r="N1118" i="5"/>
  <c r="K1118" i="5"/>
  <c r="J1118" i="5"/>
  <c r="I1118" i="5"/>
  <c r="H1118" i="5"/>
  <c r="G1118" i="5"/>
  <c r="F1118" i="5"/>
  <c r="E1118" i="5"/>
  <c r="D1118" i="5"/>
  <c r="C1118" i="5"/>
  <c r="U1118" i="5" s="1"/>
  <c r="B1118" i="5"/>
  <c r="T1118" i="5" s="1"/>
  <c r="A1118" i="5"/>
  <c r="S1117" i="5"/>
  <c r="R1117" i="5"/>
  <c r="Q1117" i="5"/>
  <c r="P1117" i="5"/>
  <c r="O1117" i="5"/>
  <c r="N1117" i="5"/>
  <c r="K1117" i="5"/>
  <c r="J1117" i="5"/>
  <c r="I1117" i="5"/>
  <c r="H1117" i="5"/>
  <c r="G1117" i="5"/>
  <c r="F1117" i="5"/>
  <c r="E1117" i="5"/>
  <c r="D1117" i="5"/>
  <c r="C1117" i="5"/>
  <c r="U1117" i="5" s="1"/>
  <c r="B1117" i="5"/>
  <c r="T1117" i="5" s="1"/>
  <c r="A1117" i="5"/>
  <c r="S1116" i="5"/>
  <c r="R1116" i="5"/>
  <c r="Q1116" i="5"/>
  <c r="P1116" i="5"/>
  <c r="O1116" i="5"/>
  <c r="N1116" i="5"/>
  <c r="K1116" i="5"/>
  <c r="J1116" i="5"/>
  <c r="I1116" i="5"/>
  <c r="H1116" i="5"/>
  <c r="G1116" i="5"/>
  <c r="F1116" i="5"/>
  <c r="E1116" i="5"/>
  <c r="D1116" i="5"/>
  <c r="C1116" i="5"/>
  <c r="U1116" i="5" s="1"/>
  <c r="B1116" i="5"/>
  <c r="T1116" i="5" s="1"/>
  <c r="A1116" i="5"/>
  <c r="S1115" i="5"/>
  <c r="R1115" i="5"/>
  <c r="Q1115" i="5"/>
  <c r="P1115" i="5"/>
  <c r="O1115" i="5"/>
  <c r="N1115" i="5"/>
  <c r="K1115" i="5"/>
  <c r="J1115" i="5"/>
  <c r="I1115" i="5"/>
  <c r="H1115" i="5"/>
  <c r="G1115" i="5"/>
  <c r="F1115" i="5"/>
  <c r="E1115" i="5"/>
  <c r="D1115" i="5"/>
  <c r="C1115" i="5"/>
  <c r="U1115" i="5" s="1"/>
  <c r="B1115" i="5"/>
  <c r="T1115" i="5" s="1"/>
  <c r="A1115" i="5"/>
  <c r="S1114" i="5"/>
  <c r="R1114" i="5"/>
  <c r="Q1114" i="5"/>
  <c r="P1114" i="5"/>
  <c r="O1114" i="5"/>
  <c r="N1114" i="5"/>
  <c r="K1114" i="5"/>
  <c r="J1114" i="5"/>
  <c r="I1114" i="5"/>
  <c r="H1114" i="5"/>
  <c r="G1114" i="5"/>
  <c r="F1114" i="5"/>
  <c r="E1114" i="5"/>
  <c r="D1114" i="5"/>
  <c r="C1114" i="5"/>
  <c r="U1114" i="5" s="1"/>
  <c r="B1114" i="5"/>
  <c r="T1114" i="5" s="1"/>
  <c r="A1114" i="5"/>
  <c r="S1113" i="5"/>
  <c r="R1113" i="5"/>
  <c r="Q1113" i="5"/>
  <c r="P1113" i="5"/>
  <c r="O1113" i="5"/>
  <c r="N1113" i="5"/>
  <c r="K1113" i="5"/>
  <c r="J1113" i="5"/>
  <c r="I1113" i="5"/>
  <c r="H1113" i="5"/>
  <c r="G1113" i="5"/>
  <c r="F1113" i="5"/>
  <c r="E1113" i="5"/>
  <c r="D1113" i="5"/>
  <c r="C1113" i="5"/>
  <c r="U1113" i="5" s="1"/>
  <c r="B1113" i="5"/>
  <c r="T1113" i="5" s="1"/>
  <c r="A1113" i="5"/>
  <c r="S1112" i="5"/>
  <c r="R1112" i="5"/>
  <c r="Q1112" i="5"/>
  <c r="P1112" i="5"/>
  <c r="O1112" i="5"/>
  <c r="N1112" i="5"/>
  <c r="K1112" i="5"/>
  <c r="J1112" i="5"/>
  <c r="I1112" i="5"/>
  <c r="H1112" i="5"/>
  <c r="G1112" i="5"/>
  <c r="F1112" i="5"/>
  <c r="E1112" i="5"/>
  <c r="D1112" i="5"/>
  <c r="C1112" i="5"/>
  <c r="U1112" i="5" s="1"/>
  <c r="B1112" i="5"/>
  <c r="T1112" i="5" s="1"/>
  <c r="A1112" i="5"/>
  <c r="S1111" i="5"/>
  <c r="R1111" i="5"/>
  <c r="Q1111" i="5"/>
  <c r="P1111" i="5"/>
  <c r="O1111" i="5"/>
  <c r="N1111" i="5"/>
  <c r="K1111" i="5"/>
  <c r="J1111" i="5"/>
  <c r="I1111" i="5"/>
  <c r="H1111" i="5"/>
  <c r="G1111" i="5"/>
  <c r="F1111" i="5"/>
  <c r="E1111" i="5"/>
  <c r="D1111" i="5"/>
  <c r="C1111" i="5"/>
  <c r="U1111" i="5" s="1"/>
  <c r="B1111" i="5"/>
  <c r="T1111" i="5" s="1"/>
  <c r="A1111" i="5"/>
  <c r="S1110" i="5"/>
  <c r="R1110" i="5"/>
  <c r="Q1110" i="5"/>
  <c r="P1110" i="5"/>
  <c r="O1110" i="5"/>
  <c r="N1110" i="5"/>
  <c r="K1110" i="5"/>
  <c r="J1110" i="5"/>
  <c r="I1110" i="5"/>
  <c r="H1110" i="5"/>
  <c r="G1110" i="5"/>
  <c r="F1110" i="5"/>
  <c r="E1110" i="5"/>
  <c r="D1110" i="5"/>
  <c r="C1110" i="5"/>
  <c r="U1110" i="5" s="1"/>
  <c r="B1110" i="5"/>
  <c r="T1110" i="5" s="1"/>
  <c r="A1110" i="5"/>
  <c r="S1109" i="5"/>
  <c r="R1109" i="5"/>
  <c r="Q1109" i="5"/>
  <c r="P1109" i="5"/>
  <c r="O1109" i="5"/>
  <c r="N1109" i="5"/>
  <c r="K1109" i="5"/>
  <c r="J1109" i="5"/>
  <c r="I1109" i="5"/>
  <c r="H1109" i="5"/>
  <c r="G1109" i="5"/>
  <c r="F1109" i="5"/>
  <c r="E1109" i="5"/>
  <c r="D1109" i="5"/>
  <c r="C1109" i="5"/>
  <c r="U1109" i="5" s="1"/>
  <c r="B1109" i="5"/>
  <c r="T1109" i="5" s="1"/>
  <c r="A1109" i="5"/>
  <c r="S1108" i="5"/>
  <c r="R1108" i="5"/>
  <c r="Q1108" i="5"/>
  <c r="P1108" i="5"/>
  <c r="O1108" i="5"/>
  <c r="N1108" i="5"/>
  <c r="K1108" i="5"/>
  <c r="J1108" i="5"/>
  <c r="I1108" i="5"/>
  <c r="H1108" i="5"/>
  <c r="G1108" i="5"/>
  <c r="F1108" i="5"/>
  <c r="E1108" i="5"/>
  <c r="D1108" i="5"/>
  <c r="C1108" i="5"/>
  <c r="U1108" i="5" s="1"/>
  <c r="B1108" i="5"/>
  <c r="T1108" i="5" s="1"/>
  <c r="A1108" i="5"/>
  <c r="S1107" i="5"/>
  <c r="R1107" i="5"/>
  <c r="Q1107" i="5"/>
  <c r="P1107" i="5"/>
  <c r="O1107" i="5"/>
  <c r="N1107" i="5"/>
  <c r="K1107" i="5"/>
  <c r="J1107" i="5"/>
  <c r="I1107" i="5"/>
  <c r="H1107" i="5"/>
  <c r="G1107" i="5"/>
  <c r="F1107" i="5"/>
  <c r="E1107" i="5"/>
  <c r="D1107" i="5"/>
  <c r="C1107" i="5"/>
  <c r="U1107" i="5" s="1"/>
  <c r="B1107" i="5"/>
  <c r="T1107" i="5" s="1"/>
  <c r="A1107" i="5"/>
  <c r="S1106" i="5"/>
  <c r="R1106" i="5"/>
  <c r="Q1106" i="5"/>
  <c r="P1106" i="5"/>
  <c r="O1106" i="5"/>
  <c r="N1106" i="5"/>
  <c r="K1106" i="5"/>
  <c r="J1106" i="5"/>
  <c r="I1106" i="5"/>
  <c r="H1106" i="5"/>
  <c r="G1106" i="5"/>
  <c r="F1106" i="5"/>
  <c r="E1106" i="5"/>
  <c r="D1106" i="5"/>
  <c r="C1106" i="5"/>
  <c r="U1106" i="5" s="1"/>
  <c r="B1106" i="5"/>
  <c r="T1106" i="5" s="1"/>
  <c r="A1106" i="5"/>
  <c r="S1105" i="5"/>
  <c r="R1105" i="5"/>
  <c r="Q1105" i="5"/>
  <c r="P1105" i="5"/>
  <c r="O1105" i="5"/>
  <c r="N1105" i="5"/>
  <c r="K1105" i="5"/>
  <c r="J1105" i="5"/>
  <c r="I1105" i="5"/>
  <c r="H1105" i="5"/>
  <c r="G1105" i="5"/>
  <c r="F1105" i="5"/>
  <c r="E1105" i="5"/>
  <c r="D1105" i="5"/>
  <c r="C1105" i="5"/>
  <c r="U1105" i="5" s="1"/>
  <c r="B1105" i="5"/>
  <c r="T1105" i="5" s="1"/>
  <c r="A1105" i="5"/>
  <c r="S1104" i="5"/>
  <c r="R1104" i="5"/>
  <c r="Q1104" i="5"/>
  <c r="P1104" i="5"/>
  <c r="O1104" i="5"/>
  <c r="N1104" i="5"/>
  <c r="K1104" i="5"/>
  <c r="J1104" i="5"/>
  <c r="I1104" i="5"/>
  <c r="H1104" i="5"/>
  <c r="G1104" i="5"/>
  <c r="F1104" i="5"/>
  <c r="E1104" i="5"/>
  <c r="D1104" i="5"/>
  <c r="C1104" i="5"/>
  <c r="U1104" i="5" s="1"/>
  <c r="B1104" i="5"/>
  <c r="T1104" i="5" s="1"/>
  <c r="A1104" i="5"/>
  <c r="S1103" i="5"/>
  <c r="R1103" i="5"/>
  <c r="Q1103" i="5"/>
  <c r="P1103" i="5"/>
  <c r="O1103" i="5"/>
  <c r="N1103" i="5"/>
  <c r="K1103" i="5"/>
  <c r="J1103" i="5"/>
  <c r="I1103" i="5"/>
  <c r="H1103" i="5"/>
  <c r="G1103" i="5"/>
  <c r="F1103" i="5"/>
  <c r="E1103" i="5"/>
  <c r="D1103" i="5"/>
  <c r="C1103" i="5"/>
  <c r="U1103" i="5" s="1"/>
  <c r="B1103" i="5"/>
  <c r="T1103" i="5" s="1"/>
  <c r="A1103" i="5"/>
  <c r="S1102" i="5"/>
  <c r="R1102" i="5"/>
  <c r="Q1102" i="5"/>
  <c r="P1102" i="5"/>
  <c r="O1102" i="5"/>
  <c r="N1102" i="5"/>
  <c r="K1102" i="5"/>
  <c r="J1102" i="5"/>
  <c r="I1102" i="5"/>
  <c r="H1102" i="5"/>
  <c r="G1102" i="5"/>
  <c r="F1102" i="5"/>
  <c r="E1102" i="5"/>
  <c r="D1102" i="5"/>
  <c r="C1102" i="5"/>
  <c r="U1102" i="5" s="1"/>
  <c r="B1102" i="5"/>
  <c r="T1102" i="5" s="1"/>
  <c r="A1102" i="5"/>
  <c r="S1101" i="5"/>
  <c r="R1101" i="5"/>
  <c r="Q1101" i="5"/>
  <c r="P1101" i="5"/>
  <c r="O1101" i="5"/>
  <c r="N1101" i="5"/>
  <c r="K1101" i="5"/>
  <c r="J1101" i="5"/>
  <c r="I1101" i="5"/>
  <c r="H1101" i="5"/>
  <c r="G1101" i="5"/>
  <c r="F1101" i="5"/>
  <c r="E1101" i="5"/>
  <c r="D1101" i="5"/>
  <c r="C1101" i="5"/>
  <c r="U1101" i="5" s="1"/>
  <c r="B1101" i="5"/>
  <c r="T1101" i="5" s="1"/>
  <c r="A1101" i="5"/>
  <c r="S1100" i="5"/>
  <c r="R1100" i="5"/>
  <c r="Q1100" i="5"/>
  <c r="P1100" i="5"/>
  <c r="O1100" i="5"/>
  <c r="N1100" i="5"/>
  <c r="K1100" i="5"/>
  <c r="J1100" i="5"/>
  <c r="I1100" i="5"/>
  <c r="H1100" i="5"/>
  <c r="G1100" i="5"/>
  <c r="F1100" i="5"/>
  <c r="E1100" i="5"/>
  <c r="D1100" i="5"/>
  <c r="C1100" i="5"/>
  <c r="U1100" i="5" s="1"/>
  <c r="B1100" i="5"/>
  <c r="T1100" i="5" s="1"/>
  <c r="A1100" i="5"/>
  <c r="S1099" i="5"/>
  <c r="R1099" i="5"/>
  <c r="Q1099" i="5"/>
  <c r="P1099" i="5"/>
  <c r="O1099" i="5"/>
  <c r="N1099" i="5"/>
  <c r="K1099" i="5"/>
  <c r="J1099" i="5"/>
  <c r="I1099" i="5"/>
  <c r="H1099" i="5"/>
  <c r="G1099" i="5"/>
  <c r="F1099" i="5"/>
  <c r="E1099" i="5"/>
  <c r="D1099" i="5"/>
  <c r="C1099" i="5"/>
  <c r="U1099" i="5" s="1"/>
  <c r="B1099" i="5"/>
  <c r="T1099" i="5" s="1"/>
  <c r="A1099" i="5"/>
  <c r="S1098" i="5"/>
  <c r="R1098" i="5"/>
  <c r="Q1098" i="5"/>
  <c r="P1098" i="5"/>
  <c r="O1098" i="5"/>
  <c r="N1098" i="5"/>
  <c r="K1098" i="5"/>
  <c r="J1098" i="5"/>
  <c r="I1098" i="5"/>
  <c r="H1098" i="5"/>
  <c r="G1098" i="5"/>
  <c r="F1098" i="5"/>
  <c r="E1098" i="5"/>
  <c r="D1098" i="5"/>
  <c r="C1098" i="5"/>
  <c r="U1098" i="5" s="1"/>
  <c r="B1098" i="5"/>
  <c r="T1098" i="5" s="1"/>
  <c r="A1098" i="5"/>
  <c r="S1097" i="5"/>
  <c r="R1097" i="5"/>
  <c r="Q1097" i="5"/>
  <c r="P1097" i="5"/>
  <c r="O1097" i="5"/>
  <c r="N1097" i="5"/>
  <c r="K1097" i="5"/>
  <c r="J1097" i="5"/>
  <c r="I1097" i="5"/>
  <c r="H1097" i="5"/>
  <c r="G1097" i="5"/>
  <c r="F1097" i="5"/>
  <c r="E1097" i="5"/>
  <c r="D1097" i="5"/>
  <c r="C1097" i="5"/>
  <c r="U1097" i="5" s="1"/>
  <c r="B1097" i="5"/>
  <c r="T1097" i="5" s="1"/>
  <c r="A1097" i="5"/>
  <c r="S1096" i="5"/>
  <c r="R1096" i="5"/>
  <c r="Q1096" i="5"/>
  <c r="P1096" i="5"/>
  <c r="O1096" i="5"/>
  <c r="N1096" i="5"/>
  <c r="K1096" i="5"/>
  <c r="J1096" i="5"/>
  <c r="I1096" i="5"/>
  <c r="H1096" i="5"/>
  <c r="G1096" i="5"/>
  <c r="F1096" i="5"/>
  <c r="E1096" i="5"/>
  <c r="D1096" i="5"/>
  <c r="C1096" i="5"/>
  <c r="U1096" i="5" s="1"/>
  <c r="B1096" i="5"/>
  <c r="T1096" i="5" s="1"/>
  <c r="A1096" i="5"/>
  <c r="S1095" i="5"/>
  <c r="R1095" i="5"/>
  <c r="Q1095" i="5"/>
  <c r="P1095" i="5"/>
  <c r="O1095" i="5"/>
  <c r="N1095" i="5"/>
  <c r="K1095" i="5"/>
  <c r="J1095" i="5"/>
  <c r="I1095" i="5"/>
  <c r="H1095" i="5"/>
  <c r="G1095" i="5"/>
  <c r="F1095" i="5"/>
  <c r="E1095" i="5"/>
  <c r="D1095" i="5"/>
  <c r="C1095" i="5"/>
  <c r="U1095" i="5" s="1"/>
  <c r="B1095" i="5"/>
  <c r="T1095" i="5" s="1"/>
  <c r="A1095" i="5"/>
  <c r="S1094" i="5"/>
  <c r="R1094" i="5"/>
  <c r="Q1094" i="5"/>
  <c r="P1094" i="5"/>
  <c r="O1094" i="5"/>
  <c r="N1094" i="5"/>
  <c r="K1094" i="5"/>
  <c r="J1094" i="5"/>
  <c r="I1094" i="5"/>
  <c r="H1094" i="5"/>
  <c r="G1094" i="5"/>
  <c r="F1094" i="5"/>
  <c r="E1094" i="5"/>
  <c r="D1094" i="5"/>
  <c r="C1094" i="5"/>
  <c r="U1094" i="5" s="1"/>
  <c r="B1094" i="5"/>
  <c r="T1094" i="5" s="1"/>
  <c r="A1094" i="5"/>
  <c r="S1093" i="5"/>
  <c r="R1093" i="5"/>
  <c r="Q1093" i="5"/>
  <c r="P1093" i="5"/>
  <c r="O1093" i="5"/>
  <c r="N1093" i="5"/>
  <c r="K1093" i="5"/>
  <c r="J1093" i="5"/>
  <c r="I1093" i="5"/>
  <c r="H1093" i="5"/>
  <c r="G1093" i="5"/>
  <c r="F1093" i="5"/>
  <c r="E1093" i="5"/>
  <c r="D1093" i="5"/>
  <c r="C1093" i="5"/>
  <c r="U1093" i="5" s="1"/>
  <c r="B1093" i="5"/>
  <c r="T1093" i="5" s="1"/>
  <c r="A1093" i="5"/>
  <c r="S1092" i="5"/>
  <c r="R1092" i="5"/>
  <c r="Q1092" i="5"/>
  <c r="P1092" i="5"/>
  <c r="O1092" i="5"/>
  <c r="N1092" i="5"/>
  <c r="K1092" i="5"/>
  <c r="J1092" i="5"/>
  <c r="I1092" i="5"/>
  <c r="H1092" i="5"/>
  <c r="G1092" i="5"/>
  <c r="F1092" i="5"/>
  <c r="E1092" i="5"/>
  <c r="D1092" i="5"/>
  <c r="C1092" i="5"/>
  <c r="U1092" i="5" s="1"/>
  <c r="B1092" i="5"/>
  <c r="T1092" i="5" s="1"/>
  <c r="A1092" i="5"/>
  <c r="S1091" i="5"/>
  <c r="R1091" i="5"/>
  <c r="Q1091" i="5"/>
  <c r="P1091" i="5"/>
  <c r="O1091" i="5"/>
  <c r="N1091" i="5"/>
  <c r="K1091" i="5"/>
  <c r="J1091" i="5"/>
  <c r="I1091" i="5"/>
  <c r="H1091" i="5"/>
  <c r="G1091" i="5"/>
  <c r="F1091" i="5"/>
  <c r="E1091" i="5"/>
  <c r="D1091" i="5"/>
  <c r="C1091" i="5"/>
  <c r="U1091" i="5" s="1"/>
  <c r="B1091" i="5"/>
  <c r="T1091" i="5" s="1"/>
  <c r="A1091" i="5"/>
  <c r="S1090" i="5"/>
  <c r="R1090" i="5"/>
  <c r="Q1090" i="5"/>
  <c r="P1090" i="5"/>
  <c r="O1090" i="5"/>
  <c r="N1090" i="5"/>
  <c r="K1090" i="5"/>
  <c r="J1090" i="5"/>
  <c r="I1090" i="5"/>
  <c r="H1090" i="5"/>
  <c r="G1090" i="5"/>
  <c r="F1090" i="5"/>
  <c r="E1090" i="5"/>
  <c r="D1090" i="5"/>
  <c r="C1090" i="5"/>
  <c r="U1090" i="5" s="1"/>
  <c r="B1090" i="5"/>
  <c r="T1090" i="5" s="1"/>
  <c r="A1090" i="5"/>
  <c r="S1089" i="5"/>
  <c r="R1089" i="5"/>
  <c r="Q1089" i="5"/>
  <c r="P1089" i="5"/>
  <c r="O1089" i="5"/>
  <c r="N1089" i="5"/>
  <c r="K1089" i="5"/>
  <c r="J1089" i="5"/>
  <c r="I1089" i="5"/>
  <c r="H1089" i="5"/>
  <c r="G1089" i="5"/>
  <c r="F1089" i="5"/>
  <c r="E1089" i="5"/>
  <c r="D1089" i="5"/>
  <c r="C1089" i="5"/>
  <c r="U1089" i="5" s="1"/>
  <c r="B1089" i="5"/>
  <c r="T1089" i="5" s="1"/>
  <c r="A1089" i="5"/>
  <c r="S1088" i="5"/>
  <c r="R1088" i="5"/>
  <c r="Q1088" i="5"/>
  <c r="P1088" i="5"/>
  <c r="O1088" i="5"/>
  <c r="N1088" i="5"/>
  <c r="K1088" i="5"/>
  <c r="J1088" i="5"/>
  <c r="I1088" i="5"/>
  <c r="H1088" i="5"/>
  <c r="G1088" i="5"/>
  <c r="F1088" i="5"/>
  <c r="E1088" i="5"/>
  <c r="D1088" i="5"/>
  <c r="C1088" i="5"/>
  <c r="U1088" i="5" s="1"/>
  <c r="B1088" i="5"/>
  <c r="T1088" i="5" s="1"/>
  <c r="A1088" i="5"/>
  <c r="S1087" i="5"/>
  <c r="R1087" i="5"/>
  <c r="Q1087" i="5"/>
  <c r="P1087" i="5"/>
  <c r="O1087" i="5"/>
  <c r="N1087" i="5"/>
  <c r="K1087" i="5"/>
  <c r="J1087" i="5"/>
  <c r="I1087" i="5"/>
  <c r="H1087" i="5"/>
  <c r="G1087" i="5"/>
  <c r="F1087" i="5"/>
  <c r="E1087" i="5"/>
  <c r="D1087" i="5"/>
  <c r="C1087" i="5"/>
  <c r="U1087" i="5" s="1"/>
  <c r="B1087" i="5"/>
  <c r="T1087" i="5" s="1"/>
  <c r="A1087" i="5"/>
  <c r="S1086" i="5"/>
  <c r="R1086" i="5"/>
  <c r="Q1086" i="5"/>
  <c r="P1086" i="5"/>
  <c r="O1086" i="5"/>
  <c r="N1086" i="5"/>
  <c r="K1086" i="5"/>
  <c r="J1086" i="5"/>
  <c r="I1086" i="5"/>
  <c r="H1086" i="5"/>
  <c r="G1086" i="5"/>
  <c r="F1086" i="5"/>
  <c r="E1086" i="5"/>
  <c r="D1086" i="5"/>
  <c r="C1086" i="5"/>
  <c r="U1086" i="5" s="1"/>
  <c r="B1086" i="5"/>
  <c r="T1086" i="5" s="1"/>
  <c r="A1086" i="5"/>
  <c r="S1085" i="5"/>
  <c r="R1085" i="5"/>
  <c r="Q1085" i="5"/>
  <c r="P1085" i="5"/>
  <c r="O1085" i="5"/>
  <c r="N1085" i="5"/>
  <c r="K1085" i="5"/>
  <c r="J1085" i="5"/>
  <c r="I1085" i="5"/>
  <c r="H1085" i="5"/>
  <c r="G1085" i="5"/>
  <c r="F1085" i="5"/>
  <c r="E1085" i="5"/>
  <c r="D1085" i="5"/>
  <c r="C1085" i="5"/>
  <c r="U1085" i="5" s="1"/>
  <c r="B1085" i="5"/>
  <c r="T1085" i="5" s="1"/>
  <c r="A1085" i="5"/>
  <c r="S1084" i="5"/>
  <c r="R1084" i="5"/>
  <c r="Q1084" i="5"/>
  <c r="P1084" i="5"/>
  <c r="O1084" i="5"/>
  <c r="N1084" i="5"/>
  <c r="K1084" i="5"/>
  <c r="J1084" i="5"/>
  <c r="I1084" i="5"/>
  <c r="H1084" i="5"/>
  <c r="G1084" i="5"/>
  <c r="F1084" i="5"/>
  <c r="E1084" i="5"/>
  <c r="D1084" i="5"/>
  <c r="C1084" i="5"/>
  <c r="U1084" i="5" s="1"/>
  <c r="B1084" i="5"/>
  <c r="T1084" i="5" s="1"/>
  <c r="A1084" i="5"/>
  <c r="S1083" i="5"/>
  <c r="R1083" i="5"/>
  <c r="Q1083" i="5"/>
  <c r="P1083" i="5"/>
  <c r="O1083" i="5"/>
  <c r="N1083" i="5"/>
  <c r="K1083" i="5"/>
  <c r="J1083" i="5"/>
  <c r="I1083" i="5"/>
  <c r="H1083" i="5"/>
  <c r="G1083" i="5"/>
  <c r="F1083" i="5"/>
  <c r="E1083" i="5"/>
  <c r="D1083" i="5"/>
  <c r="C1083" i="5"/>
  <c r="U1083" i="5" s="1"/>
  <c r="B1083" i="5"/>
  <c r="T1083" i="5" s="1"/>
  <c r="A1083" i="5"/>
  <c r="S1082" i="5"/>
  <c r="R1082" i="5"/>
  <c r="Q1082" i="5"/>
  <c r="P1082" i="5"/>
  <c r="O1082" i="5"/>
  <c r="N1082" i="5"/>
  <c r="K1082" i="5"/>
  <c r="J1082" i="5"/>
  <c r="I1082" i="5"/>
  <c r="H1082" i="5"/>
  <c r="G1082" i="5"/>
  <c r="F1082" i="5"/>
  <c r="E1082" i="5"/>
  <c r="D1082" i="5"/>
  <c r="C1082" i="5"/>
  <c r="U1082" i="5" s="1"/>
  <c r="B1082" i="5"/>
  <c r="T1082" i="5" s="1"/>
  <c r="A1082" i="5"/>
  <c r="S1081" i="5"/>
  <c r="R1081" i="5"/>
  <c r="Q1081" i="5"/>
  <c r="P1081" i="5"/>
  <c r="O1081" i="5"/>
  <c r="N1081" i="5"/>
  <c r="K1081" i="5"/>
  <c r="J1081" i="5"/>
  <c r="I1081" i="5"/>
  <c r="H1081" i="5"/>
  <c r="G1081" i="5"/>
  <c r="F1081" i="5"/>
  <c r="E1081" i="5"/>
  <c r="D1081" i="5"/>
  <c r="C1081" i="5"/>
  <c r="U1081" i="5" s="1"/>
  <c r="B1081" i="5"/>
  <c r="T1081" i="5" s="1"/>
  <c r="A1081" i="5"/>
  <c r="S1080" i="5"/>
  <c r="R1080" i="5"/>
  <c r="Q1080" i="5"/>
  <c r="P1080" i="5"/>
  <c r="O1080" i="5"/>
  <c r="N1080" i="5"/>
  <c r="K1080" i="5"/>
  <c r="J1080" i="5"/>
  <c r="I1080" i="5"/>
  <c r="H1080" i="5"/>
  <c r="G1080" i="5"/>
  <c r="F1080" i="5"/>
  <c r="E1080" i="5"/>
  <c r="D1080" i="5"/>
  <c r="C1080" i="5"/>
  <c r="U1080" i="5" s="1"/>
  <c r="B1080" i="5"/>
  <c r="T1080" i="5" s="1"/>
  <c r="A1080" i="5"/>
  <c r="S1079" i="5"/>
  <c r="R1079" i="5"/>
  <c r="Q1079" i="5"/>
  <c r="P1079" i="5"/>
  <c r="O1079" i="5"/>
  <c r="N1079" i="5"/>
  <c r="K1079" i="5"/>
  <c r="J1079" i="5"/>
  <c r="I1079" i="5"/>
  <c r="H1079" i="5"/>
  <c r="G1079" i="5"/>
  <c r="F1079" i="5"/>
  <c r="E1079" i="5"/>
  <c r="D1079" i="5"/>
  <c r="C1079" i="5"/>
  <c r="U1079" i="5" s="1"/>
  <c r="B1079" i="5"/>
  <c r="T1079" i="5" s="1"/>
  <c r="A1079" i="5"/>
  <c r="S1078" i="5"/>
  <c r="R1078" i="5"/>
  <c r="Q1078" i="5"/>
  <c r="P1078" i="5"/>
  <c r="O1078" i="5"/>
  <c r="N1078" i="5"/>
  <c r="K1078" i="5"/>
  <c r="J1078" i="5"/>
  <c r="I1078" i="5"/>
  <c r="H1078" i="5"/>
  <c r="G1078" i="5"/>
  <c r="F1078" i="5"/>
  <c r="E1078" i="5"/>
  <c r="D1078" i="5"/>
  <c r="C1078" i="5"/>
  <c r="U1078" i="5" s="1"/>
  <c r="B1078" i="5"/>
  <c r="T1078" i="5" s="1"/>
  <c r="A1078" i="5"/>
  <c r="S1077" i="5"/>
  <c r="R1077" i="5"/>
  <c r="Q1077" i="5"/>
  <c r="P1077" i="5"/>
  <c r="O1077" i="5"/>
  <c r="N1077" i="5"/>
  <c r="K1077" i="5"/>
  <c r="J1077" i="5"/>
  <c r="I1077" i="5"/>
  <c r="H1077" i="5"/>
  <c r="G1077" i="5"/>
  <c r="F1077" i="5"/>
  <c r="E1077" i="5"/>
  <c r="D1077" i="5"/>
  <c r="C1077" i="5"/>
  <c r="U1077" i="5" s="1"/>
  <c r="B1077" i="5"/>
  <c r="T1077" i="5" s="1"/>
  <c r="A1077" i="5"/>
  <c r="S1076" i="5"/>
  <c r="R1076" i="5"/>
  <c r="Q1076" i="5"/>
  <c r="P1076" i="5"/>
  <c r="O1076" i="5"/>
  <c r="N1076" i="5"/>
  <c r="K1076" i="5"/>
  <c r="J1076" i="5"/>
  <c r="I1076" i="5"/>
  <c r="H1076" i="5"/>
  <c r="G1076" i="5"/>
  <c r="F1076" i="5"/>
  <c r="E1076" i="5"/>
  <c r="D1076" i="5"/>
  <c r="C1076" i="5"/>
  <c r="U1076" i="5" s="1"/>
  <c r="B1076" i="5"/>
  <c r="T1076" i="5" s="1"/>
  <c r="A1076" i="5"/>
  <c r="S1075" i="5"/>
  <c r="R1075" i="5"/>
  <c r="Q1075" i="5"/>
  <c r="P1075" i="5"/>
  <c r="O1075" i="5"/>
  <c r="N1075" i="5"/>
  <c r="K1075" i="5"/>
  <c r="J1075" i="5"/>
  <c r="I1075" i="5"/>
  <c r="H1075" i="5"/>
  <c r="G1075" i="5"/>
  <c r="F1075" i="5"/>
  <c r="E1075" i="5"/>
  <c r="D1075" i="5"/>
  <c r="C1075" i="5"/>
  <c r="U1075" i="5" s="1"/>
  <c r="B1075" i="5"/>
  <c r="T1075" i="5" s="1"/>
  <c r="A1075" i="5"/>
  <c r="S1074" i="5"/>
  <c r="R1074" i="5"/>
  <c r="Q1074" i="5"/>
  <c r="P1074" i="5"/>
  <c r="O1074" i="5"/>
  <c r="N1074" i="5"/>
  <c r="K1074" i="5"/>
  <c r="J1074" i="5"/>
  <c r="I1074" i="5"/>
  <c r="H1074" i="5"/>
  <c r="G1074" i="5"/>
  <c r="F1074" i="5"/>
  <c r="E1074" i="5"/>
  <c r="D1074" i="5"/>
  <c r="C1074" i="5"/>
  <c r="U1074" i="5" s="1"/>
  <c r="B1074" i="5"/>
  <c r="T1074" i="5" s="1"/>
  <c r="A1074" i="5"/>
  <c r="S1073" i="5"/>
  <c r="R1073" i="5"/>
  <c r="Q1073" i="5"/>
  <c r="P1073" i="5"/>
  <c r="O1073" i="5"/>
  <c r="N1073" i="5"/>
  <c r="K1073" i="5"/>
  <c r="J1073" i="5"/>
  <c r="I1073" i="5"/>
  <c r="H1073" i="5"/>
  <c r="G1073" i="5"/>
  <c r="F1073" i="5"/>
  <c r="E1073" i="5"/>
  <c r="D1073" i="5"/>
  <c r="C1073" i="5"/>
  <c r="U1073" i="5" s="1"/>
  <c r="B1073" i="5"/>
  <c r="T1073" i="5" s="1"/>
  <c r="A1073" i="5"/>
  <c r="S1072" i="5"/>
  <c r="R1072" i="5"/>
  <c r="Q1072" i="5"/>
  <c r="P1072" i="5"/>
  <c r="O1072" i="5"/>
  <c r="N1072" i="5"/>
  <c r="K1072" i="5"/>
  <c r="J1072" i="5"/>
  <c r="I1072" i="5"/>
  <c r="H1072" i="5"/>
  <c r="G1072" i="5"/>
  <c r="F1072" i="5"/>
  <c r="E1072" i="5"/>
  <c r="D1072" i="5"/>
  <c r="C1072" i="5"/>
  <c r="U1072" i="5" s="1"/>
  <c r="B1072" i="5"/>
  <c r="T1072" i="5" s="1"/>
  <c r="A1072" i="5"/>
  <c r="S1071" i="5"/>
  <c r="R1071" i="5"/>
  <c r="Q1071" i="5"/>
  <c r="P1071" i="5"/>
  <c r="O1071" i="5"/>
  <c r="N1071" i="5"/>
  <c r="K1071" i="5"/>
  <c r="J1071" i="5"/>
  <c r="I1071" i="5"/>
  <c r="H1071" i="5"/>
  <c r="G1071" i="5"/>
  <c r="F1071" i="5"/>
  <c r="E1071" i="5"/>
  <c r="D1071" i="5"/>
  <c r="C1071" i="5"/>
  <c r="U1071" i="5" s="1"/>
  <c r="B1071" i="5"/>
  <c r="T1071" i="5" s="1"/>
  <c r="A1071" i="5"/>
  <c r="S1070" i="5"/>
  <c r="R1070" i="5"/>
  <c r="Q1070" i="5"/>
  <c r="P1070" i="5"/>
  <c r="O1070" i="5"/>
  <c r="N1070" i="5"/>
  <c r="K1070" i="5"/>
  <c r="J1070" i="5"/>
  <c r="I1070" i="5"/>
  <c r="H1070" i="5"/>
  <c r="G1070" i="5"/>
  <c r="F1070" i="5"/>
  <c r="E1070" i="5"/>
  <c r="D1070" i="5"/>
  <c r="C1070" i="5"/>
  <c r="U1070" i="5" s="1"/>
  <c r="B1070" i="5"/>
  <c r="T1070" i="5" s="1"/>
  <c r="A1070" i="5"/>
  <c r="S1069" i="5"/>
  <c r="R1069" i="5"/>
  <c r="Q1069" i="5"/>
  <c r="P1069" i="5"/>
  <c r="O1069" i="5"/>
  <c r="N1069" i="5"/>
  <c r="K1069" i="5"/>
  <c r="J1069" i="5"/>
  <c r="I1069" i="5"/>
  <c r="H1069" i="5"/>
  <c r="G1069" i="5"/>
  <c r="F1069" i="5"/>
  <c r="E1069" i="5"/>
  <c r="D1069" i="5"/>
  <c r="C1069" i="5"/>
  <c r="U1069" i="5" s="1"/>
  <c r="B1069" i="5"/>
  <c r="T1069" i="5" s="1"/>
  <c r="A1069" i="5"/>
  <c r="S1068" i="5"/>
  <c r="R1068" i="5"/>
  <c r="Q1068" i="5"/>
  <c r="P1068" i="5"/>
  <c r="O1068" i="5"/>
  <c r="N1068" i="5"/>
  <c r="K1068" i="5"/>
  <c r="J1068" i="5"/>
  <c r="I1068" i="5"/>
  <c r="H1068" i="5"/>
  <c r="G1068" i="5"/>
  <c r="F1068" i="5"/>
  <c r="E1068" i="5"/>
  <c r="D1068" i="5"/>
  <c r="C1068" i="5"/>
  <c r="U1068" i="5" s="1"/>
  <c r="B1068" i="5"/>
  <c r="T1068" i="5" s="1"/>
  <c r="A1068" i="5"/>
  <c r="S1067" i="5"/>
  <c r="R1067" i="5"/>
  <c r="Q1067" i="5"/>
  <c r="P1067" i="5"/>
  <c r="O1067" i="5"/>
  <c r="N1067" i="5"/>
  <c r="K1067" i="5"/>
  <c r="J1067" i="5"/>
  <c r="I1067" i="5"/>
  <c r="H1067" i="5"/>
  <c r="G1067" i="5"/>
  <c r="F1067" i="5"/>
  <c r="E1067" i="5"/>
  <c r="D1067" i="5"/>
  <c r="C1067" i="5"/>
  <c r="U1067" i="5" s="1"/>
  <c r="B1067" i="5"/>
  <c r="T1067" i="5" s="1"/>
  <c r="A1067" i="5"/>
  <c r="S1066" i="5"/>
  <c r="R1066" i="5"/>
  <c r="Q1066" i="5"/>
  <c r="P1066" i="5"/>
  <c r="O1066" i="5"/>
  <c r="N1066" i="5"/>
  <c r="K1066" i="5"/>
  <c r="J1066" i="5"/>
  <c r="I1066" i="5"/>
  <c r="H1066" i="5"/>
  <c r="G1066" i="5"/>
  <c r="F1066" i="5"/>
  <c r="E1066" i="5"/>
  <c r="D1066" i="5"/>
  <c r="C1066" i="5"/>
  <c r="U1066" i="5" s="1"/>
  <c r="B1066" i="5"/>
  <c r="T1066" i="5" s="1"/>
  <c r="A1066" i="5"/>
  <c r="S1065" i="5"/>
  <c r="R1065" i="5"/>
  <c r="Q1065" i="5"/>
  <c r="P1065" i="5"/>
  <c r="O1065" i="5"/>
  <c r="N1065" i="5"/>
  <c r="K1065" i="5"/>
  <c r="J1065" i="5"/>
  <c r="I1065" i="5"/>
  <c r="H1065" i="5"/>
  <c r="G1065" i="5"/>
  <c r="F1065" i="5"/>
  <c r="E1065" i="5"/>
  <c r="D1065" i="5"/>
  <c r="C1065" i="5"/>
  <c r="U1065" i="5" s="1"/>
  <c r="B1065" i="5"/>
  <c r="T1065" i="5" s="1"/>
  <c r="A1065" i="5"/>
  <c r="S1064" i="5"/>
  <c r="R1064" i="5"/>
  <c r="Q1064" i="5"/>
  <c r="P1064" i="5"/>
  <c r="O1064" i="5"/>
  <c r="N1064" i="5"/>
  <c r="K1064" i="5"/>
  <c r="J1064" i="5"/>
  <c r="I1064" i="5"/>
  <c r="H1064" i="5"/>
  <c r="G1064" i="5"/>
  <c r="F1064" i="5"/>
  <c r="E1064" i="5"/>
  <c r="D1064" i="5"/>
  <c r="C1064" i="5"/>
  <c r="U1064" i="5" s="1"/>
  <c r="B1064" i="5"/>
  <c r="T1064" i="5" s="1"/>
  <c r="A1064" i="5"/>
  <c r="S1063" i="5"/>
  <c r="R1063" i="5"/>
  <c r="Q1063" i="5"/>
  <c r="P1063" i="5"/>
  <c r="O1063" i="5"/>
  <c r="N1063" i="5"/>
  <c r="K1063" i="5"/>
  <c r="J1063" i="5"/>
  <c r="I1063" i="5"/>
  <c r="H1063" i="5"/>
  <c r="G1063" i="5"/>
  <c r="F1063" i="5"/>
  <c r="E1063" i="5"/>
  <c r="D1063" i="5"/>
  <c r="C1063" i="5"/>
  <c r="U1063" i="5" s="1"/>
  <c r="B1063" i="5"/>
  <c r="T1063" i="5" s="1"/>
  <c r="A1063" i="5"/>
  <c r="S1062" i="5"/>
  <c r="R1062" i="5"/>
  <c r="Q1062" i="5"/>
  <c r="P1062" i="5"/>
  <c r="O1062" i="5"/>
  <c r="N1062" i="5"/>
  <c r="K1062" i="5"/>
  <c r="J1062" i="5"/>
  <c r="I1062" i="5"/>
  <c r="H1062" i="5"/>
  <c r="G1062" i="5"/>
  <c r="F1062" i="5"/>
  <c r="E1062" i="5"/>
  <c r="D1062" i="5"/>
  <c r="C1062" i="5"/>
  <c r="U1062" i="5" s="1"/>
  <c r="B1062" i="5"/>
  <c r="T1062" i="5" s="1"/>
  <c r="A1062" i="5"/>
  <c r="S1061" i="5"/>
  <c r="R1061" i="5"/>
  <c r="Q1061" i="5"/>
  <c r="P1061" i="5"/>
  <c r="O1061" i="5"/>
  <c r="N1061" i="5"/>
  <c r="K1061" i="5"/>
  <c r="J1061" i="5"/>
  <c r="I1061" i="5"/>
  <c r="H1061" i="5"/>
  <c r="G1061" i="5"/>
  <c r="F1061" i="5"/>
  <c r="E1061" i="5"/>
  <c r="D1061" i="5"/>
  <c r="C1061" i="5"/>
  <c r="U1061" i="5" s="1"/>
  <c r="B1061" i="5"/>
  <c r="T1061" i="5" s="1"/>
  <c r="A1061" i="5"/>
  <c r="S1060" i="5"/>
  <c r="R1060" i="5"/>
  <c r="Q1060" i="5"/>
  <c r="P1060" i="5"/>
  <c r="O1060" i="5"/>
  <c r="N1060" i="5"/>
  <c r="K1060" i="5"/>
  <c r="J1060" i="5"/>
  <c r="I1060" i="5"/>
  <c r="H1060" i="5"/>
  <c r="G1060" i="5"/>
  <c r="F1060" i="5"/>
  <c r="E1060" i="5"/>
  <c r="D1060" i="5"/>
  <c r="C1060" i="5"/>
  <c r="U1060" i="5" s="1"/>
  <c r="B1060" i="5"/>
  <c r="T1060" i="5" s="1"/>
  <c r="A1060" i="5"/>
  <c r="S1059" i="5"/>
  <c r="R1059" i="5"/>
  <c r="Q1059" i="5"/>
  <c r="P1059" i="5"/>
  <c r="O1059" i="5"/>
  <c r="N1059" i="5"/>
  <c r="K1059" i="5"/>
  <c r="J1059" i="5"/>
  <c r="I1059" i="5"/>
  <c r="H1059" i="5"/>
  <c r="G1059" i="5"/>
  <c r="F1059" i="5"/>
  <c r="E1059" i="5"/>
  <c r="D1059" i="5"/>
  <c r="C1059" i="5"/>
  <c r="U1059" i="5" s="1"/>
  <c r="B1059" i="5"/>
  <c r="T1059" i="5" s="1"/>
  <c r="A1059" i="5"/>
  <c r="S1058" i="5"/>
  <c r="R1058" i="5"/>
  <c r="Q1058" i="5"/>
  <c r="P1058" i="5"/>
  <c r="O1058" i="5"/>
  <c r="N1058" i="5"/>
  <c r="K1058" i="5"/>
  <c r="J1058" i="5"/>
  <c r="I1058" i="5"/>
  <c r="H1058" i="5"/>
  <c r="G1058" i="5"/>
  <c r="F1058" i="5"/>
  <c r="E1058" i="5"/>
  <c r="D1058" i="5"/>
  <c r="C1058" i="5"/>
  <c r="U1058" i="5" s="1"/>
  <c r="B1058" i="5"/>
  <c r="T1058" i="5" s="1"/>
  <c r="A1058" i="5"/>
  <c r="S1057" i="5"/>
  <c r="R1057" i="5"/>
  <c r="Q1057" i="5"/>
  <c r="P1057" i="5"/>
  <c r="O1057" i="5"/>
  <c r="N1057" i="5"/>
  <c r="K1057" i="5"/>
  <c r="J1057" i="5"/>
  <c r="I1057" i="5"/>
  <c r="H1057" i="5"/>
  <c r="G1057" i="5"/>
  <c r="F1057" i="5"/>
  <c r="E1057" i="5"/>
  <c r="D1057" i="5"/>
  <c r="C1057" i="5"/>
  <c r="U1057" i="5" s="1"/>
  <c r="B1057" i="5"/>
  <c r="T1057" i="5" s="1"/>
  <c r="A1057" i="5"/>
  <c r="S1056" i="5"/>
  <c r="R1056" i="5"/>
  <c r="Q1056" i="5"/>
  <c r="P1056" i="5"/>
  <c r="O1056" i="5"/>
  <c r="N1056" i="5"/>
  <c r="K1056" i="5"/>
  <c r="J1056" i="5"/>
  <c r="I1056" i="5"/>
  <c r="H1056" i="5"/>
  <c r="G1056" i="5"/>
  <c r="F1056" i="5"/>
  <c r="E1056" i="5"/>
  <c r="D1056" i="5"/>
  <c r="C1056" i="5"/>
  <c r="U1056" i="5" s="1"/>
  <c r="B1056" i="5"/>
  <c r="T1056" i="5" s="1"/>
  <c r="A1056" i="5"/>
  <c r="S1055" i="5"/>
  <c r="R1055" i="5"/>
  <c r="Q1055" i="5"/>
  <c r="P1055" i="5"/>
  <c r="O1055" i="5"/>
  <c r="N1055" i="5"/>
  <c r="K1055" i="5"/>
  <c r="J1055" i="5"/>
  <c r="I1055" i="5"/>
  <c r="H1055" i="5"/>
  <c r="G1055" i="5"/>
  <c r="F1055" i="5"/>
  <c r="E1055" i="5"/>
  <c r="D1055" i="5"/>
  <c r="C1055" i="5"/>
  <c r="U1055" i="5" s="1"/>
  <c r="B1055" i="5"/>
  <c r="T1055" i="5" s="1"/>
  <c r="A1055" i="5"/>
  <c r="S1054" i="5"/>
  <c r="R1054" i="5"/>
  <c r="Q1054" i="5"/>
  <c r="P1054" i="5"/>
  <c r="O1054" i="5"/>
  <c r="N1054" i="5"/>
  <c r="K1054" i="5"/>
  <c r="J1054" i="5"/>
  <c r="I1054" i="5"/>
  <c r="H1054" i="5"/>
  <c r="G1054" i="5"/>
  <c r="F1054" i="5"/>
  <c r="E1054" i="5"/>
  <c r="D1054" i="5"/>
  <c r="C1054" i="5"/>
  <c r="U1054" i="5" s="1"/>
  <c r="B1054" i="5"/>
  <c r="T1054" i="5" s="1"/>
  <c r="A1054" i="5"/>
  <c r="S1053" i="5"/>
  <c r="R1053" i="5"/>
  <c r="Q1053" i="5"/>
  <c r="P1053" i="5"/>
  <c r="O1053" i="5"/>
  <c r="N1053" i="5"/>
  <c r="K1053" i="5"/>
  <c r="J1053" i="5"/>
  <c r="I1053" i="5"/>
  <c r="H1053" i="5"/>
  <c r="G1053" i="5"/>
  <c r="F1053" i="5"/>
  <c r="E1053" i="5"/>
  <c r="D1053" i="5"/>
  <c r="C1053" i="5"/>
  <c r="U1053" i="5" s="1"/>
  <c r="B1053" i="5"/>
  <c r="T1053" i="5" s="1"/>
  <c r="A1053" i="5"/>
  <c r="S1052" i="5"/>
  <c r="R1052" i="5"/>
  <c r="Q1052" i="5"/>
  <c r="P1052" i="5"/>
  <c r="O1052" i="5"/>
  <c r="N1052" i="5"/>
  <c r="K1052" i="5"/>
  <c r="J1052" i="5"/>
  <c r="I1052" i="5"/>
  <c r="H1052" i="5"/>
  <c r="G1052" i="5"/>
  <c r="F1052" i="5"/>
  <c r="E1052" i="5"/>
  <c r="D1052" i="5"/>
  <c r="C1052" i="5"/>
  <c r="U1052" i="5" s="1"/>
  <c r="B1052" i="5"/>
  <c r="T1052" i="5" s="1"/>
  <c r="A1052" i="5"/>
  <c r="S1051" i="5"/>
  <c r="R1051" i="5"/>
  <c r="Q1051" i="5"/>
  <c r="P1051" i="5"/>
  <c r="O1051" i="5"/>
  <c r="N1051" i="5"/>
  <c r="K1051" i="5"/>
  <c r="J1051" i="5"/>
  <c r="I1051" i="5"/>
  <c r="H1051" i="5"/>
  <c r="G1051" i="5"/>
  <c r="F1051" i="5"/>
  <c r="E1051" i="5"/>
  <c r="D1051" i="5"/>
  <c r="C1051" i="5"/>
  <c r="U1051" i="5" s="1"/>
  <c r="B1051" i="5"/>
  <c r="T1051" i="5" s="1"/>
  <c r="A1051" i="5"/>
  <c r="S1050" i="5"/>
  <c r="R1050" i="5"/>
  <c r="Q1050" i="5"/>
  <c r="P1050" i="5"/>
  <c r="O1050" i="5"/>
  <c r="N1050" i="5"/>
  <c r="K1050" i="5"/>
  <c r="J1050" i="5"/>
  <c r="I1050" i="5"/>
  <c r="H1050" i="5"/>
  <c r="G1050" i="5"/>
  <c r="F1050" i="5"/>
  <c r="E1050" i="5"/>
  <c r="D1050" i="5"/>
  <c r="C1050" i="5"/>
  <c r="U1050" i="5" s="1"/>
  <c r="B1050" i="5"/>
  <c r="T1050" i="5" s="1"/>
  <c r="A1050" i="5"/>
  <c r="S1049" i="5"/>
  <c r="R1049" i="5"/>
  <c r="Q1049" i="5"/>
  <c r="P1049" i="5"/>
  <c r="O1049" i="5"/>
  <c r="N1049" i="5"/>
  <c r="K1049" i="5"/>
  <c r="J1049" i="5"/>
  <c r="I1049" i="5"/>
  <c r="H1049" i="5"/>
  <c r="G1049" i="5"/>
  <c r="F1049" i="5"/>
  <c r="E1049" i="5"/>
  <c r="D1049" i="5"/>
  <c r="C1049" i="5"/>
  <c r="U1049" i="5" s="1"/>
  <c r="B1049" i="5"/>
  <c r="T1049" i="5" s="1"/>
  <c r="A1049" i="5"/>
  <c r="S1048" i="5"/>
  <c r="R1048" i="5"/>
  <c r="Q1048" i="5"/>
  <c r="P1048" i="5"/>
  <c r="O1048" i="5"/>
  <c r="N1048" i="5"/>
  <c r="K1048" i="5"/>
  <c r="J1048" i="5"/>
  <c r="I1048" i="5"/>
  <c r="H1048" i="5"/>
  <c r="G1048" i="5"/>
  <c r="F1048" i="5"/>
  <c r="E1048" i="5"/>
  <c r="D1048" i="5"/>
  <c r="C1048" i="5"/>
  <c r="U1048" i="5" s="1"/>
  <c r="B1048" i="5"/>
  <c r="T1048" i="5" s="1"/>
  <c r="A1048" i="5"/>
  <c r="S1047" i="5"/>
  <c r="R1047" i="5"/>
  <c r="Q1047" i="5"/>
  <c r="P1047" i="5"/>
  <c r="O1047" i="5"/>
  <c r="N1047" i="5"/>
  <c r="K1047" i="5"/>
  <c r="J1047" i="5"/>
  <c r="I1047" i="5"/>
  <c r="H1047" i="5"/>
  <c r="G1047" i="5"/>
  <c r="F1047" i="5"/>
  <c r="E1047" i="5"/>
  <c r="D1047" i="5"/>
  <c r="C1047" i="5"/>
  <c r="U1047" i="5" s="1"/>
  <c r="B1047" i="5"/>
  <c r="T1047" i="5" s="1"/>
  <c r="A1047" i="5"/>
  <c r="S1046" i="5"/>
  <c r="R1046" i="5"/>
  <c r="Q1046" i="5"/>
  <c r="P1046" i="5"/>
  <c r="O1046" i="5"/>
  <c r="N1046" i="5"/>
  <c r="K1046" i="5"/>
  <c r="J1046" i="5"/>
  <c r="I1046" i="5"/>
  <c r="H1046" i="5"/>
  <c r="G1046" i="5"/>
  <c r="F1046" i="5"/>
  <c r="E1046" i="5"/>
  <c r="D1046" i="5"/>
  <c r="C1046" i="5"/>
  <c r="U1046" i="5" s="1"/>
  <c r="B1046" i="5"/>
  <c r="T1046" i="5" s="1"/>
  <c r="A1046" i="5"/>
  <c r="S1045" i="5"/>
  <c r="R1045" i="5"/>
  <c r="Q1045" i="5"/>
  <c r="P1045" i="5"/>
  <c r="O1045" i="5"/>
  <c r="N1045" i="5"/>
  <c r="K1045" i="5"/>
  <c r="J1045" i="5"/>
  <c r="I1045" i="5"/>
  <c r="H1045" i="5"/>
  <c r="G1045" i="5"/>
  <c r="F1045" i="5"/>
  <c r="E1045" i="5"/>
  <c r="D1045" i="5"/>
  <c r="C1045" i="5"/>
  <c r="U1045" i="5" s="1"/>
  <c r="B1045" i="5"/>
  <c r="T1045" i="5" s="1"/>
  <c r="A1045" i="5"/>
  <c r="S1044" i="5"/>
  <c r="R1044" i="5"/>
  <c r="Q1044" i="5"/>
  <c r="P1044" i="5"/>
  <c r="O1044" i="5"/>
  <c r="N1044" i="5"/>
  <c r="K1044" i="5"/>
  <c r="J1044" i="5"/>
  <c r="I1044" i="5"/>
  <c r="H1044" i="5"/>
  <c r="G1044" i="5"/>
  <c r="F1044" i="5"/>
  <c r="E1044" i="5"/>
  <c r="D1044" i="5"/>
  <c r="C1044" i="5"/>
  <c r="U1044" i="5" s="1"/>
  <c r="B1044" i="5"/>
  <c r="T1044" i="5" s="1"/>
  <c r="A1044" i="5"/>
  <c r="S1043" i="5"/>
  <c r="R1043" i="5"/>
  <c r="Q1043" i="5"/>
  <c r="P1043" i="5"/>
  <c r="O1043" i="5"/>
  <c r="N1043" i="5"/>
  <c r="K1043" i="5"/>
  <c r="J1043" i="5"/>
  <c r="I1043" i="5"/>
  <c r="H1043" i="5"/>
  <c r="G1043" i="5"/>
  <c r="F1043" i="5"/>
  <c r="E1043" i="5"/>
  <c r="D1043" i="5"/>
  <c r="C1043" i="5"/>
  <c r="U1043" i="5" s="1"/>
  <c r="B1043" i="5"/>
  <c r="T1043" i="5" s="1"/>
  <c r="A1043" i="5"/>
  <c r="S1042" i="5"/>
  <c r="R1042" i="5"/>
  <c r="Q1042" i="5"/>
  <c r="P1042" i="5"/>
  <c r="O1042" i="5"/>
  <c r="N1042" i="5"/>
  <c r="K1042" i="5"/>
  <c r="J1042" i="5"/>
  <c r="I1042" i="5"/>
  <c r="H1042" i="5"/>
  <c r="G1042" i="5"/>
  <c r="F1042" i="5"/>
  <c r="E1042" i="5"/>
  <c r="D1042" i="5"/>
  <c r="C1042" i="5"/>
  <c r="U1042" i="5" s="1"/>
  <c r="B1042" i="5"/>
  <c r="T1042" i="5" s="1"/>
  <c r="A1042" i="5"/>
  <c r="S1041" i="5"/>
  <c r="R1041" i="5"/>
  <c r="Q1041" i="5"/>
  <c r="P1041" i="5"/>
  <c r="O1041" i="5"/>
  <c r="N1041" i="5"/>
  <c r="K1041" i="5"/>
  <c r="J1041" i="5"/>
  <c r="I1041" i="5"/>
  <c r="H1041" i="5"/>
  <c r="G1041" i="5"/>
  <c r="F1041" i="5"/>
  <c r="E1041" i="5"/>
  <c r="D1041" i="5"/>
  <c r="C1041" i="5"/>
  <c r="U1041" i="5" s="1"/>
  <c r="B1041" i="5"/>
  <c r="T1041" i="5" s="1"/>
  <c r="A1041" i="5"/>
  <c r="S1040" i="5"/>
  <c r="R1040" i="5"/>
  <c r="Q1040" i="5"/>
  <c r="P1040" i="5"/>
  <c r="O1040" i="5"/>
  <c r="N1040" i="5"/>
  <c r="K1040" i="5"/>
  <c r="J1040" i="5"/>
  <c r="I1040" i="5"/>
  <c r="H1040" i="5"/>
  <c r="G1040" i="5"/>
  <c r="F1040" i="5"/>
  <c r="E1040" i="5"/>
  <c r="D1040" i="5"/>
  <c r="C1040" i="5"/>
  <c r="U1040" i="5" s="1"/>
  <c r="B1040" i="5"/>
  <c r="T1040" i="5" s="1"/>
  <c r="A1040" i="5"/>
  <c r="S1039" i="5"/>
  <c r="R1039" i="5"/>
  <c r="Q1039" i="5"/>
  <c r="P1039" i="5"/>
  <c r="O1039" i="5"/>
  <c r="N1039" i="5"/>
  <c r="K1039" i="5"/>
  <c r="J1039" i="5"/>
  <c r="I1039" i="5"/>
  <c r="H1039" i="5"/>
  <c r="G1039" i="5"/>
  <c r="F1039" i="5"/>
  <c r="E1039" i="5"/>
  <c r="D1039" i="5"/>
  <c r="C1039" i="5"/>
  <c r="U1039" i="5" s="1"/>
  <c r="B1039" i="5"/>
  <c r="T1039" i="5" s="1"/>
  <c r="A1039" i="5"/>
  <c r="S1038" i="5"/>
  <c r="R1038" i="5"/>
  <c r="Q1038" i="5"/>
  <c r="P1038" i="5"/>
  <c r="O1038" i="5"/>
  <c r="N1038" i="5"/>
  <c r="K1038" i="5"/>
  <c r="J1038" i="5"/>
  <c r="I1038" i="5"/>
  <c r="H1038" i="5"/>
  <c r="G1038" i="5"/>
  <c r="F1038" i="5"/>
  <c r="E1038" i="5"/>
  <c r="D1038" i="5"/>
  <c r="C1038" i="5"/>
  <c r="U1038" i="5" s="1"/>
  <c r="B1038" i="5"/>
  <c r="T1038" i="5" s="1"/>
  <c r="A1038" i="5"/>
  <c r="S1037" i="5"/>
  <c r="R1037" i="5"/>
  <c r="Q1037" i="5"/>
  <c r="P1037" i="5"/>
  <c r="O1037" i="5"/>
  <c r="N1037" i="5"/>
  <c r="K1037" i="5"/>
  <c r="J1037" i="5"/>
  <c r="I1037" i="5"/>
  <c r="H1037" i="5"/>
  <c r="G1037" i="5"/>
  <c r="F1037" i="5"/>
  <c r="E1037" i="5"/>
  <c r="D1037" i="5"/>
  <c r="C1037" i="5"/>
  <c r="U1037" i="5" s="1"/>
  <c r="B1037" i="5"/>
  <c r="T1037" i="5" s="1"/>
  <c r="A1037" i="5"/>
  <c r="S1036" i="5"/>
  <c r="R1036" i="5"/>
  <c r="Q1036" i="5"/>
  <c r="P1036" i="5"/>
  <c r="O1036" i="5"/>
  <c r="N1036" i="5"/>
  <c r="K1036" i="5"/>
  <c r="J1036" i="5"/>
  <c r="I1036" i="5"/>
  <c r="H1036" i="5"/>
  <c r="G1036" i="5"/>
  <c r="F1036" i="5"/>
  <c r="E1036" i="5"/>
  <c r="D1036" i="5"/>
  <c r="C1036" i="5"/>
  <c r="U1036" i="5" s="1"/>
  <c r="B1036" i="5"/>
  <c r="T1036" i="5" s="1"/>
  <c r="A1036" i="5"/>
  <c r="S1035" i="5"/>
  <c r="R1035" i="5"/>
  <c r="Q1035" i="5"/>
  <c r="P1035" i="5"/>
  <c r="O1035" i="5"/>
  <c r="N1035" i="5"/>
  <c r="K1035" i="5"/>
  <c r="J1035" i="5"/>
  <c r="I1035" i="5"/>
  <c r="H1035" i="5"/>
  <c r="G1035" i="5"/>
  <c r="F1035" i="5"/>
  <c r="E1035" i="5"/>
  <c r="D1035" i="5"/>
  <c r="C1035" i="5"/>
  <c r="U1035" i="5" s="1"/>
  <c r="B1035" i="5"/>
  <c r="T1035" i="5" s="1"/>
  <c r="A1035" i="5"/>
  <c r="S1034" i="5"/>
  <c r="R1034" i="5"/>
  <c r="Q1034" i="5"/>
  <c r="P1034" i="5"/>
  <c r="O1034" i="5"/>
  <c r="N1034" i="5"/>
  <c r="K1034" i="5"/>
  <c r="J1034" i="5"/>
  <c r="I1034" i="5"/>
  <c r="H1034" i="5"/>
  <c r="G1034" i="5"/>
  <c r="F1034" i="5"/>
  <c r="E1034" i="5"/>
  <c r="D1034" i="5"/>
  <c r="C1034" i="5"/>
  <c r="U1034" i="5" s="1"/>
  <c r="B1034" i="5"/>
  <c r="T1034" i="5" s="1"/>
  <c r="A1034" i="5"/>
  <c r="S1033" i="5"/>
  <c r="R1033" i="5"/>
  <c r="Q1033" i="5"/>
  <c r="P1033" i="5"/>
  <c r="O1033" i="5"/>
  <c r="N1033" i="5"/>
  <c r="K1033" i="5"/>
  <c r="J1033" i="5"/>
  <c r="I1033" i="5"/>
  <c r="H1033" i="5"/>
  <c r="G1033" i="5"/>
  <c r="F1033" i="5"/>
  <c r="E1033" i="5"/>
  <c r="D1033" i="5"/>
  <c r="C1033" i="5"/>
  <c r="U1033" i="5" s="1"/>
  <c r="B1033" i="5"/>
  <c r="T1033" i="5" s="1"/>
  <c r="A1033" i="5"/>
  <c r="S1032" i="5"/>
  <c r="R1032" i="5"/>
  <c r="Q1032" i="5"/>
  <c r="P1032" i="5"/>
  <c r="O1032" i="5"/>
  <c r="N1032" i="5"/>
  <c r="K1032" i="5"/>
  <c r="J1032" i="5"/>
  <c r="I1032" i="5"/>
  <c r="H1032" i="5"/>
  <c r="G1032" i="5"/>
  <c r="F1032" i="5"/>
  <c r="E1032" i="5"/>
  <c r="D1032" i="5"/>
  <c r="C1032" i="5"/>
  <c r="U1032" i="5" s="1"/>
  <c r="B1032" i="5"/>
  <c r="T1032" i="5" s="1"/>
  <c r="A1032" i="5"/>
  <c r="S1031" i="5"/>
  <c r="R1031" i="5"/>
  <c r="Q1031" i="5"/>
  <c r="P1031" i="5"/>
  <c r="O1031" i="5"/>
  <c r="N1031" i="5"/>
  <c r="K1031" i="5"/>
  <c r="J1031" i="5"/>
  <c r="I1031" i="5"/>
  <c r="H1031" i="5"/>
  <c r="G1031" i="5"/>
  <c r="F1031" i="5"/>
  <c r="E1031" i="5"/>
  <c r="D1031" i="5"/>
  <c r="C1031" i="5"/>
  <c r="U1031" i="5" s="1"/>
  <c r="B1031" i="5"/>
  <c r="T1031" i="5" s="1"/>
  <c r="A1031" i="5"/>
  <c r="S1030" i="5"/>
  <c r="R1030" i="5"/>
  <c r="Q1030" i="5"/>
  <c r="P1030" i="5"/>
  <c r="O1030" i="5"/>
  <c r="N1030" i="5"/>
  <c r="K1030" i="5"/>
  <c r="J1030" i="5"/>
  <c r="I1030" i="5"/>
  <c r="H1030" i="5"/>
  <c r="G1030" i="5"/>
  <c r="F1030" i="5"/>
  <c r="E1030" i="5"/>
  <c r="D1030" i="5"/>
  <c r="C1030" i="5"/>
  <c r="U1030" i="5" s="1"/>
  <c r="B1030" i="5"/>
  <c r="T1030" i="5" s="1"/>
  <c r="A1030" i="5"/>
  <c r="S1029" i="5"/>
  <c r="R1029" i="5"/>
  <c r="Q1029" i="5"/>
  <c r="P1029" i="5"/>
  <c r="O1029" i="5"/>
  <c r="N1029" i="5"/>
  <c r="K1029" i="5"/>
  <c r="J1029" i="5"/>
  <c r="I1029" i="5"/>
  <c r="H1029" i="5"/>
  <c r="G1029" i="5"/>
  <c r="F1029" i="5"/>
  <c r="E1029" i="5"/>
  <c r="D1029" i="5"/>
  <c r="C1029" i="5"/>
  <c r="U1029" i="5" s="1"/>
  <c r="B1029" i="5"/>
  <c r="T1029" i="5" s="1"/>
  <c r="A1029" i="5"/>
  <c r="S1028" i="5"/>
  <c r="R1028" i="5"/>
  <c r="Q1028" i="5"/>
  <c r="P1028" i="5"/>
  <c r="O1028" i="5"/>
  <c r="N1028" i="5"/>
  <c r="K1028" i="5"/>
  <c r="J1028" i="5"/>
  <c r="I1028" i="5"/>
  <c r="H1028" i="5"/>
  <c r="G1028" i="5"/>
  <c r="F1028" i="5"/>
  <c r="E1028" i="5"/>
  <c r="D1028" i="5"/>
  <c r="C1028" i="5"/>
  <c r="U1028" i="5" s="1"/>
  <c r="B1028" i="5"/>
  <c r="T1028" i="5" s="1"/>
  <c r="A1028" i="5"/>
  <c r="S1027" i="5"/>
  <c r="R1027" i="5"/>
  <c r="Q1027" i="5"/>
  <c r="P1027" i="5"/>
  <c r="O1027" i="5"/>
  <c r="N1027" i="5"/>
  <c r="K1027" i="5"/>
  <c r="J1027" i="5"/>
  <c r="I1027" i="5"/>
  <c r="H1027" i="5"/>
  <c r="G1027" i="5"/>
  <c r="F1027" i="5"/>
  <c r="E1027" i="5"/>
  <c r="D1027" i="5"/>
  <c r="C1027" i="5"/>
  <c r="U1027" i="5" s="1"/>
  <c r="B1027" i="5"/>
  <c r="T1027" i="5" s="1"/>
  <c r="A1027" i="5"/>
  <c r="S1026" i="5"/>
  <c r="R1026" i="5"/>
  <c r="Q1026" i="5"/>
  <c r="P1026" i="5"/>
  <c r="O1026" i="5"/>
  <c r="N1026" i="5"/>
  <c r="K1026" i="5"/>
  <c r="J1026" i="5"/>
  <c r="I1026" i="5"/>
  <c r="H1026" i="5"/>
  <c r="G1026" i="5"/>
  <c r="F1026" i="5"/>
  <c r="E1026" i="5"/>
  <c r="D1026" i="5"/>
  <c r="C1026" i="5"/>
  <c r="U1026" i="5" s="1"/>
  <c r="B1026" i="5"/>
  <c r="T1026" i="5" s="1"/>
  <c r="A1026" i="5"/>
  <c r="S1025" i="5"/>
  <c r="R1025" i="5"/>
  <c r="Q1025" i="5"/>
  <c r="P1025" i="5"/>
  <c r="O1025" i="5"/>
  <c r="N1025" i="5"/>
  <c r="K1025" i="5"/>
  <c r="J1025" i="5"/>
  <c r="I1025" i="5"/>
  <c r="H1025" i="5"/>
  <c r="G1025" i="5"/>
  <c r="F1025" i="5"/>
  <c r="E1025" i="5"/>
  <c r="D1025" i="5"/>
  <c r="C1025" i="5"/>
  <c r="U1025" i="5" s="1"/>
  <c r="B1025" i="5"/>
  <c r="T1025" i="5" s="1"/>
  <c r="A1025" i="5"/>
  <c r="S1024" i="5"/>
  <c r="R1024" i="5"/>
  <c r="Q1024" i="5"/>
  <c r="P1024" i="5"/>
  <c r="O1024" i="5"/>
  <c r="N1024" i="5"/>
  <c r="K1024" i="5"/>
  <c r="J1024" i="5"/>
  <c r="I1024" i="5"/>
  <c r="H1024" i="5"/>
  <c r="G1024" i="5"/>
  <c r="F1024" i="5"/>
  <c r="E1024" i="5"/>
  <c r="D1024" i="5"/>
  <c r="C1024" i="5"/>
  <c r="U1024" i="5" s="1"/>
  <c r="B1024" i="5"/>
  <c r="T1024" i="5" s="1"/>
  <c r="A1024" i="5"/>
  <c r="S1023" i="5"/>
  <c r="R1023" i="5"/>
  <c r="Q1023" i="5"/>
  <c r="P1023" i="5"/>
  <c r="O1023" i="5"/>
  <c r="N1023" i="5"/>
  <c r="K1023" i="5"/>
  <c r="J1023" i="5"/>
  <c r="I1023" i="5"/>
  <c r="H1023" i="5"/>
  <c r="G1023" i="5"/>
  <c r="F1023" i="5"/>
  <c r="E1023" i="5"/>
  <c r="D1023" i="5"/>
  <c r="C1023" i="5"/>
  <c r="U1023" i="5" s="1"/>
  <c r="B1023" i="5"/>
  <c r="T1023" i="5" s="1"/>
  <c r="A1023" i="5"/>
  <c r="S1022" i="5"/>
  <c r="R1022" i="5"/>
  <c r="Q1022" i="5"/>
  <c r="P1022" i="5"/>
  <c r="O1022" i="5"/>
  <c r="N1022" i="5"/>
  <c r="K1022" i="5"/>
  <c r="J1022" i="5"/>
  <c r="I1022" i="5"/>
  <c r="H1022" i="5"/>
  <c r="G1022" i="5"/>
  <c r="F1022" i="5"/>
  <c r="E1022" i="5"/>
  <c r="D1022" i="5"/>
  <c r="C1022" i="5"/>
  <c r="U1022" i="5" s="1"/>
  <c r="B1022" i="5"/>
  <c r="T1022" i="5" s="1"/>
  <c r="A1022" i="5"/>
  <c r="S1021" i="5"/>
  <c r="R1021" i="5"/>
  <c r="Q1021" i="5"/>
  <c r="P1021" i="5"/>
  <c r="O1021" i="5"/>
  <c r="N1021" i="5"/>
  <c r="K1021" i="5"/>
  <c r="J1021" i="5"/>
  <c r="I1021" i="5"/>
  <c r="H1021" i="5"/>
  <c r="G1021" i="5"/>
  <c r="F1021" i="5"/>
  <c r="E1021" i="5"/>
  <c r="D1021" i="5"/>
  <c r="C1021" i="5"/>
  <c r="U1021" i="5" s="1"/>
  <c r="B1021" i="5"/>
  <c r="T1021" i="5" s="1"/>
  <c r="A1021" i="5"/>
  <c r="S1020" i="5"/>
  <c r="R1020" i="5"/>
  <c r="Q1020" i="5"/>
  <c r="P1020" i="5"/>
  <c r="O1020" i="5"/>
  <c r="N1020" i="5"/>
  <c r="K1020" i="5"/>
  <c r="J1020" i="5"/>
  <c r="I1020" i="5"/>
  <c r="H1020" i="5"/>
  <c r="G1020" i="5"/>
  <c r="F1020" i="5"/>
  <c r="E1020" i="5"/>
  <c r="D1020" i="5"/>
  <c r="C1020" i="5"/>
  <c r="U1020" i="5" s="1"/>
  <c r="B1020" i="5"/>
  <c r="T1020" i="5" s="1"/>
  <c r="A1020" i="5"/>
  <c r="S1019" i="5"/>
  <c r="R1019" i="5"/>
  <c r="Q1019" i="5"/>
  <c r="P1019" i="5"/>
  <c r="O1019" i="5"/>
  <c r="N1019" i="5"/>
  <c r="K1019" i="5"/>
  <c r="J1019" i="5"/>
  <c r="I1019" i="5"/>
  <c r="H1019" i="5"/>
  <c r="G1019" i="5"/>
  <c r="F1019" i="5"/>
  <c r="E1019" i="5"/>
  <c r="D1019" i="5"/>
  <c r="C1019" i="5"/>
  <c r="U1019" i="5" s="1"/>
  <c r="B1019" i="5"/>
  <c r="T1019" i="5" s="1"/>
  <c r="A1019" i="5"/>
  <c r="S1018" i="5"/>
  <c r="R1018" i="5"/>
  <c r="Q1018" i="5"/>
  <c r="P1018" i="5"/>
  <c r="O1018" i="5"/>
  <c r="N1018" i="5"/>
  <c r="K1018" i="5"/>
  <c r="J1018" i="5"/>
  <c r="I1018" i="5"/>
  <c r="H1018" i="5"/>
  <c r="G1018" i="5"/>
  <c r="F1018" i="5"/>
  <c r="E1018" i="5"/>
  <c r="D1018" i="5"/>
  <c r="C1018" i="5"/>
  <c r="U1018" i="5" s="1"/>
  <c r="B1018" i="5"/>
  <c r="T1018" i="5" s="1"/>
  <c r="A1018" i="5"/>
  <c r="S1017" i="5"/>
  <c r="R1017" i="5"/>
  <c r="Q1017" i="5"/>
  <c r="P1017" i="5"/>
  <c r="O1017" i="5"/>
  <c r="N1017" i="5"/>
  <c r="K1017" i="5"/>
  <c r="J1017" i="5"/>
  <c r="I1017" i="5"/>
  <c r="H1017" i="5"/>
  <c r="G1017" i="5"/>
  <c r="F1017" i="5"/>
  <c r="E1017" i="5"/>
  <c r="D1017" i="5"/>
  <c r="C1017" i="5"/>
  <c r="U1017" i="5" s="1"/>
  <c r="B1017" i="5"/>
  <c r="T1017" i="5" s="1"/>
  <c r="A1017" i="5"/>
  <c r="S1016" i="5"/>
  <c r="R1016" i="5"/>
  <c r="Q1016" i="5"/>
  <c r="P1016" i="5"/>
  <c r="O1016" i="5"/>
  <c r="N1016" i="5"/>
  <c r="K1016" i="5"/>
  <c r="J1016" i="5"/>
  <c r="I1016" i="5"/>
  <c r="H1016" i="5"/>
  <c r="G1016" i="5"/>
  <c r="F1016" i="5"/>
  <c r="E1016" i="5"/>
  <c r="D1016" i="5"/>
  <c r="C1016" i="5"/>
  <c r="U1016" i="5" s="1"/>
  <c r="B1016" i="5"/>
  <c r="T1016" i="5" s="1"/>
  <c r="A1016" i="5"/>
  <c r="S1015" i="5"/>
  <c r="R1015" i="5"/>
  <c r="Q1015" i="5"/>
  <c r="P1015" i="5"/>
  <c r="O1015" i="5"/>
  <c r="N1015" i="5"/>
  <c r="K1015" i="5"/>
  <c r="J1015" i="5"/>
  <c r="I1015" i="5"/>
  <c r="H1015" i="5"/>
  <c r="G1015" i="5"/>
  <c r="F1015" i="5"/>
  <c r="E1015" i="5"/>
  <c r="D1015" i="5"/>
  <c r="C1015" i="5"/>
  <c r="U1015" i="5" s="1"/>
  <c r="B1015" i="5"/>
  <c r="T1015" i="5" s="1"/>
  <c r="A1015" i="5"/>
  <c r="S1014" i="5"/>
  <c r="R1014" i="5"/>
  <c r="Q1014" i="5"/>
  <c r="P1014" i="5"/>
  <c r="O1014" i="5"/>
  <c r="N1014" i="5"/>
  <c r="K1014" i="5"/>
  <c r="J1014" i="5"/>
  <c r="I1014" i="5"/>
  <c r="H1014" i="5"/>
  <c r="G1014" i="5"/>
  <c r="F1014" i="5"/>
  <c r="E1014" i="5"/>
  <c r="D1014" i="5"/>
  <c r="C1014" i="5"/>
  <c r="U1014" i="5" s="1"/>
  <c r="B1014" i="5"/>
  <c r="T1014" i="5" s="1"/>
  <c r="A1014" i="5"/>
  <c r="S1013" i="5"/>
  <c r="R1013" i="5"/>
  <c r="Q1013" i="5"/>
  <c r="P1013" i="5"/>
  <c r="O1013" i="5"/>
  <c r="N1013" i="5"/>
  <c r="K1013" i="5"/>
  <c r="J1013" i="5"/>
  <c r="I1013" i="5"/>
  <c r="H1013" i="5"/>
  <c r="G1013" i="5"/>
  <c r="F1013" i="5"/>
  <c r="E1013" i="5"/>
  <c r="D1013" i="5"/>
  <c r="C1013" i="5"/>
  <c r="U1013" i="5" s="1"/>
  <c r="B1013" i="5"/>
  <c r="T1013" i="5" s="1"/>
  <c r="A1013" i="5"/>
  <c r="S1012" i="5"/>
  <c r="R1012" i="5"/>
  <c r="Q1012" i="5"/>
  <c r="P1012" i="5"/>
  <c r="O1012" i="5"/>
  <c r="N1012" i="5"/>
  <c r="K1012" i="5"/>
  <c r="J1012" i="5"/>
  <c r="I1012" i="5"/>
  <c r="H1012" i="5"/>
  <c r="G1012" i="5"/>
  <c r="F1012" i="5"/>
  <c r="E1012" i="5"/>
  <c r="D1012" i="5"/>
  <c r="C1012" i="5"/>
  <c r="U1012" i="5" s="1"/>
  <c r="B1012" i="5"/>
  <c r="T1012" i="5" s="1"/>
  <c r="A1012" i="5"/>
  <c r="S1011" i="5"/>
  <c r="R1011" i="5"/>
  <c r="Q1011" i="5"/>
  <c r="P1011" i="5"/>
  <c r="O1011" i="5"/>
  <c r="N1011" i="5"/>
  <c r="K1011" i="5"/>
  <c r="J1011" i="5"/>
  <c r="I1011" i="5"/>
  <c r="H1011" i="5"/>
  <c r="G1011" i="5"/>
  <c r="F1011" i="5"/>
  <c r="E1011" i="5"/>
  <c r="D1011" i="5"/>
  <c r="C1011" i="5"/>
  <c r="U1011" i="5" s="1"/>
  <c r="B1011" i="5"/>
  <c r="T1011" i="5" s="1"/>
  <c r="A1011" i="5"/>
  <c r="S1010" i="5"/>
  <c r="R1010" i="5"/>
  <c r="Q1010" i="5"/>
  <c r="P1010" i="5"/>
  <c r="O1010" i="5"/>
  <c r="N1010" i="5"/>
  <c r="K1010" i="5"/>
  <c r="J1010" i="5"/>
  <c r="I1010" i="5"/>
  <c r="H1010" i="5"/>
  <c r="G1010" i="5"/>
  <c r="F1010" i="5"/>
  <c r="E1010" i="5"/>
  <c r="D1010" i="5"/>
  <c r="C1010" i="5"/>
  <c r="U1010" i="5" s="1"/>
  <c r="B1010" i="5"/>
  <c r="T1010" i="5" s="1"/>
  <c r="A1010" i="5"/>
  <c r="S1009" i="5"/>
  <c r="R1009" i="5"/>
  <c r="Q1009" i="5"/>
  <c r="P1009" i="5"/>
  <c r="O1009" i="5"/>
  <c r="N1009" i="5"/>
  <c r="K1009" i="5"/>
  <c r="J1009" i="5"/>
  <c r="I1009" i="5"/>
  <c r="H1009" i="5"/>
  <c r="G1009" i="5"/>
  <c r="F1009" i="5"/>
  <c r="E1009" i="5"/>
  <c r="D1009" i="5"/>
  <c r="C1009" i="5"/>
  <c r="U1009" i="5" s="1"/>
  <c r="B1009" i="5"/>
  <c r="T1009" i="5" s="1"/>
  <c r="A1009" i="5"/>
  <c r="S1008" i="5"/>
  <c r="R1008" i="5"/>
  <c r="Q1008" i="5"/>
  <c r="P1008" i="5"/>
  <c r="O1008" i="5"/>
  <c r="N1008" i="5"/>
  <c r="K1008" i="5"/>
  <c r="J1008" i="5"/>
  <c r="I1008" i="5"/>
  <c r="H1008" i="5"/>
  <c r="G1008" i="5"/>
  <c r="F1008" i="5"/>
  <c r="E1008" i="5"/>
  <c r="D1008" i="5"/>
  <c r="C1008" i="5"/>
  <c r="U1008" i="5" s="1"/>
  <c r="B1008" i="5"/>
  <c r="T1008" i="5" s="1"/>
  <c r="A1008" i="5"/>
  <c r="S1007" i="5"/>
  <c r="R1007" i="5"/>
  <c r="Q1007" i="5"/>
  <c r="P1007" i="5"/>
  <c r="O1007" i="5"/>
  <c r="N1007" i="5"/>
  <c r="K1007" i="5"/>
  <c r="J1007" i="5"/>
  <c r="I1007" i="5"/>
  <c r="H1007" i="5"/>
  <c r="G1007" i="5"/>
  <c r="F1007" i="5"/>
  <c r="E1007" i="5"/>
  <c r="D1007" i="5"/>
  <c r="C1007" i="5"/>
  <c r="U1007" i="5" s="1"/>
  <c r="B1007" i="5"/>
  <c r="T1007" i="5" s="1"/>
  <c r="A1007" i="5"/>
  <c r="S1006" i="5"/>
  <c r="R1006" i="5"/>
  <c r="Q1006" i="5"/>
  <c r="P1006" i="5"/>
  <c r="O1006" i="5"/>
  <c r="N1006" i="5"/>
  <c r="K1006" i="5"/>
  <c r="J1006" i="5"/>
  <c r="I1006" i="5"/>
  <c r="H1006" i="5"/>
  <c r="G1006" i="5"/>
  <c r="F1006" i="5"/>
  <c r="E1006" i="5"/>
  <c r="D1006" i="5"/>
  <c r="C1006" i="5"/>
  <c r="U1006" i="5" s="1"/>
  <c r="B1006" i="5"/>
  <c r="T1006" i="5" s="1"/>
  <c r="A1006" i="5"/>
  <c r="S1005" i="5"/>
  <c r="R1005" i="5"/>
  <c r="Q1005" i="5"/>
  <c r="P1005" i="5"/>
  <c r="O1005" i="5"/>
  <c r="N1005" i="5"/>
  <c r="K1005" i="5"/>
  <c r="J1005" i="5"/>
  <c r="I1005" i="5"/>
  <c r="H1005" i="5"/>
  <c r="G1005" i="5"/>
  <c r="F1005" i="5"/>
  <c r="E1005" i="5"/>
  <c r="D1005" i="5"/>
  <c r="C1005" i="5"/>
  <c r="U1005" i="5" s="1"/>
  <c r="B1005" i="5"/>
  <c r="T1005" i="5" s="1"/>
  <c r="A1005" i="5"/>
  <c r="S1004" i="5"/>
  <c r="R1004" i="5"/>
  <c r="Q1004" i="5"/>
  <c r="P1004" i="5"/>
  <c r="O1004" i="5"/>
  <c r="N1004" i="5"/>
  <c r="K1004" i="5"/>
  <c r="J1004" i="5"/>
  <c r="I1004" i="5"/>
  <c r="H1004" i="5"/>
  <c r="G1004" i="5"/>
  <c r="F1004" i="5"/>
  <c r="E1004" i="5"/>
  <c r="D1004" i="5"/>
  <c r="C1004" i="5"/>
  <c r="U1004" i="5" s="1"/>
  <c r="B1004" i="5"/>
  <c r="T1004" i="5" s="1"/>
  <c r="A1004" i="5"/>
  <c r="S1003" i="5"/>
  <c r="R1003" i="5"/>
  <c r="Q1003" i="5"/>
  <c r="P1003" i="5"/>
  <c r="O1003" i="5"/>
  <c r="N1003" i="5"/>
  <c r="K1003" i="5"/>
  <c r="J1003" i="5"/>
  <c r="I1003" i="5"/>
  <c r="H1003" i="5"/>
  <c r="G1003" i="5"/>
  <c r="F1003" i="5"/>
  <c r="E1003" i="5"/>
  <c r="D1003" i="5"/>
  <c r="C1003" i="5"/>
  <c r="U1003" i="5" s="1"/>
  <c r="B1003" i="5"/>
  <c r="T1003" i="5" s="1"/>
  <c r="A1003" i="5"/>
  <c r="S1002" i="5"/>
  <c r="R1002" i="5"/>
  <c r="Q1002" i="5"/>
  <c r="P1002" i="5"/>
  <c r="O1002" i="5"/>
  <c r="N1002" i="5"/>
  <c r="K1002" i="5"/>
  <c r="J1002" i="5"/>
  <c r="I1002" i="5"/>
  <c r="H1002" i="5"/>
  <c r="G1002" i="5"/>
  <c r="F1002" i="5"/>
  <c r="E1002" i="5"/>
  <c r="D1002" i="5"/>
  <c r="C1002" i="5"/>
  <c r="U1002" i="5" s="1"/>
  <c r="B1002" i="5"/>
  <c r="T1002" i="5" s="1"/>
  <c r="A1002" i="5"/>
  <c r="S1001" i="5"/>
  <c r="R1001" i="5"/>
  <c r="Q1001" i="5"/>
  <c r="P1001" i="5"/>
  <c r="O1001" i="5"/>
  <c r="N1001" i="5"/>
  <c r="K1001" i="5"/>
  <c r="J1001" i="5"/>
  <c r="I1001" i="5"/>
  <c r="H1001" i="5"/>
  <c r="G1001" i="5"/>
  <c r="F1001" i="5"/>
  <c r="E1001" i="5"/>
  <c r="D1001" i="5"/>
  <c r="C1001" i="5"/>
  <c r="U1001" i="5" s="1"/>
  <c r="B1001" i="5"/>
  <c r="T1001" i="5" s="1"/>
  <c r="A1001" i="5"/>
  <c r="S1000" i="5"/>
  <c r="R1000" i="5"/>
  <c r="Q1000" i="5"/>
  <c r="P1000" i="5"/>
  <c r="O1000" i="5"/>
  <c r="N1000" i="5"/>
  <c r="K1000" i="5"/>
  <c r="J1000" i="5"/>
  <c r="I1000" i="5"/>
  <c r="H1000" i="5"/>
  <c r="G1000" i="5"/>
  <c r="F1000" i="5"/>
  <c r="E1000" i="5"/>
  <c r="D1000" i="5"/>
  <c r="C1000" i="5"/>
  <c r="U1000" i="5" s="1"/>
  <c r="B1000" i="5"/>
  <c r="T1000" i="5" s="1"/>
  <c r="A1000" i="5"/>
  <c r="S999" i="5"/>
  <c r="R999" i="5"/>
  <c r="Q999" i="5"/>
  <c r="P999" i="5"/>
  <c r="O999" i="5"/>
  <c r="N999" i="5"/>
  <c r="K999" i="5"/>
  <c r="J999" i="5"/>
  <c r="I999" i="5"/>
  <c r="H999" i="5"/>
  <c r="G999" i="5"/>
  <c r="F999" i="5"/>
  <c r="E999" i="5"/>
  <c r="D999" i="5"/>
  <c r="C999" i="5"/>
  <c r="U999" i="5" s="1"/>
  <c r="B999" i="5"/>
  <c r="T999" i="5" s="1"/>
  <c r="A999" i="5"/>
  <c r="S998" i="5"/>
  <c r="R998" i="5"/>
  <c r="Q998" i="5"/>
  <c r="P998" i="5"/>
  <c r="O998" i="5"/>
  <c r="N998" i="5"/>
  <c r="K998" i="5"/>
  <c r="J998" i="5"/>
  <c r="I998" i="5"/>
  <c r="H998" i="5"/>
  <c r="G998" i="5"/>
  <c r="F998" i="5"/>
  <c r="E998" i="5"/>
  <c r="D998" i="5"/>
  <c r="C998" i="5"/>
  <c r="U998" i="5" s="1"/>
  <c r="B998" i="5"/>
  <c r="T998" i="5" s="1"/>
  <c r="A998" i="5"/>
  <c r="S997" i="5"/>
  <c r="R997" i="5"/>
  <c r="Q997" i="5"/>
  <c r="P997" i="5"/>
  <c r="O997" i="5"/>
  <c r="N997" i="5"/>
  <c r="K997" i="5"/>
  <c r="J997" i="5"/>
  <c r="I997" i="5"/>
  <c r="H997" i="5"/>
  <c r="G997" i="5"/>
  <c r="F997" i="5"/>
  <c r="E997" i="5"/>
  <c r="D997" i="5"/>
  <c r="C997" i="5"/>
  <c r="U997" i="5" s="1"/>
  <c r="B997" i="5"/>
  <c r="T997" i="5" s="1"/>
  <c r="A997" i="5"/>
  <c r="S996" i="5"/>
  <c r="R996" i="5"/>
  <c r="Q996" i="5"/>
  <c r="P996" i="5"/>
  <c r="O996" i="5"/>
  <c r="N996" i="5"/>
  <c r="K996" i="5"/>
  <c r="J996" i="5"/>
  <c r="I996" i="5"/>
  <c r="H996" i="5"/>
  <c r="G996" i="5"/>
  <c r="F996" i="5"/>
  <c r="E996" i="5"/>
  <c r="D996" i="5"/>
  <c r="C996" i="5"/>
  <c r="U996" i="5" s="1"/>
  <c r="B996" i="5"/>
  <c r="T996" i="5" s="1"/>
  <c r="A996" i="5"/>
  <c r="S995" i="5"/>
  <c r="R995" i="5"/>
  <c r="Q995" i="5"/>
  <c r="P995" i="5"/>
  <c r="O995" i="5"/>
  <c r="N995" i="5"/>
  <c r="K995" i="5"/>
  <c r="J995" i="5"/>
  <c r="I995" i="5"/>
  <c r="H995" i="5"/>
  <c r="G995" i="5"/>
  <c r="F995" i="5"/>
  <c r="E995" i="5"/>
  <c r="D995" i="5"/>
  <c r="C995" i="5"/>
  <c r="U995" i="5" s="1"/>
  <c r="B995" i="5"/>
  <c r="T995" i="5" s="1"/>
  <c r="A995" i="5"/>
  <c r="S994" i="5"/>
  <c r="R994" i="5"/>
  <c r="Q994" i="5"/>
  <c r="P994" i="5"/>
  <c r="O994" i="5"/>
  <c r="N994" i="5"/>
  <c r="K994" i="5"/>
  <c r="J994" i="5"/>
  <c r="I994" i="5"/>
  <c r="H994" i="5"/>
  <c r="G994" i="5"/>
  <c r="F994" i="5"/>
  <c r="E994" i="5"/>
  <c r="D994" i="5"/>
  <c r="C994" i="5"/>
  <c r="U994" i="5" s="1"/>
  <c r="B994" i="5"/>
  <c r="T994" i="5" s="1"/>
  <c r="A994" i="5"/>
  <c r="S993" i="5"/>
  <c r="R993" i="5"/>
  <c r="Q993" i="5"/>
  <c r="P993" i="5"/>
  <c r="O993" i="5"/>
  <c r="N993" i="5"/>
  <c r="K993" i="5"/>
  <c r="J993" i="5"/>
  <c r="I993" i="5"/>
  <c r="H993" i="5"/>
  <c r="G993" i="5"/>
  <c r="F993" i="5"/>
  <c r="E993" i="5"/>
  <c r="D993" i="5"/>
  <c r="C993" i="5"/>
  <c r="U993" i="5" s="1"/>
  <c r="B993" i="5"/>
  <c r="T993" i="5" s="1"/>
  <c r="A993" i="5"/>
  <c r="S992" i="5"/>
  <c r="R992" i="5"/>
  <c r="Q992" i="5"/>
  <c r="P992" i="5"/>
  <c r="O992" i="5"/>
  <c r="N992" i="5"/>
  <c r="K992" i="5"/>
  <c r="J992" i="5"/>
  <c r="I992" i="5"/>
  <c r="H992" i="5"/>
  <c r="G992" i="5"/>
  <c r="F992" i="5"/>
  <c r="E992" i="5"/>
  <c r="D992" i="5"/>
  <c r="C992" i="5"/>
  <c r="U992" i="5" s="1"/>
  <c r="B992" i="5"/>
  <c r="T992" i="5" s="1"/>
  <c r="A992" i="5"/>
  <c r="S991" i="5"/>
  <c r="R991" i="5"/>
  <c r="Q991" i="5"/>
  <c r="P991" i="5"/>
  <c r="O991" i="5"/>
  <c r="N991" i="5"/>
  <c r="K991" i="5"/>
  <c r="J991" i="5"/>
  <c r="I991" i="5"/>
  <c r="H991" i="5"/>
  <c r="G991" i="5"/>
  <c r="F991" i="5"/>
  <c r="E991" i="5"/>
  <c r="D991" i="5"/>
  <c r="C991" i="5"/>
  <c r="U991" i="5" s="1"/>
  <c r="B991" i="5"/>
  <c r="T991" i="5" s="1"/>
  <c r="A991" i="5"/>
  <c r="S990" i="5"/>
  <c r="R990" i="5"/>
  <c r="Q990" i="5"/>
  <c r="P990" i="5"/>
  <c r="O990" i="5"/>
  <c r="N990" i="5"/>
  <c r="K990" i="5"/>
  <c r="J990" i="5"/>
  <c r="I990" i="5"/>
  <c r="H990" i="5"/>
  <c r="G990" i="5"/>
  <c r="F990" i="5"/>
  <c r="E990" i="5"/>
  <c r="D990" i="5"/>
  <c r="C990" i="5"/>
  <c r="U990" i="5" s="1"/>
  <c r="B990" i="5"/>
  <c r="T990" i="5" s="1"/>
  <c r="A990" i="5"/>
  <c r="S989" i="5"/>
  <c r="R989" i="5"/>
  <c r="Q989" i="5"/>
  <c r="P989" i="5"/>
  <c r="O989" i="5"/>
  <c r="N989" i="5"/>
  <c r="K989" i="5"/>
  <c r="J989" i="5"/>
  <c r="I989" i="5"/>
  <c r="H989" i="5"/>
  <c r="G989" i="5"/>
  <c r="F989" i="5"/>
  <c r="E989" i="5"/>
  <c r="D989" i="5"/>
  <c r="C989" i="5"/>
  <c r="U989" i="5" s="1"/>
  <c r="B989" i="5"/>
  <c r="T989" i="5" s="1"/>
  <c r="A989" i="5"/>
  <c r="S988" i="5"/>
  <c r="R988" i="5"/>
  <c r="Q988" i="5"/>
  <c r="P988" i="5"/>
  <c r="O988" i="5"/>
  <c r="N988" i="5"/>
  <c r="K988" i="5"/>
  <c r="J988" i="5"/>
  <c r="I988" i="5"/>
  <c r="H988" i="5"/>
  <c r="G988" i="5"/>
  <c r="F988" i="5"/>
  <c r="E988" i="5"/>
  <c r="D988" i="5"/>
  <c r="C988" i="5"/>
  <c r="U988" i="5" s="1"/>
  <c r="B988" i="5"/>
  <c r="T988" i="5" s="1"/>
  <c r="A988" i="5"/>
  <c r="S987" i="5"/>
  <c r="R987" i="5"/>
  <c r="Q987" i="5"/>
  <c r="P987" i="5"/>
  <c r="O987" i="5"/>
  <c r="N987" i="5"/>
  <c r="K987" i="5"/>
  <c r="J987" i="5"/>
  <c r="I987" i="5"/>
  <c r="H987" i="5"/>
  <c r="G987" i="5"/>
  <c r="F987" i="5"/>
  <c r="E987" i="5"/>
  <c r="D987" i="5"/>
  <c r="C987" i="5"/>
  <c r="U987" i="5" s="1"/>
  <c r="B987" i="5"/>
  <c r="T987" i="5" s="1"/>
  <c r="A987" i="5"/>
  <c r="S986" i="5"/>
  <c r="R986" i="5"/>
  <c r="Q986" i="5"/>
  <c r="P986" i="5"/>
  <c r="O986" i="5"/>
  <c r="N986" i="5"/>
  <c r="K986" i="5"/>
  <c r="J986" i="5"/>
  <c r="I986" i="5"/>
  <c r="H986" i="5"/>
  <c r="G986" i="5"/>
  <c r="F986" i="5"/>
  <c r="E986" i="5"/>
  <c r="D986" i="5"/>
  <c r="C986" i="5"/>
  <c r="U986" i="5" s="1"/>
  <c r="B986" i="5"/>
  <c r="T986" i="5" s="1"/>
  <c r="A986" i="5"/>
  <c r="S985" i="5"/>
  <c r="R985" i="5"/>
  <c r="Q985" i="5"/>
  <c r="P985" i="5"/>
  <c r="O985" i="5"/>
  <c r="N985" i="5"/>
  <c r="K985" i="5"/>
  <c r="J985" i="5"/>
  <c r="I985" i="5"/>
  <c r="H985" i="5"/>
  <c r="G985" i="5"/>
  <c r="F985" i="5"/>
  <c r="E985" i="5"/>
  <c r="D985" i="5"/>
  <c r="C985" i="5"/>
  <c r="U985" i="5" s="1"/>
  <c r="B985" i="5"/>
  <c r="T985" i="5" s="1"/>
  <c r="A985" i="5"/>
  <c r="S984" i="5"/>
  <c r="R984" i="5"/>
  <c r="Q984" i="5"/>
  <c r="P984" i="5"/>
  <c r="O984" i="5"/>
  <c r="N984" i="5"/>
  <c r="K984" i="5"/>
  <c r="J984" i="5"/>
  <c r="I984" i="5"/>
  <c r="H984" i="5"/>
  <c r="G984" i="5"/>
  <c r="F984" i="5"/>
  <c r="E984" i="5"/>
  <c r="D984" i="5"/>
  <c r="C984" i="5"/>
  <c r="U984" i="5" s="1"/>
  <c r="B984" i="5"/>
  <c r="T984" i="5" s="1"/>
  <c r="A984" i="5"/>
  <c r="S983" i="5"/>
  <c r="R983" i="5"/>
  <c r="Q983" i="5"/>
  <c r="P983" i="5"/>
  <c r="O983" i="5"/>
  <c r="N983" i="5"/>
  <c r="K983" i="5"/>
  <c r="J983" i="5"/>
  <c r="I983" i="5"/>
  <c r="H983" i="5"/>
  <c r="G983" i="5"/>
  <c r="F983" i="5"/>
  <c r="E983" i="5"/>
  <c r="D983" i="5"/>
  <c r="C983" i="5"/>
  <c r="U983" i="5" s="1"/>
  <c r="B983" i="5"/>
  <c r="T983" i="5" s="1"/>
  <c r="A983" i="5"/>
  <c r="S982" i="5"/>
  <c r="R982" i="5"/>
  <c r="Q982" i="5"/>
  <c r="P982" i="5"/>
  <c r="O982" i="5"/>
  <c r="N982" i="5"/>
  <c r="K982" i="5"/>
  <c r="J982" i="5"/>
  <c r="I982" i="5"/>
  <c r="H982" i="5"/>
  <c r="G982" i="5"/>
  <c r="F982" i="5"/>
  <c r="E982" i="5"/>
  <c r="D982" i="5"/>
  <c r="C982" i="5"/>
  <c r="U982" i="5" s="1"/>
  <c r="B982" i="5"/>
  <c r="T982" i="5" s="1"/>
  <c r="A982" i="5"/>
  <c r="S981" i="5"/>
  <c r="R981" i="5"/>
  <c r="Q981" i="5"/>
  <c r="P981" i="5"/>
  <c r="O981" i="5"/>
  <c r="N981" i="5"/>
  <c r="K981" i="5"/>
  <c r="J981" i="5"/>
  <c r="I981" i="5"/>
  <c r="H981" i="5"/>
  <c r="G981" i="5"/>
  <c r="F981" i="5"/>
  <c r="E981" i="5"/>
  <c r="D981" i="5"/>
  <c r="C981" i="5"/>
  <c r="U981" i="5" s="1"/>
  <c r="B981" i="5"/>
  <c r="T981" i="5" s="1"/>
  <c r="A981" i="5"/>
  <c r="S980" i="5"/>
  <c r="R980" i="5"/>
  <c r="Q980" i="5"/>
  <c r="P980" i="5"/>
  <c r="O980" i="5"/>
  <c r="N980" i="5"/>
  <c r="K980" i="5"/>
  <c r="J980" i="5"/>
  <c r="I980" i="5"/>
  <c r="H980" i="5"/>
  <c r="G980" i="5"/>
  <c r="F980" i="5"/>
  <c r="E980" i="5"/>
  <c r="D980" i="5"/>
  <c r="C980" i="5"/>
  <c r="U980" i="5" s="1"/>
  <c r="B980" i="5"/>
  <c r="T980" i="5" s="1"/>
  <c r="A980" i="5"/>
  <c r="S979" i="5"/>
  <c r="R979" i="5"/>
  <c r="Q979" i="5"/>
  <c r="P979" i="5"/>
  <c r="O979" i="5"/>
  <c r="N979" i="5"/>
  <c r="K979" i="5"/>
  <c r="J979" i="5"/>
  <c r="I979" i="5"/>
  <c r="H979" i="5"/>
  <c r="G979" i="5"/>
  <c r="F979" i="5"/>
  <c r="E979" i="5"/>
  <c r="D979" i="5"/>
  <c r="C979" i="5"/>
  <c r="U979" i="5" s="1"/>
  <c r="B979" i="5"/>
  <c r="T979" i="5" s="1"/>
  <c r="A979" i="5"/>
  <c r="S978" i="5"/>
  <c r="R978" i="5"/>
  <c r="Q978" i="5"/>
  <c r="P978" i="5"/>
  <c r="O978" i="5"/>
  <c r="N978" i="5"/>
  <c r="K978" i="5"/>
  <c r="J978" i="5"/>
  <c r="I978" i="5"/>
  <c r="H978" i="5"/>
  <c r="G978" i="5"/>
  <c r="F978" i="5"/>
  <c r="E978" i="5"/>
  <c r="D978" i="5"/>
  <c r="C978" i="5"/>
  <c r="U978" i="5" s="1"/>
  <c r="B978" i="5"/>
  <c r="T978" i="5" s="1"/>
  <c r="A978" i="5"/>
  <c r="S977" i="5"/>
  <c r="R977" i="5"/>
  <c r="Q977" i="5"/>
  <c r="P977" i="5"/>
  <c r="O977" i="5"/>
  <c r="N977" i="5"/>
  <c r="K977" i="5"/>
  <c r="J977" i="5"/>
  <c r="I977" i="5"/>
  <c r="H977" i="5"/>
  <c r="G977" i="5"/>
  <c r="F977" i="5"/>
  <c r="E977" i="5"/>
  <c r="D977" i="5"/>
  <c r="C977" i="5"/>
  <c r="U977" i="5" s="1"/>
  <c r="B977" i="5"/>
  <c r="T977" i="5" s="1"/>
  <c r="A977" i="5"/>
  <c r="S976" i="5"/>
  <c r="R976" i="5"/>
  <c r="Q976" i="5"/>
  <c r="P976" i="5"/>
  <c r="O976" i="5"/>
  <c r="N976" i="5"/>
  <c r="K976" i="5"/>
  <c r="J976" i="5"/>
  <c r="I976" i="5"/>
  <c r="H976" i="5"/>
  <c r="G976" i="5"/>
  <c r="F976" i="5"/>
  <c r="E976" i="5"/>
  <c r="D976" i="5"/>
  <c r="C976" i="5"/>
  <c r="U976" i="5" s="1"/>
  <c r="B976" i="5"/>
  <c r="T976" i="5" s="1"/>
  <c r="A976" i="5"/>
  <c r="S975" i="5"/>
  <c r="R975" i="5"/>
  <c r="Q975" i="5"/>
  <c r="P975" i="5"/>
  <c r="O975" i="5"/>
  <c r="N975" i="5"/>
  <c r="K975" i="5"/>
  <c r="J975" i="5"/>
  <c r="I975" i="5"/>
  <c r="H975" i="5"/>
  <c r="G975" i="5"/>
  <c r="F975" i="5"/>
  <c r="E975" i="5"/>
  <c r="D975" i="5"/>
  <c r="C975" i="5"/>
  <c r="U975" i="5" s="1"/>
  <c r="B975" i="5"/>
  <c r="T975" i="5" s="1"/>
  <c r="A975" i="5"/>
  <c r="S974" i="5"/>
  <c r="R974" i="5"/>
  <c r="Q974" i="5"/>
  <c r="P974" i="5"/>
  <c r="O974" i="5"/>
  <c r="N974" i="5"/>
  <c r="K974" i="5"/>
  <c r="J974" i="5"/>
  <c r="I974" i="5"/>
  <c r="H974" i="5"/>
  <c r="G974" i="5"/>
  <c r="F974" i="5"/>
  <c r="E974" i="5"/>
  <c r="D974" i="5"/>
  <c r="C974" i="5"/>
  <c r="U974" i="5" s="1"/>
  <c r="B974" i="5"/>
  <c r="T974" i="5" s="1"/>
  <c r="A974" i="5"/>
  <c r="S973" i="5"/>
  <c r="R973" i="5"/>
  <c r="Q973" i="5"/>
  <c r="P973" i="5"/>
  <c r="O973" i="5"/>
  <c r="N973" i="5"/>
  <c r="K973" i="5"/>
  <c r="J973" i="5"/>
  <c r="I973" i="5"/>
  <c r="H973" i="5"/>
  <c r="G973" i="5"/>
  <c r="F973" i="5"/>
  <c r="E973" i="5"/>
  <c r="D973" i="5"/>
  <c r="C973" i="5"/>
  <c r="U973" i="5" s="1"/>
  <c r="B973" i="5"/>
  <c r="T973" i="5" s="1"/>
  <c r="A973" i="5"/>
  <c r="S972" i="5"/>
  <c r="R972" i="5"/>
  <c r="Q972" i="5"/>
  <c r="P972" i="5"/>
  <c r="O972" i="5"/>
  <c r="N972" i="5"/>
  <c r="K972" i="5"/>
  <c r="J972" i="5"/>
  <c r="I972" i="5"/>
  <c r="H972" i="5"/>
  <c r="G972" i="5"/>
  <c r="F972" i="5"/>
  <c r="E972" i="5"/>
  <c r="D972" i="5"/>
  <c r="C972" i="5"/>
  <c r="U972" i="5" s="1"/>
  <c r="B972" i="5"/>
  <c r="T972" i="5" s="1"/>
  <c r="A972" i="5"/>
  <c r="S971" i="5"/>
  <c r="R971" i="5"/>
  <c r="Q971" i="5"/>
  <c r="P971" i="5"/>
  <c r="O971" i="5"/>
  <c r="N971" i="5"/>
  <c r="K971" i="5"/>
  <c r="J971" i="5"/>
  <c r="I971" i="5"/>
  <c r="H971" i="5"/>
  <c r="G971" i="5"/>
  <c r="F971" i="5"/>
  <c r="E971" i="5"/>
  <c r="D971" i="5"/>
  <c r="C971" i="5"/>
  <c r="U971" i="5" s="1"/>
  <c r="B971" i="5"/>
  <c r="T971" i="5" s="1"/>
  <c r="A971" i="5"/>
  <c r="S970" i="5"/>
  <c r="R970" i="5"/>
  <c r="Q970" i="5"/>
  <c r="P970" i="5"/>
  <c r="O970" i="5"/>
  <c r="N970" i="5"/>
  <c r="K970" i="5"/>
  <c r="J970" i="5"/>
  <c r="I970" i="5"/>
  <c r="H970" i="5"/>
  <c r="G970" i="5"/>
  <c r="F970" i="5"/>
  <c r="E970" i="5"/>
  <c r="D970" i="5"/>
  <c r="C970" i="5"/>
  <c r="U970" i="5" s="1"/>
  <c r="B970" i="5"/>
  <c r="T970" i="5" s="1"/>
  <c r="A970" i="5"/>
  <c r="S969" i="5"/>
  <c r="R969" i="5"/>
  <c r="Q969" i="5"/>
  <c r="P969" i="5"/>
  <c r="O969" i="5"/>
  <c r="N969" i="5"/>
  <c r="K969" i="5"/>
  <c r="J969" i="5"/>
  <c r="I969" i="5"/>
  <c r="H969" i="5"/>
  <c r="G969" i="5"/>
  <c r="F969" i="5"/>
  <c r="E969" i="5"/>
  <c r="D969" i="5"/>
  <c r="C969" i="5"/>
  <c r="U969" i="5" s="1"/>
  <c r="B969" i="5"/>
  <c r="T969" i="5" s="1"/>
  <c r="A969" i="5"/>
  <c r="S968" i="5"/>
  <c r="R968" i="5"/>
  <c r="Q968" i="5"/>
  <c r="P968" i="5"/>
  <c r="O968" i="5"/>
  <c r="N968" i="5"/>
  <c r="K968" i="5"/>
  <c r="J968" i="5"/>
  <c r="I968" i="5"/>
  <c r="H968" i="5"/>
  <c r="G968" i="5"/>
  <c r="F968" i="5"/>
  <c r="E968" i="5"/>
  <c r="D968" i="5"/>
  <c r="C968" i="5"/>
  <c r="U968" i="5" s="1"/>
  <c r="B968" i="5"/>
  <c r="T968" i="5" s="1"/>
  <c r="A968" i="5"/>
  <c r="S967" i="5"/>
  <c r="R967" i="5"/>
  <c r="Q967" i="5"/>
  <c r="P967" i="5"/>
  <c r="O967" i="5"/>
  <c r="N967" i="5"/>
  <c r="K967" i="5"/>
  <c r="J967" i="5"/>
  <c r="I967" i="5"/>
  <c r="H967" i="5"/>
  <c r="G967" i="5"/>
  <c r="F967" i="5"/>
  <c r="E967" i="5"/>
  <c r="D967" i="5"/>
  <c r="C967" i="5"/>
  <c r="U967" i="5" s="1"/>
  <c r="B967" i="5"/>
  <c r="T967" i="5" s="1"/>
  <c r="A967" i="5"/>
  <c r="S966" i="5"/>
  <c r="R966" i="5"/>
  <c r="Q966" i="5"/>
  <c r="P966" i="5"/>
  <c r="O966" i="5"/>
  <c r="N966" i="5"/>
  <c r="K966" i="5"/>
  <c r="J966" i="5"/>
  <c r="I966" i="5"/>
  <c r="H966" i="5"/>
  <c r="G966" i="5"/>
  <c r="F966" i="5"/>
  <c r="E966" i="5"/>
  <c r="D966" i="5"/>
  <c r="C966" i="5"/>
  <c r="U966" i="5" s="1"/>
  <c r="B966" i="5"/>
  <c r="T966" i="5" s="1"/>
  <c r="A966" i="5"/>
  <c r="S965" i="5"/>
  <c r="R965" i="5"/>
  <c r="Q965" i="5"/>
  <c r="P965" i="5"/>
  <c r="O965" i="5"/>
  <c r="N965" i="5"/>
  <c r="K965" i="5"/>
  <c r="J965" i="5"/>
  <c r="I965" i="5"/>
  <c r="H965" i="5"/>
  <c r="G965" i="5"/>
  <c r="F965" i="5"/>
  <c r="E965" i="5"/>
  <c r="D965" i="5"/>
  <c r="C965" i="5"/>
  <c r="U965" i="5" s="1"/>
  <c r="B965" i="5"/>
  <c r="T965" i="5" s="1"/>
  <c r="A965" i="5"/>
  <c r="S964" i="5"/>
  <c r="R964" i="5"/>
  <c r="Q964" i="5"/>
  <c r="P964" i="5"/>
  <c r="O964" i="5"/>
  <c r="N964" i="5"/>
  <c r="K964" i="5"/>
  <c r="J964" i="5"/>
  <c r="I964" i="5"/>
  <c r="H964" i="5"/>
  <c r="G964" i="5"/>
  <c r="F964" i="5"/>
  <c r="E964" i="5"/>
  <c r="D964" i="5"/>
  <c r="C964" i="5"/>
  <c r="U964" i="5" s="1"/>
  <c r="B964" i="5"/>
  <c r="T964" i="5" s="1"/>
  <c r="A964" i="5"/>
  <c r="S963" i="5"/>
  <c r="R963" i="5"/>
  <c r="Q963" i="5"/>
  <c r="P963" i="5"/>
  <c r="O963" i="5"/>
  <c r="N963" i="5"/>
  <c r="K963" i="5"/>
  <c r="J963" i="5"/>
  <c r="I963" i="5"/>
  <c r="H963" i="5"/>
  <c r="G963" i="5"/>
  <c r="F963" i="5"/>
  <c r="E963" i="5"/>
  <c r="D963" i="5"/>
  <c r="C963" i="5"/>
  <c r="U963" i="5" s="1"/>
  <c r="B963" i="5"/>
  <c r="T963" i="5" s="1"/>
  <c r="A963" i="5"/>
  <c r="S962" i="5"/>
  <c r="R962" i="5"/>
  <c r="Q962" i="5"/>
  <c r="P962" i="5"/>
  <c r="O962" i="5"/>
  <c r="N962" i="5"/>
  <c r="K962" i="5"/>
  <c r="J962" i="5"/>
  <c r="I962" i="5"/>
  <c r="H962" i="5"/>
  <c r="G962" i="5"/>
  <c r="F962" i="5"/>
  <c r="E962" i="5"/>
  <c r="D962" i="5"/>
  <c r="C962" i="5"/>
  <c r="U962" i="5" s="1"/>
  <c r="B962" i="5"/>
  <c r="T962" i="5" s="1"/>
  <c r="A962" i="5"/>
  <c r="S961" i="5"/>
  <c r="R961" i="5"/>
  <c r="Q961" i="5"/>
  <c r="P961" i="5"/>
  <c r="O961" i="5"/>
  <c r="N961" i="5"/>
  <c r="K961" i="5"/>
  <c r="J961" i="5"/>
  <c r="I961" i="5"/>
  <c r="H961" i="5"/>
  <c r="G961" i="5"/>
  <c r="F961" i="5"/>
  <c r="E961" i="5"/>
  <c r="D961" i="5"/>
  <c r="C961" i="5"/>
  <c r="U961" i="5" s="1"/>
  <c r="B961" i="5"/>
  <c r="T961" i="5" s="1"/>
  <c r="A961" i="5"/>
  <c r="S960" i="5"/>
  <c r="R960" i="5"/>
  <c r="Q960" i="5"/>
  <c r="P960" i="5"/>
  <c r="O960" i="5"/>
  <c r="N960" i="5"/>
  <c r="K960" i="5"/>
  <c r="J960" i="5"/>
  <c r="I960" i="5"/>
  <c r="H960" i="5"/>
  <c r="G960" i="5"/>
  <c r="F960" i="5"/>
  <c r="E960" i="5"/>
  <c r="D960" i="5"/>
  <c r="C960" i="5"/>
  <c r="U960" i="5" s="1"/>
  <c r="B960" i="5"/>
  <c r="T960" i="5" s="1"/>
  <c r="A960" i="5"/>
  <c r="S959" i="5"/>
  <c r="R959" i="5"/>
  <c r="Q959" i="5"/>
  <c r="P959" i="5"/>
  <c r="O959" i="5"/>
  <c r="N959" i="5"/>
  <c r="K959" i="5"/>
  <c r="J959" i="5"/>
  <c r="I959" i="5"/>
  <c r="H959" i="5"/>
  <c r="G959" i="5"/>
  <c r="F959" i="5"/>
  <c r="E959" i="5"/>
  <c r="D959" i="5"/>
  <c r="C959" i="5"/>
  <c r="U959" i="5" s="1"/>
  <c r="B959" i="5"/>
  <c r="T959" i="5" s="1"/>
  <c r="A959" i="5"/>
  <c r="S958" i="5"/>
  <c r="R958" i="5"/>
  <c r="Q958" i="5"/>
  <c r="P958" i="5"/>
  <c r="O958" i="5"/>
  <c r="N958" i="5"/>
  <c r="K958" i="5"/>
  <c r="J958" i="5"/>
  <c r="I958" i="5"/>
  <c r="H958" i="5"/>
  <c r="G958" i="5"/>
  <c r="F958" i="5"/>
  <c r="E958" i="5"/>
  <c r="D958" i="5"/>
  <c r="C958" i="5"/>
  <c r="U958" i="5" s="1"/>
  <c r="B958" i="5"/>
  <c r="T958" i="5" s="1"/>
  <c r="A958" i="5"/>
  <c r="S957" i="5"/>
  <c r="R957" i="5"/>
  <c r="Q957" i="5"/>
  <c r="P957" i="5"/>
  <c r="O957" i="5"/>
  <c r="N957" i="5"/>
  <c r="K957" i="5"/>
  <c r="J957" i="5"/>
  <c r="I957" i="5"/>
  <c r="H957" i="5"/>
  <c r="G957" i="5"/>
  <c r="F957" i="5"/>
  <c r="E957" i="5"/>
  <c r="D957" i="5"/>
  <c r="C957" i="5"/>
  <c r="U957" i="5" s="1"/>
  <c r="B957" i="5"/>
  <c r="T957" i="5" s="1"/>
  <c r="A957" i="5"/>
  <c r="S956" i="5"/>
  <c r="R956" i="5"/>
  <c r="Q956" i="5"/>
  <c r="P956" i="5"/>
  <c r="O956" i="5"/>
  <c r="N956" i="5"/>
  <c r="K956" i="5"/>
  <c r="J956" i="5"/>
  <c r="I956" i="5"/>
  <c r="H956" i="5"/>
  <c r="G956" i="5"/>
  <c r="F956" i="5"/>
  <c r="E956" i="5"/>
  <c r="D956" i="5"/>
  <c r="C956" i="5"/>
  <c r="U956" i="5" s="1"/>
  <c r="B956" i="5"/>
  <c r="T956" i="5" s="1"/>
  <c r="A956" i="5"/>
  <c r="S955" i="5"/>
  <c r="R955" i="5"/>
  <c r="Q955" i="5"/>
  <c r="P955" i="5"/>
  <c r="O955" i="5"/>
  <c r="N955" i="5"/>
  <c r="K955" i="5"/>
  <c r="J955" i="5"/>
  <c r="I955" i="5"/>
  <c r="H955" i="5"/>
  <c r="G955" i="5"/>
  <c r="F955" i="5"/>
  <c r="E955" i="5"/>
  <c r="D955" i="5"/>
  <c r="C955" i="5"/>
  <c r="U955" i="5" s="1"/>
  <c r="B955" i="5"/>
  <c r="T955" i="5" s="1"/>
  <c r="A955" i="5"/>
  <c r="S954" i="5"/>
  <c r="R954" i="5"/>
  <c r="Q954" i="5"/>
  <c r="P954" i="5"/>
  <c r="O954" i="5"/>
  <c r="N954" i="5"/>
  <c r="K954" i="5"/>
  <c r="J954" i="5"/>
  <c r="I954" i="5"/>
  <c r="H954" i="5"/>
  <c r="G954" i="5"/>
  <c r="F954" i="5"/>
  <c r="E954" i="5"/>
  <c r="D954" i="5"/>
  <c r="C954" i="5"/>
  <c r="U954" i="5" s="1"/>
  <c r="B954" i="5"/>
  <c r="T954" i="5" s="1"/>
  <c r="A954" i="5"/>
  <c r="S953" i="5"/>
  <c r="R953" i="5"/>
  <c r="Q953" i="5"/>
  <c r="P953" i="5"/>
  <c r="O953" i="5"/>
  <c r="N953" i="5"/>
  <c r="K953" i="5"/>
  <c r="J953" i="5"/>
  <c r="I953" i="5"/>
  <c r="H953" i="5"/>
  <c r="G953" i="5"/>
  <c r="F953" i="5"/>
  <c r="E953" i="5"/>
  <c r="D953" i="5"/>
  <c r="C953" i="5"/>
  <c r="U953" i="5" s="1"/>
  <c r="B953" i="5"/>
  <c r="T953" i="5" s="1"/>
  <c r="A953" i="5"/>
  <c r="S952" i="5"/>
  <c r="R952" i="5"/>
  <c r="Q952" i="5"/>
  <c r="P952" i="5"/>
  <c r="O952" i="5"/>
  <c r="N952" i="5"/>
  <c r="K952" i="5"/>
  <c r="J952" i="5"/>
  <c r="I952" i="5"/>
  <c r="H952" i="5"/>
  <c r="G952" i="5"/>
  <c r="F952" i="5"/>
  <c r="E952" i="5"/>
  <c r="D952" i="5"/>
  <c r="C952" i="5"/>
  <c r="U952" i="5" s="1"/>
  <c r="B952" i="5"/>
  <c r="T952" i="5" s="1"/>
  <c r="A952" i="5"/>
  <c r="S951" i="5"/>
  <c r="R951" i="5"/>
  <c r="Q951" i="5"/>
  <c r="P951" i="5"/>
  <c r="O951" i="5"/>
  <c r="N951" i="5"/>
  <c r="K951" i="5"/>
  <c r="J951" i="5"/>
  <c r="I951" i="5"/>
  <c r="H951" i="5"/>
  <c r="G951" i="5"/>
  <c r="F951" i="5"/>
  <c r="E951" i="5"/>
  <c r="D951" i="5"/>
  <c r="C951" i="5"/>
  <c r="U951" i="5" s="1"/>
  <c r="B951" i="5"/>
  <c r="T951" i="5" s="1"/>
  <c r="A951" i="5"/>
  <c r="S950" i="5"/>
  <c r="R950" i="5"/>
  <c r="Q950" i="5"/>
  <c r="P950" i="5"/>
  <c r="O950" i="5"/>
  <c r="N950" i="5"/>
  <c r="K950" i="5"/>
  <c r="J950" i="5"/>
  <c r="I950" i="5"/>
  <c r="H950" i="5"/>
  <c r="G950" i="5"/>
  <c r="F950" i="5"/>
  <c r="E950" i="5"/>
  <c r="D950" i="5"/>
  <c r="C950" i="5"/>
  <c r="U950" i="5" s="1"/>
  <c r="B950" i="5"/>
  <c r="T950" i="5" s="1"/>
  <c r="A950" i="5"/>
  <c r="S949" i="5"/>
  <c r="R949" i="5"/>
  <c r="Q949" i="5"/>
  <c r="P949" i="5"/>
  <c r="O949" i="5"/>
  <c r="N949" i="5"/>
  <c r="K949" i="5"/>
  <c r="J949" i="5"/>
  <c r="I949" i="5"/>
  <c r="H949" i="5"/>
  <c r="G949" i="5"/>
  <c r="F949" i="5"/>
  <c r="E949" i="5"/>
  <c r="D949" i="5"/>
  <c r="C949" i="5"/>
  <c r="U949" i="5" s="1"/>
  <c r="B949" i="5"/>
  <c r="T949" i="5" s="1"/>
  <c r="A949" i="5"/>
  <c r="S948" i="5"/>
  <c r="R948" i="5"/>
  <c r="Q948" i="5"/>
  <c r="P948" i="5"/>
  <c r="O948" i="5"/>
  <c r="N948" i="5"/>
  <c r="K948" i="5"/>
  <c r="J948" i="5"/>
  <c r="I948" i="5"/>
  <c r="H948" i="5"/>
  <c r="G948" i="5"/>
  <c r="F948" i="5"/>
  <c r="E948" i="5"/>
  <c r="D948" i="5"/>
  <c r="C948" i="5"/>
  <c r="U948" i="5" s="1"/>
  <c r="B948" i="5"/>
  <c r="T948" i="5" s="1"/>
  <c r="A948" i="5"/>
  <c r="S947" i="5"/>
  <c r="R947" i="5"/>
  <c r="Q947" i="5"/>
  <c r="P947" i="5"/>
  <c r="O947" i="5"/>
  <c r="N947" i="5"/>
  <c r="K947" i="5"/>
  <c r="J947" i="5"/>
  <c r="I947" i="5"/>
  <c r="H947" i="5"/>
  <c r="G947" i="5"/>
  <c r="F947" i="5"/>
  <c r="E947" i="5"/>
  <c r="D947" i="5"/>
  <c r="C947" i="5"/>
  <c r="U947" i="5" s="1"/>
  <c r="B947" i="5"/>
  <c r="T947" i="5" s="1"/>
  <c r="A947" i="5"/>
  <c r="S946" i="5"/>
  <c r="R946" i="5"/>
  <c r="Q946" i="5"/>
  <c r="P946" i="5"/>
  <c r="O946" i="5"/>
  <c r="N946" i="5"/>
  <c r="K946" i="5"/>
  <c r="J946" i="5"/>
  <c r="I946" i="5"/>
  <c r="H946" i="5"/>
  <c r="G946" i="5"/>
  <c r="F946" i="5"/>
  <c r="E946" i="5"/>
  <c r="D946" i="5"/>
  <c r="C946" i="5"/>
  <c r="U946" i="5" s="1"/>
  <c r="B946" i="5"/>
  <c r="T946" i="5" s="1"/>
  <c r="A946" i="5"/>
  <c r="S945" i="5"/>
  <c r="R945" i="5"/>
  <c r="Q945" i="5"/>
  <c r="P945" i="5"/>
  <c r="O945" i="5"/>
  <c r="N945" i="5"/>
  <c r="K945" i="5"/>
  <c r="J945" i="5"/>
  <c r="I945" i="5"/>
  <c r="H945" i="5"/>
  <c r="G945" i="5"/>
  <c r="F945" i="5"/>
  <c r="E945" i="5"/>
  <c r="D945" i="5"/>
  <c r="C945" i="5"/>
  <c r="U945" i="5" s="1"/>
  <c r="B945" i="5"/>
  <c r="T945" i="5" s="1"/>
  <c r="A945" i="5"/>
  <c r="S944" i="5"/>
  <c r="R944" i="5"/>
  <c r="Q944" i="5"/>
  <c r="P944" i="5"/>
  <c r="O944" i="5"/>
  <c r="N944" i="5"/>
  <c r="K944" i="5"/>
  <c r="J944" i="5"/>
  <c r="I944" i="5"/>
  <c r="H944" i="5"/>
  <c r="G944" i="5"/>
  <c r="F944" i="5"/>
  <c r="E944" i="5"/>
  <c r="D944" i="5"/>
  <c r="C944" i="5"/>
  <c r="U944" i="5" s="1"/>
  <c r="B944" i="5"/>
  <c r="T944" i="5" s="1"/>
  <c r="A944" i="5"/>
  <c r="S943" i="5"/>
  <c r="R943" i="5"/>
  <c r="Q943" i="5"/>
  <c r="P943" i="5"/>
  <c r="O943" i="5"/>
  <c r="N943" i="5"/>
  <c r="K943" i="5"/>
  <c r="J943" i="5"/>
  <c r="I943" i="5"/>
  <c r="H943" i="5"/>
  <c r="G943" i="5"/>
  <c r="F943" i="5"/>
  <c r="E943" i="5"/>
  <c r="D943" i="5"/>
  <c r="C943" i="5"/>
  <c r="U943" i="5" s="1"/>
  <c r="B943" i="5"/>
  <c r="T943" i="5" s="1"/>
  <c r="A943" i="5"/>
  <c r="S942" i="5"/>
  <c r="R942" i="5"/>
  <c r="Q942" i="5"/>
  <c r="P942" i="5"/>
  <c r="O942" i="5"/>
  <c r="N942" i="5"/>
  <c r="K942" i="5"/>
  <c r="J942" i="5"/>
  <c r="I942" i="5"/>
  <c r="H942" i="5"/>
  <c r="G942" i="5"/>
  <c r="F942" i="5"/>
  <c r="E942" i="5"/>
  <c r="D942" i="5"/>
  <c r="C942" i="5"/>
  <c r="U942" i="5" s="1"/>
  <c r="B942" i="5"/>
  <c r="T942" i="5" s="1"/>
  <c r="A942" i="5"/>
  <c r="S941" i="5"/>
  <c r="R941" i="5"/>
  <c r="Q941" i="5"/>
  <c r="P941" i="5"/>
  <c r="O941" i="5"/>
  <c r="N941" i="5"/>
  <c r="K941" i="5"/>
  <c r="J941" i="5"/>
  <c r="I941" i="5"/>
  <c r="H941" i="5"/>
  <c r="G941" i="5"/>
  <c r="F941" i="5"/>
  <c r="E941" i="5"/>
  <c r="D941" i="5"/>
  <c r="C941" i="5"/>
  <c r="U941" i="5" s="1"/>
  <c r="B941" i="5"/>
  <c r="T941" i="5" s="1"/>
  <c r="A941" i="5"/>
  <c r="S940" i="5"/>
  <c r="R940" i="5"/>
  <c r="Q940" i="5"/>
  <c r="P940" i="5"/>
  <c r="O940" i="5"/>
  <c r="N940" i="5"/>
  <c r="K940" i="5"/>
  <c r="J940" i="5"/>
  <c r="I940" i="5"/>
  <c r="H940" i="5"/>
  <c r="G940" i="5"/>
  <c r="F940" i="5"/>
  <c r="E940" i="5"/>
  <c r="D940" i="5"/>
  <c r="C940" i="5"/>
  <c r="U940" i="5" s="1"/>
  <c r="B940" i="5"/>
  <c r="T940" i="5" s="1"/>
  <c r="A940" i="5"/>
  <c r="S939" i="5"/>
  <c r="R939" i="5"/>
  <c r="Q939" i="5"/>
  <c r="P939" i="5"/>
  <c r="O939" i="5"/>
  <c r="N939" i="5"/>
  <c r="K939" i="5"/>
  <c r="J939" i="5"/>
  <c r="I939" i="5"/>
  <c r="H939" i="5"/>
  <c r="G939" i="5"/>
  <c r="F939" i="5"/>
  <c r="E939" i="5"/>
  <c r="D939" i="5"/>
  <c r="C939" i="5"/>
  <c r="U939" i="5" s="1"/>
  <c r="B939" i="5"/>
  <c r="T939" i="5" s="1"/>
  <c r="A939" i="5"/>
  <c r="S938" i="5"/>
  <c r="R938" i="5"/>
  <c r="Q938" i="5"/>
  <c r="P938" i="5"/>
  <c r="O938" i="5"/>
  <c r="N938" i="5"/>
  <c r="K938" i="5"/>
  <c r="J938" i="5"/>
  <c r="I938" i="5"/>
  <c r="H938" i="5"/>
  <c r="G938" i="5"/>
  <c r="F938" i="5"/>
  <c r="E938" i="5"/>
  <c r="D938" i="5"/>
  <c r="C938" i="5"/>
  <c r="U938" i="5" s="1"/>
  <c r="B938" i="5"/>
  <c r="T938" i="5" s="1"/>
  <c r="A938" i="5"/>
  <c r="S937" i="5"/>
  <c r="R937" i="5"/>
  <c r="Q937" i="5"/>
  <c r="P937" i="5"/>
  <c r="O937" i="5"/>
  <c r="N937" i="5"/>
  <c r="K937" i="5"/>
  <c r="J937" i="5"/>
  <c r="I937" i="5"/>
  <c r="H937" i="5"/>
  <c r="G937" i="5"/>
  <c r="F937" i="5"/>
  <c r="E937" i="5"/>
  <c r="D937" i="5"/>
  <c r="C937" i="5"/>
  <c r="U937" i="5" s="1"/>
  <c r="B937" i="5"/>
  <c r="T937" i="5" s="1"/>
  <c r="A937" i="5"/>
  <c r="S936" i="5"/>
  <c r="R936" i="5"/>
  <c r="Q936" i="5"/>
  <c r="P936" i="5"/>
  <c r="O936" i="5"/>
  <c r="N936" i="5"/>
  <c r="K936" i="5"/>
  <c r="J936" i="5"/>
  <c r="I936" i="5"/>
  <c r="H936" i="5"/>
  <c r="G936" i="5"/>
  <c r="F936" i="5"/>
  <c r="E936" i="5"/>
  <c r="D936" i="5"/>
  <c r="C936" i="5"/>
  <c r="U936" i="5" s="1"/>
  <c r="B936" i="5"/>
  <c r="T936" i="5" s="1"/>
  <c r="A936" i="5"/>
  <c r="S935" i="5"/>
  <c r="R935" i="5"/>
  <c r="Q935" i="5"/>
  <c r="P935" i="5"/>
  <c r="O935" i="5"/>
  <c r="N935" i="5"/>
  <c r="K935" i="5"/>
  <c r="J935" i="5"/>
  <c r="I935" i="5"/>
  <c r="H935" i="5"/>
  <c r="G935" i="5"/>
  <c r="F935" i="5"/>
  <c r="E935" i="5"/>
  <c r="D935" i="5"/>
  <c r="C935" i="5"/>
  <c r="U935" i="5" s="1"/>
  <c r="B935" i="5"/>
  <c r="T935" i="5" s="1"/>
  <c r="A935" i="5"/>
  <c r="S934" i="5"/>
  <c r="R934" i="5"/>
  <c r="Q934" i="5"/>
  <c r="P934" i="5"/>
  <c r="O934" i="5"/>
  <c r="N934" i="5"/>
  <c r="K934" i="5"/>
  <c r="J934" i="5"/>
  <c r="I934" i="5"/>
  <c r="H934" i="5"/>
  <c r="G934" i="5"/>
  <c r="F934" i="5"/>
  <c r="E934" i="5"/>
  <c r="D934" i="5"/>
  <c r="C934" i="5"/>
  <c r="U934" i="5" s="1"/>
  <c r="B934" i="5"/>
  <c r="T934" i="5" s="1"/>
  <c r="A934" i="5"/>
  <c r="S933" i="5"/>
  <c r="R933" i="5"/>
  <c r="Q933" i="5"/>
  <c r="P933" i="5"/>
  <c r="O933" i="5"/>
  <c r="N933" i="5"/>
  <c r="K933" i="5"/>
  <c r="J933" i="5"/>
  <c r="I933" i="5"/>
  <c r="H933" i="5"/>
  <c r="G933" i="5"/>
  <c r="F933" i="5"/>
  <c r="E933" i="5"/>
  <c r="D933" i="5"/>
  <c r="C933" i="5"/>
  <c r="U933" i="5" s="1"/>
  <c r="B933" i="5"/>
  <c r="T933" i="5" s="1"/>
  <c r="A933" i="5"/>
  <c r="S932" i="5"/>
  <c r="R932" i="5"/>
  <c r="Q932" i="5"/>
  <c r="P932" i="5"/>
  <c r="O932" i="5"/>
  <c r="N932" i="5"/>
  <c r="K932" i="5"/>
  <c r="J932" i="5"/>
  <c r="I932" i="5"/>
  <c r="H932" i="5"/>
  <c r="G932" i="5"/>
  <c r="F932" i="5"/>
  <c r="E932" i="5"/>
  <c r="D932" i="5"/>
  <c r="C932" i="5"/>
  <c r="U932" i="5" s="1"/>
  <c r="B932" i="5"/>
  <c r="T932" i="5" s="1"/>
  <c r="A932" i="5"/>
  <c r="S931" i="5"/>
  <c r="R931" i="5"/>
  <c r="Q931" i="5"/>
  <c r="P931" i="5"/>
  <c r="O931" i="5"/>
  <c r="N931" i="5"/>
  <c r="K931" i="5"/>
  <c r="J931" i="5"/>
  <c r="I931" i="5"/>
  <c r="H931" i="5"/>
  <c r="G931" i="5"/>
  <c r="F931" i="5"/>
  <c r="E931" i="5"/>
  <c r="D931" i="5"/>
  <c r="C931" i="5"/>
  <c r="U931" i="5" s="1"/>
  <c r="B931" i="5"/>
  <c r="T931" i="5" s="1"/>
  <c r="A931" i="5"/>
  <c r="S930" i="5"/>
  <c r="R930" i="5"/>
  <c r="Q930" i="5"/>
  <c r="P930" i="5"/>
  <c r="O930" i="5"/>
  <c r="N930" i="5"/>
  <c r="K930" i="5"/>
  <c r="J930" i="5"/>
  <c r="I930" i="5"/>
  <c r="H930" i="5"/>
  <c r="G930" i="5"/>
  <c r="F930" i="5"/>
  <c r="E930" i="5"/>
  <c r="D930" i="5"/>
  <c r="C930" i="5"/>
  <c r="U930" i="5" s="1"/>
  <c r="B930" i="5"/>
  <c r="T930" i="5" s="1"/>
  <c r="A930" i="5"/>
  <c r="S929" i="5"/>
  <c r="R929" i="5"/>
  <c r="Q929" i="5"/>
  <c r="P929" i="5"/>
  <c r="O929" i="5"/>
  <c r="N929" i="5"/>
  <c r="K929" i="5"/>
  <c r="J929" i="5"/>
  <c r="I929" i="5"/>
  <c r="H929" i="5"/>
  <c r="G929" i="5"/>
  <c r="F929" i="5"/>
  <c r="E929" i="5"/>
  <c r="D929" i="5"/>
  <c r="C929" i="5"/>
  <c r="U929" i="5" s="1"/>
  <c r="B929" i="5"/>
  <c r="T929" i="5" s="1"/>
  <c r="A929" i="5"/>
  <c r="S928" i="5"/>
  <c r="R928" i="5"/>
  <c r="Q928" i="5"/>
  <c r="P928" i="5"/>
  <c r="O928" i="5"/>
  <c r="N928" i="5"/>
  <c r="K928" i="5"/>
  <c r="J928" i="5"/>
  <c r="I928" i="5"/>
  <c r="H928" i="5"/>
  <c r="G928" i="5"/>
  <c r="F928" i="5"/>
  <c r="E928" i="5"/>
  <c r="D928" i="5"/>
  <c r="C928" i="5"/>
  <c r="U928" i="5" s="1"/>
  <c r="B928" i="5"/>
  <c r="T928" i="5" s="1"/>
  <c r="A928" i="5"/>
  <c r="S927" i="5"/>
  <c r="R927" i="5"/>
  <c r="Q927" i="5"/>
  <c r="P927" i="5"/>
  <c r="O927" i="5"/>
  <c r="N927" i="5"/>
  <c r="K927" i="5"/>
  <c r="J927" i="5"/>
  <c r="I927" i="5"/>
  <c r="H927" i="5"/>
  <c r="G927" i="5"/>
  <c r="F927" i="5"/>
  <c r="E927" i="5"/>
  <c r="D927" i="5"/>
  <c r="C927" i="5"/>
  <c r="U927" i="5" s="1"/>
  <c r="B927" i="5"/>
  <c r="T927" i="5" s="1"/>
  <c r="A927" i="5"/>
  <c r="S926" i="5"/>
  <c r="R926" i="5"/>
  <c r="Q926" i="5"/>
  <c r="P926" i="5"/>
  <c r="O926" i="5"/>
  <c r="N926" i="5"/>
  <c r="K926" i="5"/>
  <c r="J926" i="5"/>
  <c r="I926" i="5"/>
  <c r="H926" i="5"/>
  <c r="G926" i="5"/>
  <c r="F926" i="5"/>
  <c r="E926" i="5"/>
  <c r="D926" i="5"/>
  <c r="C926" i="5"/>
  <c r="U926" i="5" s="1"/>
  <c r="B926" i="5"/>
  <c r="T926" i="5" s="1"/>
  <c r="A926" i="5"/>
  <c r="S925" i="5"/>
  <c r="R925" i="5"/>
  <c r="Q925" i="5"/>
  <c r="P925" i="5"/>
  <c r="O925" i="5"/>
  <c r="N925" i="5"/>
  <c r="K925" i="5"/>
  <c r="J925" i="5"/>
  <c r="I925" i="5"/>
  <c r="H925" i="5"/>
  <c r="G925" i="5"/>
  <c r="F925" i="5"/>
  <c r="E925" i="5"/>
  <c r="D925" i="5"/>
  <c r="C925" i="5"/>
  <c r="U925" i="5" s="1"/>
  <c r="B925" i="5"/>
  <c r="T925" i="5" s="1"/>
  <c r="A925" i="5"/>
  <c r="S924" i="5"/>
  <c r="R924" i="5"/>
  <c r="Q924" i="5"/>
  <c r="P924" i="5"/>
  <c r="O924" i="5"/>
  <c r="N924" i="5"/>
  <c r="K924" i="5"/>
  <c r="J924" i="5"/>
  <c r="I924" i="5"/>
  <c r="H924" i="5"/>
  <c r="G924" i="5"/>
  <c r="F924" i="5"/>
  <c r="E924" i="5"/>
  <c r="D924" i="5"/>
  <c r="C924" i="5"/>
  <c r="U924" i="5" s="1"/>
  <c r="B924" i="5"/>
  <c r="T924" i="5" s="1"/>
  <c r="A924" i="5"/>
  <c r="S923" i="5"/>
  <c r="R923" i="5"/>
  <c r="Q923" i="5"/>
  <c r="P923" i="5"/>
  <c r="O923" i="5"/>
  <c r="N923" i="5"/>
  <c r="K923" i="5"/>
  <c r="J923" i="5"/>
  <c r="I923" i="5"/>
  <c r="H923" i="5"/>
  <c r="G923" i="5"/>
  <c r="F923" i="5"/>
  <c r="E923" i="5"/>
  <c r="D923" i="5"/>
  <c r="C923" i="5"/>
  <c r="U923" i="5" s="1"/>
  <c r="B923" i="5"/>
  <c r="T923" i="5" s="1"/>
  <c r="A923" i="5"/>
  <c r="S922" i="5"/>
  <c r="R922" i="5"/>
  <c r="Q922" i="5"/>
  <c r="P922" i="5"/>
  <c r="O922" i="5"/>
  <c r="N922" i="5"/>
  <c r="K922" i="5"/>
  <c r="J922" i="5"/>
  <c r="I922" i="5"/>
  <c r="H922" i="5"/>
  <c r="G922" i="5"/>
  <c r="F922" i="5"/>
  <c r="E922" i="5"/>
  <c r="D922" i="5"/>
  <c r="C922" i="5"/>
  <c r="U922" i="5" s="1"/>
  <c r="B922" i="5"/>
  <c r="T922" i="5" s="1"/>
  <c r="A922" i="5"/>
  <c r="S921" i="5"/>
  <c r="R921" i="5"/>
  <c r="Q921" i="5"/>
  <c r="P921" i="5"/>
  <c r="O921" i="5"/>
  <c r="N921" i="5"/>
  <c r="K921" i="5"/>
  <c r="J921" i="5"/>
  <c r="I921" i="5"/>
  <c r="H921" i="5"/>
  <c r="G921" i="5"/>
  <c r="F921" i="5"/>
  <c r="E921" i="5"/>
  <c r="D921" i="5"/>
  <c r="C921" i="5"/>
  <c r="U921" i="5" s="1"/>
  <c r="B921" i="5"/>
  <c r="T921" i="5" s="1"/>
  <c r="A921" i="5"/>
  <c r="S920" i="5"/>
  <c r="R920" i="5"/>
  <c r="Q920" i="5"/>
  <c r="P920" i="5"/>
  <c r="O920" i="5"/>
  <c r="N920" i="5"/>
  <c r="K920" i="5"/>
  <c r="J920" i="5"/>
  <c r="I920" i="5"/>
  <c r="H920" i="5"/>
  <c r="G920" i="5"/>
  <c r="F920" i="5"/>
  <c r="E920" i="5"/>
  <c r="D920" i="5"/>
  <c r="C920" i="5"/>
  <c r="U920" i="5" s="1"/>
  <c r="B920" i="5"/>
  <c r="T920" i="5" s="1"/>
  <c r="A920" i="5"/>
  <c r="S919" i="5"/>
  <c r="R919" i="5"/>
  <c r="Q919" i="5"/>
  <c r="P919" i="5"/>
  <c r="O919" i="5"/>
  <c r="N919" i="5"/>
  <c r="K919" i="5"/>
  <c r="J919" i="5"/>
  <c r="I919" i="5"/>
  <c r="H919" i="5"/>
  <c r="G919" i="5"/>
  <c r="F919" i="5"/>
  <c r="E919" i="5"/>
  <c r="D919" i="5"/>
  <c r="C919" i="5"/>
  <c r="U919" i="5" s="1"/>
  <c r="B919" i="5"/>
  <c r="T919" i="5" s="1"/>
  <c r="A919" i="5"/>
  <c r="S918" i="5"/>
  <c r="R918" i="5"/>
  <c r="Q918" i="5"/>
  <c r="P918" i="5"/>
  <c r="O918" i="5"/>
  <c r="N918" i="5"/>
  <c r="K918" i="5"/>
  <c r="J918" i="5"/>
  <c r="I918" i="5"/>
  <c r="H918" i="5"/>
  <c r="G918" i="5"/>
  <c r="F918" i="5"/>
  <c r="E918" i="5"/>
  <c r="D918" i="5"/>
  <c r="C918" i="5"/>
  <c r="U918" i="5" s="1"/>
  <c r="B918" i="5"/>
  <c r="T918" i="5" s="1"/>
  <c r="A918" i="5"/>
  <c r="S917" i="5"/>
  <c r="R917" i="5"/>
  <c r="Q917" i="5"/>
  <c r="P917" i="5"/>
  <c r="O917" i="5"/>
  <c r="N917" i="5"/>
  <c r="K917" i="5"/>
  <c r="J917" i="5"/>
  <c r="I917" i="5"/>
  <c r="H917" i="5"/>
  <c r="G917" i="5"/>
  <c r="F917" i="5"/>
  <c r="E917" i="5"/>
  <c r="D917" i="5"/>
  <c r="C917" i="5"/>
  <c r="U917" i="5" s="1"/>
  <c r="B917" i="5"/>
  <c r="T917" i="5" s="1"/>
  <c r="A917" i="5"/>
  <c r="S916" i="5"/>
  <c r="R916" i="5"/>
  <c r="Q916" i="5"/>
  <c r="P916" i="5"/>
  <c r="O916" i="5"/>
  <c r="N916" i="5"/>
  <c r="K916" i="5"/>
  <c r="J916" i="5"/>
  <c r="I916" i="5"/>
  <c r="H916" i="5"/>
  <c r="G916" i="5"/>
  <c r="F916" i="5"/>
  <c r="E916" i="5"/>
  <c r="D916" i="5"/>
  <c r="C916" i="5"/>
  <c r="U916" i="5" s="1"/>
  <c r="B916" i="5"/>
  <c r="T916" i="5" s="1"/>
  <c r="A916" i="5"/>
  <c r="S915" i="5"/>
  <c r="R915" i="5"/>
  <c r="Q915" i="5"/>
  <c r="P915" i="5"/>
  <c r="O915" i="5"/>
  <c r="N915" i="5"/>
  <c r="K915" i="5"/>
  <c r="J915" i="5"/>
  <c r="I915" i="5"/>
  <c r="H915" i="5"/>
  <c r="G915" i="5"/>
  <c r="F915" i="5"/>
  <c r="E915" i="5"/>
  <c r="D915" i="5"/>
  <c r="C915" i="5"/>
  <c r="U915" i="5" s="1"/>
  <c r="B915" i="5"/>
  <c r="T915" i="5" s="1"/>
  <c r="A915" i="5"/>
  <c r="S914" i="5"/>
  <c r="R914" i="5"/>
  <c r="Q914" i="5"/>
  <c r="P914" i="5"/>
  <c r="O914" i="5"/>
  <c r="N914" i="5"/>
  <c r="K914" i="5"/>
  <c r="J914" i="5"/>
  <c r="I914" i="5"/>
  <c r="H914" i="5"/>
  <c r="G914" i="5"/>
  <c r="F914" i="5"/>
  <c r="E914" i="5"/>
  <c r="D914" i="5"/>
  <c r="C914" i="5"/>
  <c r="U914" i="5" s="1"/>
  <c r="B914" i="5"/>
  <c r="T914" i="5" s="1"/>
  <c r="A914" i="5"/>
  <c r="S913" i="5"/>
  <c r="R913" i="5"/>
  <c r="Q913" i="5"/>
  <c r="P913" i="5"/>
  <c r="O913" i="5"/>
  <c r="N913" i="5"/>
  <c r="K913" i="5"/>
  <c r="J913" i="5"/>
  <c r="I913" i="5"/>
  <c r="H913" i="5"/>
  <c r="G913" i="5"/>
  <c r="F913" i="5"/>
  <c r="E913" i="5"/>
  <c r="D913" i="5"/>
  <c r="C913" i="5"/>
  <c r="U913" i="5" s="1"/>
  <c r="B913" i="5"/>
  <c r="T913" i="5" s="1"/>
  <c r="A913" i="5"/>
  <c r="S912" i="5"/>
  <c r="R912" i="5"/>
  <c r="Q912" i="5"/>
  <c r="P912" i="5"/>
  <c r="O912" i="5"/>
  <c r="N912" i="5"/>
  <c r="K912" i="5"/>
  <c r="J912" i="5"/>
  <c r="I912" i="5"/>
  <c r="H912" i="5"/>
  <c r="G912" i="5"/>
  <c r="F912" i="5"/>
  <c r="E912" i="5"/>
  <c r="D912" i="5"/>
  <c r="C912" i="5"/>
  <c r="U912" i="5" s="1"/>
  <c r="B912" i="5"/>
  <c r="T912" i="5" s="1"/>
  <c r="A912" i="5"/>
  <c r="S911" i="5"/>
  <c r="R911" i="5"/>
  <c r="Q911" i="5"/>
  <c r="P911" i="5"/>
  <c r="O911" i="5"/>
  <c r="N911" i="5"/>
  <c r="K911" i="5"/>
  <c r="J911" i="5"/>
  <c r="I911" i="5"/>
  <c r="H911" i="5"/>
  <c r="G911" i="5"/>
  <c r="F911" i="5"/>
  <c r="E911" i="5"/>
  <c r="D911" i="5"/>
  <c r="C911" i="5"/>
  <c r="U911" i="5" s="1"/>
  <c r="B911" i="5"/>
  <c r="T911" i="5" s="1"/>
  <c r="A911" i="5"/>
  <c r="S910" i="5"/>
  <c r="R910" i="5"/>
  <c r="Q910" i="5"/>
  <c r="P910" i="5"/>
  <c r="O910" i="5"/>
  <c r="N910" i="5"/>
  <c r="K910" i="5"/>
  <c r="J910" i="5"/>
  <c r="I910" i="5"/>
  <c r="H910" i="5"/>
  <c r="G910" i="5"/>
  <c r="F910" i="5"/>
  <c r="E910" i="5"/>
  <c r="D910" i="5"/>
  <c r="C910" i="5"/>
  <c r="U910" i="5" s="1"/>
  <c r="B910" i="5"/>
  <c r="T910" i="5" s="1"/>
  <c r="A910" i="5"/>
  <c r="S909" i="5"/>
  <c r="R909" i="5"/>
  <c r="Q909" i="5"/>
  <c r="P909" i="5"/>
  <c r="O909" i="5"/>
  <c r="N909" i="5"/>
  <c r="K909" i="5"/>
  <c r="J909" i="5"/>
  <c r="I909" i="5"/>
  <c r="H909" i="5"/>
  <c r="G909" i="5"/>
  <c r="F909" i="5"/>
  <c r="E909" i="5"/>
  <c r="D909" i="5"/>
  <c r="C909" i="5"/>
  <c r="U909" i="5" s="1"/>
  <c r="B909" i="5"/>
  <c r="T909" i="5" s="1"/>
  <c r="A909" i="5"/>
  <c r="S908" i="5"/>
  <c r="R908" i="5"/>
  <c r="Q908" i="5"/>
  <c r="P908" i="5"/>
  <c r="O908" i="5"/>
  <c r="N908" i="5"/>
  <c r="K908" i="5"/>
  <c r="J908" i="5"/>
  <c r="I908" i="5"/>
  <c r="H908" i="5"/>
  <c r="G908" i="5"/>
  <c r="F908" i="5"/>
  <c r="E908" i="5"/>
  <c r="D908" i="5"/>
  <c r="C908" i="5"/>
  <c r="U908" i="5" s="1"/>
  <c r="B908" i="5"/>
  <c r="T908" i="5" s="1"/>
  <c r="A908" i="5"/>
  <c r="S907" i="5"/>
  <c r="R907" i="5"/>
  <c r="Q907" i="5"/>
  <c r="P907" i="5"/>
  <c r="O907" i="5"/>
  <c r="N907" i="5"/>
  <c r="K907" i="5"/>
  <c r="J907" i="5"/>
  <c r="I907" i="5"/>
  <c r="H907" i="5"/>
  <c r="G907" i="5"/>
  <c r="F907" i="5"/>
  <c r="E907" i="5"/>
  <c r="D907" i="5"/>
  <c r="C907" i="5"/>
  <c r="U907" i="5" s="1"/>
  <c r="B907" i="5"/>
  <c r="T907" i="5" s="1"/>
  <c r="A907" i="5"/>
  <c r="S906" i="5"/>
  <c r="R906" i="5"/>
  <c r="Q906" i="5"/>
  <c r="P906" i="5"/>
  <c r="O906" i="5"/>
  <c r="N906" i="5"/>
  <c r="K906" i="5"/>
  <c r="J906" i="5"/>
  <c r="I906" i="5"/>
  <c r="H906" i="5"/>
  <c r="G906" i="5"/>
  <c r="F906" i="5"/>
  <c r="E906" i="5"/>
  <c r="D906" i="5"/>
  <c r="C906" i="5"/>
  <c r="U906" i="5" s="1"/>
  <c r="B906" i="5"/>
  <c r="T906" i="5" s="1"/>
  <c r="A906" i="5"/>
  <c r="S905" i="5"/>
  <c r="R905" i="5"/>
  <c r="Q905" i="5"/>
  <c r="P905" i="5"/>
  <c r="O905" i="5"/>
  <c r="N905" i="5"/>
  <c r="K905" i="5"/>
  <c r="J905" i="5"/>
  <c r="I905" i="5"/>
  <c r="H905" i="5"/>
  <c r="G905" i="5"/>
  <c r="F905" i="5"/>
  <c r="E905" i="5"/>
  <c r="D905" i="5"/>
  <c r="C905" i="5"/>
  <c r="U905" i="5" s="1"/>
  <c r="B905" i="5"/>
  <c r="T905" i="5" s="1"/>
  <c r="A905" i="5"/>
  <c r="S904" i="5"/>
  <c r="R904" i="5"/>
  <c r="Q904" i="5"/>
  <c r="P904" i="5"/>
  <c r="O904" i="5"/>
  <c r="N904" i="5"/>
  <c r="K904" i="5"/>
  <c r="J904" i="5"/>
  <c r="I904" i="5"/>
  <c r="H904" i="5"/>
  <c r="G904" i="5"/>
  <c r="F904" i="5"/>
  <c r="E904" i="5"/>
  <c r="D904" i="5"/>
  <c r="C904" i="5"/>
  <c r="U904" i="5" s="1"/>
  <c r="B904" i="5"/>
  <c r="T904" i="5" s="1"/>
  <c r="A904" i="5"/>
  <c r="S903" i="5"/>
  <c r="R903" i="5"/>
  <c r="Q903" i="5"/>
  <c r="P903" i="5"/>
  <c r="O903" i="5"/>
  <c r="N903" i="5"/>
  <c r="K903" i="5"/>
  <c r="J903" i="5"/>
  <c r="I903" i="5"/>
  <c r="H903" i="5"/>
  <c r="G903" i="5"/>
  <c r="F903" i="5"/>
  <c r="E903" i="5"/>
  <c r="D903" i="5"/>
  <c r="C903" i="5"/>
  <c r="U903" i="5" s="1"/>
  <c r="B903" i="5"/>
  <c r="T903" i="5" s="1"/>
  <c r="A903" i="5"/>
  <c r="S902" i="5"/>
  <c r="R902" i="5"/>
  <c r="Q902" i="5"/>
  <c r="P902" i="5"/>
  <c r="O902" i="5"/>
  <c r="N902" i="5"/>
  <c r="K902" i="5"/>
  <c r="J902" i="5"/>
  <c r="I902" i="5"/>
  <c r="H902" i="5"/>
  <c r="G902" i="5"/>
  <c r="F902" i="5"/>
  <c r="E902" i="5"/>
  <c r="D902" i="5"/>
  <c r="C902" i="5"/>
  <c r="U902" i="5" s="1"/>
  <c r="B902" i="5"/>
  <c r="T902" i="5" s="1"/>
  <c r="A902" i="5"/>
  <c r="S901" i="5"/>
  <c r="R901" i="5"/>
  <c r="Q901" i="5"/>
  <c r="P901" i="5"/>
  <c r="O901" i="5"/>
  <c r="N901" i="5"/>
  <c r="K901" i="5"/>
  <c r="J901" i="5"/>
  <c r="I901" i="5"/>
  <c r="H901" i="5"/>
  <c r="G901" i="5"/>
  <c r="F901" i="5"/>
  <c r="E901" i="5"/>
  <c r="D901" i="5"/>
  <c r="C901" i="5"/>
  <c r="U901" i="5" s="1"/>
  <c r="B901" i="5"/>
  <c r="T901" i="5" s="1"/>
  <c r="A901" i="5"/>
  <c r="S900" i="5"/>
  <c r="R900" i="5"/>
  <c r="Q900" i="5"/>
  <c r="P900" i="5"/>
  <c r="O900" i="5"/>
  <c r="N900" i="5"/>
  <c r="K900" i="5"/>
  <c r="J900" i="5"/>
  <c r="I900" i="5"/>
  <c r="H900" i="5"/>
  <c r="G900" i="5"/>
  <c r="F900" i="5"/>
  <c r="E900" i="5"/>
  <c r="D900" i="5"/>
  <c r="C900" i="5"/>
  <c r="U900" i="5" s="1"/>
  <c r="B900" i="5"/>
  <c r="T900" i="5" s="1"/>
  <c r="A900" i="5"/>
  <c r="S899" i="5"/>
  <c r="R899" i="5"/>
  <c r="Q899" i="5"/>
  <c r="P899" i="5"/>
  <c r="O899" i="5"/>
  <c r="N899" i="5"/>
  <c r="K899" i="5"/>
  <c r="J899" i="5"/>
  <c r="I899" i="5"/>
  <c r="H899" i="5"/>
  <c r="G899" i="5"/>
  <c r="F899" i="5"/>
  <c r="E899" i="5"/>
  <c r="D899" i="5"/>
  <c r="C899" i="5"/>
  <c r="U899" i="5" s="1"/>
  <c r="B899" i="5"/>
  <c r="T899" i="5" s="1"/>
  <c r="A899" i="5"/>
  <c r="S898" i="5"/>
  <c r="R898" i="5"/>
  <c r="Q898" i="5"/>
  <c r="P898" i="5"/>
  <c r="O898" i="5"/>
  <c r="N898" i="5"/>
  <c r="K898" i="5"/>
  <c r="J898" i="5"/>
  <c r="I898" i="5"/>
  <c r="H898" i="5"/>
  <c r="G898" i="5"/>
  <c r="F898" i="5"/>
  <c r="E898" i="5"/>
  <c r="D898" i="5"/>
  <c r="C898" i="5"/>
  <c r="U898" i="5" s="1"/>
  <c r="B898" i="5"/>
  <c r="T898" i="5" s="1"/>
  <c r="A898" i="5"/>
  <c r="S897" i="5"/>
  <c r="R897" i="5"/>
  <c r="Q897" i="5"/>
  <c r="P897" i="5"/>
  <c r="O897" i="5"/>
  <c r="N897" i="5"/>
  <c r="K897" i="5"/>
  <c r="J897" i="5"/>
  <c r="I897" i="5"/>
  <c r="H897" i="5"/>
  <c r="G897" i="5"/>
  <c r="F897" i="5"/>
  <c r="E897" i="5"/>
  <c r="D897" i="5"/>
  <c r="C897" i="5"/>
  <c r="U897" i="5" s="1"/>
  <c r="B897" i="5"/>
  <c r="T897" i="5" s="1"/>
  <c r="A897" i="5"/>
  <c r="S896" i="5"/>
  <c r="R896" i="5"/>
  <c r="Q896" i="5"/>
  <c r="P896" i="5"/>
  <c r="O896" i="5"/>
  <c r="N896" i="5"/>
  <c r="K896" i="5"/>
  <c r="J896" i="5"/>
  <c r="I896" i="5"/>
  <c r="H896" i="5"/>
  <c r="G896" i="5"/>
  <c r="F896" i="5"/>
  <c r="E896" i="5"/>
  <c r="D896" i="5"/>
  <c r="C896" i="5"/>
  <c r="U896" i="5" s="1"/>
  <c r="B896" i="5"/>
  <c r="T896" i="5" s="1"/>
  <c r="A896" i="5"/>
  <c r="S895" i="5"/>
  <c r="R895" i="5"/>
  <c r="Q895" i="5"/>
  <c r="P895" i="5"/>
  <c r="O895" i="5"/>
  <c r="N895" i="5"/>
  <c r="K895" i="5"/>
  <c r="J895" i="5"/>
  <c r="I895" i="5"/>
  <c r="H895" i="5"/>
  <c r="G895" i="5"/>
  <c r="F895" i="5"/>
  <c r="E895" i="5"/>
  <c r="D895" i="5"/>
  <c r="C895" i="5"/>
  <c r="U895" i="5" s="1"/>
  <c r="B895" i="5"/>
  <c r="T895" i="5" s="1"/>
  <c r="A895" i="5"/>
  <c r="S894" i="5"/>
  <c r="R894" i="5"/>
  <c r="Q894" i="5"/>
  <c r="P894" i="5"/>
  <c r="O894" i="5"/>
  <c r="N894" i="5"/>
  <c r="K894" i="5"/>
  <c r="J894" i="5"/>
  <c r="I894" i="5"/>
  <c r="H894" i="5"/>
  <c r="G894" i="5"/>
  <c r="F894" i="5"/>
  <c r="E894" i="5"/>
  <c r="D894" i="5"/>
  <c r="C894" i="5"/>
  <c r="U894" i="5" s="1"/>
  <c r="B894" i="5"/>
  <c r="T894" i="5" s="1"/>
  <c r="A894" i="5"/>
  <c r="S893" i="5"/>
  <c r="R893" i="5"/>
  <c r="Q893" i="5"/>
  <c r="P893" i="5"/>
  <c r="O893" i="5"/>
  <c r="N893" i="5"/>
  <c r="K893" i="5"/>
  <c r="J893" i="5"/>
  <c r="I893" i="5"/>
  <c r="H893" i="5"/>
  <c r="G893" i="5"/>
  <c r="F893" i="5"/>
  <c r="E893" i="5"/>
  <c r="D893" i="5"/>
  <c r="C893" i="5"/>
  <c r="U893" i="5" s="1"/>
  <c r="B893" i="5"/>
  <c r="T893" i="5" s="1"/>
  <c r="A893" i="5"/>
  <c r="S892" i="5"/>
  <c r="R892" i="5"/>
  <c r="Q892" i="5"/>
  <c r="P892" i="5"/>
  <c r="O892" i="5"/>
  <c r="N892" i="5"/>
  <c r="K892" i="5"/>
  <c r="J892" i="5"/>
  <c r="I892" i="5"/>
  <c r="H892" i="5"/>
  <c r="G892" i="5"/>
  <c r="F892" i="5"/>
  <c r="E892" i="5"/>
  <c r="D892" i="5"/>
  <c r="C892" i="5"/>
  <c r="U892" i="5" s="1"/>
  <c r="B892" i="5"/>
  <c r="T892" i="5" s="1"/>
  <c r="A892" i="5"/>
  <c r="S891" i="5"/>
  <c r="R891" i="5"/>
  <c r="Q891" i="5"/>
  <c r="P891" i="5"/>
  <c r="O891" i="5"/>
  <c r="N891" i="5"/>
  <c r="K891" i="5"/>
  <c r="J891" i="5"/>
  <c r="I891" i="5"/>
  <c r="H891" i="5"/>
  <c r="G891" i="5"/>
  <c r="F891" i="5"/>
  <c r="E891" i="5"/>
  <c r="D891" i="5"/>
  <c r="C891" i="5"/>
  <c r="U891" i="5" s="1"/>
  <c r="B891" i="5"/>
  <c r="T891" i="5" s="1"/>
  <c r="A891" i="5"/>
  <c r="S890" i="5"/>
  <c r="R890" i="5"/>
  <c r="Q890" i="5"/>
  <c r="P890" i="5"/>
  <c r="O890" i="5"/>
  <c r="N890" i="5"/>
  <c r="K890" i="5"/>
  <c r="J890" i="5"/>
  <c r="I890" i="5"/>
  <c r="H890" i="5"/>
  <c r="G890" i="5"/>
  <c r="F890" i="5"/>
  <c r="E890" i="5"/>
  <c r="D890" i="5"/>
  <c r="C890" i="5"/>
  <c r="U890" i="5" s="1"/>
  <c r="B890" i="5"/>
  <c r="T890" i="5" s="1"/>
  <c r="A890" i="5"/>
  <c r="S889" i="5"/>
  <c r="R889" i="5"/>
  <c r="Q889" i="5"/>
  <c r="P889" i="5"/>
  <c r="O889" i="5"/>
  <c r="N889" i="5"/>
  <c r="K889" i="5"/>
  <c r="J889" i="5"/>
  <c r="I889" i="5"/>
  <c r="H889" i="5"/>
  <c r="G889" i="5"/>
  <c r="F889" i="5"/>
  <c r="E889" i="5"/>
  <c r="D889" i="5"/>
  <c r="C889" i="5"/>
  <c r="U889" i="5" s="1"/>
  <c r="B889" i="5"/>
  <c r="T889" i="5" s="1"/>
  <c r="A889" i="5"/>
  <c r="S888" i="5"/>
  <c r="R888" i="5"/>
  <c r="Q888" i="5"/>
  <c r="P888" i="5"/>
  <c r="O888" i="5"/>
  <c r="N888" i="5"/>
  <c r="K888" i="5"/>
  <c r="J888" i="5"/>
  <c r="I888" i="5"/>
  <c r="H888" i="5"/>
  <c r="G888" i="5"/>
  <c r="F888" i="5"/>
  <c r="E888" i="5"/>
  <c r="D888" i="5"/>
  <c r="C888" i="5"/>
  <c r="U888" i="5" s="1"/>
  <c r="B888" i="5"/>
  <c r="T888" i="5" s="1"/>
  <c r="A888" i="5"/>
  <c r="S887" i="5"/>
  <c r="R887" i="5"/>
  <c r="Q887" i="5"/>
  <c r="P887" i="5"/>
  <c r="O887" i="5"/>
  <c r="N887" i="5"/>
  <c r="K887" i="5"/>
  <c r="J887" i="5"/>
  <c r="I887" i="5"/>
  <c r="H887" i="5"/>
  <c r="G887" i="5"/>
  <c r="F887" i="5"/>
  <c r="E887" i="5"/>
  <c r="D887" i="5"/>
  <c r="C887" i="5"/>
  <c r="U887" i="5" s="1"/>
  <c r="B887" i="5"/>
  <c r="T887" i="5" s="1"/>
  <c r="A887" i="5"/>
  <c r="S886" i="5"/>
  <c r="R886" i="5"/>
  <c r="Q886" i="5"/>
  <c r="P886" i="5"/>
  <c r="O886" i="5"/>
  <c r="N886" i="5"/>
  <c r="K886" i="5"/>
  <c r="J886" i="5"/>
  <c r="I886" i="5"/>
  <c r="H886" i="5"/>
  <c r="G886" i="5"/>
  <c r="F886" i="5"/>
  <c r="E886" i="5"/>
  <c r="D886" i="5"/>
  <c r="C886" i="5"/>
  <c r="U886" i="5" s="1"/>
  <c r="B886" i="5"/>
  <c r="T886" i="5" s="1"/>
  <c r="A886" i="5"/>
  <c r="S885" i="5"/>
  <c r="R885" i="5"/>
  <c r="Q885" i="5"/>
  <c r="P885" i="5"/>
  <c r="O885" i="5"/>
  <c r="N885" i="5"/>
  <c r="K885" i="5"/>
  <c r="J885" i="5"/>
  <c r="I885" i="5"/>
  <c r="H885" i="5"/>
  <c r="G885" i="5"/>
  <c r="F885" i="5"/>
  <c r="E885" i="5"/>
  <c r="D885" i="5"/>
  <c r="C885" i="5"/>
  <c r="U885" i="5" s="1"/>
  <c r="B885" i="5"/>
  <c r="T885" i="5" s="1"/>
  <c r="A885" i="5"/>
  <c r="S884" i="5"/>
  <c r="R884" i="5"/>
  <c r="Q884" i="5"/>
  <c r="P884" i="5"/>
  <c r="O884" i="5"/>
  <c r="N884" i="5"/>
  <c r="K884" i="5"/>
  <c r="J884" i="5"/>
  <c r="I884" i="5"/>
  <c r="H884" i="5"/>
  <c r="G884" i="5"/>
  <c r="F884" i="5"/>
  <c r="E884" i="5"/>
  <c r="D884" i="5"/>
  <c r="C884" i="5"/>
  <c r="U884" i="5" s="1"/>
  <c r="B884" i="5"/>
  <c r="T884" i="5" s="1"/>
  <c r="A884" i="5"/>
  <c r="S883" i="5"/>
  <c r="R883" i="5"/>
  <c r="Q883" i="5"/>
  <c r="P883" i="5"/>
  <c r="O883" i="5"/>
  <c r="N883" i="5"/>
  <c r="K883" i="5"/>
  <c r="J883" i="5"/>
  <c r="I883" i="5"/>
  <c r="H883" i="5"/>
  <c r="G883" i="5"/>
  <c r="F883" i="5"/>
  <c r="E883" i="5"/>
  <c r="D883" i="5"/>
  <c r="C883" i="5"/>
  <c r="U883" i="5" s="1"/>
  <c r="B883" i="5"/>
  <c r="T883" i="5" s="1"/>
  <c r="A883" i="5"/>
  <c r="S882" i="5"/>
  <c r="R882" i="5"/>
  <c r="Q882" i="5"/>
  <c r="P882" i="5"/>
  <c r="O882" i="5"/>
  <c r="N882" i="5"/>
  <c r="K882" i="5"/>
  <c r="J882" i="5"/>
  <c r="I882" i="5"/>
  <c r="H882" i="5"/>
  <c r="G882" i="5"/>
  <c r="F882" i="5"/>
  <c r="E882" i="5"/>
  <c r="D882" i="5"/>
  <c r="C882" i="5"/>
  <c r="U882" i="5" s="1"/>
  <c r="B882" i="5"/>
  <c r="T882" i="5" s="1"/>
  <c r="A882" i="5"/>
  <c r="S881" i="5"/>
  <c r="R881" i="5"/>
  <c r="Q881" i="5"/>
  <c r="P881" i="5"/>
  <c r="O881" i="5"/>
  <c r="N881" i="5"/>
  <c r="K881" i="5"/>
  <c r="J881" i="5"/>
  <c r="I881" i="5"/>
  <c r="H881" i="5"/>
  <c r="G881" i="5"/>
  <c r="F881" i="5"/>
  <c r="E881" i="5"/>
  <c r="D881" i="5"/>
  <c r="C881" i="5"/>
  <c r="U881" i="5" s="1"/>
  <c r="B881" i="5"/>
  <c r="T881" i="5" s="1"/>
  <c r="A881" i="5"/>
  <c r="S880" i="5"/>
  <c r="R880" i="5"/>
  <c r="Q880" i="5"/>
  <c r="P880" i="5"/>
  <c r="O880" i="5"/>
  <c r="N880" i="5"/>
  <c r="K880" i="5"/>
  <c r="J880" i="5"/>
  <c r="I880" i="5"/>
  <c r="H880" i="5"/>
  <c r="G880" i="5"/>
  <c r="F880" i="5"/>
  <c r="E880" i="5"/>
  <c r="D880" i="5"/>
  <c r="C880" i="5"/>
  <c r="U880" i="5" s="1"/>
  <c r="B880" i="5"/>
  <c r="T880" i="5" s="1"/>
  <c r="A880" i="5"/>
  <c r="S879" i="5"/>
  <c r="R879" i="5"/>
  <c r="Q879" i="5"/>
  <c r="P879" i="5"/>
  <c r="O879" i="5"/>
  <c r="N879" i="5"/>
  <c r="K879" i="5"/>
  <c r="J879" i="5"/>
  <c r="I879" i="5"/>
  <c r="H879" i="5"/>
  <c r="G879" i="5"/>
  <c r="F879" i="5"/>
  <c r="E879" i="5"/>
  <c r="D879" i="5"/>
  <c r="C879" i="5"/>
  <c r="U879" i="5" s="1"/>
  <c r="B879" i="5"/>
  <c r="T879" i="5" s="1"/>
  <c r="A879" i="5"/>
  <c r="S878" i="5"/>
  <c r="R878" i="5"/>
  <c r="Q878" i="5"/>
  <c r="P878" i="5"/>
  <c r="O878" i="5"/>
  <c r="N878" i="5"/>
  <c r="K878" i="5"/>
  <c r="J878" i="5"/>
  <c r="I878" i="5"/>
  <c r="H878" i="5"/>
  <c r="G878" i="5"/>
  <c r="F878" i="5"/>
  <c r="E878" i="5"/>
  <c r="D878" i="5"/>
  <c r="C878" i="5"/>
  <c r="U878" i="5" s="1"/>
  <c r="B878" i="5"/>
  <c r="T878" i="5" s="1"/>
  <c r="A878" i="5"/>
  <c r="S877" i="5"/>
  <c r="R877" i="5"/>
  <c r="Q877" i="5"/>
  <c r="P877" i="5"/>
  <c r="O877" i="5"/>
  <c r="N877" i="5"/>
  <c r="K877" i="5"/>
  <c r="J877" i="5"/>
  <c r="I877" i="5"/>
  <c r="H877" i="5"/>
  <c r="G877" i="5"/>
  <c r="F877" i="5"/>
  <c r="E877" i="5"/>
  <c r="D877" i="5"/>
  <c r="C877" i="5"/>
  <c r="U877" i="5" s="1"/>
  <c r="B877" i="5"/>
  <c r="T877" i="5" s="1"/>
  <c r="A877" i="5"/>
  <c r="S876" i="5"/>
  <c r="R876" i="5"/>
  <c r="Q876" i="5"/>
  <c r="P876" i="5"/>
  <c r="O876" i="5"/>
  <c r="N876" i="5"/>
  <c r="K876" i="5"/>
  <c r="J876" i="5"/>
  <c r="I876" i="5"/>
  <c r="H876" i="5"/>
  <c r="G876" i="5"/>
  <c r="F876" i="5"/>
  <c r="E876" i="5"/>
  <c r="D876" i="5"/>
  <c r="C876" i="5"/>
  <c r="U876" i="5" s="1"/>
  <c r="B876" i="5"/>
  <c r="T876" i="5" s="1"/>
  <c r="A876" i="5"/>
  <c r="S875" i="5"/>
  <c r="R875" i="5"/>
  <c r="Q875" i="5"/>
  <c r="P875" i="5"/>
  <c r="O875" i="5"/>
  <c r="N875" i="5"/>
  <c r="K875" i="5"/>
  <c r="J875" i="5"/>
  <c r="I875" i="5"/>
  <c r="H875" i="5"/>
  <c r="G875" i="5"/>
  <c r="F875" i="5"/>
  <c r="E875" i="5"/>
  <c r="D875" i="5"/>
  <c r="C875" i="5"/>
  <c r="U875" i="5" s="1"/>
  <c r="B875" i="5"/>
  <c r="T875" i="5" s="1"/>
  <c r="A875" i="5"/>
  <c r="S874" i="5"/>
  <c r="R874" i="5"/>
  <c r="Q874" i="5"/>
  <c r="P874" i="5"/>
  <c r="O874" i="5"/>
  <c r="N874" i="5"/>
  <c r="K874" i="5"/>
  <c r="J874" i="5"/>
  <c r="I874" i="5"/>
  <c r="H874" i="5"/>
  <c r="G874" i="5"/>
  <c r="F874" i="5"/>
  <c r="E874" i="5"/>
  <c r="D874" i="5"/>
  <c r="C874" i="5"/>
  <c r="U874" i="5" s="1"/>
  <c r="B874" i="5"/>
  <c r="T874" i="5" s="1"/>
  <c r="A874" i="5"/>
  <c r="S873" i="5"/>
  <c r="R873" i="5"/>
  <c r="Q873" i="5"/>
  <c r="P873" i="5"/>
  <c r="O873" i="5"/>
  <c r="N873" i="5"/>
  <c r="K873" i="5"/>
  <c r="J873" i="5"/>
  <c r="I873" i="5"/>
  <c r="H873" i="5"/>
  <c r="G873" i="5"/>
  <c r="F873" i="5"/>
  <c r="E873" i="5"/>
  <c r="D873" i="5"/>
  <c r="C873" i="5"/>
  <c r="U873" i="5" s="1"/>
  <c r="B873" i="5"/>
  <c r="T873" i="5" s="1"/>
  <c r="A873" i="5"/>
  <c r="S872" i="5"/>
  <c r="R872" i="5"/>
  <c r="Q872" i="5"/>
  <c r="P872" i="5"/>
  <c r="O872" i="5"/>
  <c r="N872" i="5"/>
  <c r="K872" i="5"/>
  <c r="J872" i="5"/>
  <c r="I872" i="5"/>
  <c r="H872" i="5"/>
  <c r="G872" i="5"/>
  <c r="F872" i="5"/>
  <c r="E872" i="5"/>
  <c r="D872" i="5"/>
  <c r="C872" i="5"/>
  <c r="U872" i="5" s="1"/>
  <c r="B872" i="5"/>
  <c r="T872" i="5" s="1"/>
  <c r="A872" i="5"/>
  <c r="S871" i="5"/>
  <c r="R871" i="5"/>
  <c r="Q871" i="5"/>
  <c r="P871" i="5"/>
  <c r="O871" i="5"/>
  <c r="N871" i="5"/>
  <c r="K871" i="5"/>
  <c r="J871" i="5"/>
  <c r="I871" i="5"/>
  <c r="H871" i="5"/>
  <c r="G871" i="5"/>
  <c r="F871" i="5"/>
  <c r="E871" i="5"/>
  <c r="D871" i="5"/>
  <c r="C871" i="5"/>
  <c r="U871" i="5" s="1"/>
  <c r="B871" i="5"/>
  <c r="T871" i="5" s="1"/>
  <c r="A871" i="5"/>
  <c r="S870" i="5"/>
  <c r="R870" i="5"/>
  <c r="Q870" i="5"/>
  <c r="P870" i="5"/>
  <c r="O870" i="5"/>
  <c r="N870" i="5"/>
  <c r="K870" i="5"/>
  <c r="J870" i="5"/>
  <c r="I870" i="5"/>
  <c r="H870" i="5"/>
  <c r="G870" i="5"/>
  <c r="F870" i="5"/>
  <c r="E870" i="5"/>
  <c r="D870" i="5"/>
  <c r="C870" i="5"/>
  <c r="U870" i="5" s="1"/>
  <c r="B870" i="5"/>
  <c r="T870" i="5" s="1"/>
  <c r="A870" i="5"/>
  <c r="S869" i="5"/>
  <c r="R869" i="5"/>
  <c r="Q869" i="5"/>
  <c r="P869" i="5"/>
  <c r="O869" i="5"/>
  <c r="N869" i="5"/>
  <c r="K869" i="5"/>
  <c r="J869" i="5"/>
  <c r="I869" i="5"/>
  <c r="H869" i="5"/>
  <c r="G869" i="5"/>
  <c r="F869" i="5"/>
  <c r="E869" i="5"/>
  <c r="D869" i="5"/>
  <c r="C869" i="5"/>
  <c r="U869" i="5" s="1"/>
  <c r="B869" i="5"/>
  <c r="T869" i="5" s="1"/>
  <c r="A869" i="5"/>
  <c r="S868" i="5"/>
  <c r="R868" i="5"/>
  <c r="Q868" i="5"/>
  <c r="P868" i="5"/>
  <c r="O868" i="5"/>
  <c r="N868" i="5"/>
  <c r="K868" i="5"/>
  <c r="J868" i="5"/>
  <c r="I868" i="5"/>
  <c r="H868" i="5"/>
  <c r="G868" i="5"/>
  <c r="F868" i="5"/>
  <c r="E868" i="5"/>
  <c r="D868" i="5"/>
  <c r="C868" i="5"/>
  <c r="U868" i="5" s="1"/>
  <c r="B868" i="5"/>
  <c r="T868" i="5" s="1"/>
  <c r="A868" i="5"/>
  <c r="S867" i="5"/>
  <c r="R867" i="5"/>
  <c r="Q867" i="5"/>
  <c r="P867" i="5"/>
  <c r="O867" i="5"/>
  <c r="N867" i="5"/>
  <c r="K867" i="5"/>
  <c r="J867" i="5"/>
  <c r="I867" i="5"/>
  <c r="H867" i="5"/>
  <c r="G867" i="5"/>
  <c r="F867" i="5"/>
  <c r="E867" i="5"/>
  <c r="D867" i="5"/>
  <c r="C867" i="5"/>
  <c r="U867" i="5" s="1"/>
  <c r="B867" i="5"/>
  <c r="T867" i="5" s="1"/>
  <c r="A867" i="5"/>
  <c r="S866" i="5"/>
  <c r="R866" i="5"/>
  <c r="Q866" i="5"/>
  <c r="P866" i="5"/>
  <c r="O866" i="5"/>
  <c r="N866" i="5"/>
  <c r="K866" i="5"/>
  <c r="J866" i="5"/>
  <c r="I866" i="5"/>
  <c r="H866" i="5"/>
  <c r="G866" i="5"/>
  <c r="F866" i="5"/>
  <c r="E866" i="5"/>
  <c r="D866" i="5"/>
  <c r="C866" i="5"/>
  <c r="U866" i="5" s="1"/>
  <c r="B866" i="5"/>
  <c r="T866" i="5" s="1"/>
  <c r="A866" i="5"/>
  <c r="S865" i="5"/>
  <c r="R865" i="5"/>
  <c r="Q865" i="5"/>
  <c r="P865" i="5"/>
  <c r="O865" i="5"/>
  <c r="N865" i="5"/>
  <c r="K865" i="5"/>
  <c r="J865" i="5"/>
  <c r="I865" i="5"/>
  <c r="H865" i="5"/>
  <c r="G865" i="5"/>
  <c r="F865" i="5"/>
  <c r="E865" i="5"/>
  <c r="D865" i="5"/>
  <c r="C865" i="5"/>
  <c r="U865" i="5" s="1"/>
  <c r="B865" i="5"/>
  <c r="T865" i="5" s="1"/>
  <c r="A865" i="5"/>
  <c r="S864" i="5"/>
  <c r="R864" i="5"/>
  <c r="Q864" i="5"/>
  <c r="P864" i="5"/>
  <c r="O864" i="5"/>
  <c r="N864" i="5"/>
  <c r="K864" i="5"/>
  <c r="J864" i="5"/>
  <c r="I864" i="5"/>
  <c r="H864" i="5"/>
  <c r="G864" i="5"/>
  <c r="F864" i="5"/>
  <c r="E864" i="5"/>
  <c r="D864" i="5"/>
  <c r="C864" i="5"/>
  <c r="U864" i="5" s="1"/>
  <c r="B864" i="5"/>
  <c r="T864" i="5" s="1"/>
  <c r="A864" i="5"/>
  <c r="S863" i="5"/>
  <c r="R863" i="5"/>
  <c r="Q863" i="5"/>
  <c r="P863" i="5"/>
  <c r="O863" i="5"/>
  <c r="N863" i="5"/>
  <c r="K863" i="5"/>
  <c r="J863" i="5"/>
  <c r="I863" i="5"/>
  <c r="H863" i="5"/>
  <c r="G863" i="5"/>
  <c r="F863" i="5"/>
  <c r="E863" i="5"/>
  <c r="D863" i="5"/>
  <c r="C863" i="5"/>
  <c r="U863" i="5" s="1"/>
  <c r="B863" i="5"/>
  <c r="T863" i="5" s="1"/>
  <c r="A863" i="5"/>
  <c r="S862" i="5"/>
  <c r="R862" i="5"/>
  <c r="Q862" i="5"/>
  <c r="P862" i="5"/>
  <c r="O862" i="5"/>
  <c r="N862" i="5"/>
  <c r="K862" i="5"/>
  <c r="J862" i="5"/>
  <c r="I862" i="5"/>
  <c r="H862" i="5"/>
  <c r="G862" i="5"/>
  <c r="F862" i="5"/>
  <c r="E862" i="5"/>
  <c r="D862" i="5"/>
  <c r="C862" i="5"/>
  <c r="U862" i="5" s="1"/>
  <c r="B862" i="5"/>
  <c r="T862" i="5" s="1"/>
  <c r="A862" i="5"/>
  <c r="S861" i="5"/>
  <c r="R861" i="5"/>
  <c r="Q861" i="5"/>
  <c r="P861" i="5"/>
  <c r="O861" i="5"/>
  <c r="N861" i="5"/>
  <c r="K861" i="5"/>
  <c r="J861" i="5"/>
  <c r="I861" i="5"/>
  <c r="H861" i="5"/>
  <c r="G861" i="5"/>
  <c r="F861" i="5"/>
  <c r="E861" i="5"/>
  <c r="D861" i="5"/>
  <c r="C861" i="5"/>
  <c r="U861" i="5" s="1"/>
  <c r="B861" i="5"/>
  <c r="T861" i="5" s="1"/>
  <c r="A861" i="5"/>
  <c r="S860" i="5"/>
  <c r="R860" i="5"/>
  <c r="Q860" i="5"/>
  <c r="P860" i="5"/>
  <c r="O860" i="5"/>
  <c r="N860" i="5"/>
  <c r="K860" i="5"/>
  <c r="J860" i="5"/>
  <c r="I860" i="5"/>
  <c r="H860" i="5"/>
  <c r="G860" i="5"/>
  <c r="F860" i="5"/>
  <c r="E860" i="5"/>
  <c r="D860" i="5"/>
  <c r="C860" i="5"/>
  <c r="U860" i="5" s="1"/>
  <c r="B860" i="5"/>
  <c r="T860" i="5" s="1"/>
  <c r="A860" i="5"/>
  <c r="S859" i="5"/>
  <c r="R859" i="5"/>
  <c r="Q859" i="5"/>
  <c r="P859" i="5"/>
  <c r="O859" i="5"/>
  <c r="N859" i="5"/>
  <c r="K859" i="5"/>
  <c r="J859" i="5"/>
  <c r="I859" i="5"/>
  <c r="H859" i="5"/>
  <c r="G859" i="5"/>
  <c r="F859" i="5"/>
  <c r="E859" i="5"/>
  <c r="D859" i="5"/>
  <c r="C859" i="5"/>
  <c r="U859" i="5" s="1"/>
  <c r="B859" i="5"/>
  <c r="T859" i="5" s="1"/>
  <c r="A859" i="5"/>
  <c r="S858" i="5"/>
  <c r="R858" i="5"/>
  <c r="Q858" i="5"/>
  <c r="P858" i="5"/>
  <c r="O858" i="5"/>
  <c r="N858" i="5"/>
  <c r="K858" i="5"/>
  <c r="J858" i="5"/>
  <c r="I858" i="5"/>
  <c r="H858" i="5"/>
  <c r="G858" i="5"/>
  <c r="F858" i="5"/>
  <c r="E858" i="5"/>
  <c r="D858" i="5"/>
  <c r="C858" i="5"/>
  <c r="U858" i="5" s="1"/>
  <c r="B858" i="5"/>
  <c r="T858" i="5" s="1"/>
  <c r="A858" i="5"/>
  <c r="S857" i="5"/>
  <c r="R857" i="5"/>
  <c r="Q857" i="5"/>
  <c r="P857" i="5"/>
  <c r="O857" i="5"/>
  <c r="N857" i="5"/>
  <c r="K857" i="5"/>
  <c r="J857" i="5"/>
  <c r="I857" i="5"/>
  <c r="H857" i="5"/>
  <c r="G857" i="5"/>
  <c r="F857" i="5"/>
  <c r="E857" i="5"/>
  <c r="D857" i="5"/>
  <c r="C857" i="5"/>
  <c r="U857" i="5" s="1"/>
  <c r="B857" i="5"/>
  <c r="T857" i="5" s="1"/>
  <c r="A857" i="5"/>
  <c r="S856" i="5"/>
  <c r="R856" i="5"/>
  <c r="Q856" i="5"/>
  <c r="P856" i="5"/>
  <c r="O856" i="5"/>
  <c r="N856" i="5"/>
  <c r="K856" i="5"/>
  <c r="J856" i="5"/>
  <c r="I856" i="5"/>
  <c r="H856" i="5"/>
  <c r="G856" i="5"/>
  <c r="F856" i="5"/>
  <c r="E856" i="5"/>
  <c r="D856" i="5"/>
  <c r="C856" i="5"/>
  <c r="U856" i="5" s="1"/>
  <c r="B856" i="5"/>
  <c r="T856" i="5" s="1"/>
  <c r="A856" i="5"/>
  <c r="S855" i="5"/>
  <c r="R855" i="5"/>
  <c r="Q855" i="5"/>
  <c r="P855" i="5"/>
  <c r="O855" i="5"/>
  <c r="N855" i="5"/>
  <c r="K855" i="5"/>
  <c r="J855" i="5"/>
  <c r="I855" i="5"/>
  <c r="H855" i="5"/>
  <c r="G855" i="5"/>
  <c r="F855" i="5"/>
  <c r="E855" i="5"/>
  <c r="D855" i="5"/>
  <c r="C855" i="5"/>
  <c r="U855" i="5" s="1"/>
  <c r="B855" i="5"/>
  <c r="T855" i="5" s="1"/>
  <c r="A855" i="5"/>
  <c r="S854" i="5"/>
  <c r="R854" i="5"/>
  <c r="Q854" i="5"/>
  <c r="P854" i="5"/>
  <c r="O854" i="5"/>
  <c r="N854" i="5"/>
  <c r="K854" i="5"/>
  <c r="J854" i="5"/>
  <c r="I854" i="5"/>
  <c r="H854" i="5"/>
  <c r="G854" i="5"/>
  <c r="F854" i="5"/>
  <c r="E854" i="5"/>
  <c r="D854" i="5"/>
  <c r="C854" i="5"/>
  <c r="U854" i="5" s="1"/>
  <c r="B854" i="5"/>
  <c r="T854" i="5" s="1"/>
  <c r="A854" i="5"/>
  <c r="S853" i="5"/>
  <c r="R853" i="5"/>
  <c r="Q853" i="5"/>
  <c r="P853" i="5"/>
  <c r="O853" i="5"/>
  <c r="N853" i="5"/>
  <c r="K853" i="5"/>
  <c r="J853" i="5"/>
  <c r="I853" i="5"/>
  <c r="H853" i="5"/>
  <c r="G853" i="5"/>
  <c r="F853" i="5"/>
  <c r="E853" i="5"/>
  <c r="D853" i="5"/>
  <c r="C853" i="5"/>
  <c r="U853" i="5" s="1"/>
  <c r="B853" i="5"/>
  <c r="T853" i="5" s="1"/>
  <c r="A853" i="5"/>
  <c r="S852" i="5"/>
  <c r="R852" i="5"/>
  <c r="Q852" i="5"/>
  <c r="P852" i="5"/>
  <c r="O852" i="5"/>
  <c r="N852" i="5"/>
  <c r="K852" i="5"/>
  <c r="J852" i="5"/>
  <c r="I852" i="5"/>
  <c r="H852" i="5"/>
  <c r="G852" i="5"/>
  <c r="F852" i="5"/>
  <c r="E852" i="5"/>
  <c r="D852" i="5"/>
  <c r="C852" i="5"/>
  <c r="U852" i="5" s="1"/>
  <c r="B852" i="5"/>
  <c r="T852" i="5" s="1"/>
  <c r="A852" i="5"/>
  <c r="S851" i="5"/>
  <c r="R851" i="5"/>
  <c r="Q851" i="5"/>
  <c r="P851" i="5"/>
  <c r="O851" i="5"/>
  <c r="N851" i="5"/>
  <c r="K851" i="5"/>
  <c r="J851" i="5"/>
  <c r="I851" i="5"/>
  <c r="H851" i="5"/>
  <c r="G851" i="5"/>
  <c r="F851" i="5"/>
  <c r="E851" i="5"/>
  <c r="D851" i="5"/>
  <c r="C851" i="5"/>
  <c r="U851" i="5" s="1"/>
  <c r="B851" i="5"/>
  <c r="T851" i="5" s="1"/>
  <c r="A851" i="5"/>
  <c r="S850" i="5"/>
  <c r="R850" i="5"/>
  <c r="Q850" i="5"/>
  <c r="P850" i="5"/>
  <c r="O850" i="5"/>
  <c r="N850" i="5"/>
  <c r="K850" i="5"/>
  <c r="J850" i="5"/>
  <c r="I850" i="5"/>
  <c r="H850" i="5"/>
  <c r="G850" i="5"/>
  <c r="F850" i="5"/>
  <c r="E850" i="5"/>
  <c r="D850" i="5"/>
  <c r="C850" i="5"/>
  <c r="U850" i="5" s="1"/>
  <c r="B850" i="5"/>
  <c r="T850" i="5" s="1"/>
  <c r="A850" i="5"/>
  <c r="S849" i="5"/>
  <c r="R849" i="5"/>
  <c r="Q849" i="5"/>
  <c r="P849" i="5"/>
  <c r="O849" i="5"/>
  <c r="N849" i="5"/>
  <c r="K849" i="5"/>
  <c r="J849" i="5"/>
  <c r="I849" i="5"/>
  <c r="H849" i="5"/>
  <c r="G849" i="5"/>
  <c r="F849" i="5"/>
  <c r="E849" i="5"/>
  <c r="D849" i="5"/>
  <c r="C849" i="5"/>
  <c r="U849" i="5" s="1"/>
  <c r="B849" i="5"/>
  <c r="T849" i="5" s="1"/>
  <c r="A849" i="5"/>
  <c r="S848" i="5"/>
  <c r="R848" i="5"/>
  <c r="Q848" i="5"/>
  <c r="P848" i="5"/>
  <c r="O848" i="5"/>
  <c r="N848" i="5"/>
  <c r="K848" i="5"/>
  <c r="J848" i="5"/>
  <c r="I848" i="5"/>
  <c r="H848" i="5"/>
  <c r="G848" i="5"/>
  <c r="F848" i="5"/>
  <c r="E848" i="5"/>
  <c r="D848" i="5"/>
  <c r="C848" i="5"/>
  <c r="U848" i="5" s="1"/>
  <c r="B848" i="5"/>
  <c r="T848" i="5" s="1"/>
  <c r="A848" i="5"/>
  <c r="S847" i="5"/>
  <c r="R847" i="5"/>
  <c r="Q847" i="5"/>
  <c r="P847" i="5"/>
  <c r="O847" i="5"/>
  <c r="N847" i="5"/>
  <c r="K847" i="5"/>
  <c r="J847" i="5"/>
  <c r="I847" i="5"/>
  <c r="H847" i="5"/>
  <c r="G847" i="5"/>
  <c r="F847" i="5"/>
  <c r="E847" i="5"/>
  <c r="D847" i="5"/>
  <c r="C847" i="5"/>
  <c r="U847" i="5" s="1"/>
  <c r="B847" i="5"/>
  <c r="T847" i="5" s="1"/>
  <c r="A847" i="5"/>
  <c r="S846" i="5"/>
  <c r="R846" i="5"/>
  <c r="Q846" i="5"/>
  <c r="P846" i="5"/>
  <c r="O846" i="5"/>
  <c r="N846" i="5"/>
  <c r="K846" i="5"/>
  <c r="J846" i="5"/>
  <c r="I846" i="5"/>
  <c r="H846" i="5"/>
  <c r="G846" i="5"/>
  <c r="F846" i="5"/>
  <c r="E846" i="5"/>
  <c r="D846" i="5"/>
  <c r="C846" i="5"/>
  <c r="U846" i="5" s="1"/>
  <c r="B846" i="5"/>
  <c r="T846" i="5" s="1"/>
  <c r="A846" i="5"/>
  <c r="S845" i="5"/>
  <c r="R845" i="5"/>
  <c r="Q845" i="5"/>
  <c r="P845" i="5"/>
  <c r="O845" i="5"/>
  <c r="N845" i="5"/>
  <c r="K845" i="5"/>
  <c r="J845" i="5"/>
  <c r="I845" i="5"/>
  <c r="H845" i="5"/>
  <c r="G845" i="5"/>
  <c r="F845" i="5"/>
  <c r="E845" i="5"/>
  <c r="D845" i="5"/>
  <c r="C845" i="5"/>
  <c r="U845" i="5" s="1"/>
  <c r="B845" i="5"/>
  <c r="T845" i="5" s="1"/>
  <c r="A845" i="5"/>
  <c r="S844" i="5"/>
  <c r="R844" i="5"/>
  <c r="Q844" i="5"/>
  <c r="P844" i="5"/>
  <c r="O844" i="5"/>
  <c r="N844" i="5"/>
  <c r="K844" i="5"/>
  <c r="J844" i="5"/>
  <c r="I844" i="5"/>
  <c r="H844" i="5"/>
  <c r="G844" i="5"/>
  <c r="F844" i="5"/>
  <c r="E844" i="5"/>
  <c r="D844" i="5"/>
  <c r="C844" i="5"/>
  <c r="U844" i="5" s="1"/>
  <c r="B844" i="5"/>
  <c r="T844" i="5" s="1"/>
  <c r="A844" i="5"/>
  <c r="S843" i="5"/>
  <c r="R843" i="5"/>
  <c r="Q843" i="5"/>
  <c r="P843" i="5"/>
  <c r="O843" i="5"/>
  <c r="N843" i="5"/>
  <c r="K843" i="5"/>
  <c r="J843" i="5"/>
  <c r="I843" i="5"/>
  <c r="H843" i="5"/>
  <c r="G843" i="5"/>
  <c r="F843" i="5"/>
  <c r="E843" i="5"/>
  <c r="D843" i="5"/>
  <c r="C843" i="5"/>
  <c r="U843" i="5" s="1"/>
  <c r="B843" i="5"/>
  <c r="T843" i="5" s="1"/>
  <c r="A843" i="5"/>
  <c r="S842" i="5"/>
  <c r="R842" i="5"/>
  <c r="Q842" i="5"/>
  <c r="P842" i="5"/>
  <c r="O842" i="5"/>
  <c r="N842" i="5"/>
  <c r="K842" i="5"/>
  <c r="J842" i="5"/>
  <c r="I842" i="5"/>
  <c r="H842" i="5"/>
  <c r="G842" i="5"/>
  <c r="F842" i="5"/>
  <c r="E842" i="5"/>
  <c r="D842" i="5"/>
  <c r="C842" i="5"/>
  <c r="U842" i="5" s="1"/>
  <c r="B842" i="5"/>
  <c r="T842" i="5" s="1"/>
  <c r="A842" i="5"/>
  <c r="S841" i="5"/>
  <c r="R841" i="5"/>
  <c r="Q841" i="5"/>
  <c r="P841" i="5"/>
  <c r="O841" i="5"/>
  <c r="N841" i="5"/>
  <c r="K841" i="5"/>
  <c r="J841" i="5"/>
  <c r="I841" i="5"/>
  <c r="H841" i="5"/>
  <c r="G841" i="5"/>
  <c r="F841" i="5"/>
  <c r="E841" i="5"/>
  <c r="D841" i="5"/>
  <c r="C841" i="5"/>
  <c r="U841" i="5" s="1"/>
  <c r="B841" i="5"/>
  <c r="T841" i="5" s="1"/>
  <c r="A841" i="5"/>
  <c r="S840" i="5"/>
  <c r="R840" i="5"/>
  <c r="Q840" i="5"/>
  <c r="P840" i="5"/>
  <c r="O840" i="5"/>
  <c r="N840" i="5"/>
  <c r="K840" i="5"/>
  <c r="J840" i="5"/>
  <c r="I840" i="5"/>
  <c r="H840" i="5"/>
  <c r="G840" i="5"/>
  <c r="F840" i="5"/>
  <c r="E840" i="5"/>
  <c r="D840" i="5"/>
  <c r="C840" i="5"/>
  <c r="U840" i="5" s="1"/>
  <c r="B840" i="5"/>
  <c r="T840" i="5" s="1"/>
  <c r="A840" i="5"/>
  <c r="S839" i="5"/>
  <c r="R839" i="5"/>
  <c r="Q839" i="5"/>
  <c r="P839" i="5"/>
  <c r="O839" i="5"/>
  <c r="N839" i="5"/>
  <c r="K839" i="5"/>
  <c r="J839" i="5"/>
  <c r="I839" i="5"/>
  <c r="H839" i="5"/>
  <c r="G839" i="5"/>
  <c r="F839" i="5"/>
  <c r="E839" i="5"/>
  <c r="D839" i="5"/>
  <c r="C839" i="5"/>
  <c r="U839" i="5" s="1"/>
  <c r="B839" i="5"/>
  <c r="T839" i="5" s="1"/>
  <c r="A839" i="5"/>
  <c r="S838" i="5"/>
  <c r="R838" i="5"/>
  <c r="Q838" i="5"/>
  <c r="P838" i="5"/>
  <c r="O838" i="5"/>
  <c r="N838" i="5"/>
  <c r="K838" i="5"/>
  <c r="J838" i="5"/>
  <c r="I838" i="5"/>
  <c r="H838" i="5"/>
  <c r="G838" i="5"/>
  <c r="F838" i="5"/>
  <c r="E838" i="5"/>
  <c r="D838" i="5"/>
  <c r="C838" i="5"/>
  <c r="U838" i="5" s="1"/>
  <c r="B838" i="5"/>
  <c r="T838" i="5" s="1"/>
  <c r="A838" i="5"/>
  <c r="S837" i="5"/>
  <c r="R837" i="5"/>
  <c r="Q837" i="5"/>
  <c r="P837" i="5"/>
  <c r="O837" i="5"/>
  <c r="N837" i="5"/>
  <c r="K837" i="5"/>
  <c r="J837" i="5"/>
  <c r="I837" i="5"/>
  <c r="H837" i="5"/>
  <c r="G837" i="5"/>
  <c r="F837" i="5"/>
  <c r="E837" i="5"/>
  <c r="D837" i="5"/>
  <c r="C837" i="5"/>
  <c r="U837" i="5" s="1"/>
  <c r="B837" i="5"/>
  <c r="T837" i="5" s="1"/>
  <c r="A837" i="5"/>
  <c r="S836" i="5"/>
  <c r="R836" i="5"/>
  <c r="Q836" i="5"/>
  <c r="P836" i="5"/>
  <c r="O836" i="5"/>
  <c r="N836" i="5"/>
  <c r="K836" i="5"/>
  <c r="J836" i="5"/>
  <c r="I836" i="5"/>
  <c r="H836" i="5"/>
  <c r="G836" i="5"/>
  <c r="F836" i="5"/>
  <c r="E836" i="5"/>
  <c r="D836" i="5"/>
  <c r="C836" i="5"/>
  <c r="U836" i="5" s="1"/>
  <c r="B836" i="5"/>
  <c r="T836" i="5" s="1"/>
  <c r="A836" i="5"/>
  <c r="S835" i="5"/>
  <c r="R835" i="5"/>
  <c r="Q835" i="5"/>
  <c r="P835" i="5"/>
  <c r="O835" i="5"/>
  <c r="N835" i="5"/>
  <c r="K835" i="5"/>
  <c r="J835" i="5"/>
  <c r="I835" i="5"/>
  <c r="H835" i="5"/>
  <c r="G835" i="5"/>
  <c r="F835" i="5"/>
  <c r="E835" i="5"/>
  <c r="D835" i="5"/>
  <c r="C835" i="5"/>
  <c r="U835" i="5" s="1"/>
  <c r="B835" i="5"/>
  <c r="T835" i="5" s="1"/>
  <c r="A835" i="5"/>
  <c r="S834" i="5"/>
  <c r="R834" i="5"/>
  <c r="Q834" i="5"/>
  <c r="P834" i="5"/>
  <c r="O834" i="5"/>
  <c r="N834" i="5"/>
  <c r="K834" i="5"/>
  <c r="J834" i="5"/>
  <c r="I834" i="5"/>
  <c r="H834" i="5"/>
  <c r="G834" i="5"/>
  <c r="F834" i="5"/>
  <c r="E834" i="5"/>
  <c r="D834" i="5"/>
  <c r="C834" i="5"/>
  <c r="U834" i="5" s="1"/>
  <c r="B834" i="5"/>
  <c r="T834" i="5" s="1"/>
  <c r="A834" i="5"/>
  <c r="S833" i="5"/>
  <c r="R833" i="5"/>
  <c r="Q833" i="5"/>
  <c r="P833" i="5"/>
  <c r="O833" i="5"/>
  <c r="N833" i="5"/>
  <c r="K833" i="5"/>
  <c r="J833" i="5"/>
  <c r="I833" i="5"/>
  <c r="H833" i="5"/>
  <c r="G833" i="5"/>
  <c r="F833" i="5"/>
  <c r="E833" i="5"/>
  <c r="D833" i="5"/>
  <c r="C833" i="5"/>
  <c r="U833" i="5" s="1"/>
  <c r="B833" i="5"/>
  <c r="T833" i="5" s="1"/>
  <c r="A833" i="5"/>
  <c r="S832" i="5"/>
  <c r="R832" i="5"/>
  <c r="Q832" i="5"/>
  <c r="P832" i="5"/>
  <c r="O832" i="5"/>
  <c r="N832" i="5"/>
  <c r="K832" i="5"/>
  <c r="J832" i="5"/>
  <c r="I832" i="5"/>
  <c r="H832" i="5"/>
  <c r="G832" i="5"/>
  <c r="F832" i="5"/>
  <c r="E832" i="5"/>
  <c r="D832" i="5"/>
  <c r="C832" i="5"/>
  <c r="U832" i="5" s="1"/>
  <c r="B832" i="5"/>
  <c r="T832" i="5" s="1"/>
  <c r="A832" i="5"/>
  <c r="S831" i="5"/>
  <c r="R831" i="5"/>
  <c r="Q831" i="5"/>
  <c r="P831" i="5"/>
  <c r="O831" i="5"/>
  <c r="N831" i="5"/>
  <c r="K831" i="5"/>
  <c r="J831" i="5"/>
  <c r="I831" i="5"/>
  <c r="H831" i="5"/>
  <c r="G831" i="5"/>
  <c r="F831" i="5"/>
  <c r="E831" i="5"/>
  <c r="D831" i="5"/>
  <c r="C831" i="5"/>
  <c r="U831" i="5" s="1"/>
  <c r="B831" i="5"/>
  <c r="T831" i="5" s="1"/>
  <c r="A831" i="5"/>
  <c r="S830" i="5"/>
  <c r="R830" i="5"/>
  <c r="Q830" i="5"/>
  <c r="P830" i="5"/>
  <c r="O830" i="5"/>
  <c r="N830" i="5"/>
  <c r="K830" i="5"/>
  <c r="J830" i="5"/>
  <c r="I830" i="5"/>
  <c r="H830" i="5"/>
  <c r="G830" i="5"/>
  <c r="F830" i="5"/>
  <c r="E830" i="5"/>
  <c r="D830" i="5"/>
  <c r="C830" i="5"/>
  <c r="U830" i="5" s="1"/>
  <c r="B830" i="5"/>
  <c r="T830" i="5" s="1"/>
  <c r="A830" i="5"/>
  <c r="S829" i="5"/>
  <c r="R829" i="5"/>
  <c r="Q829" i="5"/>
  <c r="P829" i="5"/>
  <c r="O829" i="5"/>
  <c r="N829" i="5"/>
  <c r="K829" i="5"/>
  <c r="J829" i="5"/>
  <c r="I829" i="5"/>
  <c r="H829" i="5"/>
  <c r="G829" i="5"/>
  <c r="F829" i="5"/>
  <c r="E829" i="5"/>
  <c r="D829" i="5"/>
  <c r="C829" i="5"/>
  <c r="U829" i="5" s="1"/>
  <c r="B829" i="5"/>
  <c r="T829" i="5" s="1"/>
  <c r="A829" i="5"/>
  <c r="S828" i="5"/>
  <c r="R828" i="5"/>
  <c r="Q828" i="5"/>
  <c r="P828" i="5"/>
  <c r="O828" i="5"/>
  <c r="N828" i="5"/>
  <c r="K828" i="5"/>
  <c r="J828" i="5"/>
  <c r="I828" i="5"/>
  <c r="H828" i="5"/>
  <c r="G828" i="5"/>
  <c r="F828" i="5"/>
  <c r="E828" i="5"/>
  <c r="D828" i="5"/>
  <c r="C828" i="5"/>
  <c r="U828" i="5" s="1"/>
  <c r="B828" i="5"/>
  <c r="T828" i="5" s="1"/>
  <c r="A828" i="5"/>
  <c r="S827" i="5"/>
  <c r="R827" i="5"/>
  <c r="Q827" i="5"/>
  <c r="P827" i="5"/>
  <c r="O827" i="5"/>
  <c r="N827" i="5"/>
  <c r="K827" i="5"/>
  <c r="J827" i="5"/>
  <c r="I827" i="5"/>
  <c r="H827" i="5"/>
  <c r="G827" i="5"/>
  <c r="F827" i="5"/>
  <c r="E827" i="5"/>
  <c r="D827" i="5"/>
  <c r="C827" i="5"/>
  <c r="U827" i="5" s="1"/>
  <c r="B827" i="5"/>
  <c r="T827" i="5" s="1"/>
  <c r="A827" i="5"/>
  <c r="S826" i="5"/>
  <c r="R826" i="5"/>
  <c r="Q826" i="5"/>
  <c r="P826" i="5"/>
  <c r="O826" i="5"/>
  <c r="N826" i="5"/>
  <c r="K826" i="5"/>
  <c r="J826" i="5"/>
  <c r="I826" i="5"/>
  <c r="H826" i="5"/>
  <c r="G826" i="5"/>
  <c r="F826" i="5"/>
  <c r="E826" i="5"/>
  <c r="D826" i="5"/>
  <c r="C826" i="5"/>
  <c r="U826" i="5" s="1"/>
  <c r="B826" i="5"/>
  <c r="T826" i="5" s="1"/>
  <c r="A826" i="5"/>
  <c r="S825" i="5"/>
  <c r="R825" i="5"/>
  <c r="Q825" i="5"/>
  <c r="P825" i="5"/>
  <c r="O825" i="5"/>
  <c r="N825" i="5"/>
  <c r="K825" i="5"/>
  <c r="J825" i="5"/>
  <c r="I825" i="5"/>
  <c r="H825" i="5"/>
  <c r="G825" i="5"/>
  <c r="F825" i="5"/>
  <c r="E825" i="5"/>
  <c r="D825" i="5"/>
  <c r="C825" i="5"/>
  <c r="U825" i="5" s="1"/>
  <c r="B825" i="5"/>
  <c r="T825" i="5" s="1"/>
  <c r="A825" i="5"/>
  <c r="S824" i="5"/>
  <c r="R824" i="5"/>
  <c r="Q824" i="5"/>
  <c r="P824" i="5"/>
  <c r="O824" i="5"/>
  <c r="N824" i="5"/>
  <c r="K824" i="5"/>
  <c r="J824" i="5"/>
  <c r="I824" i="5"/>
  <c r="H824" i="5"/>
  <c r="G824" i="5"/>
  <c r="F824" i="5"/>
  <c r="E824" i="5"/>
  <c r="D824" i="5"/>
  <c r="C824" i="5"/>
  <c r="U824" i="5" s="1"/>
  <c r="B824" i="5"/>
  <c r="T824" i="5" s="1"/>
  <c r="A824" i="5"/>
  <c r="S823" i="5"/>
  <c r="R823" i="5"/>
  <c r="Q823" i="5"/>
  <c r="P823" i="5"/>
  <c r="O823" i="5"/>
  <c r="N823" i="5"/>
  <c r="K823" i="5"/>
  <c r="J823" i="5"/>
  <c r="I823" i="5"/>
  <c r="H823" i="5"/>
  <c r="G823" i="5"/>
  <c r="F823" i="5"/>
  <c r="E823" i="5"/>
  <c r="D823" i="5"/>
  <c r="C823" i="5"/>
  <c r="U823" i="5" s="1"/>
  <c r="B823" i="5"/>
  <c r="T823" i="5" s="1"/>
  <c r="A823" i="5"/>
  <c r="S822" i="5"/>
  <c r="R822" i="5"/>
  <c r="Q822" i="5"/>
  <c r="P822" i="5"/>
  <c r="O822" i="5"/>
  <c r="N822" i="5"/>
  <c r="K822" i="5"/>
  <c r="J822" i="5"/>
  <c r="I822" i="5"/>
  <c r="H822" i="5"/>
  <c r="G822" i="5"/>
  <c r="F822" i="5"/>
  <c r="E822" i="5"/>
  <c r="D822" i="5"/>
  <c r="C822" i="5"/>
  <c r="U822" i="5" s="1"/>
  <c r="B822" i="5"/>
  <c r="T822" i="5" s="1"/>
  <c r="A822" i="5"/>
  <c r="S821" i="5"/>
  <c r="R821" i="5"/>
  <c r="Q821" i="5"/>
  <c r="P821" i="5"/>
  <c r="O821" i="5"/>
  <c r="N821" i="5"/>
  <c r="K821" i="5"/>
  <c r="J821" i="5"/>
  <c r="I821" i="5"/>
  <c r="H821" i="5"/>
  <c r="G821" i="5"/>
  <c r="F821" i="5"/>
  <c r="E821" i="5"/>
  <c r="D821" i="5"/>
  <c r="C821" i="5"/>
  <c r="U821" i="5" s="1"/>
  <c r="B821" i="5"/>
  <c r="T821" i="5" s="1"/>
  <c r="A821" i="5"/>
  <c r="S820" i="5"/>
  <c r="R820" i="5"/>
  <c r="Q820" i="5"/>
  <c r="P820" i="5"/>
  <c r="O820" i="5"/>
  <c r="N820" i="5"/>
  <c r="K820" i="5"/>
  <c r="J820" i="5"/>
  <c r="I820" i="5"/>
  <c r="H820" i="5"/>
  <c r="G820" i="5"/>
  <c r="F820" i="5"/>
  <c r="E820" i="5"/>
  <c r="D820" i="5"/>
  <c r="C820" i="5"/>
  <c r="U820" i="5" s="1"/>
  <c r="B820" i="5"/>
  <c r="T820" i="5" s="1"/>
  <c r="A820" i="5"/>
  <c r="S819" i="5"/>
  <c r="R819" i="5"/>
  <c r="Q819" i="5"/>
  <c r="P819" i="5"/>
  <c r="O819" i="5"/>
  <c r="N819" i="5"/>
  <c r="K819" i="5"/>
  <c r="J819" i="5"/>
  <c r="I819" i="5"/>
  <c r="H819" i="5"/>
  <c r="G819" i="5"/>
  <c r="F819" i="5"/>
  <c r="E819" i="5"/>
  <c r="D819" i="5"/>
  <c r="C819" i="5"/>
  <c r="U819" i="5" s="1"/>
  <c r="B819" i="5"/>
  <c r="T819" i="5" s="1"/>
  <c r="A819" i="5"/>
  <c r="S818" i="5"/>
  <c r="R818" i="5"/>
  <c r="Q818" i="5"/>
  <c r="P818" i="5"/>
  <c r="O818" i="5"/>
  <c r="N818" i="5"/>
  <c r="K818" i="5"/>
  <c r="J818" i="5"/>
  <c r="I818" i="5"/>
  <c r="H818" i="5"/>
  <c r="G818" i="5"/>
  <c r="F818" i="5"/>
  <c r="E818" i="5"/>
  <c r="D818" i="5"/>
  <c r="C818" i="5"/>
  <c r="U818" i="5" s="1"/>
  <c r="B818" i="5"/>
  <c r="T818" i="5" s="1"/>
  <c r="A818" i="5"/>
  <c r="S817" i="5"/>
  <c r="R817" i="5"/>
  <c r="Q817" i="5"/>
  <c r="P817" i="5"/>
  <c r="O817" i="5"/>
  <c r="N817" i="5"/>
  <c r="K817" i="5"/>
  <c r="J817" i="5"/>
  <c r="I817" i="5"/>
  <c r="H817" i="5"/>
  <c r="G817" i="5"/>
  <c r="F817" i="5"/>
  <c r="E817" i="5"/>
  <c r="D817" i="5"/>
  <c r="C817" i="5"/>
  <c r="U817" i="5" s="1"/>
  <c r="B817" i="5"/>
  <c r="T817" i="5" s="1"/>
  <c r="A817" i="5"/>
  <c r="S816" i="5"/>
  <c r="R816" i="5"/>
  <c r="Q816" i="5"/>
  <c r="P816" i="5"/>
  <c r="O816" i="5"/>
  <c r="N816" i="5"/>
  <c r="K816" i="5"/>
  <c r="J816" i="5"/>
  <c r="I816" i="5"/>
  <c r="H816" i="5"/>
  <c r="G816" i="5"/>
  <c r="F816" i="5"/>
  <c r="E816" i="5"/>
  <c r="D816" i="5"/>
  <c r="C816" i="5"/>
  <c r="U816" i="5" s="1"/>
  <c r="B816" i="5"/>
  <c r="T816" i="5" s="1"/>
  <c r="A816" i="5"/>
  <c r="S815" i="5"/>
  <c r="R815" i="5"/>
  <c r="Q815" i="5"/>
  <c r="P815" i="5"/>
  <c r="O815" i="5"/>
  <c r="N815" i="5"/>
  <c r="K815" i="5"/>
  <c r="J815" i="5"/>
  <c r="I815" i="5"/>
  <c r="H815" i="5"/>
  <c r="G815" i="5"/>
  <c r="F815" i="5"/>
  <c r="E815" i="5"/>
  <c r="D815" i="5"/>
  <c r="C815" i="5"/>
  <c r="U815" i="5" s="1"/>
  <c r="B815" i="5"/>
  <c r="T815" i="5" s="1"/>
  <c r="A815" i="5"/>
  <c r="S814" i="5"/>
  <c r="R814" i="5"/>
  <c r="Q814" i="5"/>
  <c r="P814" i="5"/>
  <c r="O814" i="5"/>
  <c r="N814" i="5"/>
  <c r="K814" i="5"/>
  <c r="J814" i="5"/>
  <c r="I814" i="5"/>
  <c r="H814" i="5"/>
  <c r="G814" i="5"/>
  <c r="F814" i="5"/>
  <c r="E814" i="5"/>
  <c r="D814" i="5"/>
  <c r="C814" i="5"/>
  <c r="U814" i="5" s="1"/>
  <c r="B814" i="5"/>
  <c r="T814" i="5" s="1"/>
  <c r="A814" i="5"/>
  <c r="S813" i="5"/>
  <c r="R813" i="5"/>
  <c r="Q813" i="5"/>
  <c r="P813" i="5"/>
  <c r="O813" i="5"/>
  <c r="N813" i="5"/>
  <c r="K813" i="5"/>
  <c r="J813" i="5"/>
  <c r="I813" i="5"/>
  <c r="H813" i="5"/>
  <c r="G813" i="5"/>
  <c r="F813" i="5"/>
  <c r="E813" i="5"/>
  <c r="D813" i="5"/>
  <c r="C813" i="5"/>
  <c r="U813" i="5" s="1"/>
  <c r="B813" i="5"/>
  <c r="T813" i="5" s="1"/>
  <c r="A813" i="5"/>
  <c r="S812" i="5"/>
  <c r="R812" i="5"/>
  <c r="Q812" i="5"/>
  <c r="P812" i="5"/>
  <c r="O812" i="5"/>
  <c r="N812" i="5"/>
  <c r="K812" i="5"/>
  <c r="J812" i="5"/>
  <c r="I812" i="5"/>
  <c r="H812" i="5"/>
  <c r="G812" i="5"/>
  <c r="F812" i="5"/>
  <c r="E812" i="5"/>
  <c r="D812" i="5"/>
  <c r="C812" i="5"/>
  <c r="U812" i="5" s="1"/>
  <c r="B812" i="5"/>
  <c r="T812" i="5" s="1"/>
  <c r="A812" i="5"/>
  <c r="S811" i="5"/>
  <c r="R811" i="5"/>
  <c r="Q811" i="5"/>
  <c r="P811" i="5"/>
  <c r="O811" i="5"/>
  <c r="N811" i="5"/>
  <c r="K811" i="5"/>
  <c r="J811" i="5"/>
  <c r="I811" i="5"/>
  <c r="H811" i="5"/>
  <c r="G811" i="5"/>
  <c r="F811" i="5"/>
  <c r="E811" i="5"/>
  <c r="D811" i="5"/>
  <c r="C811" i="5"/>
  <c r="U811" i="5" s="1"/>
  <c r="B811" i="5"/>
  <c r="T811" i="5" s="1"/>
  <c r="A811" i="5"/>
  <c r="S810" i="5"/>
  <c r="R810" i="5"/>
  <c r="Q810" i="5"/>
  <c r="P810" i="5"/>
  <c r="O810" i="5"/>
  <c r="N810" i="5"/>
  <c r="K810" i="5"/>
  <c r="J810" i="5"/>
  <c r="I810" i="5"/>
  <c r="H810" i="5"/>
  <c r="G810" i="5"/>
  <c r="F810" i="5"/>
  <c r="E810" i="5"/>
  <c r="D810" i="5"/>
  <c r="C810" i="5"/>
  <c r="U810" i="5" s="1"/>
  <c r="B810" i="5"/>
  <c r="T810" i="5" s="1"/>
  <c r="A810" i="5"/>
  <c r="S809" i="5"/>
  <c r="R809" i="5"/>
  <c r="Q809" i="5"/>
  <c r="P809" i="5"/>
  <c r="O809" i="5"/>
  <c r="N809" i="5"/>
  <c r="K809" i="5"/>
  <c r="J809" i="5"/>
  <c r="I809" i="5"/>
  <c r="H809" i="5"/>
  <c r="G809" i="5"/>
  <c r="F809" i="5"/>
  <c r="E809" i="5"/>
  <c r="D809" i="5"/>
  <c r="C809" i="5"/>
  <c r="U809" i="5" s="1"/>
  <c r="B809" i="5"/>
  <c r="T809" i="5" s="1"/>
  <c r="A809" i="5"/>
  <c r="S808" i="5"/>
  <c r="R808" i="5"/>
  <c r="Q808" i="5"/>
  <c r="P808" i="5"/>
  <c r="O808" i="5"/>
  <c r="N808" i="5"/>
  <c r="K808" i="5"/>
  <c r="J808" i="5"/>
  <c r="I808" i="5"/>
  <c r="H808" i="5"/>
  <c r="G808" i="5"/>
  <c r="F808" i="5"/>
  <c r="E808" i="5"/>
  <c r="D808" i="5"/>
  <c r="C808" i="5"/>
  <c r="U808" i="5" s="1"/>
  <c r="B808" i="5"/>
  <c r="T808" i="5" s="1"/>
  <c r="A808" i="5"/>
  <c r="S807" i="5"/>
  <c r="R807" i="5"/>
  <c r="Q807" i="5"/>
  <c r="P807" i="5"/>
  <c r="O807" i="5"/>
  <c r="N807" i="5"/>
  <c r="K807" i="5"/>
  <c r="J807" i="5"/>
  <c r="I807" i="5"/>
  <c r="H807" i="5"/>
  <c r="G807" i="5"/>
  <c r="F807" i="5"/>
  <c r="E807" i="5"/>
  <c r="D807" i="5"/>
  <c r="C807" i="5"/>
  <c r="U807" i="5" s="1"/>
  <c r="B807" i="5"/>
  <c r="T807" i="5" s="1"/>
  <c r="A807" i="5"/>
  <c r="S806" i="5"/>
  <c r="R806" i="5"/>
  <c r="Q806" i="5"/>
  <c r="P806" i="5"/>
  <c r="O806" i="5"/>
  <c r="N806" i="5"/>
  <c r="K806" i="5"/>
  <c r="J806" i="5"/>
  <c r="I806" i="5"/>
  <c r="H806" i="5"/>
  <c r="G806" i="5"/>
  <c r="F806" i="5"/>
  <c r="E806" i="5"/>
  <c r="D806" i="5"/>
  <c r="C806" i="5"/>
  <c r="U806" i="5" s="1"/>
  <c r="B806" i="5"/>
  <c r="T806" i="5" s="1"/>
  <c r="A806" i="5"/>
  <c r="S805" i="5"/>
  <c r="R805" i="5"/>
  <c r="Q805" i="5"/>
  <c r="P805" i="5"/>
  <c r="O805" i="5"/>
  <c r="N805" i="5"/>
  <c r="K805" i="5"/>
  <c r="J805" i="5"/>
  <c r="I805" i="5"/>
  <c r="H805" i="5"/>
  <c r="G805" i="5"/>
  <c r="F805" i="5"/>
  <c r="E805" i="5"/>
  <c r="D805" i="5"/>
  <c r="C805" i="5"/>
  <c r="U805" i="5" s="1"/>
  <c r="B805" i="5"/>
  <c r="T805" i="5" s="1"/>
  <c r="A805" i="5"/>
  <c r="S804" i="5"/>
  <c r="R804" i="5"/>
  <c r="Q804" i="5"/>
  <c r="P804" i="5"/>
  <c r="O804" i="5"/>
  <c r="N804" i="5"/>
  <c r="K804" i="5"/>
  <c r="J804" i="5"/>
  <c r="I804" i="5"/>
  <c r="H804" i="5"/>
  <c r="G804" i="5"/>
  <c r="F804" i="5"/>
  <c r="E804" i="5"/>
  <c r="D804" i="5"/>
  <c r="C804" i="5"/>
  <c r="U804" i="5" s="1"/>
  <c r="B804" i="5"/>
  <c r="T804" i="5" s="1"/>
  <c r="A804" i="5"/>
  <c r="S803" i="5"/>
  <c r="R803" i="5"/>
  <c r="Q803" i="5"/>
  <c r="P803" i="5"/>
  <c r="O803" i="5"/>
  <c r="N803" i="5"/>
  <c r="K803" i="5"/>
  <c r="J803" i="5"/>
  <c r="I803" i="5"/>
  <c r="H803" i="5"/>
  <c r="G803" i="5"/>
  <c r="F803" i="5"/>
  <c r="E803" i="5"/>
  <c r="D803" i="5"/>
  <c r="C803" i="5"/>
  <c r="U803" i="5" s="1"/>
  <c r="B803" i="5"/>
  <c r="T803" i="5" s="1"/>
  <c r="A803" i="5"/>
  <c r="S802" i="5"/>
  <c r="R802" i="5"/>
  <c r="Q802" i="5"/>
  <c r="P802" i="5"/>
  <c r="O802" i="5"/>
  <c r="N802" i="5"/>
  <c r="K802" i="5"/>
  <c r="J802" i="5"/>
  <c r="I802" i="5"/>
  <c r="H802" i="5"/>
  <c r="G802" i="5"/>
  <c r="F802" i="5"/>
  <c r="E802" i="5"/>
  <c r="D802" i="5"/>
  <c r="C802" i="5"/>
  <c r="U802" i="5" s="1"/>
  <c r="B802" i="5"/>
  <c r="T802" i="5" s="1"/>
  <c r="A802" i="5"/>
  <c r="S801" i="5"/>
  <c r="R801" i="5"/>
  <c r="Q801" i="5"/>
  <c r="P801" i="5"/>
  <c r="O801" i="5"/>
  <c r="N801" i="5"/>
  <c r="K801" i="5"/>
  <c r="J801" i="5"/>
  <c r="I801" i="5"/>
  <c r="H801" i="5"/>
  <c r="G801" i="5"/>
  <c r="F801" i="5"/>
  <c r="E801" i="5"/>
  <c r="D801" i="5"/>
  <c r="C801" i="5"/>
  <c r="U801" i="5" s="1"/>
  <c r="B801" i="5"/>
  <c r="T801" i="5" s="1"/>
  <c r="A801" i="5"/>
  <c r="S800" i="5"/>
  <c r="R800" i="5"/>
  <c r="Q800" i="5"/>
  <c r="P800" i="5"/>
  <c r="O800" i="5"/>
  <c r="N800" i="5"/>
  <c r="K800" i="5"/>
  <c r="J800" i="5"/>
  <c r="I800" i="5"/>
  <c r="H800" i="5"/>
  <c r="G800" i="5"/>
  <c r="F800" i="5"/>
  <c r="E800" i="5"/>
  <c r="D800" i="5"/>
  <c r="C800" i="5"/>
  <c r="U800" i="5" s="1"/>
  <c r="B800" i="5"/>
  <c r="T800" i="5" s="1"/>
  <c r="A800" i="5"/>
  <c r="S799" i="5"/>
  <c r="R799" i="5"/>
  <c r="Q799" i="5"/>
  <c r="P799" i="5"/>
  <c r="O799" i="5"/>
  <c r="N799" i="5"/>
  <c r="K799" i="5"/>
  <c r="J799" i="5"/>
  <c r="I799" i="5"/>
  <c r="H799" i="5"/>
  <c r="G799" i="5"/>
  <c r="F799" i="5"/>
  <c r="E799" i="5"/>
  <c r="D799" i="5"/>
  <c r="C799" i="5"/>
  <c r="U799" i="5" s="1"/>
  <c r="B799" i="5"/>
  <c r="T799" i="5" s="1"/>
  <c r="A799" i="5"/>
  <c r="S798" i="5"/>
  <c r="R798" i="5"/>
  <c r="Q798" i="5"/>
  <c r="P798" i="5"/>
  <c r="O798" i="5"/>
  <c r="N798" i="5"/>
  <c r="K798" i="5"/>
  <c r="J798" i="5"/>
  <c r="I798" i="5"/>
  <c r="H798" i="5"/>
  <c r="G798" i="5"/>
  <c r="F798" i="5"/>
  <c r="E798" i="5"/>
  <c r="D798" i="5"/>
  <c r="C798" i="5"/>
  <c r="U798" i="5" s="1"/>
  <c r="B798" i="5"/>
  <c r="T798" i="5" s="1"/>
  <c r="A798" i="5"/>
  <c r="S797" i="5"/>
  <c r="R797" i="5"/>
  <c r="Q797" i="5"/>
  <c r="P797" i="5"/>
  <c r="O797" i="5"/>
  <c r="N797" i="5"/>
  <c r="K797" i="5"/>
  <c r="J797" i="5"/>
  <c r="I797" i="5"/>
  <c r="H797" i="5"/>
  <c r="G797" i="5"/>
  <c r="F797" i="5"/>
  <c r="E797" i="5"/>
  <c r="D797" i="5"/>
  <c r="C797" i="5"/>
  <c r="U797" i="5" s="1"/>
  <c r="B797" i="5"/>
  <c r="T797" i="5" s="1"/>
  <c r="A797" i="5"/>
  <c r="S796" i="5"/>
  <c r="R796" i="5"/>
  <c r="Q796" i="5"/>
  <c r="P796" i="5"/>
  <c r="O796" i="5"/>
  <c r="N796" i="5"/>
  <c r="K796" i="5"/>
  <c r="J796" i="5"/>
  <c r="I796" i="5"/>
  <c r="H796" i="5"/>
  <c r="G796" i="5"/>
  <c r="F796" i="5"/>
  <c r="E796" i="5"/>
  <c r="D796" i="5"/>
  <c r="C796" i="5"/>
  <c r="U796" i="5" s="1"/>
  <c r="B796" i="5"/>
  <c r="T796" i="5" s="1"/>
  <c r="A796" i="5"/>
  <c r="S795" i="5"/>
  <c r="R795" i="5"/>
  <c r="Q795" i="5"/>
  <c r="P795" i="5"/>
  <c r="O795" i="5"/>
  <c r="N795" i="5"/>
  <c r="K795" i="5"/>
  <c r="J795" i="5"/>
  <c r="I795" i="5"/>
  <c r="H795" i="5"/>
  <c r="G795" i="5"/>
  <c r="F795" i="5"/>
  <c r="E795" i="5"/>
  <c r="D795" i="5"/>
  <c r="C795" i="5"/>
  <c r="U795" i="5" s="1"/>
  <c r="B795" i="5"/>
  <c r="T795" i="5" s="1"/>
  <c r="A795" i="5"/>
  <c r="S794" i="5"/>
  <c r="R794" i="5"/>
  <c r="Q794" i="5"/>
  <c r="P794" i="5"/>
  <c r="O794" i="5"/>
  <c r="N794" i="5"/>
  <c r="K794" i="5"/>
  <c r="J794" i="5"/>
  <c r="I794" i="5"/>
  <c r="H794" i="5"/>
  <c r="G794" i="5"/>
  <c r="F794" i="5"/>
  <c r="E794" i="5"/>
  <c r="D794" i="5"/>
  <c r="C794" i="5"/>
  <c r="U794" i="5" s="1"/>
  <c r="B794" i="5"/>
  <c r="T794" i="5" s="1"/>
  <c r="A794" i="5"/>
  <c r="S793" i="5"/>
  <c r="R793" i="5"/>
  <c r="Q793" i="5"/>
  <c r="P793" i="5"/>
  <c r="O793" i="5"/>
  <c r="N793" i="5"/>
  <c r="K793" i="5"/>
  <c r="J793" i="5"/>
  <c r="I793" i="5"/>
  <c r="H793" i="5"/>
  <c r="G793" i="5"/>
  <c r="F793" i="5"/>
  <c r="E793" i="5"/>
  <c r="D793" i="5"/>
  <c r="C793" i="5"/>
  <c r="U793" i="5" s="1"/>
  <c r="B793" i="5"/>
  <c r="T793" i="5" s="1"/>
  <c r="A793" i="5"/>
  <c r="S792" i="5"/>
  <c r="R792" i="5"/>
  <c r="Q792" i="5"/>
  <c r="P792" i="5"/>
  <c r="O792" i="5"/>
  <c r="N792" i="5"/>
  <c r="K792" i="5"/>
  <c r="J792" i="5"/>
  <c r="I792" i="5"/>
  <c r="H792" i="5"/>
  <c r="G792" i="5"/>
  <c r="F792" i="5"/>
  <c r="E792" i="5"/>
  <c r="D792" i="5"/>
  <c r="C792" i="5"/>
  <c r="U792" i="5" s="1"/>
  <c r="B792" i="5"/>
  <c r="T792" i="5" s="1"/>
  <c r="A792" i="5"/>
  <c r="S791" i="5"/>
  <c r="R791" i="5"/>
  <c r="Q791" i="5"/>
  <c r="P791" i="5"/>
  <c r="O791" i="5"/>
  <c r="N791" i="5"/>
  <c r="K791" i="5"/>
  <c r="J791" i="5"/>
  <c r="I791" i="5"/>
  <c r="H791" i="5"/>
  <c r="G791" i="5"/>
  <c r="F791" i="5"/>
  <c r="E791" i="5"/>
  <c r="D791" i="5"/>
  <c r="C791" i="5"/>
  <c r="U791" i="5" s="1"/>
  <c r="B791" i="5"/>
  <c r="T791" i="5" s="1"/>
  <c r="A791" i="5"/>
  <c r="S790" i="5"/>
  <c r="R790" i="5"/>
  <c r="Q790" i="5"/>
  <c r="P790" i="5"/>
  <c r="O790" i="5"/>
  <c r="N790" i="5"/>
  <c r="K790" i="5"/>
  <c r="J790" i="5"/>
  <c r="I790" i="5"/>
  <c r="H790" i="5"/>
  <c r="G790" i="5"/>
  <c r="F790" i="5"/>
  <c r="E790" i="5"/>
  <c r="D790" i="5"/>
  <c r="C790" i="5"/>
  <c r="U790" i="5" s="1"/>
  <c r="B790" i="5"/>
  <c r="T790" i="5" s="1"/>
  <c r="A790" i="5"/>
  <c r="S789" i="5"/>
  <c r="R789" i="5"/>
  <c r="Q789" i="5"/>
  <c r="P789" i="5"/>
  <c r="O789" i="5"/>
  <c r="N789" i="5"/>
  <c r="K789" i="5"/>
  <c r="J789" i="5"/>
  <c r="I789" i="5"/>
  <c r="H789" i="5"/>
  <c r="G789" i="5"/>
  <c r="F789" i="5"/>
  <c r="E789" i="5"/>
  <c r="D789" i="5"/>
  <c r="C789" i="5"/>
  <c r="U789" i="5" s="1"/>
  <c r="B789" i="5"/>
  <c r="T789" i="5" s="1"/>
  <c r="A789" i="5"/>
  <c r="S788" i="5"/>
  <c r="R788" i="5"/>
  <c r="Q788" i="5"/>
  <c r="P788" i="5"/>
  <c r="O788" i="5"/>
  <c r="N788" i="5"/>
  <c r="K788" i="5"/>
  <c r="J788" i="5"/>
  <c r="I788" i="5"/>
  <c r="H788" i="5"/>
  <c r="G788" i="5"/>
  <c r="F788" i="5"/>
  <c r="E788" i="5"/>
  <c r="D788" i="5"/>
  <c r="C788" i="5"/>
  <c r="U788" i="5" s="1"/>
  <c r="B788" i="5"/>
  <c r="T788" i="5" s="1"/>
  <c r="A788" i="5"/>
  <c r="S787" i="5"/>
  <c r="R787" i="5"/>
  <c r="Q787" i="5"/>
  <c r="P787" i="5"/>
  <c r="O787" i="5"/>
  <c r="N787" i="5"/>
  <c r="K787" i="5"/>
  <c r="J787" i="5"/>
  <c r="I787" i="5"/>
  <c r="H787" i="5"/>
  <c r="G787" i="5"/>
  <c r="F787" i="5"/>
  <c r="E787" i="5"/>
  <c r="D787" i="5"/>
  <c r="C787" i="5"/>
  <c r="U787" i="5" s="1"/>
  <c r="B787" i="5"/>
  <c r="T787" i="5" s="1"/>
  <c r="A787" i="5"/>
  <c r="S786" i="5"/>
  <c r="R786" i="5"/>
  <c r="Q786" i="5"/>
  <c r="P786" i="5"/>
  <c r="O786" i="5"/>
  <c r="N786" i="5"/>
  <c r="K786" i="5"/>
  <c r="J786" i="5"/>
  <c r="I786" i="5"/>
  <c r="H786" i="5"/>
  <c r="G786" i="5"/>
  <c r="F786" i="5"/>
  <c r="E786" i="5"/>
  <c r="D786" i="5"/>
  <c r="C786" i="5"/>
  <c r="U786" i="5" s="1"/>
  <c r="B786" i="5"/>
  <c r="T786" i="5" s="1"/>
  <c r="A786" i="5"/>
  <c r="S785" i="5"/>
  <c r="R785" i="5"/>
  <c r="Q785" i="5"/>
  <c r="P785" i="5"/>
  <c r="O785" i="5"/>
  <c r="N785" i="5"/>
  <c r="K785" i="5"/>
  <c r="J785" i="5"/>
  <c r="I785" i="5"/>
  <c r="H785" i="5"/>
  <c r="G785" i="5"/>
  <c r="F785" i="5"/>
  <c r="E785" i="5"/>
  <c r="D785" i="5"/>
  <c r="C785" i="5"/>
  <c r="U785" i="5" s="1"/>
  <c r="B785" i="5"/>
  <c r="T785" i="5" s="1"/>
  <c r="A785" i="5"/>
  <c r="S784" i="5"/>
  <c r="R784" i="5"/>
  <c r="Q784" i="5"/>
  <c r="P784" i="5"/>
  <c r="O784" i="5"/>
  <c r="N784" i="5"/>
  <c r="K784" i="5"/>
  <c r="J784" i="5"/>
  <c r="I784" i="5"/>
  <c r="H784" i="5"/>
  <c r="G784" i="5"/>
  <c r="F784" i="5"/>
  <c r="E784" i="5"/>
  <c r="D784" i="5"/>
  <c r="C784" i="5"/>
  <c r="U784" i="5" s="1"/>
  <c r="B784" i="5"/>
  <c r="T784" i="5" s="1"/>
  <c r="A784" i="5"/>
  <c r="S783" i="5"/>
  <c r="R783" i="5"/>
  <c r="Q783" i="5"/>
  <c r="P783" i="5"/>
  <c r="O783" i="5"/>
  <c r="N783" i="5"/>
  <c r="K783" i="5"/>
  <c r="J783" i="5"/>
  <c r="I783" i="5"/>
  <c r="H783" i="5"/>
  <c r="G783" i="5"/>
  <c r="F783" i="5"/>
  <c r="E783" i="5"/>
  <c r="D783" i="5"/>
  <c r="C783" i="5"/>
  <c r="U783" i="5" s="1"/>
  <c r="B783" i="5"/>
  <c r="T783" i="5" s="1"/>
  <c r="A783" i="5"/>
  <c r="S782" i="5"/>
  <c r="R782" i="5"/>
  <c r="Q782" i="5"/>
  <c r="P782" i="5"/>
  <c r="O782" i="5"/>
  <c r="N782" i="5"/>
  <c r="K782" i="5"/>
  <c r="J782" i="5"/>
  <c r="I782" i="5"/>
  <c r="H782" i="5"/>
  <c r="G782" i="5"/>
  <c r="F782" i="5"/>
  <c r="E782" i="5"/>
  <c r="D782" i="5"/>
  <c r="C782" i="5"/>
  <c r="U782" i="5" s="1"/>
  <c r="B782" i="5"/>
  <c r="T782" i="5" s="1"/>
  <c r="A782" i="5"/>
  <c r="S781" i="5"/>
  <c r="R781" i="5"/>
  <c r="Q781" i="5"/>
  <c r="P781" i="5"/>
  <c r="O781" i="5"/>
  <c r="N781" i="5"/>
  <c r="K781" i="5"/>
  <c r="J781" i="5"/>
  <c r="I781" i="5"/>
  <c r="H781" i="5"/>
  <c r="G781" i="5"/>
  <c r="F781" i="5"/>
  <c r="E781" i="5"/>
  <c r="D781" i="5"/>
  <c r="C781" i="5"/>
  <c r="U781" i="5" s="1"/>
  <c r="B781" i="5"/>
  <c r="T781" i="5" s="1"/>
  <c r="A781" i="5"/>
  <c r="S780" i="5"/>
  <c r="R780" i="5"/>
  <c r="Q780" i="5"/>
  <c r="P780" i="5"/>
  <c r="O780" i="5"/>
  <c r="N780" i="5"/>
  <c r="K780" i="5"/>
  <c r="J780" i="5"/>
  <c r="I780" i="5"/>
  <c r="H780" i="5"/>
  <c r="G780" i="5"/>
  <c r="F780" i="5"/>
  <c r="E780" i="5"/>
  <c r="D780" i="5"/>
  <c r="C780" i="5"/>
  <c r="U780" i="5" s="1"/>
  <c r="B780" i="5"/>
  <c r="T780" i="5" s="1"/>
  <c r="A780" i="5"/>
  <c r="S779" i="5"/>
  <c r="R779" i="5"/>
  <c r="Q779" i="5"/>
  <c r="P779" i="5"/>
  <c r="O779" i="5"/>
  <c r="N779" i="5"/>
  <c r="K779" i="5"/>
  <c r="J779" i="5"/>
  <c r="I779" i="5"/>
  <c r="H779" i="5"/>
  <c r="G779" i="5"/>
  <c r="F779" i="5"/>
  <c r="E779" i="5"/>
  <c r="D779" i="5"/>
  <c r="C779" i="5"/>
  <c r="U779" i="5" s="1"/>
  <c r="B779" i="5"/>
  <c r="T779" i="5" s="1"/>
  <c r="A779" i="5"/>
  <c r="S778" i="5"/>
  <c r="R778" i="5"/>
  <c r="Q778" i="5"/>
  <c r="P778" i="5"/>
  <c r="O778" i="5"/>
  <c r="N778" i="5"/>
  <c r="K778" i="5"/>
  <c r="J778" i="5"/>
  <c r="I778" i="5"/>
  <c r="H778" i="5"/>
  <c r="G778" i="5"/>
  <c r="F778" i="5"/>
  <c r="E778" i="5"/>
  <c r="D778" i="5"/>
  <c r="C778" i="5"/>
  <c r="U778" i="5" s="1"/>
  <c r="B778" i="5"/>
  <c r="T778" i="5" s="1"/>
  <c r="A778" i="5"/>
  <c r="S777" i="5"/>
  <c r="R777" i="5"/>
  <c r="Q777" i="5"/>
  <c r="P777" i="5"/>
  <c r="O777" i="5"/>
  <c r="N777" i="5"/>
  <c r="K777" i="5"/>
  <c r="J777" i="5"/>
  <c r="I777" i="5"/>
  <c r="H777" i="5"/>
  <c r="G777" i="5"/>
  <c r="F777" i="5"/>
  <c r="E777" i="5"/>
  <c r="D777" i="5"/>
  <c r="C777" i="5"/>
  <c r="U777" i="5" s="1"/>
  <c r="B777" i="5"/>
  <c r="T777" i="5" s="1"/>
  <c r="A777" i="5"/>
  <c r="S776" i="5"/>
  <c r="R776" i="5"/>
  <c r="Q776" i="5"/>
  <c r="P776" i="5"/>
  <c r="O776" i="5"/>
  <c r="N776" i="5"/>
  <c r="K776" i="5"/>
  <c r="J776" i="5"/>
  <c r="I776" i="5"/>
  <c r="H776" i="5"/>
  <c r="G776" i="5"/>
  <c r="F776" i="5"/>
  <c r="E776" i="5"/>
  <c r="D776" i="5"/>
  <c r="C776" i="5"/>
  <c r="U776" i="5" s="1"/>
  <c r="B776" i="5"/>
  <c r="T776" i="5" s="1"/>
  <c r="A776" i="5"/>
  <c r="S775" i="5"/>
  <c r="R775" i="5"/>
  <c r="Q775" i="5"/>
  <c r="P775" i="5"/>
  <c r="O775" i="5"/>
  <c r="N775" i="5"/>
  <c r="K775" i="5"/>
  <c r="J775" i="5"/>
  <c r="I775" i="5"/>
  <c r="H775" i="5"/>
  <c r="G775" i="5"/>
  <c r="F775" i="5"/>
  <c r="E775" i="5"/>
  <c r="D775" i="5"/>
  <c r="C775" i="5"/>
  <c r="U775" i="5" s="1"/>
  <c r="B775" i="5"/>
  <c r="T775" i="5" s="1"/>
  <c r="A775" i="5"/>
  <c r="S774" i="5"/>
  <c r="R774" i="5"/>
  <c r="Q774" i="5"/>
  <c r="P774" i="5"/>
  <c r="O774" i="5"/>
  <c r="N774" i="5"/>
  <c r="K774" i="5"/>
  <c r="J774" i="5"/>
  <c r="I774" i="5"/>
  <c r="H774" i="5"/>
  <c r="G774" i="5"/>
  <c r="F774" i="5"/>
  <c r="E774" i="5"/>
  <c r="D774" i="5"/>
  <c r="C774" i="5"/>
  <c r="U774" i="5" s="1"/>
  <c r="B774" i="5"/>
  <c r="T774" i="5" s="1"/>
  <c r="A774" i="5"/>
  <c r="S773" i="5"/>
  <c r="R773" i="5"/>
  <c r="Q773" i="5"/>
  <c r="P773" i="5"/>
  <c r="O773" i="5"/>
  <c r="N773" i="5"/>
  <c r="K773" i="5"/>
  <c r="J773" i="5"/>
  <c r="I773" i="5"/>
  <c r="H773" i="5"/>
  <c r="G773" i="5"/>
  <c r="F773" i="5"/>
  <c r="E773" i="5"/>
  <c r="D773" i="5"/>
  <c r="C773" i="5"/>
  <c r="U773" i="5" s="1"/>
  <c r="B773" i="5"/>
  <c r="T773" i="5" s="1"/>
  <c r="A773" i="5"/>
  <c r="S772" i="5"/>
  <c r="R772" i="5"/>
  <c r="Q772" i="5"/>
  <c r="P772" i="5"/>
  <c r="O772" i="5"/>
  <c r="N772" i="5"/>
  <c r="K772" i="5"/>
  <c r="J772" i="5"/>
  <c r="I772" i="5"/>
  <c r="H772" i="5"/>
  <c r="G772" i="5"/>
  <c r="F772" i="5"/>
  <c r="E772" i="5"/>
  <c r="D772" i="5"/>
  <c r="C772" i="5"/>
  <c r="U772" i="5" s="1"/>
  <c r="B772" i="5"/>
  <c r="T772" i="5" s="1"/>
  <c r="A772" i="5"/>
  <c r="S771" i="5"/>
  <c r="R771" i="5"/>
  <c r="Q771" i="5"/>
  <c r="P771" i="5"/>
  <c r="O771" i="5"/>
  <c r="N771" i="5"/>
  <c r="K771" i="5"/>
  <c r="J771" i="5"/>
  <c r="I771" i="5"/>
  <c r="H771" i="5"/>
  <c r="G771" i="5"/>
  <c r="F771" i="5"/>
  <c r="E771" i="5"/>
  <c r="D771" i="5"/>
  <c r="C771" i="5"/>
  <c r="U771" i="5" s="1"/>
  <c r="B771" i="5"/>
  <c r="T771" i="5" s="1"/>
  <c r="A771" i="5"/>
  <c r="S770" i="5"/>
  <c r="R770" i="5"/>
  <c r="Q770" i="5"/>
  <c r="P770" i="5"/>
  <c r="O770" i="5"/>
  <c r="N770" i="5"/>
  <c r="K770" i="5"/>
  <c r="J770" i="5"/>
  <c r="I770" i="5"/>
  <c r="H770" i="5"/>
  <c r="G770" i="5"/>
  <c r="F770" i="5"/>
  <c r="E770" i="5"/>
  <c r="D770" i="5"/>
  <c r="C770" i="5"/>
  <c r="U770" i="5" s="1"/>
  <c r="B770" i="5"/>
  <c r="T770" i="5" s="1"/>
  <c r="A770" i="5"/>
  <c r="S769" i="5"/>
  <c r="R769" i="5"/>
  <c r="Q769" i="5"/>
  <c r="P769" i="5"/>
  <c r="O769" i="5"/>
  <c r="N769" i="5"/>
  <c r="K769" i="5"/>
  <c r="J769" i="5"/>
  <c r="I769" i="5"/>
  <c r="H769" i="5"/>
  <c r="G769" i="5"/>
  <c r="F769" i="5"/>
  <c r="E769" i="5"/>
  <c r="D769" i="5"/>
  <c r="C769" i="5"/>
  <c r="U769" i="5" s="1"/>
  <c r="B769" i="5"/>
  <c r="T769" i="5" s="1"/>
  <c r="A769" i="5"/>
  <c r="S768" i="5"/>
  <c r="R768" i="5"/>
  <c r="Q768" i="5"/>
  <c r="P768" i="5"/>
  <c r="O768" i="5"/>
  <c r="N768" i="5"/>
  <c r="K768" i="5"/>
  <c r="J768" i="5"/>
  <c r="I768" i="5"/>
  <c r="H768" i="5"/>
  <c r="G768" i="5"/>
  <c r="F768" i="5"/>
  <c r="E768" i="5"/>
  <c r="D768" i="5"/>
  <c r="C768" i="5"/>
  <c r="U768" i="5" s="1"/>
  <c r="B768" i="5"/>
  <c r="T768" i="5" s="1"/>
  <c r="A768" i="5"/>
  <c r="S767" i="5"/>
  <c r="R767" i="5"/>
  <c r="Q767" i="5"/>
  <c r="P767" i="5"/>
  <c r="O767" i="5"/>
  <c r="N767" i="5"/>
  <c r="K767" i="5"/>
  <c r="J767" i="5"/>
  <c r="I767" i="5"/>
  <c r="H767" i="5"/>
  <c r="G767" i="5"/>
  <c r="F767" i="5"/>
  <c r="E767" i="5"/>
  <c r="D767" i="5"/>
  <c r="C767" i="5"/>
  <c r="U767" i="5" s="1"/>
  <c r="B767" i="5"/>
  <c r="T767" i="5" s="1"/>
  <c r="A767" i="5"/>
  <c r="S766" i="5"/>
  <c r="R766" i="5"/>
  <c r="Q766" i="5"/>
  <c r="P766" i="5"/>
  <c r="O766" i="5"/>
  <c r="N766" i="5"/>
  <c r="K766" i="5"/>
  <c r="J766" i="5"/>
  <c r="I766" i="5"/>
  <c r="H766" i="5"/>
  <c r="G766" i="5"/>
  <c r="F766" i="5"/>
  <c r="E766" i="5"/>
  <c r="D766" i="5"/>
  <c r="C766" i="5"/>
  <c r="U766" i="5" s="1"/>
  <c r="B766" i="5"/>
  <c r="T766" i="5" s="1"/>
  <c r="A766" i="5"/>
  <c r="S765" i="5"/>
  <c r="R765" i="5"/>
  <c r="Q765" i="5"/>
  <c r="P765" i="5"/>
  <c r="O765" i="5"/>
  <c r="N765" i="5"/>
  <c r="K765" i="5"/>
  <c r="J765" i="5"/>
  <c r="I765" i="5"/>
  <c r="H765" i="5"/>
  <c r="G765" i="5"/>
  <c r="F765" i="5"/>
  <c r="E765" i="5"/>
  <c r="D765" i="5"/>
  <c r="C765" i="5"/>
  <c r="U765" i="5" s="1"/>
  <c r="B765" i="5"/>
  <c r="T765" i="5" s="1"/>
  <c r="A765" i="5"/>
  <c r="S764" i="5"/>
  <c r="R764" i="5"/>
  <c r="Q764" i="5"/>
  <c r="P764" i="5"/>
  <c r="O764" i="5"/>
  <c r="N764" i="5"/>
  <c r="K764" i="5"/>
  <c r="J764" i="5"/>
  <c r="I764" i="5"/>
  <c r="H764" i="5"/>
  <c r="G764" i="5"/>
  <c r="F764" i="5"/>
  <c r="E764" i="5"/>
  <c r="D764" i="5"/>
  <c r="C764" i="5"/>
  <c r="U764" i="5" s="1"/>
  <c r="B764" i="5"/>
  <c r="T764" i="5" s="1"/>
  <c r="A764" i="5"/>
  <c r="S763" i="5"/>
  <c r="R763" i="5"/>
  <c r="Q763" i="5"/>
  <c r="P763" i="5"/>
  <c r="O763" i="5"/>
  <c r="N763" i="5"/>
  <c r="K763" i="5"/>
  <c r="J763" i="5"/>
  <c r="I763" i="5"/>
  <c r="H763" i="5"/>
  <c r="G763" i="5"/>
  <c r="F763" i="5"/>
  <c r="E763" i="5"/>
  <c r="D763" i="5"/>
  <c r="C763" i="5"/>
  <c r="U763" i="5" s="1"/>
  <c r="B763" i="5"/>
  <c r="T763" i="5" s="1"/>
  <c r="A763" i="5"/>
  <c r="S762" i="5"/>
  <c r="R762" i="5"/>
  <c r="Q762" i="5"/>
  <c r="P762" i="5"/>
  <c r="O762" i="5"/>
  <c r="N762" i="5"/>
  <c r="K762" i="5"/>
  <c r="J762" i="5"/>
  <c r="I762" i="5"/>
  <c r="H762" i="5"/>
  <c r="G762" i="5"/>
  <c r="F762" i="5"/>
  <c r="E762" i="5"/>
  <c r="D762" i="5"/>
  <c r="C762" i="5"/>
  <c r="U762" i="5" s="1"/>
  <c r="B762" i="5"/>
  <c r="T762" i="5" s="1"/>
  <c r="A762" i="5"/>
  <c r="S761" i="5"/>
  <c r="R761" i="5"/>
  <c r="Q761" i="5"/>
  <c r="P761" i="5"/>
  <c r="O761" i="5"/>
  <c r="N761" i="5"/>
  <c r="K761" i="5"/>
  <c r="J761" i="5"/>
  <c r="I761" i="5"/>
  <c r="H761" i="5"/>
  <c r="G761" i="5"/>
  <c r="F761" i="5"/>
  <c r="E761" i="5"/>
  <c r="D761" i="5"/>
  <c r="C761" i="5"/>
  <c r="U761" i="5" s="1"/>
  <c r="B761" i="5"/>
  <c r="T761" i="5" s="1"/>
  <c r="A761" i="5"/>
  <c r="S760" i="5"/>
  <c r="R760" i="5"/>
  <c r="Q760" i="5"/>
  <c r="P760" i="5"/>
  <c r="O760" i="5"/>
  <c r="N760" i="5"/>
  <c r="K760" i="5"/>
  <c r="J760" i="5"/>
  <c r="I760" i="5"/>
  <c r="H760" i="5"/>
  <c r="G760" i="5"/>
  <c r="F760" i="5"/>
  <c r="E760" i="5"/>
  <c r="D760" i="5"/>
  <c r="C760" i="5"/>
  <c r="U760" i="5" s="1"/>
  <c r="B760" i="5"/>
  <c r="T760" i="5" s="1"/>
  <c r="A760" i="5"/>
  <c r="S759" i="5"/>
  <c r="R759" i="5"/>
  <c r="Q759" i="5"/>
  <c r="P759" i="5"/>
  <c r="O759" i="5"/>
  <c r="N759" i="5"/>
  <c r="K759" i="5"/>
  <c r="J759" i="5"/>
  <c r="I759" i="5"/>
  <c r="H759" i="5"/>
  <c r="G759" i="5"/>
  <c r="F759" i="5"/>
  <c r="E759" i="5"/>
  <c r="D759" i="5"/>
  <c r="C759" i="5"/>
  <c r="U759" i="5" s="1"/>
  <c r="B759" i="5"/>
  <c r="T759" i="5" s="1"/>
  <c r="A759" i="5"/>
  <c r="S758" i="5"/>
  <c r="R758" i="5"/>
  <c r="Q758" i="5"/>
  <c r="P758" i="5"/>
  <c r="O758" i="5"/>
  <c r="N758" i="5"/>
  <c r="K758" i="5"/>
  <c r="J758" i="5"/>
  <c r="I758" i="5"/>
  <c r="H758" i="5"/>
  <c r="G758" i="5"/>
  <c r="F758" i="5"/>
  <c r="E758" i="5"/>
  <c r="D758" i="5"/>
  <c r="C758" i="5"/>
  <c r="U758" i="5" s="1"/>
  <c r="B758" i="5"/>
  <c r="T758" i="5" s="1"/>
  <c r="A758" i="5"/>
  <c r="S757" i="5"/>
  <c r="R757" i="5"/>
  <c r="Q757" i="5"/>
  <c r="P757" i="5"/>
  <c r="O757" i="5"/>
  <c r="N757" i="5"/>
  <c r="K757" i="5"/>
  <c r="J757" i="5"/>
  <c r="I757" i="5"/>
  <c r="H757" i="5"/>
  <c r="G757" i="5"/>
  <c r="F757" i="5"/>
  <c r="E757" i="5"/>
  <c r="D757" i="5"/>
  <c r="C757" i="5"/>
  <c r="U757" i="5" s="1"/>
  <c r="B757" i="5"/>
  <c r="T757" i="5" s="1"/>
  <c r="A757" i="5"/>
  <c r="S756" i="5"/>
  <c r="R756" i="5"/>
  <c r="Q756" i="5"/>
  <c r="P756" i="5"/>
  <c r="O756" i="5"/>
  <c r="N756" i="5"/>
  <c r="K756" i="5"/>
  <c r="J756" i="5"/>
  <c r="I756" i="5"/>
  <c r="H756" i="5"/>
  <c r="G756" i="5"/>
  <c r="F756" i="5"/>
  <c r="E756" i="5"/>
  <c r="D756" i="5"/>
  <c r="C756" i="5"/>
  <c r="U756" i="5" s="1"/>
  <c r="B756" i="5"/>
  <c r="T756" i="5" s="1"/>
  <c r="A756" i="5"/>
  <c r="S755" i="5"/>
  <c r="R755" i="5"/>
  <c r="Q755" i="5"/>
  <c r="P755" i="5"/>
  <c r="O755" i="5"/>
  <c r="N755" i="5"/>
  <c r="K755" i="5"/>
  <c r="J755" i="5"/>
  <c r="I755" i="5"/>
  <c r="H755" i="5"/>
  <c r="G755" i="5"/>
  <c r="F755" i="5"/>
  <c r="E755" i="5"/>
  <c r="D755" i="5"/>
  <c r="C755" i="5"/>
  <c r="U755" i="5" s="1"/>
  <c r="B755" i="5"/>
  <c r="T755" i="5" s="1"/>
  <c r="A755" i="5"/>
  <c r="S754" i="5"/>
  <c r="R754" i="5"/>
  <c r="Q754" i="5"/>
  <c r="P754" i="5"/>
  <c r="O754" i="5"/>
  <c r="N754" i="5"/>
  <c r="K754" i="5"/>
  <c r="J754" i="5"/>
  <c r="I754" i="5"/>
  <c r="H754" i="5"/>
  <c r="G754" i="5"/>
  <c r="F754" i="5"/>
  <c r="E754" i="5"/>
  <c r="D754" i="5"/>
  <c r="C754" i="5"/>
  <c r="U754" i="5" s="1"/>
  <c r="B754" i="5"/>
  <c r="T754" i="5" s="1"/>
  <c r="A754" i="5"/>
  <c r="S753" i="5"/>
  <c r="R753" i="5"/>
  <c r="Q753" i="5"/>
  <c r="P753" i="5"/>
  <c r="O753" i="5"/>
  <c r="N753" i="5"/>
  <c r="K753" i="5"/>
  <c r="J753" i="5"/>
  <c r="I753" i="5"/>
  <c r="H753" i="5"/>
  <c r="G753" i="5"/>
  <c r="F753" i="5"/>
  <c r="E753" i="5"/>
  <c r="D753" i="5"/>
  <c r="C753" i="5"/>
  <c r="U753" i="5" s="1"/>
  <c r="B753" i="5"/>
  <c r="T753" i="5" s="1"/>
  <c r="A753" i="5"/>
  <c r="S752" i="5"/>
  <c r="R752" i="5"/>
  <c r="Q752" i="5"/>
  <c r="P752" i="5"/>
  <c r="O752" i="5"/>
  <c r="N752" i="5"/>
  <c r="K752" i="5"/>
  <c r="J752" i="5"/>
  <c r="I752" i="5"/>
  <c r="H752" i="5"/>
  <c r="G752" i="5"/>
  <c r="F752" i="5"/>
  <c r="E752" i="5"/>
  <c r="D752" i="5"/>
  <c r="C752" i="5"/>
  <c r="U752" i="5" s="1"/>
  <c r="B752" i="5"/>
  <c r="T752" i="5" s="1"/>
  <c r="A752" i="5"/>
  <c r="S751" i="5"/>
  <c r="R751" i="5"/>
  <c r="Q751" i="5"/>
  <c r="P751" i="5"/>
  <c r="O751" i="5"/>
  <c r="N751" i="5"/>
  <c r="K751" i="5"/>
  <c r="J751" i="5"/>
  <c r="I751" i="5"/>
  <c r="H751" i="5"/>
  <c r="G751" i="5"/>
  <c r="F751" i="5"/>
  <c r="E751" i="5"/>
  <c r="D751" i="5"/>
  <c r="C751" i="5"/>
  <c r="U751" i="5" s="1"/>
  <c r="B751" i="5"/>
  <c r="T751" i="5" s="1"/>
  <c r="A751" i="5"/>
  <c r="S750" i="5"/>
  <c r="R750" i="5"/>
  <c r="Q750" i="5"/>
  <c r="P750" i="5"/>
  <c r="O750" i="5"/>
  <c r="N750" i="5"/>
  <c r="K750" i="5"/>
  <c r="J750" i="5"/>
  <c r="I750" i="5"/>
  <c r="H750" i="5"/>
  <c r="G750" i="5"/>
  <c r="F750" i="5"/>
  <c r="E750" i="5"/>
  <c r="D750" i="5"/>
  <c r="C750" i="5"/>
  <c r="U750" i="5" s="1"/>
  <c r="B750" i="5"/>
  <c r="T750" i="5" s="1"/>
  <c r="A750" i="5"/>
  <c r="S749" i="5"/>
  <c r="R749" i="5"/>
  <c r="Q749" i="5"/>
  <c r="P749" i="5"/>
  <c r="O749" i="5"/>
  <c r="N749" i="5"/>
  <c r="K749" i="5"/>
  <c r="J749" i="5"/>
  <c r="I749" i="5"/>
  <c r="H749" i="5"/>
  <c r="G749" i="5"/>
  <c r="F749" i="5"/>
  <c r="E749" i="5"/>
  <c r="D749" i="5"/>
  <c r="C749" i="5"/>
  <c r="U749" i="5" s="1"/>
  <c r="B749" i="5"/>
  <c r="T749" i="5" s="1"/>
  <c r="A749" i="5"/>
  <c r="S748" i="5"/>
  <c r="R748" i="5"/>
  <c r="Q748" i="5"/>
  <c r="P748" i="5"/>
  <c r="O748" i="5"/>
  <c r="N748" i="5"/>
  <c r="K748" i="5"/>
  <c r="J748" i="5"/>
  <c r="I748" i="5"/>
  <c r="H748" i="5"/>
  <c r="G748" i="5"/>
  <c r="F748" i="5"/>
  <c r="E748" i="5"/>
  <c r="D748" i="5"/>
  <c r="C748" i="5"/>
  <c r="U748" i="5" s="1"/>
  <c r="B748" i="5"/>
  <c r="T748" i="5" s="1"/>
  <c r="A748" i="5"/>
  <c r="S747" i="5"/>
  <c r="R747" i="5"/>
  <c r="Q747" i="5"/>
  <c r="P747" i="5"/>
  <c r="O747" i="5"/>
  <c r="N747" i="5"/>
  <c r="K747" i="5"/>
  <c r="J747" i="5"/>
  <c r="I747" i="5"/>
  <c r="H747" i="5"/>
  <c r="G747" i="5"/>
  <c r="F747" i="5"/>
  <c r="E747" i="5"/>
  <c r="D747" i="5"/>
  <c r="C747" i="5"/>
  <c r="U747" i="5" s="1"/>
  <c r="B747" i="5"/>
  <c r="T747" i="5" s="1"/>
  <c r="A747" i="5"/>
  <c r="S746" i="5"/>
  <c r="R746" i="5"/>
  <c r="Q746" i="5"/>
  <c r="P746" i="5"/>
  <c r="O746" i="5"/>
  <c r="N746" i="5"/>
  <c r="K746" i="5"/>
  <c r="J746" i="5"/>
  <c r="I746" i="5"/>
  <c r="H746" i="5"/>
  <c r="G746" i="5"/>
  <c r="F746" i="5"/>
  <c r="E746" i="5"/>
  <c r="D746" i="5"/>
  <c r="C746" i="5"/>
  <c r="U746" i="5" s="1"/>
  <c r="B746" i="5"/>
  <c r="T746" i="5" s="1"/>
  <c r="A746" i="5"/>
  <c r="S745" i="5"/>
  <c r="R745" i="5"/>
  <c r="Q745" i="5"/>
  <c r="P745" i="5"/>
  <c r="O745" i="5"/>
  <c r="N745" i="5"/>
  <c r="K745" i="5"/>
  <c r="J745" i="5"/>
  <c r="I745" i="5"/>
  <c r="H745" i="5"/>
  <c r="G745" i="5"/>
  <c r="F745" i="5"/>
  <c r="E745" i="5"/>
  <c r="D745" i="5"/>
  <c r="C745" i="5"/>
  <c r="U745" i="5" s="1"/>
  <c r="B745" i="5"/>
  <c r="T745" i="5" s="1"/>
  <c r="A745" i="5"/>
  <c r="S744" i="5"/>
  <c r="R744" i="5"/>
  <c r="Q744" i="5"/>
  <c r="P744" i="5"/>
  <c r="O744" i="5"/>
  <c r="N744" i="5"/>
  <c r="K744" i="5"/>
  <c r="J744" i="5"/>
  <c r="I744" i="5"/>
  <c r="H744" i="5"/>
  <c r="G744" i="5"/>
  <c r="F744" i="5"/>
  <c r="E744" i="5"/>
  <c r="D744" i="5"/>
  <c r="C744" i="5"/>
  <c r="U744" i="5" s="1"/>
  <c r="B744" i="5"/>
  <c r="T744" i="5" s="1"/>
  <c r="A744" i="5"/>
  <c r="S743" i="5"/>
  <c r="R743" i="5"/>
  <c r="Q743" i="5"/>
  <c r="P743" i="5"/>
  <c r="O743" i="5"/>
  <c r="N743" i="5"/>
  <c r="K743" i="5"/>
  <c r="J743" i="5"/>
  <c r="I743" i="5"/>
  <c r="H743" i="5"/>
  <c r="G743" i="5"/>
  <c r="F743" i="5"/>
  <c r="E743" i="5"/>
  <c r="D743" i="5"/>
  <c r="C743" i="5"/>
  <c r="U743" i="5" s="1"/>
  <c r="B743" i="5"/>
  <c r="T743" i="5" s="1"/>
  <c r="A743" i="5"/>
  <c r="S742" i="5"/>
  <c r="R742" i="5"/>
  <c r="Q742" i="5"/>
  <c r="P742" i="5"/>
  <c r="O742" i="5"/>
  <c r="N742" i="5"/>
  <c r="K742" i="5"/>
  <c r="J742" i="5"/>
  <c r="I742" i="5"/>
  <c r="H742" i="5"/>
  <c r="G742" i="5"/>
  <c r="F742" i="5"/>
  <c r="E742" i="5"/>
  <c r="D742" i="5"/>
  <c r="C742" i="5"/>
  <c r="U742" i="5" s="1"/>
  <c r="B742" i="5"/>
  <c r="T742" i="5" s="1"/>
  <c r="A742" i="5"/>
  <c r="S741" i="5"/>
  <c r="R741" i="5"/>
  <c r="Q741" i="5"/>
  <c r="P741" i="5"/>
  <c r="O741" i="5"/>
  <c r="N741" i="5"/>
  <c r="K741" i="5"/>
  <c r="J741" i="5"/>
  <c r="I741" i="5"/>
  <c r="H741" i="5"/>
  <c r="G741" i="5"/>
  <c r="F741" i="5"/>
  <c r="E741" i="5"/>
  <c r="D741" i="5"/>
  <c r="C741" i="5"/>
  <c r="U741" i="5" s="1"/>
  <c r="B741" i="5"/>
  <c r="T741" i="5" s="1"/>
  <c r="A741" i="5"/>
  <c r="S740" i="5"/>
  <c r="R740" i="5"/>
  <c r="Q740" i="5"/>
  <c r="P740" i="5"/>
  <c r="O740" i="5"/>
  <c r="N740" i="5"/>
  <c r="K740" i="5"/>
  <c r="J740" i="5"/>
  <c r="I740" i="5"/>
  <c r="H740" i="5"/>
  <c r="G740" i="5"/>
  <c r="F740" i="5"/>
  <c r="E740" i="5"/>
  <c r="D740" i="5"/>
  <c r="C740" i="5"/>
  <c r="U740" i="5" s="1"/>
  <c r="B740" i="5"/>
  <c r="T740" i="5" s="1"/>
  <c r="A740" i="5"/>
  <c r="S739" i="5"/>
  <c r="R739" i="5"/>
  <c r="Q739" i="5"/>
  <c r="P739" i="5"/>
  <c r="O739" i="5"/>
  <c r="N739" i="5"/>
  <c r="K739" i="5"/>
  <c r="J739" i="5"/>
  <c r="I739" i="5"/>
  <c r="H739" i="5"/>
  <c r="G739" i="5"/>
  <c r="F739" i="5"/>
  <c r="E739" i="5"/>
  <c r="D739" i="5"/>
  <c r="C739" i="5"/>
  <c r="U739" i="5" s="1"/>
  <c r="B739" i="5"/>
  <c r="T739" i="5" s="1"/>
  <c r="A739" i="5"/>
  <c r="S738" i="5"/>
  <c r="R738" i="5"/>
  <c r="Q738" i="5"/>
  <c r="P738" i="5"/>
  <c r="O738" i="5"/>
  <c r="N738" i="5"/>
  <c r="K738" i="5"/>
  <c r="J738" i="5"/>
  <c r="I738" i="5"/>
  <c r="H738" i="5"/>
  <c r="G738" i="5"/>
  <c r="F738" i="5"/>
  <c r="E738" i="5"/>
  <c r="D738" i="5"/>
  <c r="C738" i="5"/>
  <c r="U738" i="5" s="1"/>
  <c r="B738" i="5"/>
  <c r="T738" i="5" s="1"/>
  <c r="A738" i="5"/>
  <c r="S737" i="5"/>
  <c r="R737" i="5"/>
  <c r="Q737" i="5"/>
  <c r="P737" i="5"/>
  <c r="O737" i="5"/>
  <c r="N737" i="5"/>
  <c r="K737" i="5"/>
  <c r="J737" i="5"/>
  <c r="I737" i="5"/>
  <c r="H737" i="5"/>
  <c r="G737" i="5"/>
  <c r="F737" i="5"/>
  <c r="E737" i="5"/>
  <c r="D737" i="5"/>
  <c r="C737" i="5"/>
  <c r="U737" i="5" s="1"/>
  <c r="B737" i="5"/>
  <c r="T737" i="5" s="1"/>
  <c r="A737" i="5"/>
  <c r="S736" i="5"/>
  <c r="R736" i="5"/>
  <c r="Q736" i="5"/>
  <c r="P736" i="5"/>
  <c r="O736" i="5"/>
  <c r="N736" i="5"/>
  <c r="K736" i="5"/>
  <c r="J736" i="5"/>
  <c r="I736" i="5"/>
  <c r="H736" i="5"/>
  <c r="G736" i="5"/>
  <c r="F736" i="5"/>
  <c r="E736" i="5"/>
  <c r="D736" i="5"/>
  <c r="C736" i="5"/>
  <c r="U736" i="5" s="1"/>
  <c r="B736" i="5"/>
  <c r="T736" i="5" s="1"/>
  <c r="A736" i="5"/>
  <c r="S735" i="5"/>
  <c r="R735" i="5"/>
  <c r="Q735" i="5"/>
  <c r="P735" i="5"/>
  <c r="O735" i="5"/>
  <c r="N735" i="5"/>
  <c r="K735" i="5"/>
  <c r="J735" i="5"/>
  <c r="I735" i="5"/>
  <c r="H735" i="5"/>
  <c r="G735" i="5"/>
  <c r="F735" i="5"/>
  <c r="E735" i="5"/>
  <c r="D735" i="5"/>
  <c r="C735" i="5"/>
  <c r="U735" i="5" s="1"/>
  <c r="B735" i="5"/>
  <c r="T735" i="5" s="1"/>
  <c r="A735" i="5"/>
  <c r="S734" i="5"/>
  <c r="R734" i="5"/>
  <c r="Q734" i="5"/>
  <c r="P734" i="5"/>
  <c r="O734" i="5"/>
  <c r="N734" i="5"/>
  <c r="K734" i="5"/>
  <c r="J734" i="5"/>
  <c r="I734" i="5"/>
  <c r="H734" i="5"/>
  <c r="G734" i="5"/>
  <c r="F734" i="5"/>
  <c r="E734" i="5"/>
  <c r="D734" i="5"/>
  <c r="C734" i="5"/>
  <c r="U734" i="5" s="1"/>
  <c r="B734" i="5"/>
  <c r="T734" i="5" s="1"/>
  <c r="A734" i="5"/>
  <c r="S733" i="5"/>
  <c r="R733" i="5"/>
  <c r="Q733" i="5"/>
  <c r="P733" i="5"/>
  <c r="O733" i="5"/>
  <c r="N733" i="5"/>
  <c r="K733" i="5"/>
  <c r="J733" i="5"/>
  <c r="I733" i="5"/>
  <c r="H733" i="5"/>
  <c r="G733" i="5"/>
  <c r="F733" i="5"/>
  <c r="E733" i="5"/>
  <c r="D733" i="5"/>
  <c r="C733" i="5"/>
  <c r="U733" i="5" s="1"/>
  <c r="B733" i="5"/>
  <c r="T733" i="5" s="1"/>
  <c r="A733" i="5"/>
  <c r="S732" i="5"/>
  <c r="R732" i="5"/>
  <c r="Q732" i="5"/>
  <c r="P732" i="5"/>
  <c r="O732" i="5"/>
  <c r="N732" i="5"/>
  <c r="K732" i="5"/>
  <c r="J732" i="5"/>
  <c r="I732" i="5"/>
  <c r="H732" i="5"/>
  <c r="G732" i="5"/>
  <c r="F732" i="5"/>
  <c r="E732" i="5"/>
  <c r="D732" i="5"/>
  <c r="C732" i="5"/>
  <c r="U732" i="5" s="1"/>
  <c r="B732" i="5"/>
  <c r="T732" i="5" s="1"/>
  <c r="A732" i="5"/>
  <c r="S731" i="5"/>
  <c r="R731" i="5"/>
  <c r="Q731" i="5"/>
  <c r="P731" i="5"/>
  <c r="O731" i="5"/>
  <c r="N731" i="5"/>
  <c r="K731" i="5"/>
  <c r="J731" i="5"/>
  <c r="I731" i="5"/>
  <c r="H731" i="5"/>
  <c r="G731" i="5"/>
  <c r="F731" i="5"/>
  <c r="E731" i="5"/>
  <c r="D731" i="5"/>
  <c r="C731" i="5"/>
  <c r="U731" i="5" s="1"/>
  <c r="B731" i="5"/>
  <c r="T731" i="5" s="1"/>
  <c r="A731" i="5"/>
  <c r="S730" i="5"/>
  <c r="R730" i="5"/>
  <c r="Q730" i="5"/>
  <c r="P730" i="5"/>
  <c r="O730" i="5"/>
  <c r="N730" i="5"/>
  <c r="K730" i="5"/>
  <c r="J730" i="5"/>
  <c r="I730" i="5"/>
  <c r="H730" i="5"/>
  <c r="G730" i="5"/>
  <c r="F730" i="5"/>
  <c r="E730" i="5"/>
  <c r="D730" i="5"/>
  <c r="C730" i="5"/>
  <c r="U730" i="5" s="1"/>
  <c r="B730" i="5"/>
  <c r="T730" i="5" s="1"/>
  <c r="A730" i="5"/>
  <c r="S729" i="5"/>
  <c r="R729" i="5"/>
  <c r="Q729" i="5"/>
  <c r="P729" i="5"/>
  <c r="O729" i="5"/>
  <c r="N729" i="5"/>
  <c r="K729" i="5"/>
  <c r="J729" i="5"/>
  <c r="I729" i="5"/>
  <c r="H729" i="5"/>
  <c r="G729" i="5"/>
  <c r="F729" i="5"/>
  <c r="E729" i="5"/>
  <c r="D729" i="5"/>
  <c r="C729" i="5"/>
  <c r="U729" i="5" s="1"/>
  <c r="B729" i="5"/>
  <c r="T729" i="5" s="1"/>
  <c r="A729" i="5"/>
  <c r="S728" i="5"/>
  <c r="R728" i="5"/>
  <c r="Q728" i="5"/>
  <c r="P728" i="5"/>
  <c r="O728" i="5"/>
  <c r="N728" i="5"/>
  <c r="K728" i="5"/>
  <c r="J728" i="5"/>
  <c r="I728" i="5"/>
  <c r="H728" i="5"/>
  <c r="G728" i="5"/>
  <c r="F728" i="5"/>
  <c r="E728" i="5"/>
  <c r="D728" i="5"/>
  <c r="C728" i="5"/>
  <c r="U728" i="5" s="1"/>
  <c r="B728" i="5"/>
  <c r="T728" i="5" s="1"/>
  <c r="A728" i="5"/>
  <c r="S727" i="5"/>
  <c r="R727" i="5"/>
  <c r="Q727" i="5"/>
  <c r="P727" i="5"/>
  <c r="O727" i="5"/>
  <c r="N727" i="5"/>
  <c r="K727" i="5"/>
  <c r="J727" i="5"/>
  <c r="I727" i="5"/>
  <c r="H727" i="5"/>
  <c r="G727" i="5"/>
  <c r="F727" i="5"/>
  <c r="E727" i="5"/>
  <c r="D727" i="5"/>
  <c r="C727" i="5"/>
  <c r="U727" i="5" s="1"/>
  <c r="B727" i="5"/>
  <c r="T727" i="5" s="1"/>
  <c r="A727" i="5"/>
  <c r="S726" i="5"/>
  <c r="R726" i="5"/>
  <c r="Q726" i="5"/>
  <c r="P726" i="5"/>
  <c r="O726" i="5"/>
  <c r="N726" i="5"/>
  <c r="K726" i="5"/>
  <c r="J726" i="5"/>
  <c r="I726" i="5"/>
  <c r="H726" i="5"/>
  <c r="G726" i="5"/>
  <c r="F726" i="5"/>
  <c r="E726" i="5"/>
  <c r="D726" i="5"/>
  <c r="C726" i="5"/>
  <c r="U726" i="5" s="1"/>
  <c r="B726" i="5"/>
  <c r="T726" i="5" s="1"/>
  <c r="A726" i="5"/>
  <c r="S725" i="5"/>
  <c r="R725" i="5"/>
  <c r="Q725" i="5"/>
  <c r="P725" i="5"/>
  <c r="O725" i="5"/>
  <c r="N725" i="5"/>
  <c r="K725" i="5"/>
  <c r="J725" i="5"/>
  <c r="I725" i="5"/>
  <c r="H725" i="5"/>
  <c r="G725" i="5"/>
  <c r="F725" i="5"/>
  <c r="E725" i="5"/>
  <c r="D725" i="5"/>
  <c r="C725" i="5"/>
  <c r="U725" i="5" s="1"/>
  <c r="B725" i="5"/>
  <c r="T725" i="5" s="1"/>
  <c r="A725" i="5"/>
  <c r="S724" i="5"/>
  <c r="R724" i="5"/>
  <c r="Q724" i="5"/>
  <c r="P724" i="5"/>
  <c r="O724" i="5"/>
  <c r="N724" i="5"/>
  <c r="K724" i="5"/>
  <c r="J724" i="5"/>
  <c r="I724" i="5"/>
  <c r="H724" i="5"/>
  <c r="G724" i="5"/>
  <c r="F724" i="5"/>
  <c r="E724" i="5"/>
  <c r="D724" i="5"/>
  <c r="C724" i="5"/>
  <c r="U724" i="5" s="1"/>
  <c r="B724" i="5"/>
  <c r="T724" i="5" s="1"/>
  <c r="A724" i="5"/>
  <c r="S723" i="5"/>
  <c r="R723" i="5"/>
  <c r="Q723" i="5"/>
  <c r="P723" i="5"/>
  <c r="O723" i="5"/>
  <c r="N723" i="5"/>
  <c r="K723" i="5"/>
  <c r="J723" i="5"/>
  <c r="I723" i="5"/>
  <c r="H723" i="5"/>
  <c r="G723" i="5"/>
  <c r="F723" i="5"/>
  <c r="E723" i="5"/>
  <c r="D723" i="5"/>
  <c r="C723" i="5"/>
  <c r="U723" i="5" s="1"/>
  <c r="B723" i="5"/>
  <c r="T723" i="5" s="1"/>
  <c r="A723" i="5"/>
  <c r="S722" i="5"/>
  <c r="R722" i="5"/>
  <c r="Q722" i="5"/>
  <c r="P722" i="5"/>
  <c r="O722" i="5"/>
  <c r="N722" i="5"/>
  <c r="K722" i="5"/>
  <c r="J722" i="5"/>
  <c r="I722" i="5"/>
  <c r="H722" i="5"/>
  <c r="G722" i="5"/>
  <c r="F722" i="5"/>
  <c r="E722" i="5"/>
  <c r="D722" i="5"/>
  <c r="C722" i="5"/>
  <c r="U722" i="5" s="1"/>
  <c r="B722" i="5"/>
  <c r="T722" i="5" s="1"/>
  <c r="A722" i="5"/>
  <c r="S721" i="5"/>
  <c r="R721" i="5"/>
  <c r="Q721" i="5"/>
  <c r="P721" i="5"/>
  <c r="O721" i="5"/>
  <c r="N721" i="5"/>
  <c r="K721" i="5"/>
  <c r="J721" i="5"/>
  <c r="I721" i="5"/>
  <c r="H721" i="5"/>
  <c r="G721" i="5"/>
  <c r="F721" i="5"/>
  <c r="E721" i="5"/>
  <c r="D721" i="5"/>
  <c r="C721" i="5"/>
  <c r="U721" i="5" s="1"/>
  <c r="B721" i="5"/>
  <c r="T721" i="5" s="1"/>
  <c r="A721" i="5"/>
  <c r="S720" i="5"/>
  <c r="R720" i="5"/>
  <c r="Q720" i="5"/>
  <c r="P720" i="5"/>
  <c r="O720" i="5"/>
  <c r="N720" i="5"/>
  <c r="K720" i="5"/>
  <c r="J720" i="5"/>
  <c r="I720" i="5"/>
  <c r="H720" i="5"/>
  <c r="G720" i="5"/>
  <c r="F720" i="5"/>
  <c r="E720" i="5"/>
  <c r="D720" i="5"/>
  <c r="C720" i="5"/>
  <c r="U720" i="5" s="1"/>
  <c r="B720" i="5"/>
  <c r="T720" i="5" s="1"/>
  <c r="A720" i="5"/>
  <c r="S719" i="5"/>
  <c r="R719" i="5"/>
  <c r="Q719" i="5"/>
  <c r="P719" i="5"/>
  <c r="O719" i="5"/>
  <c r="N719" i="5"/>
  <c r="K719" i="5"/>
  <c r="J719" i="5"/>
  <c r="I719" i="5"/>
  <c r="H719" i="5"/>
  <c r="G719" i="5"/>
  <c r="F719" i="5"/>
  <c r="E719" i="5"/>
  <c r="D719" i="5"/>
  <c r="C719" i="5"/>
  <c r="U719" i="5" s="1"/>
  <c r="B719" i="5"/>
  <c r="T719" i="5" s="1"/>
  <c r="A719" i="5"/>
  <c r="S718" i="5"/>
  <c r="R718" i="5"/>
  <c r="Q718" i="5"/>
  <c r="P718" i="5"/>
  <c r="O718" i="5"/>
  <c r="N718" i="5"/>
  <c r="K718" i="5"/>
  <c r="J718" i="5"/>
  <c r="I718" i="5"/>
  <c r="H718" i="5"/>
  <c r="G718" i="5"/>
  <c r="F718" i="5"/>
  <c r="E718" i="5"/>
  <c r="D718" i="5"/>
  <c r="C718" i="5"/>
  <c r="U718" i="5" s="1"/>
  <c r="B718" i="5"/>
  <c r="T718" i="5" s="1"/>
  <c r="A718" i="5"/>
  <c r="S717" i="5"/>
  <c r="R717" i="5"/>
  <c r="Q717" i="5"/>
  <c r="P717" i="5"/>
  <c r="O717" i="5"/>
  <c r="N717" i="5"/>
  <c r="K717" i="5"/>
  <c r="J717" i="5"/>
  <c r="I717" i="5"/>
  <c r="H717" i="5"/>
  <c r="G717" i="5"/>
  <c r="F717" i="5"/>
  <c r="E717" i="5"/>
  <c r="D717" i="5"/>
  <c r="C717" i="5"/>
  <c r="U717" i="5" s="1"/>
  <c r="B717" i="5"/>
  <c r="T717" i="5" s="1"/>
  <c r="A717" i="5"/>
  <c r="S716" i="5"/>
  <c r="R716" i="5"/>
  <c r="Q716" i="5"/>
  <c r="P716" i="5"/>
  <c r="O716" i="5"/>
  <c r="N716" i="5"/>
  <c r="K716" i="5"/>
  <c r="J716" i="5"/>
  <c r="I716" i="5"/>
  <c r="H716" i="5"/>
  <c r="G716" i="5"/>
  <c r="F716" i="5"/>
  <c r="E716" i="5"/>
  <c r="D716" i="5"/>
  <c r="C716" i="5"/>
  <c r="U716" i="5" s="1"/>
  <c r="B716" i="5"/>
  <c r="T716" i="5" s="1"/>
  <c r="A716" i="5"/>
  <c r="S715" i="5"/>
  <c r="R715" i="5"/>
  <c r="Q715" i="5"/>
  <c r="P715" i="5"/>
  <c r="O715" i="5"/>
  <c r="N715" i="5"/>
  <c r="K715" i="5"/>
  <c r="J715" i="5"/>
  <c r="I715" i="5"/>
  <c r="H715" i="5"/>
  <c r="G715" i="5"/>
  <c r="F715" i="5"/>
  <c r="E715" i="5"/>
  <c r="D715" i="5"/>
  <c r="C715" i="5"/>
  <c r="U715" i="5" s="1"/>
  <c r="B715" i="5"/>
  <c r="T715" i="5" s="1"/>
  <c r="A715" i="5"/>
  <c r="S714" i="5"/>
  <c r="R714" i="5"/>
  <c r="Q714" i="5"/>
  <c r="P714" i="5"/>
  <c r="O714" i="5"/>
  <c r="N714" i="5"/>
  <c r="K714" i="5"/>
  <c r="J714" i="5"/>
  <c r="I714" i="5"/>
  <c r="H714" i="5"/>
  <c r="G714" i="5"/>
  <c r="F714" i="5"/>
  <c r="E714" i="5"/>
  <c r="D714" i="5"/>
  <c r="C714" i="5"/>
  <c r="U714" i="5" s="1"/>
  <c r="B714" i="5"/>
  <c r="T714" i="5" s="1"/>
  <c r="A714" i="5"/>
  <c r="S713" i="5"/>
  <c r="R713" i="5"/>
  <c r="Q713" i="5"/>
  <c r="P713" i="5"/>
  <c r="O713" i="5"/>
  <c r="N713" i="5"/>
  <c r="K713" i="5"/>
  <c r="J713" i="5"/>
  <c r="I713" i="5"/>
  <c r="H713" i="5"/>
  <c r="G713" i="5"/>
  <c r="F713" i="5"/>
  <c r="E713" i="5"/>
  <c r="D713" i="5"/>
  <c r="C713" i="5"/>
  <c r="U713" i="5" s="1"/>
  <c r="B713" i="5"/>
  <c r="T713" i="5" s="1"/>
  <c r="A713" i="5"/>
  <c r="S712" i="5"/>
  <c r="R712" i="5"/>
  <c r="Q712" i="5"/>
  <c r="P712" i="5"/>
  <c r="O712" i="5"/>
  <c r="N712" i="5"/>
  <c r="K712" i="5"/>
  <c r="J712" i="5"/>
  <c r="I712" i="5"/>
  <c r="H712" i="5"/>
  <c r="G712" i="5"/>
  <c r="F712" i="5"/>
  <c r="E712" i="5"/>
  <c r="D712" i="5"/>
  <c r="C712" i="5"/>
  <c r="U712" i="5" s="1"/>
  <c r="B712" i="5"/>
  <c r="T712" i="5" s="1"/>
  <c r="A712" i="5"/>
  <c r="S711" i="5"/>
  <c r="R711" i="5"/>
  <c r="Q711" i="5"/>
  <c r="P711" i="5"/>
  <c r="O711" i="5"/>
  <c r="N711" i="5"/>
  <c r="K711" i="5"/>
  <c r="J711" i="5"/>
  <c r="I711" i="5"/>
  <c r="H711" i="5"/>
  <c r="G711" i="5"/>
  <c r="F711" i="5"/>
  <c r="E711" i="5"/>
  <c r="D711" i="5"/>
  <c r="C711" i="5"/>
  <c r="U711" i="5" s="1"/>
  <c r="B711" i="5"/>
  <c r="T711" i="5" s="1"/>
  <c r="A711" i="5"/>
  <c r="S710" i="5"/>
  <c r="R710" i="5"/>
  <c r="Q710" i="5"/>
  <c r="P710" i="5"/>
  <c r="O710" i="5"/>
  <c r="N710" i="5"/>
  <c r="K710" i="5"/>
  <c r="J710" i="5"/>
  <c r="I710" i="5"/>
  <c r="H710" i="5"/>
  <c r="G710" i="5"/>
  <c r="F710" i="5"/>
  <c r="E710" i="5"/>
  <c r="D710" i="5"/>
  <c r="C710" i="5"/>
  <c r="U710" i="5" s="1"/>
  <c r="B710" i="5"/>
  <c r="T710" i="5" s="1"/>
  <c r="A710" i="5"/>
  <c r="S709" i="5"/>
  <c r="R709" i="5"/>
  <c r="Q709" i="5"/>
  <c r="P709" i="5"/>
  <c r="O709" i="5"/>
  <c r="N709" i="5"/>
  <c r="K709" i="5"/>
  <c r="J709" i="5"/>
  <c r="I709" i="5"/>
  <c r="H709" i="5"/>
  <c r="G709" i="5"/>
  <c r="F709" i="5"/>
  <c r="E709" i="5"/>
  <c r="D709" i="5"/>
  <c r="C709" i="5"/>
  <c r="U709" i="5" s="1"/>
  <c r="B709" i="5"/>
  <c r="T709" i="5" s="1"/>
  <c r="A709" i="5"/>
  <c r="S708" i="5"/>
  <c r="R708" i="5"/>
  <c r="Q708" i="5"/>
  <c r="P708" i="5"/>
  <c r="O708" i="5"/>
  <c r="N708" i="5"/>
  <c r="K708" i="5"/>
  <c r="J708" i="5"/>
  <c r="I708" i="5"/>
  <c r="H708" i="5"/>
  <c r="G708" i="5"/>
  <c r="F708" i="5"/>
  <c r="E708" i="5"/>
  <c r="D708" i="5"/>
  <c r="C708" i="5"/>
  <c r="U708" i="5" s="1"/>
  <c r="B708" i="5"/>
  <c r="T708" i="5" s="1"/>
  <c r="A708" i="5"/>
  <c r="S707" i="5"/>
  <c r="R707" i="5"/>
  <c r="Q707" i="5"/>
  <c r="P707" i="5"/>
  <c r="O707" i="5"/>
  <c r="N707" i="5"/>
  <c r="K707" i="5"/>
  <c r="J707" i="5"/>
  <c r="I707" i="5"/>
  <c r="H707" i="5"/>
  <c r="G707" i="5"/>
  <c r="F707" i="5"/>
  <c r="E707" i="5"/>
  <c r="D707" i="5"/>
  <c r="C707" i="5"/>
  <c r="U707" i="5" s="1"/>
  <c r="B707" i="5"/>
  <c r="T707" i="5" s="1"/>
  <c r="A707" i="5"/>
  <c r="S706" i="5"/>
  <c r="R706" i="5"/>
  <c r="Q706" i="5"/>
  <c r="P706" i="5"/>
  <c r="O706" i="5"/>
  <c r="N706" i="5"/>
  <c r="K706" i="5"/>
  <c r="J706" i="5"/>
  <c r="I706" i="5"/>
  <c r="H706" i="5"/>
  <c r="G706" i="5"/>
  <c r="F706" i="5"/>
  <c r="E706" i="5"/>
  <c r="D706" i="5"/>
  <c r="C706" i="5"/>
  <c r="U706" i="5" s="1"/>
  <c r="B706" i="5"/>
  <c r="T706" i="5" s="1"/>
  <c r="A706" i="5"/>
  <c r="S705" i="5"/>
  <c r="R705" i="5"/>
  <c r="Q705" i="5"/>
  <c r="P705" i="5"/>
  <c r="O705" i="5"/>
  <c r="N705" i="5"/>
  <c r="K705" i="5"/>
  <c r="J705" i="5"/>
  <c r="I705" i="5"/>
  <c r="H705" i="5"/>
  <c r="G705" i="5"/>
  <c r="F705" i="5"/>
  <c r="E705" i="5"/>
  <c r="D705" i="5"/>
  <c r="C705" i="5"/>
  <c r="U705" i="5" s="1"/>
  <c r="B705" i="5"/>
  <c r="T705" i="5" s="1"/>
  <c r="A705" i="5"/>
  <c r="S704" i="5"/>
  <c r="R704" i="5"/>
  <c r="Q704" i="5"/>
  <c r="P704" i="5"/>
  <c r="O704" i="5"/>
  <c r="N704" i="5"/>
  <c r="K704" i="5"/>
  <c r="J704" i="5"/>
  <c r="I704" i="5"/>
  <c r="H704" i="5"/>
  <c r="G704" i="5"/>
  <c r="F704" i="5"/>
  <c r="E704" i="5"/>
  <c r="D704" i="5"/>
  <c r="C704" i="5"/>
  <c r="U704" i="5" s="1"/>
  <c r="B704" i="5"/>
  <c r="T704" i="5" s="1"/>
  <c r="A704" i="5"/>
  <c r="S703" i="5"/>
  <c r="R703" i="5"/>
  <c r="Q703" i="5"/>
  <c r="P703" i="5"/>
  <c r="O703" i="5"/>
  <c r="N703" i="5"/>
  <c r="K703" i="5"/>
  <c r="J703" i="5"/>
  <c r="I703" i="5"/>
  <c r="H703" i="5"/>
  <c r="G703" i="5"/>
  <c r="F703" i="5"/>
  <c r="E703" i="5"/>
  <c r="D703" i="5"/>
  <c r="C703" i="5"/>
  <c r="U703" i="5" s="1"/>
  <c r="B703" i="5"/>
  <c r="T703" i="5" s="1"/>
  <c r="A703" i="5"/>
  <c r="S702" i="5"/>
  <c r="R702" i="5"/>
  <c r="Q702" i="5"/>
  <c r="P702" i="5"/>
  <c r="O702" i="5"/>
  <c r="N702" i="5"/>
  <c r="K702" i="5"/>
  <c r="J702" i="5"/>
  <c r="I702" i="5"/>
  <c r="H702" i="5"/>
  <c r="G702" i="5"/>
  <c r="F702" i="5"/>
  <c r="E702" i="5"/>
  <c r="D702" i="5"/>
  <c r="C702" i="5"/>
  <c r="U702" i="5" s="1"/>
  <c r="B702" i="5"/>
  <c r="T702" i="5" s="1"/>
  <c r="A702" i="5"/>
  <c r="S701" i="5"/>
  <c r="R701" i="5"/>
  <c r="Q701" i="5"/>
  <c r="P701" i="5"/>
  <c r="O701" i="5"/>
  <c r="N701" i="5"/>
  <c r="K701" i="5"/>
  <c r="J701" i="5"/>
  <c r="I701" i="5"/>
  <c r="H701" i="5"/>
  <c r="G701" i="5"/>
  <c r="F701" i="5"/>
  <c r="E701" i="5"/>
  <c r="D701" i="5"/>
  <c r="C701" i="5"/>
  <c r="U701" i="5" s="1"/>
  <c r="B701" i="5"/>
  <c r="T701" i="5" s="1"/>
  <c r="A701" i="5"/>
  <c r="S700" i="5"/>
  <c r="R700" i="5"/>
  <c r="Q700" i="5"/>
  <c r="P700" i="5"/>
  <c r="O700" i="5"/>
  <c r="N700" i="5"/>
  <c r="K700" i="5"/>
  <c r="J700" i="5"/>
  <c r="I700" i="5"/>
  <c r="H700" i="5"/>
  <c r="G700" i="5"/>
  <c r="F700" i="5"/>
  <c r="E700" i="5"/>
  <c r="D700" i="5"/>
  <c r="C700" i="5"/>
  <c r="U700" i="5" s="1"/>
  <c r="B700" i="5"/>
  <c r="T700" i="5" s="1"/>
  <c r="A700" i="5"/>
  <c r="S699" i="5"/>
  <c r="R699" i="5"/>
  <c r="Q699" i="5"/>
  <c r="P699" i="5"/>
  <c r="O699" i="5"/>
  <c r="N699" i="5"/>
  <c r="K699" i="5"/>
  <c r="J699" i="5"/>
  <c r="I699" i="5"/>
  <c r="H699" i="5"/>
  <c r="G699" i="5"/>
  <c r="F699" i="5"/>
  <c r="E699" i="5"/>
  <c r="D699" i="5"/>
  <c r="C699" i="5"/>
  <c r="U699" i="5" s="1"/>
  <c r="B699" i="5"/>
  <c r="T699" i="5" s="1"/>
  <c r="A699" i="5"/>
  <c r="S698" i="5"/>
  <c r="R698" i="5"/>
  <c r="Q698" i="5"/>
  <c r="P698" i="5"/>
  <c r="O698" i="5"/>
  <c r="N698" i="5"/>
  <c r="K698" i="5"/>
  <c r="J698" i="5"/>
  <c r="I698" i="5"/>
  <c r="H698" i="5"/>
  <c r="G698" i="5"/>
  <c r="F698" i="5"/>
  <c r="E698" i="5"/>
  <c r="D698" i="5"/>
  <c r="C698" i="5"/>
  <c r="U698" i="5" s="1"/>
  <c r="B698" i="5"/>
  <c r="T698" i="5" s="1"/>
  <c r="A698" i="5"/>
  <c r="S697" i="5"/>
  <c r="R697" i="5"/>
  <c r="Q697" i="5"/>
  <c r="P697" i="5"/>
  <c r="O697" i="5"/>
  <c r="N697" i="5"/>
  <c r="K697" i="5"/>
  <c r="J697" i="5"/>
  <c r="I697" i="5"/>
  <c r="H697" i="5"/>
  <c r="G697" i="5"/>
  <c r="F697" i="5"/>
  <c r="E697" i="5"/>
  <c r="D697" i="5"/>
  <c r="C697" i="5"/>
  <c r="U697" i="5" s="1"/>
  <c r="B697" i="5"/>
  <c r="T697" i="5" s="1"/>
  <c r="A697" i="5"/>
  <c r="S696" i="5"/>
  <c r="R696" i="5"/>
  <c r="Q696" i="5"/>
  <c r="P696" i="5"/>
  <c r="O696" i="5"/>
  <c r="N696" i="5"/>
  <c r="K696" i="5"/>
  <c r="J696" i="5"/>
  <c r="I696" i="5"/>
  <c r="H696" i="5"/>
  <c r="G696" i="5"/>
  <c r="F696" i="5"/>
  <c r="E696" i="5"/>
  <c r="D696" i="5"/>
  <c r="C696" i="5"/>
  <c r="U696" i="5" s="1"/>
  <c r="B696" i="5"/>
  <c r="T696" i="5" s="1"/>
  <c r="A696" i="5"/>
  <c r="S695" i="5"/>
  <c r="R695" i="5"/>
  <c r="Q695" i="5"/>
  <c r="P695" i="5"/>
  <c r="O695" i="5"/>
  <c r="N695" i="5"/>
  <c r="K695" i="5"/>
  <c r="J695" i="5"/>
  <c r="I695" i="5"/>
  <c r="H695" i="5"/>
  <c r="G695" i="5"/>
  <c r="F695" i="5"/>
  <c r="E695" i="5"/>
  <c r="D695" i="5"/>
  <c r="C695" i="5"/>
  <c r="U695" i="5" s="1"/>
  <c r="B695" i="5"/>
  <c r="T695" i="5" s="1"/>
  <c r="A695" i="5"/>
  <c r="S694" i="5"/>
  <c r="R694" i="5"/>
  <c r="Q694" i="5"/>
  <c r="P694" i="5"/>
  <c r="O694" i="5"/>
  <c r="N694" i="5"/>
  <c r="K694" i="5"/>
  <c r="J694" i="5"/>
  <c r="I694" i="5"/>
  <c r="H694" i="5"/>
  <c r="G694" i="5"/>
  <c r="F694" i="5"/>
  <c r="E694" i="5"/>
  <c r="D694" i="5"/>
  <c r="C694" i="5"/>
  <c r="U694" i="5" s="1"/>
  <c r="B694" i="5"/>
  <c r="T694" i="5" s="1"/>
  <c r="A694" i="5"/>
  <c r="S693" i="5"/>
  <c r="R693" i="5"/>
  <c r="Q693" i="5"/>
  <c r="P693" i="5"/>
  <c r="O693" i="5"/>
  <c r="N693" i="5"/>
  <c r="K693" i="5"/>
  <c r="J693" i="5"/>
  <c r="I693" i="5"/>
  <c r="H693" i="5"/>
  <c r="G693" i="5"/>
  <c r="F693" i="5"/>
  <c r="E693" i="5"/>
  <c r="D693" i="5"/>
  <c r="C693" i="5"/>
  <c r="U693" i="5" s="1"/>
  <c r="B693" i="5"/>
  <c r="T693" i="5" s="1"/>
  <c r="A693" i="5"/>
  <c r="S692" i="5"/>
  <c r="R692" i="5"/>
  <c r="Q692" i="5"/>
  <c r="P692" i="5"/>
  <c r="O692" i="5"/>
  <c r="N692" i="5"/>
  <c r="K692" i="5"/>
  <c r="J692" i="5"/>
  <c r="I692" i="5"/>
  <c r="H692" i="5"/>
  <c r="G692" i="5"/>
  <c r="F692" i="5"/>
  <c r="E692" i="5"/>
  <c r="D692" i="5"/>
  <c r="C692" i="5"/>
  <c r="U692" i="5" s="1"/>
  <c r="B692" i="5"/>
  <c r="T692" i="5" s="1"/>
  <c r="A692" i="5"/>
  <c r="S691" i="5"/>
  <c r="R691" i="5"/>
  <c r="Q691" i="5"/>
  <c r="P691" i="5"/>
  <c r="O691" i="5"/>
  <c r="N691" i="5"/>
  <c r="K691" i="5"/>
  <c r="J691" i="5"/>
  <c r="I691" i="5"/>
  <c r="H691" i="5"/>
  <c r="G691" i="5"/>
  <c r="F691" i="5"/>
  <c r="E691" i="5"/>
  <c r="D691" i="5"/>
  <c r="C691" i="5"/>
  <c r="U691" i="5" s="1"/>
  <c r="B691" i="5"/>
  <c r="T691" i="5" s="1"/>
  <c r="A691" i="5"/>
  <c r="S690" i="5"/>
  <c r="R690" i="5"/>
  <c r="Q690" i="5"/>
  <c r="P690" i="5"/>
  <c r="O690" i="5"/>
  <c r="N690" i="5"/>
  <c r="K690" i="5"/>
  <c r="J690" i="5"/>
  <c r="I690" i="5"/>
  <c r="H690" i="5"/>
  <c r="G690" i="5"/>
  <c r="F690" i="5"/>
  <c r="E690" i="5"/>
  <c r="D690" i="5"/>
  <c r="C690" i="5"/>
  <c r="U690" i="5" s="1"/>
  <c r="B690" i="5"/>
  <c r="T690" i="5" s="1"/>
  <c r="A690" i="5"/>
  <c r="S689" i="5"/>
  <c r="R689" i="5"/>
  <c r="Q689" i="5"/>
  <c r="P689" i="5"/>
  <c r="O689" i="5"/>
  <c r="N689" i="5"/>
  <c r="K689" i="5"/>
  <c r="J689" i="5"/>
  <c r="I689" i="5"/>
  <c r="H689" i="5"/>
  <c r="G689" i="5"/>
  <c r="F689" i="5"/>
  <c r="E689" i="5"/>
  <c r="D689" i="5"/>
  <c r="C689" i="5"/>
  <c r="U689" i="5" s="1"/>
  <c r="B689" i="5"/>
  <c r="T689" i="5" s="1"/>
  <c r="A689" i="5"/>
  <c r="S688" i="5"/>
  <c r="R688" i="5"/>
  <c r="Q688" i="5"/>
  <c r="P688" i="5"/>
  <c r="O688" i="5"/>
  <c r="N688" i="5"/>
  <c r="K688" i="5"/>
  <c r="J688" i="5"/>
  <c r="I688" i="5"/>
  <c r="H688" i="5"/>
  <c r="G688" i="5"/>
  <c r="F688" i="5"/>
  <c r="E688" i="5"/>
  <c r="D688" i="5"/>
  <c r="C688" i="5"/>
  <c r="U688" i="5" s="1"/>
  <c r="B688" i="5"/>
  <c r="T688" i="5" s="1"/>
  <c r="A688" i="5"/>
  <c r="S687" i="5"/>
  <c r="R687" i="5"/>
  <c r="Q687" i="5"/>
  <c r="P687" i="5"/>
  <c r="O687" i="5"/>
  <c r="N687" i="5"/>
  <c r="K687" i="5"/>
  <c r="J687" i="5"/>
  <c r="I687" i="5"/>
  <c r="H687" i="5"/>
  <c r="G687" i="5"/>
  <c r="F687" i="5"/>
  <c r="E687" i="5"/>
  <c r="D687" i="5"/>
  <c r="C687" i="5"/>
  <c r="U687" i="5" s="1"/>
  <c r="B687" i="5"/>
  <c r="T687" i="5" s="1"/>
  <c r="A687" i="5"/>
  <c r="S686" i="5"/>
  <c r="R686" i="5"/>
  <c r="Q686" i="5"/>
  <c r="P686" i="5"/>
  <c r="O686" i="5"/>
  <c r="N686" i="5"/>
  <c r="K686" i="5"/>
  <c r="J686" i="5"/>
  <c r="I686" i="5"/>
  <c r="H686" i="5"/>
  <c r="G686" i="5"/>
  <c r="F686" i="5"/>
  <c r="E686" i="5"/>
  <c r="D686" i="5"/>
  <c r="C686" i="5"/>
  <c r="U686" i="5" s="1"/>
  <c r="B686" i="5"/>
  <c r="T686" i="5" s="1"/>
  <c r="A686" i="5"/>
  <c r="S685" i="5"/>
  <c r="R685" i="5"/>
  <c r="Q685" i="5"/>
  <c r="P685" i="5"/>
  <c r="O685" i="5"/>
  <c r="N685" i="5"/>
  <c r="K685" i="5"/>
  <c r="J685" i="5"/>
  <c r="I685" i="5"/>
  <c r="H685" i="5"/>
  <c r="G685" i="5"/>
  <c r="F685" i="5"/>
  <c r="E685" i="5"/>
  <c r="D685" i="5"/>
  <c r="C685" i="5"/>
  <c r="U685" i="5" s="1"/>
  <c r="B685" i="5"/>
  <c r="T685" i="5" s="1"/>
  <c r="A685" i="5"/>
  <c r="S684" i="5"/>
  <c r="R684" i="5"/>
  <c r="Q684" i="5"/>
  <c r="P684" i="5"/>
  <c r="O684" i="5"/>
  <c r="N684" i="5"/>
  <c r="K684" i="5"/>
  <c r="J684" i="5"/>
  <c r="I684" i="5"/>
  <c r="H684" i="5"/>
  <c r="G684" i="5"/>
  <c r="F684" i="5"/>
  <c r="E684" i="5"/>
  <c r="D684" i="5"/>
  <c r="C684" i="5"/>
  <c r="U684" i="5" s="1"/>
  <c r="B684" i="5"/>
  <c r="T684" i="5" s="1"/>
  <c r="A684" i="5"/>
  <c r="S683" i="5"/>
  <c r="R683" i="5"/>
  <c r="Q683" i="5"/>
  <c r="P683" i="5"/>
  <c r="O683" i="5"/>
  <c r="N683" i="5"/>
  <c r="K683" i="5"/>
  <c r="J683" i="5"/>
  <c r="I683" i="5"/>
  <c r="H683" i="5"/>
  <c r="G683" i="5"/>
  <c r="F683" i="5"/>
  <c r="E683" i="5"/>
  <c r="D683" i="5"/>
  <c r="C683" i="5"/>
  <c r="U683" i="5" s="1"/>
  <c r="B683" i="5"/>
  <c r="T683" i="5" s="1"/>
  <c r="A683" i="5"/>
  <c r="S682" i="5"/>
  <c r="R682" i="5"/>
  <c r="Q682" i="5"/>
  <c r="P682" i="5"/>
  <c r="O682" i="5"/>
  <c r="N682" i="5"/>
  <c r="K682" i="5"/>
  <c r="J682" i="5"/>
  <c r="I682" i="5"/>
  <c r="H682" i="5"/>
  <c r="G682" i="5"/>
  <c r="F682" i="5"/>
  <c r="E682" i="5"/>
  <c r="D682" i="5"/>
  <c r="C682" i="5"/>
  <c r="U682" i="5" s="1"/>
  <c r="B682" i="5"/>
  <c r="T682" i="5" s="1"/>
  <c r="A682" i="5"/>
  <c r="S681" i="5"/>
  <c r="R681" i="5"/>
  <c r="Q681" i="5"/>
  <c r="P681" i="5"/>
  <c r="O681" i="5"/>
  <c r="N681" i="5"/>
  <c r="K681" i="5"/>
  <c r="J681" i="5"/>
  <c r="I681" i="5"/>
  <c r="H681" i="5"/>
  <c r="G681" i="5"/>
  <c r="F681" i="5"/>
  <c r="E681" i="5"/>
  <c r="D681" i="5"/>
  <c r="C681" i="5"/>
  <c r="U681" i="5" s="1"/>
  <c r="B681" i="5"/>
  <c r="T681" i="5" s="1"/>
  <c r="A681" i="5"/>
  <c r="S680" i="5"/>
  <c r="R680" i="5"/>
  <c r="Q680" i="5"/>
  <c r="P680" i="5"/>
  <c r="O680" i="5"/>
  <c r="N680" i="5"/>
  <c r="K680" i="5"/>
  <c r="J680" i="5"/>
  <c r="I680" i="5"/>
  <c r="H680" i="5"/>
  <c r="G680" i="5"/>
  <c r="F680" i="5"/>
  <c r="E680" i="5"/>
  <c r="D680" i="5"/>
  <c r="C680" i="5"/>
  <c r="U680" i="5" s="1"/>
  <c r="B680" i="5"/>
  <c r="T680" i="5" s="1"/>
  <c r="A680" i="5"/>
  <c r="S679" i="5"/>
  <c r="R679" i="5"/>
  <c r="Q679" i="5"/>
  <c r="P679" i="5"/>
  <c r="O679" i="5"/>
  <c r="N679" i="5"/>
  <c r="K679" i="5"/>
  <c r="J679" i="5"/>
  <c r="I679" i="5"/>
  <c r="H679" i="5"/>
  <c r="G679" i="5"/>
  <c r="F679" i="5"/>
  <c r="E679" i="5"/>
  <c r="D679" i="5"/>
  <c r="C679" i="5"/>
  <c r="U679" i="5" s="1"/>
  <c r="B679" i="5"/>
  <c r="T679" i="5" s="1"/>
  <c r="A679" i="5"/>
  <c r="S678" i="5"/>
  <c r="R678" i="5"/>
  <c r="Q678" i="5"/>
  <c r="P678" i="5"/>
  <c r="O678" i="5"/>
  <c r="N678" i="5"/>
  <c r="K678" i="5"/>
  <c r="J678" i="5"/>
  <c r="I678" i="5"/>
  <c r="H678" i="5"/>
  <c r="G678" i="5"/>
  <c r="F678" i="5"/>
  <c r="E678" i="5"/>
  <c r="D678" i="5"/>
  <c r="C678" i="5"/>
  <c r="U678" i="5" s="1"/>
  <c r="B678" i="5"/>
  <c r="T678" i="5" s="1"/>
  <c r="A678" i="5"/>
  <c r="S677" i="5"/>
  <c r="R677" i="5"/>
  <c r="Q677" i="5"/>
  <c r="P677" i="5"/>
  <c r="O677" i="5"/>
  <c r="N677" i="5"/>
  <c r="K677" i="5"/>
  <c r="J677" i="5"/>
  <c r="I677" i="5"/>
  <c r="H677" i="5"/>
  <c r="G677" i="5"/>
  <c r="F677" i="5"/>
  <c r="E677" i="5"/>
  <c r="D677" i="5"/>
  <c r="C677" i="5"/>
  <c r="U677" i="5" s="1"/>
  <c r="B677" i="5"/>
  <c r="T677" i="5" s="1"/>
  <c r="A677" i="5"/>
  <c r="S676" i="5"/>
  <c r="R676" i="5"/>
  <c r="Q676" i="5"/>
  <c r="P676" i="5"/>
  <c r="O676" i="5"/>
  <c r="N676" i="5"/>
  <c r="K676" i="5"/>
  <c r="J676" i="5"/>
  <c r="I676" i="5"/>
  <c r="H676" i="5"/>
  <c r="G676" i="5"/>
  <c r="F676" i="5"/>
  <c r="E676" i="5"/>
  <c r="D676" i="5"/>
  <c r="C676" i="5"/>
  <c r="U676" i="5" s="1"/>
  <c r="B676" i="5"/>
  <c r="T676" i="5" s="1"/>
  <c r="A676" i="5"/>
  <c r="S675" i="5"/>
  <c r="R675" i="5"/>
  <c r="Q675" i="5"/>
  <c r="P675" i="5"/>
  <c r="O675" i="5"/>
  <c r="N675" i="5"/>
  <c r="K675" i="5"/>
  <c r="J675" i="5"/>
  <c r="I675" i="5"/>
  <c r="H675" i="5"/>
  <c r="G675" i="5"/>
  <c r="F675" i="5"/>
  <c r="E675" i="5"/>
  <c r="D675" i="5"/>
  <c r="C675" i="5"/>
  <c r="U675" i="5" s="1"/>
  <c r="B675" i="5"/>
  <c r="T675" i="5" s="1"/>
  <c r="A675" i="5"/>
  <c r="S674" i="5"/>
  <c r="R674" i="5"/>
  <c r="Q674" i="5"/>
  <c r="P674" i="5"/>
  <c r="O674" i="5"/>
  <c r="N674" i="5"/>
  <c r="K674" i="5"/>
  <c r="J674" i="5"/>
  <c r="I674" i="5"/>
  <c r="H674" i="5"/>
  <c r="G674" i="5"/>
  <c r="F674" i="5"/>
  <c r="E674" i="5"/>
  <c r="D674" i="5"/>
  <c r="C674" i="5"/>
  <c r="U674" i="5" s="1"/>
  <c r="B674" i="5"/>
  <c r="T674" i="5" s="1"/>
  <c r="A674" i="5"/>
  <c r="S673" i="5"/>
  <c r="R673" i="5"/>
  <c r="Q673" i="5"/>
  <c r="P673" i="5"/>
  <c r="O673" i="5"/>
  <c r="N673" i="5"/>
  <c r="K673" i="5"/>
  <c r="J673" i="5"/>
  <c r="I673" i="5"/>
  <c r="H673" i="5"/>
  <c r="G673" i="5"/>
  <c r="F673" i="5"/>
  <c r="E673" i="5"/>
  <c r="D673" i="5"/>
  <c r="C673" i="5"/>
  <c r="U673" i="5" s="1"/>
  <c r="B673" i="5"/>
  <c r="T673" i="5" s="1"/>
  <c r="A673" i="5"/>
  <c r="S672" i="5"/>
  <c r="R672" i="5"/>
  <c r="Q672" i="5"/>
  <c r="P672" i="5"/>
  <c r="O672" i="5"/>
  <c r="N672" i="5"/>
  <c r="K672" i="5"/>
  <c r="J672" i="5"/>
  <c r="I672" i="5"/>
  <c r="H672" i="5"/>
  <c r="G672" i="5"/>
  <c r="F672" i="5"/>
  <c r="E672" i="5"/>
  <c r="D672" i="5"/>
  <c r="C672" i="5"/>
  <c r="U672" i="5" s="1"/>
  <c r="B672" i="5"/>
  <c r="T672" i="5" s="1"/>
  <c r="A672" i="5"/>
  <c r="S671" i="5"/>
  <c r="R671" i="5"/>
  <c r="Q671" i="5"/>
  <c r="P671" i="5"/>
  <c r="O671" i="5"/>
  <c r="N671" i="5"/>
  <c r="K671" i="5"/>
  <c r="J671" i="5"/>
  <c r="I671" i="5"/>
  <c r="H671" i="5"/>
  <c r="G671" i="5"/>
  <c r="F671" i="5"/>
  <c r="E671" i="5"/>
  <c r="D671" i="5"/>
  <c r="C671" i="5"/>
  <c r="U671" i="5" s="1"/>
  <c r="B671" i="5"/>
  <c r="T671" i="5" s="1"/>
  <c r="A671" i="5"/>
  <c r="S670" i="5"/>
  <c r="R670" i="5"/>
  <c r="Q670" i="5"/>
  <c r="P670" i="5"/>
  <c r="O670" i="5"/>
  <c r="N670" i="5"/>
  <c r="K670" i="5"/>
  <c r="J670" i="5"/>
  <c r="I670" i="5"/>
  <c r="H670" i="5"/>
  <c r="G670" i="5"/>
  <c r="F670" i="5"/>
  <c r="E670" i="5"/>
  <c r="D670" i="5"/>
  <c r="C670" i="5"/>
  <c r="U670" i="5" s="1"/>
  <c r="B670" i="5"/>
  <c r="T670" i="5" s="1"/>
  <c r="A670" i="5"/>
  <c r="S669" i="5"/>
  <c r="R669" i="5"/>
  <c r="Q669" i="5"/>
  <c r="P669" i="5"/>
  <c r="O669" i="5"/>
  <c r="N669" i="5"/>
  <c r="K669" i="5"/>
  <c r="J669" i="5"/>
  <c r="I669" i="5"/>
  <c r="H669" i="5"/>
  <c r="G669" i="5"/>
  <c r="F669" i="5"/>
  <c r="E669" i="5"/>
  <c r="D669" i="5"/>
  <c r="C669" i="5"/>
  <c r="U669" i="5" s="1"/>
  <c r="B669" i="5"/>
  <c r="T669" i="5" s="1"/>
  <c r="A669" i="5"/>
  <c r="S668" i="5"/>
  <c r="R668" i="5"/>
  <c r="Q668" i="5"/>
  <c r="P668" i="5"/>
  <c r="O668" i="5"/>
  <c r="N668" i="5"/>
  <c r="K668" i="5"/>
  <c r="J668" i="5"/>
  <c r="I668" i="5"/>
  <c r="H668" i="5"/>
  <c r="G668" i="5"/>
  <c r="F668" i="5"/>
  <c r="E668" i="5"/>
  <c r="D668" i="5"/>
  <c r="C668" i="5"/>
  <c r="U668" i="5" s="1"/>
  <c r="B668" i="5"/>
  <c r="T668" i="5" s="1"/>
  <c r="A668" i="5"/>
  <c r="S667" i="5"/>
  <c r="R667" i="5"/>
  <c r="Q667" i="5"/>
  <c r="P667" i="5"/>
  <c r="O667" i="5"/>
  <c r="N667" i="5"/>
  <c r="K667" i="5"/>
  <c r="J667" i="5"/>
  <c r="I667" i="5"/>
  <c r="H667" i="5"/>
  <c r="G667" i="5"/>
  <c r="F667" i="5"/>
  <c r="E667" i="5"/>
  <c r="D667" i="5"/>
  <c r="C667" i="5"/>
  <c r="U667" i="5" s="1"/>
  <c r="B667" i="5"/>
  <c r="T667" i="5" s="1"/>
  <c r="A667" i="5"/>
  <c r="S666" i="5"/>
  <c r="R666" i="5"/>
  <c r="Q666" i="5"/>
  <c r="P666" i="5"/>
  <c r="O666" i="5"/>
  <c r="N666" i="5"/>
  <c r="K666" i="5"/>
  <c r="J666" i="5"/>
  <c r="I666" i="5"/>
  <c r="H666" i="5"/>
  <c r="G666" i="5"/>
  <c r="F666" i="5"/>
  <c r="E666" i="5"/>
  <c r="D666" i="5"/>
  <c r="C666" i="5"/>
  <c r="U666" i="5" s="1"/>
  <c r="B666" i="5"/>
  <c r="T666" i="5" s="1"/>
  <c r="A666" i="5"/>
  <c r="S665" i="5"/>
  <c r="R665" i="5"/>
  <c r="Q665" i="5"/>
  <c r="P665" i="5"/>
  <c r="O665" i="5"/>
  <c r="N665" i="5"/>
  <c r="K665" i="5"/>
  <c r="J665" i="5"/>
  <c r="I665" i="5"/>
  <c r="H665" i="5"/>
  <c r="G665" i="5"/>
  <c r="F665" i="5"/>
  <c r="E665" i="5"/>
  <c r="D665" i="5"/>
  <c r="C665" i="5"/>
  <c r="U665" i="5" s="1"/>
  <c r="B665" i="5"/>
  <c r="T665" i="5" s="1"/>
  <c r="A665" i="5"/>
  <c r="S664" i="5"/>
  <c r="R664" i="5"/>
  <c r="Q664" i="5"/>
  <c r="P664" i="5"/>
  <c r="O664" i="5"/>
  <c r="N664" i="5"/>
  <c r="K664" i="5"/>
  <c r="J664" i="5"/>
  <c r="I664" i="5"/>
  <c r="H664" i="5"/>
  <c r="G664" i="5"/>
  <c r="F664" i="5"/>
  <c r="E664" i="5"/>
  <c r="D664" i="5"/>
  <c r="C664" i="5"/>
  <c r="U664" i="5" s="1"/>
  <c r="B664" i="5"/>
  <c r="T664" i="5" s="1"/>
  <c r="A664" i="5"/>
  <c r="S663" i="5"/>
  <c r="R663" i="5"/>
  <c r="Q663" i="5"/>
  <c r="P663" i="5"/>
  <c r="O663" i="5"/>
  <c r="N663" i="5"/>
  <c r="K663" i="5"/>
  <c r="J663" i="5"/>
  <c r="I663" i="5"/>
  <c r="H663" i="5"/>
  <c r="G663" i="5"/>
  <c r="F663" i="5"/>
  <c r="E663" i="5"/>
  <c r="D663" i="5"/>
  <c r="C663" i="5"/>
  <c r="U663" i="5" s="1"/>
  <c r="B663" i="5"/>
  <c r="T663" i="5" s="1"/>
  <c r="A663" i="5"/>
  <c r="S662" i="5"/>
  <c r="R662" i="5"/>
  <c r="Q662" i="5"/>
  <c r="P662" i="5"/>
  <c r="O662" i="5"/>
  <c r="N662" i="5"/>
  <c r="K662" i="5"/>
  <c r="J662" i="5"/>
  <c r="I662" i="5"/>
  <c r="H662" i="5"/>
  <c r="G662" i="5"/>
  <c r="F662" i="5"/>
  <c r="E662" i="5"/>
  <c r="D662" i="5"/>
  <c r="C662" i="5"/>
  <c r="U662" i="5" s="1"/>
  <c r="B662" i="5"/>
  <c r="T662" i="5" s="1"/>
  <c r="A662" i="5"/>
  <c r="S661" i="5"/>
  <c r="R661" i="5"/>
  <c r="Q661" i="5"/>
  <c r="P661" i="5"/>
  <c r="O661" i="5"/>
  <c r="N661" i="5"/>
  <c r="K661" i="5"/>
  <c r="J661" i="5"/>
  <c r="I661" i="5"/>
  <c r="H661" i="5"/>
  <c r="G661" i="5"/>
  <c r="F661" i="5"/>
  <c r="E661" i="5"/>
  <c r="D661" i="5"/>
  <c r="C661" i="5"/>
  <c r="U661" i="5" s="1"/>
  <c r="B661" i="5"/>
  <c r="T661" i="5" s="1"/>
  <c r="A661" i="5"/>
  <c r="S660" i="5"/>
  <c r="R660" i="5"/>
  <c r="Q660" i="5"/>
  <c r="P660" i="5"/>
  <c r="O660" i="5"/>
  <c r="N660" i="5"/>
  <c r="K660" i="5"/>
  <c r="J660" i="5"/>
  <c r="I660" i="5"/>
  <c r="H660" i="5"/>
  <c r="G660" i="5"/>
  <c r="F660" i="5"/>
  <c r="E660" i="5"/>
  <c r="D660" i="5"/>
  <c r="C660" i="5"/>
  <c r="U660" i="5" s="1"/>
  <c r="B660" i="5"/>
  <c r="T660" i="5" s="1"/>
  <c r="A660" i="5"/>
  <c r="S659" i="5"/>
  <c r="R659" i="5"/>
  <c r="Q659" i="5"/>
  <c r="P659" i="5"/>
  <c r="O659" i="5"/>
  <c r="N659" i="5"/>
  <c r="K659" i="5"/>
  <c r="J659" i="5"/>
  <c r="I659" i="5"/>
  <c r="H659" i="5"/>
  <c r="G659" i="5"/>
  <c r="F659" i="5"/>
  <c r="E659" i="5"/>
  <c r="D659" i="5"/>
  <c r="C659" i="5"/>
  <c r="U659" i="5" s="1"/>
  <c r="B659" i="5"/>
  <c r="T659" i="5" s="1"/>
  <c r="A659" i="5"/>
  <c r="S658" i="5"/>
  <c r="R658" i="5"/>
  <c r="Q658" i="5"/>
  <c r="P658" i="5"/>
  <c r="O658" i="5"/>
  <c r="N658" i="5"/>
  <c r="K658" i="5"/>
  <c r="J658" i="5"/>
  <c r="I658" i="5"/>
  <c r="H658" i="5"/>
  <c r="G658" i="5"/>
  <c r="F658" i="5"/>
  <c r="E658" i="5"/>
  <c r="D658" i="5"/>
  <c r="C658" i="5"/>
  <c r="U658" i="5" s="1"/>
  <c r="B658" i="5"/>
  <c r="T658" i="5" s="1"/>
  <c r="A658" i="5"/>
  <c r="S657" i="5"/>
  <c r="R657" i="5"/>
  <c r="Q657" i="5"/>
  <c r="P657" i="5"/>
  <c r="O657" i="5"/>
  <c r="N657" i="5"/>
  <c r="K657" i="5"/>
  <c r="J657" i="5"/>
  <c r="I657" i="5"/>
  <c r="H657" i="5"/>
  <c r="G657" i="5"/>
  <c r="F657" i="5"/>
  <c r="E657" i="5"/>
  <c r="D657" i="5"/>
  <c r="C657" i="5"/>
  <c r="U657" i="5" s="1"/>
  <c r="B657" i="5"/>
  <c r="T657" i="5" s="1"/>
  <c r="A657" i="5"/>
  <c r="S656" i="5"/>
  <c r="R656" i="5"/>
  <c r="Q656" i="5"/>
  <c r="P656" i="5"/>
  <c r="O656" i="5"/>
  <c r="N656" i="5"/>
  <c r="K656" i="5"/>
  <c r="J656" i="5"/>
  <c r="I656" i="5"/>
  <c r="H656" i="5"/>
  <c r="G656" i="5"/>
  <c r="F656" i="5"/>
  <c r="E656" i="5"/>
  <c r="D656" i="5"/>
  <c r="C656" i="5"/>
  <c r="U656" i="5" s="1"/>
  <c r="B656" i="5"/>
  <c r="T656" i="5" s="1"/>
  <c r="A656" i="5"/>
  <c r="S655" i="5"/>
  <c r="R655" i="5"/>
  <c r="Q655" i="5"/>
  <c r="P655" i="5"/>
  <c r="O655" i="5"/>
  <c r="N655" i="5"/>
  <c r="K655" i="5"/>
  <c r="J655" i="5"/>
  <c r="I655" i="5"/>
  <c r="H655" i="5"/>
  <c r="G655" i="5"/>
  <c r="F655" i="5"/>
  <c r="E655" i="5"/>
  <c r="D655" i="5"/>
  <c r="C655" i="5"/>
  <c r="U655" i="5" s="1"/>
  <c r="B655" i="5"/>
  <c r="T655" i="5" s="1"/>
  <c r="A655" i="5"/>
  <c r="S654" i="5"/>
  <c r="R654" i="5"/>
  <c r="Q654" i="5"/>
  <c r="P654" i="5"/>
  <c r="O654" i="5"/>
  <c r="N654" i="5"/>
  <c r="K654" i="5"/>
  <c r="J654" i="5"/>
  <c r="I654" i="5"/>
  <c r="H654" i="5"/>
  <c r="G654" i="5"/>
  <c r="F654" i="5"/>
  <c r="E654" i="5"/>
  <c r="D654" i="5"/>
  <c r="C654" i="5"/>
  <c r="U654" i="5" s="1"/>
  <c r="B654" i="5"/>
  <c r="T654" i="5" s="1"/>
  <c r="A654" i="5"/>
  <c r="S653" i="5"/>
  <c r="R653" i="5"/>
  <c r="Q653" i="5"/>
  <c r="P653" i="5"/>
  <c r="O653" i="5"/>
  <c r="N653" i="5"/>
  <c r="K653" i="5"/>
  <c r="J653" i="5"/>
  <c r="I653" i="5"/>
  <c r="H653" i="5"/>
  <c r="G653" i="5"/>
  <c r="F653" i="5"/>
  <c r="E653" i="5"/>
  <c r="D653" i="5"/>
  <c r="C653" i="5"/>
  <c r="U653" i="5" s="1"/>
  <c r="B653" i="5"/>
  <c r="T653" i="5" s="1"/>
  <c r="A653" i="5"/>
  <c r="S652" i="5"/>
  <c r="R652" i="5"/>
  <c r="Q652" i="5"/>
  <c r="P652" i="5"/>
  <c r="O652" i="5"/>
  <c r="N652" i="5"/>
  <c r="K652" i="5"/>
  <c r="J652" i="5"/>
  <c r="I652" i="5"/>
  <c r="H652" i="5"/>
  <c r="G652" i="5"/>
  <c r="F652" i="5"/>
  <c r="E652" i="5"/>
  <c r="D652" i="5"/>
  <c r="C652" i="5"/>
  <c r="U652" i="5" s="1"/>
  <c r="B652" i="5"/>
  <c r="T652" i="5" s="1"/>
  <c r="A652" i="5"/>
  <c r="S651" i="5"/>
  <c r="R651" i="5"/>
  <c r="Q651" i="5"/>
  <c r="P651" i="5"/>
  <c r="O651" i="5"/>
  <c r="N651" i="5"/>
  <c r="K651" i="5"/>
  <c r="J651" i="5"/>
  <c r="I651" i="5"/>
  <c r="H651" i="5"/>
  <c r="G651" i="5"/>
  <c r="F651" i="5"/>
  <c r="E651" i="5"/>
  <c r="D651" i="5"/>
  <c r="C651" i="5"/>
  <c r="U651" i="5" s="1"/>
  <c r="B651" i="5"/>
  <c r="T651" i="5" s="1"/>
  <c r="A651" i="5"/>
  <c r="S650" i="5"/>
  <c r="R650" i="5"/>
  <c r="Q650" i="5"/>
  <c r="P650" i="5"/>
  <c r="O650" i="5"/>
  <c r="N650" i="5"/>
  <c r="K650" i="5"/>
  <c r="J650" i="5"/>
  <c r="I650" i="5"/>
  <c r="H650" i="5"/>
  <c r="G650" i="5"/>
  <c r="F650" i="5"/>
  <c r="E650" i="5"/>
  <c r="D650" i="5"/>
  <c r="C650" i="5"/>
  <c r="U650" i="5" s="1"/>
  <c r="B650" i="5"/>
  <c r="T650" i="5" s="1"/>
  <c r="A650" i="5"/>
  <c r="S649" i="5"/>
  <c r="R649" i="5"/>
  <c r="Q649" i="5"/>
  <c r="P649" i="5"/>
  <c r="O649" i="5"/>
  <c r="N649" i="5"/>
  <c r="K649" i="5"/>
  <c r="J649" i="5"/>
  <c r="I649" i="5"/>
  <c r="H649" i="5"/>
  <c r="G649" i="5"/>
  <c r="F649" i="5"/>
  <c r="E649" i="5"/>
  <c r="D649" i="5"/>
  <c r="C649" i="5"/>
  <c r="U649" i="5" s="1"/>
  <c r="B649" i="5"/>
  <c r="T649" i="5" s="1"/>
  <c r="A649" i="5"/>
  <c r="S648" i="5"/>
  <c r="R648" i="5"/>
  <c r="Q648" i="5"/>
  <c r="P648" i="5"/>
  <c r="O648" i="5"/>
  <c r="N648" i="5"/>
  <c r="K648" i="5"/>
  <c r="J648" i="5"/>
  <c r="I648" i="5"/>
  <c r="H648" i="5"/>
  <c r="G648" i="5"/>
  <c r="F648" i="5"/>
  <c r="E648" i="5"/>
  <c r="D648" i="5"/>
  <c r="C648" i="5"/>
  <c r="U648" i="5" s="1"/>
  <c r="B648" i="5"/>
  <c r="T648" i="5" s="1"/>
  <c r="A648" i="5"/>
  <c r="S647" i="5"/>
  <c r="R647" i="5"/>
  <c r="Q647" i="5"/>
  <c r="P647" i="5"/>
  <c r="O647" i="5"/>
  <c r="N647" i="5"/>
  <c r="K647" i="5"/>
  <c r="J647" i="5"/>
  <c r="I647" i="5"/>
  <c r="H647" i="5"/>
  <c r="G647" i="5"/>
  <c r="F647" i="5"/>
  <c r="E647" i="5"/>
  <c r="D647" i="5"/>
  <c r="C647" i="5"/>
  <c r="U647" i="5" s="1"/>
  <c r="B647" i="5"/>
  <c r="T647" i="5" s="1"/>
  <c r="A647" i="5"/>
  <c r="S646" i="5"/>
  <c r="R646" i="5"/>
  <c r="Q646" i="5"/>
  <c r="P646" i="5"/>
  <c r="O646" i="5"/>
  <c r="N646" i="5"/>
  <c r="K646" i="5"/>
  <c r="J646" i="5"/>
  <c r="I646" i="5"/>
  <c r="H646" i="5"/>
  <c r="G646" i="5"/>
  <c r="F646" i="5"/>
  <c r="E646" i="5"/>
  <c r="D646" i="5"/>
  <c r="C646" i="5"/>
  <c r="U646" i="5" s="1"/>
  <c r="B646" i="5"/>
  <c r="T646" i="5" s="1"/>
  <c r="A646" i="5"/>
  <c r="S645" i="5"/>
  <c r="R645" i="5"/>
  <c r="Q645" i="5"/>
  <c r="P645" i="5"/>
  <c r="O645" i="5"/>
  <c r="N645" i="5"/>
  <c r="K645" i="5"/>
  <c r="J645" i="5"/>
  <c r="I645" i="5"/>
  <c r="H645" i="5"/>
  <c r="G645" i="5"/>
  <c r="F645" i="5"/>
  <c r="E645" i="5"/>
  <c r="D645" i="5"/>
  <c r="C645" i="5"/>
  <c r="U645" i="5" s="1"/>
  <c r="B645" i="5"/>
  <c r="T645" i="5" s="1"/>
  <c r="A645" i="5"/>
  <c r="S644" i="5"/>
  <c r="R644" i="5"/>
  <c r="Q644" i="5"/>
  <c r="P644" i="5"/>
  <c r="O644" i="5"/>
  <c r="N644" i="5"/>
  <c r="K644" i="5"/>
  <c r="J644" i="5"/>
  <c r="I644" i="5"/>
  <c r="H644" i="5"/>
  <c r="G644" i="5"/>
  <c r="F644" i="5"/>
  <c r="E644" i="5"/>
  <c r="D644" i="5"/>
  <c r="C644" i="5"/>
  <c r="U644" i="5" s="1"/>
  <c r="B644" i="5"/>
  <c r="T644" i="5" s="1"/>
  <c r="A644" i="5"/>
  <c r="S643" i="5"/>
  <c r="R643" i="5"/>
  <c r="Q643" i="5"/>
  <c r="P643" i="5"/>
  <c r="O643" i="5"/>
  <c r="N643" i="5"/>
  <c r="K643" i="5"/>
  <c r="J643" i="5"/>
  <c r="I643" i="5"/>
  <c r="H643" i="5"/>
  <c r="G643" i="5"/>
  <c r="F643" i="5"/>
  <c r="E643" i="5"/>
  <c r="D643" i="5"/>
  <c r="C643" i="5"/>
  <c r="U643" i="5" s="1"/>
  <c r="B643" i="5"/>
  <c r="T643" i="5" s="1"/>
  <c r="A643" i="5"/>
  <c r="S642" i="5"/>
  <c r="R642" i="5"/>
  <c r="Q642" i="5"/>
  <c r="P642" i="5"/>
  <c r="O642" i="5"/>
  <c r="N642" i="5"/>
  <c r="K642" i="5"/>
  <c r="J642" i="5"/>
  <c r="I642" i="5"/>
  <c r="H642" i="5"/>
  <c r="G642" i="5"/>
  <c r="F642" i="5"/>
  <c r="E642" i="5"/>
  <c r="D642" i="5"/>
  <c r="C642" i="5"/>
  <c r="U642" i="5" s="1"/>
  <c r="B642" i="5"/>
  <c r="T642" i="5" s="1"/>
  <c r="A642" i="5"/>
  <c r="S641" i="5"/>
  <c r="R641" i="5"/>
  <c r="Q641" i="5"/>
  <c r="P641" i="5"/>
  <c r="O641" i="5"/>
  <c r="N641" i="5"/>
  <c r="K641" i="5"/>
  <c r="J641" i="5"/>
  <c r="I641" i="5"/>
  <c r="H641" i="5"/>
  <c r="G641" i="5"/>
  <c r="F641" i="5"/>
  <c r="E641" i="5"/>
  <c r="D641" i="5"/>
  <c r="C641" i="5"/>
  <c r="U641" i="5" s="1"/>
  <c r="B641" i="5"/>
  <c r="T641" i="5" s="1"/>
  <c r="A641" i="5"/>
  <c r="S640" i="5"/>
  <c r="R640" i="5"/>
  <c r="Q640" i="5"/>
  <c r="P640" i="5"/>
  <c r="O640" i="5"/>
  <c r="N640" i="5"/>
  <c r="K640" i="5"/>
  <c r="J640" i="5"/>
  <c r="I640" i="5"/>
  <c r="H640" i="5"/>
  <c r="G640" i="5"/>
  <c r="F640" i="5"/>
  <c r="E640" i="5"/>
  <c r="D640" i="5"/>
  <c r="C640" i="5"/>
  <c r="U640" i="5" s="1"/>
  <c r="B640" i="5"/>
  <c r="T640" i="5" s="1"/>
  <c r="A640" i="5"/>
  <c r="S639" i="5"/>
  <c r="R639" i="5"/>
  <c r="Q639" i="5"/>
  <c r="P639" i="5"/>
  <c r="O639" i="5"/>
  <c r="N639" i="5"/>
  <c r="K639" i="5"/>
  <c r="J639" i="5"/>
  <c r="I639" i="5"/>
  <c r="H639" i="5"/>
  <c r="G639" i="5"/>
  <c r="F639" i="5"/>
  <c r="E639" i="5"/>
  <c r="D639" i="5"/>
  <c r="C639" i="5"/>
  <c r="U639" i="5" s="1"/>
  <c r="B639" i="5"/>
  <c r="T639" i="5" s="1"/>
  <c r="A639" i="5"/>
  <c r="S638" i="5"/>
  <c r="R638" i="5"/>
  <c r="Q638" i="5"/>
  <c r="P638" i="5"/>
  <c r="O638" i="5"/>
  <c r="N638" i="5"/>
  <c r="K638" i="5"/>
  <c r="J638" i="5"/>
  <c r="I638" i="5"/>
  <c r="H638" i="5"/>
  <c r="G638" i="5"/>
  <c r="F638" i="5"/>
  <c r="E638" i="5"/>
  <c r="D638" i="5"/>
  <c r="C638" i="5"/>
  <c r="U638" i="5" s="1"/>
  <c r="B638" i="5"/>
  <c r="T638" i="5" s="1"/>
  <c r="A638" i="5"/>
  <c r="S637" i="5"/>
  <c r="R637" i="5"/>
  <c r="Q637" i="5"/>
  <c r="P637" i="5"/>
  <c r="O637" i="5"/>
  <c r="N637" i="5"/>
  <c r="K637" i="5"/>
  <c r="J637" i="5"/>
  <c r="I637" i="5"/>
  <c r="H637" i="5"/>
  <c r="G637" i="5"/>
  <c r="F637" i="5"/>
  <c r="E637" i="5"/>
  <c r="D637" i="5"/>
  <c r="C637" i="5"/>
  <c r="U637" i="5" s="1"/>
  <c r="B637" i="5"/>
  <c r="T637" i="5" s="1"/>
  <c r="A637" i="5"/>
  <c r="S636" i="5"/>
  <c r="R636" i="5"/>
  <c r="Q636" i="5"/>
  <c r="P636" i="5"/>
  <c r="O636" i="5"/>
  <c r="N636" i="5"/>
  <c r="K636" i="5"/>
  <c r="J636" i="5"/>
  <c r="I636" i="5"/>
  <c r="H636" i="5"/>
  <c r="G636" i="5"/>
  <c r="F636" i="5"/>
  <c r="E636" i="5"/>
  <c r="D636" i="5"/>
  <c r="C636" i="5"/>
  <c r="U636" i="5" s="1"/>
  <c r="B636" i="5"/>
  <c r="T636" i="5" s="1"/>
  <c r="A636" i="5"/>
  <c r="S635" i="5"/>
  <c r="R635" i="5"/>
  <c r="Q635" i="5"/>
  <c r="P635" i="5"/>
  <c r="O635" i="5"/>
  <c r="N635" i="5"/>
  <c r="K635" i="5"/>
  <c r="J635" i="5"/>
  <c r="I635" i="5"/>
  <c r="H635" i="5"/>
  <c r="G635" i="5"/>
  <c r="F635" i="5"/>
  <c r="E635" i="5"/>
  <c r="D635" i="5"/>
  <c r="C635" i="5"/>
  <c r="U635" i="5" s="1"/>
  <c r="B635" i="5"/>
  <c r="T635" i="5" s="1"/>
  <c r="A635" i="5"/>
  <c r="S634" i="5"/>
  <c r="R634" i="5"/>
  <c r="Q634" i="5"/>
  <c r="P634" i="5"/>
  <c r="O634" i="5"/>
  <c r="N634" i="5"/>
  <c r="K634" i="5"/>
  <c r="J634" i="5"/>
  <c r="I634" i="5"/>
  <c r="H634" i="5"/>
  <c r="G634" i="5"/>
  <c r="F634" i="5"/>
  <c r="E634" i="5"/>
  <c r="D634" i="5"/>
  <c r="C634" i="5"/>
  <c r="U634" i="5" s="1"/>
  <c r="B634" i="5"/>
  <c r="T634" i="5" s="1"/>
  <c r="A634" i="5"/>
  <c r="S633" i="5"/>
  <c r="R633" i="5"/>
  <c r="Q633" i="5"/>
  <c r="P633" i="5"/>
  <c r="O633" i="5"/>
  <c r="N633" i="5"/>
  <c r="K633" i="5"/>
  <c r="J633" i="5"/>
  <c r="I633" i="5"/>
  <c r="H633" i="5"/>
  <c r="G633" i="5"/>
  <c r="F633" i="5"/>
  <c r="E633" i="5"/>
  <c r="D633" i="5"/>
  <c r="C633" i="5"/>
  <c r="U633" i="5" s="1"/>
  <c r="B633" i="5"/>
  <c r="T633" i="5" s="1"/>
  <c r="A633" i="5"/>
  <c r="S632" i="5"/>
  <c r="R632" i="5"/>
  <c r="Q632" i="5"/>
  <c r="P632" i="5"/>
  <c r="O632" i="5"/>
  <c r="N632" i="5"/>
  <c r="K632" i="5"/>
  <c r="J632" i="5"/>
  <c r="I632" i="5"/>
  <c r="H632" i="5"/>
  <c r="G632" i="5"/>
  <c r="F632" i="5"/>
  <c r="E632" i="5"/>
  <c r="D632" i="5"/>
  <c r="C632" i="5"/>
  <c r="U632" i="5" s="1"/>
  <c r="B632" i="5"/>
  <c r="T632" i="5" s="1"/>
  <c r="A632" i="5"/>
  <c r="S631" i="5"/>
  <c r="R631" i="5"/>
  <c r="Q631" i="5"/>
  <c r="P631" i="5"/>
  <c r="O631" i="5"/>
  <c r="N631" i="5"/>
  <c r="K631" i="5"/>
  <c r="J631" i="5"/>
  <c r="I631" i="5"/>
  <c r="H631" i="5"/>
  <c r="G631" i="5"/>
  <c r="F631" i="5"/>
  <c r="E631" i="5"/>
  <c r="D631" i="5"/>
  <c r="C631" i="5"/>
  <c r="U631" i="5" s="1"/>
  <c r="B631" i="5"/>
  <c r="T631" i="5" s="1"/>
  <c r="A631" i="5"/>
  <c r="S630" i="5"/>
  <c r="R630" i="5"/>
  <c r="Q630" i="5"/>
  <c r="P630" i="5"/>
  <c r="O630" i="5"/>
  <c r="N630" i="5"/>
  <c r="K630" i="5"/>
  <c r="J630" i="5"/>
  <c r="I630" i="5"/>
  <c r="H630" i="5"/>
  <c r="G630" i="5"/>
  <c r="F630" i="5"/>
  <c r="E630" i="5"/>
  <c r="D630" i="5"/>
  <c r="C630" i="5"/>
  <c r="U630" i="5" s="1"/>
  <c r="B630" i="5"/>
  <c r="T630" i="5" s="1"/>
  <c r="A630" i="5"/>
  <c r="S629" i="5"/>
  <c r="R629" i="5"/>
  <c r="Q629" i="5"/>
  <c r="P629" i="5"/>
  <c r="O629" i="5"/>
  <c r="N629" i="5"/>
  <c r="K629" i="5"/>
  <c r="J629" i="5"/>
  <c r="I629" i="5"/>
  <c r="H629" i="5"/>
  <c r="G629" i="5"/>
  <c r="F629" i="5"/>
  <c r="E629" i="5"/>
  <c r="D629" i="5"/>
  <c r="C629" i="5"/>
  <c r="U629" i="5" s="1"/>
  <c r="B629" i="5"/>
  <c r="T629" i="5" s="1"/>
  <c r="A629" i="5"/>
  <c r="S628" i="5"/>
  <c r="R628" i="5"/>
  <c r="Q628" i="5"/>
  <c r="P628" i="5"/>
  <c r="O628" i="5"/>
  <c r="N628" i="5"/>
  <c r="K628" i="5"/>
  <c r="J628" i="5"/>
  <c r="I628" i="5"/>
  <c r="H628" i="5"/>
  <c r="G628" i="5"/>
  <c r="F628" i="5"/>
  <c r="E628" i="5"/>
  <c r="D628" i="5"/>
  <c r="C628" i="5"/>
  <c r="U628" i="5" s="1"/>
  <c r="B628" i="5"/>
  <c r="T628" i="5" s="1"/>
  <c r="A628" i="5"/>
  <c r="S627" i="5"/>
  <c r="R627" i="5"/>
  <c r="Q627" i="5"/>
  <c r="P627" i="5"/>
  <c r="O627" i="5"/>
  <c r="N627" i="5"/>
  <c r="K627" i="5"/>
  <c r="J627" i="5"/>
  <c r="I627" i="5"/>
  <c r="H627" i="5"/>
  <c r="G627" i="5"/>
  <c r="F627" i="5"/>
  <c r="E627" i="5"/>
  <c r="D627" i="5"/>
  <c r="C627" i="5"/>
  <c r="U627" i="5" s="1"/>
  <c r="B627" i="5"/>
  <c r="T627" i="5" s="1"/>
  <c r="A627" i="5"/>
  <c r="S626" i="5"/>
  <c r="R626" i="5"/>
  <c r="Q626" i="5"/>
  <c r="P626" i="5"/>
  <c r="O626" i="5"/>
  <c r="N626" i="5"/>
  <c r="K626" i="5"/>
  <c r="J626" i="5"/>
  <c r="I626" i="5"/>
  <c r="H626" i="5"/>
  <c r="G626" i="5"/>
  <c r="F626" i="5"/>
  <c r="E626" i="5"/>
  <c r="D626" i="5"/>
  <c r="C626" i="5"/>
  <c r="U626" i="5" s="1"/>
  <c r="B626" i="5"/>
  <c r="T626" i="5" s="1"/>
  <c r="A626" i="5"/>
  <c r="S625" i="5"/>
  <c r="R625" i="5"/>
  <c r="Q625" i="5"/>
  <c r="P625" i="5"/>
  <c r="O625" i="5"/>
  <c r="N625" i="5"/>
  <c r="K625" i="5"/>
  <c r="J625" i="5"/>
  <c r="I625" i="5"/>
  <c r="H625" i="5"/>
  <c r="G625" i="5"/>
  <c r="F625" i="5"/>
  <c r="E625" i="5"/>
  <c r="D625" i="5"/>
  <c r="C625" i="5"/>
  <c r="U625" i="5" s="1"/>
  <c r="B625" i="5"/>
  <c r="T625" i="5" s="1"/>
  <c r="A625" i="5"/>
  <c r="S624" i="5"/>
  <c r="R624" i="5"/>
  <c r="Q624" i="5"/>
  <c r="P624" i="5"/>
  <c r="O624" i="5"/>
  <c r="N624" i="5"/>
  <c r="K624" i="5"/>
  <c r="J624" i="5"/>
  <c r="I624" i="5"/>
  <c r="H624" i="5"/>
  <c r="G624" i="5"/>
  <c r="F624" i="5"/>
  <c r="E624" i="5"/>
  <c r="D624" i="5"/>
  <c r="C624" i="5"/>
  <c r="U624" i="5" s="1"/>
  <c r="B624" i="5"/>
  <c r="T624" i="5" s="1"/>
  <c r="A624" i="5"/>
  <c r="S623" i="5"/>
  <c r="R623" i="5"/>
  <c r="Q623" i="5"/>
  <c r="P623" i="5"/>
  <c r="O623" i="5"/>
  <c r="N623" i="5"/>
  <c r="K623" i="5"/>
  <c r="J623" i="5"/>
  <c r="I623" i="5"/>
  <c r="H623" i="5"/>
  <c r="G623" i="5"/>
  <c r="F623" i="5"/>
  <c r="E623" i="5"/>
  <c r="D623" i="5"/>
  <c r="C623" i="5"/>
  <c r="U623" i="5" s="1"/>
  <c r="B623" i="5"/>
  <c r="T623" i="5" s="1"/>
  <c r="A623" i="5"/>
  <c r="S622" i="5"/>
  <c r="R622" i="5"/>
  <c r="Q622" i="5"/>
  <c r="P622" i="5"/>
  <c r="O622" i="5"/>
  <c r="N622" i="5"/>
  <c r="K622" i="5"/>
  <c r="J622" i="5"/>
  <c r="I622" i="5"/>
  <c r="H622" i="5"/>
  <c r="G622" i="5"/>
  <c r="F622" i="5"/>
  <c r="E622" i="5"/>
  <c r="D622" i="5"/>
  <c r="C622" i="5"/>
  <c r="U622" i="5" s="1"/>
  <c r="B622" i="5"/>
  <c r="T622" i="5" s="1"/>
  <c r="A622" i="5"/>
  <c r="S621" i="5"/>
  <c r="R621" i="5"/>
  <c r="Q621" i="5"/>
  <c r="P621" i="5"/>
  <c r="O621" i="5"/>
  <c r="N621" i="5"/>
  <c r="K621" i="5"/>
  <c r="J621" i="5"/>
  <c r="I621" i="5"/>
  <c r="H621" i="5"/>
  <c r="G621" i="5"/>
  <c r="F621" i="5"/>
  <c r="E621" i="5"/>
  <c r="D621" i="5"/>
  <c r="C621" i="5"/>
  <c r="U621" i="5" s="1"/>
  <c r="B621" i="5"/>
  <c r="T621" i="5" s="1"/>
  <c r="A621" i="5"/>
  <c r="S620" i="5"/>
  <c r="R620" i="5"/>
  <c r="Q620" i="5"/>
  <c r="P620" i="5"/>
  <c r="O620" i="5"/>
  <c r="N620" i="5"/>
  <c r="K620" i="5"/>
  <c r="J620" i="5"/>
  <c r="I620" i="5"/>
  <c r="H620" i="5"/>
  <c r="G620" i="5"/>
  <c r="F620" i="5"/>
  <c r="E620" i="5"/>
  <c r="D620" i="5"/>
  <c r="C620" i="5"/>
  <c r="U620" i="5" s="1"/>
  <c r="B620" i="5"/>
  <c r="T620" i="5" s="1"/>
  <c r="A620" i="5"/>
  <c r="S619" i="5"/>
  <c r="R619" i="5"/>
  <c r="Q619" i="5"/>
  <c r="P619" i="5"/>
  <c r="O619" i="5"/>
  <c r="N619" i="5"/>
  <c r="K619" i="5"/>
  <c r="J619" i="5"/>
  <c r="I619" i="5"/>
  <c r="H619" i="5"/>
  <c r="G619" i="5"/>
  <c r="F619" i="5"/>
  <c r="E619" i="5"/>
  <c r="D619" i="5"/>
  <c r="C619" i="5"/>
  <c r="U619" i="5" s="1"/>
  <c r="B619" i="5"/>
  <c r="T619" i="5" s="1"/>
  <c r="A619" i="5"/>
  <c r="S618" i="5"/>
  <c r="R618" i="5"/>
  <c r="Q618" i="5"/>
  <c r="P618" i="5"/>
  <c r="O618" i="5"/>
  <c r="N618" i="5"/>
  <c r="K618" i="5"/>
  <c r="J618" i="5"/>
  <c r="I618" i="5"/>
  <c r="H618" i="5"/>
  <c r="G618" i="5"/>
  <c r="F618" i="5"/>
  <c r="E618" i="5"/>
  <c r="D618" i="5"/>
  <c r="C618" i="5"/>
  <c r="U618" i="5" s="1"/>
  <c r="B618" i="5"/>
  <c r="T618" i="5" s="1"/>
  <c r="A618" i="5"/>
  <c r="S617" i="5"/>
  <c r="R617" i="5"/>
  <c r="Q617" i="5"/>
  <c r="P617" i="5"/>
  <c r="O617" i="5"/>
  <c r="N617" i="5"/>
  <c r="K617" i="5"/>
  <c r="J617" i="5"/>
  <c r="I617" i="5"/>
  <c r="H617" i="5"/>
  <c r="G617" i="5"/>
  <c r="F617" i="5"/>
  <c r="E617" i="5"/>
  <c r="D617" i="5"/>
  <c r="C617" i="5"/>
  <c r="U617" i="5" s="1"/>
  <c r="B617" i="5"/>
  <c r="T617" i="5" s="1"/>
  <c r="A617" i="5"/>
  <c r="S616" i="5"/>
  <c r="R616" i="5"/>
  <c r="Q616" i="5"/>
  <c r="P616" i="5"/>
  <c r="O616" i="5"/>
  <c r="N616" i="5"/>
  <c r="K616" i="5"/>
  <c r="J616" i="5"/>
  <c r="I616" i="5"/>
  <c r="H616" i="5"/>
  <c r="G616" i="5"/>
  <c r="F616" i="5"/>
  <c r="E616" i="5"/>
  <c r="D616" i="5"/>
  <c r="C616" i="5"/>
  <c r="U616" i="5" s="1"/>
  <c r="B616" i="5"/>
  <c r="T616" i="5" s="1"/>
  <c r="A616" i="5"/>
  <c r="S615" i="5"/>
  <c r="R615" i="5"/>
  <c r="Q615" i="5"/>
  <c r="P615" i="5"/>
  <c r="O615" i="5"/>
  <c r="N615" i="5"/>
  <c r="K615" i="5"/>
  <c r="J615" i="5"/>
  <c r="I615" i="5"/>
  <c r="H615" i="5"/>
  <c r="G615" i="5"/>
  <c r="F615" i="5"/>
  <c r="E615" i="5"/>
  <c r="D615" i="5"/>
  <c r="C615" i="5"/>
  <c r="U615" i="5" s="1"/>
  <c r="B615" i="5"/>
  <c r="T615" i="5" s="1"/>
  <c r="A615" i="5"/>
  <c r="S614" i="5"/>
  <c r="R614" i="5"/>
  <c r="Q614" i="5"/>
  <c r="P614" i="5"/>
  <c r="O614" i="5"/>
  <c r="N614" i="5"/>
  <c r="K614" i="5"/>
  <c r="J614" i="5"/>
  <c r="I614" i="5"/>
  <c r="H614" i="5"/>
  <c r="G614" i="5"/>
  <c r="F614" i="5"/>
  <c r="E614" i="5"/>
  <c r="D614" i="5"/>
  <c r="C614" i="5"/>
  <c r="U614" i="5" s="1"/>
  <c r="B614" i="5"/>
  <c r="T614" i="5" s="1"/>
  <c r="A614" i="5"/>
  <c r="S613" i="5"/>
  <c r="R613" i="5"/>
  <c r="Q613" i="5"/>
  <c r="P613" i="5"/>
  <c r="O613" i="5"/>
  <c r="N613" i="5"/>
  <c r="K613" i="5"/>
  <c r="J613" i="5"/>
  <c r="I613" i="5"/>
  <c r="H613" i="5"/>
  <c r="G613" i="5"/>
  <c r="F613" i="5"/>
  <c r="E613" i="5"/>
  <c r="D613" i="5"/>
  <c r="C613" i="5"/>
  <c r="U613" i="5" s="1"/>
  <c r="B613" i="5"/>
  <c r="T613" i="5" s="1"/>
  <c r="A613" i="5"/>
  <c r="S612" i="5"/>
  <c r="R612" i="5"/>
  <c r="Q612" i="5"/>
  <c r="P612" i="5"/>
  <c r="O612" i="5"/>
  <c r="N612" i="5"/>
  <c r="K612" i="5"/>
  <c r="J612" i="5"/>
  <c r="I612" i="5"/>
  <c r="H612" i="5"/>
  <c r="G612" i="5"/>
  <c r="F612" i="5"/>
  <c r="E612" i="5"/>
  <c r="D612" i="5"/>
  <c r="C612" i="5"/>
  <c r="U612" i="5" s="1"/>
  <c r="B612" i="5"/>
  <c r="T612" i="5" s="1"/>
  <c r="A612" i="5"/>
  <c r="S611" i="5"/>
  <c r="R611" i="5"/>
  <c r="Q611" i="5"/>
  <c r="P611" i="5"/>
  <c r="O611" i="5"/>
  <c r="N611" i="5"/>
  <c r="K611" i="5"/>
  <c r="J611" i="5"/>
  <c r="I611" i="5"/>
  <c r="H611" i="5"/>
  <c r="G611" i="5"/>
  <c r="F611" i="5"/>
  <c r="E611" i="5"/>
  <c r="D611" i="5"/>
  <c r="C611" i="5"/>
  <c r="U611" i="5" s="1"/>
  <c r="B611" i="5"/>
  <c r="T611" i="5" s="1"/>
  <c r="A611" i="5"/>
  <c r="S610" i="5"/>
  <c r="R610" i="5"/>
  <c r="Q610" i="5"/>
  <c r="P610" i="5"/>
  <c r="O610" i="5"/>
  <c r="N610" i="5"/>
  <c r="K610" i="5"/>
  <c r="J610" i="5"/>
  <c r="I610" i="5"/>
  <c r="H610" i="5"/>
  <c r="G610" i="5"/>
  <c r="F610" i="5"/>
  <c r="E610" i="5"/>
  <c r="D610" i="5"/>
  <c r="C610" i="5"/>
  <c r="U610" i="5" s="1"/>
  <c r="B610" i="5"/>
  <c r="T610" i="5" s="1"/>
  <c r="A610" i="5"/>
  <c r="S609" i="5"/>
  <c r="R609" i="5"/>
  <c r="Q609" i="5"/>
  <c r="P609" i="5"/>
  <c r="O609" i="5"/>
  <c r="N609" i="5"/>
  <c r="K609" i="5"/>
  <c r="J609" i="5"/>
  <c r="I609" i="5"/>
  <c r="H609" i="5"/>
  <c r="G609" i="5"/>
  <c r="F609" i="5"/>
  <c r="E609" i="5"/>
  <c r="D609" i="5"/>
  <c r="C609" i="5"/>
  <c r="U609" i="5" s="1"/>
  <c r="B609" i="5"/>
  <c r="T609" i="5" s="1"/>
  <c r="A609" i="5"/>
  <c r="S608" i="5"/>
  <c r="R608" i="5"/>
  <c r="Q608" i="5"/>
  <c r="P608" i="5"/>
  <c r="O608" i="5"/>
  <c r="N608" i="5"/>
  <c r="K608" i="5"/>
  <c r="J608" i="5"/>
  <c r="I608" i="5"/>
  <c r="H608" i="5"/>
  <c r="G608" i="5"/>
  <c r="F608" i="5"/>
  <c r="E608" i="5"/>
  <c r="D608" i="5"/>
  <c r="C608" i="5"/>
  <c r="U608" i="5" s="1"/>
  <c r="B608" i="5"/>
  <c r="T608" i="5" s="1"/>
  <c r="A608" i="5"/>
  <c r="S607" i="5"/>
  <c r="R607" i="5"/>
  <c r="Q607" i="5"/>
  <c r="P607" i="5"/>
  <c r="O607" i="5"/>
  <c r="N607" i="5"/>
  <c r="K607" i="5"/>
  <c r="J607" i="5"/>
  <c r="I607" i="5"/>
  <c r="H607" i="5"/>
  <c r="G607" i="5"/>
  <c r="F607" i="5"/>
  <c r="E607" i="5"/>
  <c r="D607" i="5"/>
  <c r="C607" i="5"/>
  <c r="U607" i="5" s="1"/>
  <c r="B607" i="5"/>
  <c r="T607" i="5" s="1"/>
  <c r="A607" i="5"/>
  <c r="S606" i="5"/>
  <c r="R606" i="5"/>
  <c r="Q606" i="5"/>
  <c r="P606" i="5"/>
  <c r="O606" i="5"/>
  <c r="N606" i="5"/>
  <c r="K606" i="5"/>
  <c r="J606" i="5"/>
  <c r="I606" i="5"/>
  <c r="H606" i="5"/>
  <c r="G606" i="5"/>
  <c r="F606" i="5"/>
  <c r="E606" i="5"/>
  <c r="D606" i="5"/>
  <c r="C606" i="5"/>
  <c r="U606" i="5" s="1"/>
  <c r="B606" i="5"/>
  <c r="T606" i="5" s="1"/>
  <c r="A606" i="5"/>
  <c r="S605" i="5"/>
  <c r="R605" i="5"/>
  <c r="Q605" i="5"/>
  <c r="P605" i="5"/>
  <c r="O605" i="5"/>
  <c r="N605" i="5"/>
  <c r="K605" i="5"/>
  <c r="J605" i="5"/>
  <c r="I605" i="5"/>
  <c r="H605" i="5"/>
  <c r="G605" i="5"/>
  <c r="F605" i="5"/>
  <c r="E605" i="5"/>
  <c r="D605" i="5"/>
  <c r="C605" i="5"/>
  <c r="U605" i="5" s="1"/>
  <c r="B605" i="5"/>
  <c r="T605" i="5" s="1"/>
  <c r="A605" i="5"/>
  <c r="S604" i="5"/>
  <c r="R604" i="5"/>
  <c r="Q604" i="5"/>
  <c r="P604" i="5"/>
  <c r="O604" i="5"/>
  <c r="N604" i="5"/>
  <c r="K604" i="5"/>
  <c r="J604" i="5"/>
  <c r="I604" i="5"/>
  <c r="H604" i="5"/>
  <c r="G604" i="5"/>
  <c r="F604" i="5"/>
  <c r="E604" i="5"/>
  <c r="D604" i="5"/>
  <c r="C604" i="5"/>
  <c r="U604" i="5" s="1"/>
  <c r="B604" i="5"/>
  <c r="T604" i="5" s="1"/>
  <c r="A604" i="5"/>
  <c r="S603" i="5"/>
  <c r="R603" i="5"/>
  <c r="Q603" i="5"/>
  <c r="P603" i="5"/>
  <c r="O603" i="5"/>
  <c r="N603" i="5"/>
  <c r="K603" i="5"/>
  <c r="J603" i="5"/>
  <c r="I603" i="5"/>
  <c r="H603" i="5"/>
  <c r="G603" i="5"/>
  <c r="F603" i="5"/>
  <c r="E603" i="5"/>
  <c r="D603" i="5"/>
  <c r="C603" i="5"/>
  <c r="U603" i="5" s="1"/>
  <c r="B603" i="5"/>
  <c r="T603" i="5" s="1"/>
  <c r="A603" i="5"/>
  <c r="S602" i="5"/>
  <c r="R602" i="5"/>
  <c r="Q602" i="5"/>
  <c r="P602" i="5"/>
  <c r="O602" i="5"/>
  <c r="N602" i="5"/>
  <c r="K602" i="5"/>
  <c r="J602" i="5"/>
  <c r="I602" i="5"/>
  <c r="H602" i="5"/>
  <c r="G602" i="5"/>
  <c r="F602" i="5"/>
  <c r="E602" i="5"/>
  <c r="D602" i="5"/>
  <c r="C602" i="5"/>
  <c r="U602" i="5" s="1"/>
  <c r="B602" i="5"/>
  <c r="T602" i="5" s="1"/>
  <c r="A602" i="5"/>
  <c r="S601" i="5"/>
  <c r="R601" i="5"/>
  <c r="Q601" i="5"/>
  <c r="P601" i="5"/>
  <c r="O601" i="5"/>
  <c r="N601" i="5"/>
  <c r="K601" i="5"/>
  <c r="J601" i="5"/>
  <c r="I601" i="5"/>
  <c r="H601" i="5"/>
  <c r="G601" i="5"/>
  <c r="F601" i="5"/>
  <c r="E601" i="5"/>
  <c r="D601" i="5"/>
  <c r="C601" i="5"/>
  <c r="U601" i="5" s="1"/>
  <c r="B601" i="5"/>
  <c r="T601" i="5" s="1"/>
  <c r="A601" i="5"/>
  <c r="S600" i="5"/>
  <c r="R600" i="5"/>
  <c r="Q600" i="5"/>
  <c r="P600" i="5"/>
  <c r="O600" i="5"/>
  <c r="N600" i="5"/>
  <c r="K600" i="5"/>
  <c r="J600" i="5"/>
  <c r="I600" i="5"/>
  <c r="H600" i="5"/>
  <c r="G600" i="5"/>
  <c r="F600" i="5"/>
  <c r="E600" i="5"/>
  <c r="D600" i="5"/>
  <c r="C600" i="5"/>
  <c r="U600" i="5" s="1"/>
  <c r="B600" i="5"/>
  <c r="T600" i="5" s="1"/>
  <c r="A600" i="5"/>
  <c r="S599" i="5"/>
  <c r="R599" i="5"/>
  <c r="Q599" i="5"/>
  <c r="P599" i="5"/>
  <c r="O599" i="5"/>
  <c r="N599" i="5"/>
  <c r="K599" i="5"/>
  <c r="J599" i="5"/>
  <c r="I599" i="5"/>
  <c r="H599" i="5"/>
  <c r="G599" i="5"/>
  <c r="F599" i="5"/>
  <c r="E599" i="5"/>
  <c r="D599" i="5"/>
  <c r="C599" i="5"/>
  <c r="U599" i="5" s="1"/>
  <c r="B599" i="5"/>
  <c r="T599" i="5" s="1"/>
  <c r="A599" i="5"/>
  <c r="S598" i="5"/>
  <c r="R598" i="5"/>
  <c r="Q598" i="5"/>
  <c r="P598" i="5"/>
  <c r="O598" i="5"/>
  <c r="N598" i="5"/>
  <c r="K598" i="5"/>
  <c r="J598" i="5"/>
  <c r="I598" i="5"/>
  <c r="H598" i="5"/>
  <c r="G598" i="5"/>
  <c r="F598" i="5"/>
  <c r="E598" i="5"/>
  <c r="D598" i="5"/>
  <c r="C598" i="5"/>
  <c r="U598" i="5" s="1"/>
  <c r="B598" i="5"/>
  <c r="T598" i="5" s="1"/>
  <c r="A598" i="5"/>
  <c r="S597" i="5"/>
  <c r="R597" i="5"/>
  <c r="Q597" i="5"/>
  <c r="P597" i="5"/>
  <c r="O597" i="5"/>
  <c r="N597" i="5"/>
  <c r="K597" i="5"/>
  <c r="J597" i="5"/>
  <c r="I597" i="5"/>
  <c r="H597" i="5"/>
  <c r="G597" i="5"/>
  <c r="F597" i="5"/>
  <c r="E597" i="5"/>
  <c r="D597" i="5"/>
  <c r="C597" i="5"/>
  <c r="U597" i="5" s="1"/>
  <c r="B597" i="5"/>
  <c r="T597" i="5" s="1"/>
  <c r="A597" i="5"/>
  <c r="S596" i="5"/>
  <c r="R596" i="5"/>
  <c r="Q596" i="5"/>
  <c r="P596" i="5"/>
  <c r="O596" i="5"/>
  <c r="N596" i="5"/>
  <c r="K596" i="5"/>
  <c r="J596" i="5"/>
  <c r="I596" i="5"/>
  <c r="H596" i="5"/>
  <c r="G596" i="5"/>
  <c r="F596" i="5"/>
  <c r="E596" i="5"/>
  <c r="D596" i="5"/>
  <c r="C596" i="5"/>
  <c r="U596" i="5" s="1"/>
  <c r="B596" i="5"/>
  <c r="T596" i="5" s="1"/>
  <c r="A596" i="5"/>
  <c r="S595" i="5"/>
  <c r="R595" i="5"/>
  <c r="Q595" i="5"/>
  <c r="P595" i="5"/>
  <c r="O595" i="5"/>
  <c r="N595" i="5"/>
  <c r="K595" i="5"/>
  <c r="J595" i="5"/>
  <c r="I595" i="5"/>
  <c r="H595" i="5"/>
  <c r="G595" i="5"/>
  <c r="F595" i="5"/>
  <c r="E595" i="5"/>
  <c r="D595" i="5"/>
  <c r="C595" i="5"/>
  <c r="U595" i="5" s="1"/>
  <c r="B595" i="5"/>
  <c r="T595" i="5" s="1"/>
  <c r="A595" i="5"/>
  <c r="S594" i="5"/>
  <c r="R594" i="5"/>
  <c r="Q594" i="5"/>
  <c r="P594" i="5"/>
  <c r="O594" i="5"/>
  <c r="N594" i="5"/>
  <c r="K594" i="5"/>
  <c r="J594" i="5"/>
  <c r="I594" i="5"/>
  <c r="H594" i="5"/>
  <c r="G594" i="5"/>
  <c r="F594" i="5"/>
  <c r="E594" i="5"/>
  <c r="D594" i="5"/>
  <c r="C594" i="5"/>
  <c r="U594" i="5" s="1"/>
  <c r="B594" i="5"/>
  <c r="T594" i="5" s="1"/>
  <c r="A594" i="5"/>
  <c r="S593" i="5"/>
  <c r="R593" i="5"/>
  <c r="Q593" i="5"/>
  <c r="P593" i="5"/>
  <c r="O593" i="5"/>
  <c r="N593" i="5"/>
  <c r="K593" i="5"/>
  <c r="J593" i="5"/>
  <c r="I593" i="5"/>
  <c r="H593" i="5"/>
  <c r="G593" i="5"/>
  <c r="F593" i="5"/>
  <c r="E593" i="5"/>
  <c r="D593" i="5"/>
  <c r="C593" i="5"/>
  <c r="U593" i="5" s="1"/>
  <c r="B593" i="5"/>
  <c r="T593" i="5" s="1"/>
  <c r="A593" i="5"/>
  <c r="S592" i="5"/>
  <c r="R592" i="5"/>
  <c r="Q592" i="5"/>
  <c r="P592" i="5"/>
  <c r="O592" i="5"/>
  <c r="N592" i="5"/>
  <c r="K592" i="5"/>
  <c r="J592" i="5"/>
  <c r="I592" i="5"/>
  <c r="H592" i="5"/>
  <c r="G592" i="5"/>
  <c r="F592" i="5"/>
  <c r="E592" i="5"/>
  <c r="D592" i="5"/>
  <c r="C592" i="5"/>
  <c r="U592" i="5" s="1"/>
  <c r="B592" i="5"/>
  <c r="T592" i="5" s="1"/>
  <c r="A592" i="5"/>
  <c r="S591" i="5"/>
  <c r="R591" i="5"/>
  <c r="Q591" i="5"/>
  <c r="P591" i="5"/>
  <c r="O591" i="5"/>
  <c r="N591" i="5"/>
  <c r="K591" i="5"/>
  <c r="J591" i="5"/>
  <c r="I591" i="5"/>
  <c r="H591" i="5"/>
  <c r="G591" i="5"/>
  <c r="F591" i="5"/>
  <c r="E591" i="5"/>
  <c r="D591" i="5"/>
  <c r="C591" i="5"/>
  <c r="U591" i="5" s="1"/>
  <c r="B591" i="5"/>
  <c r="T591" i="5" s="1"/>
  <c r="A591" i="5"/>
  <c r="S590" i="5"/>
  <c r="R590" i="5"/>
  <c r="Q590" i="5"/>
  <c r="P590" i="5"/>
  <c r="O590" i="5"/>
  <c r="N590" i="5"/>
  <c r="K590" i="5"/>
  <c r="J590" i="5"/>
  <c r="I590" i="5"/>
  <c r="H590" i="5"/>
  <c r="G590" i="5"/>
  <c r="F590" i="5"/>
  <c r="E590" i="5"/>
  <c r="D590" i="5"/>
  <c r="C590" i="5"/>
  <c r="U590" i="5" s="1"/>
  <c r="B590" i="5"/>
  <c r="T590" i="5" s="1"/>
  <c r="A590" i="5"/>
  <c r="S589" i="5"/>
  <c r="R589" i="5"/>
  <c r="Q589" i="5"/>
  <c r="P589" i="5"/>
  <c r="O589" i="5"/>
  <c r="N589" i="5"/>
  <c r="K589" i="5"/>
  <c r="J589" i="5"/>
  <c r="I589" i="5"/>
  <c r="H589" i="5"/>
  <c r="G589" i="5"/>
  <c r="F589" i="5"/>
  <c r="E589" i="5"/>
  <c r="D589" i="5"/>
  <c r="C589" i="5"/>
  <c r="U589" i="5" s="1"/>
  <c r="B589" i="5"/>
  <c r="T589" i="5" s="1"/>
  <c r="A589" i="5"/>
  <c r="S588" i="5"/>
  <c r="R588" i="5"/>
  <c r="Q588" i="5"/>
  <c r="P588" i="5"/>
  <c r="O588" i="5"/>
  <c r="N588" i="5"/>
  <c r="K588" i="5"/>
  <c r="J588" i="5"/>
  <c r="I588" i="5"/>
  <c r="H588" i="5"/>
  <c r="G588" i="5"/>
  <c r="F588" i="5"/>
  <c r="E588" i="5"/>
  <c r="D588" i="5"/>
  <c r="C588" i="5"/>
  <c r="U588" i="5" s="1"/>
  <c r="B588" i="5"/>
  <c r="T588" i="5" s="1"/>
  <c r="A588" i="5"/>
  <c r="S587" i="5"/>
  <c r="R587" i="5"/>
  <c r="Q587" i="5"/>
  <c r="P587" i="5"/>
  <c r="O587" i="5"/>
  <c r="N587" i="5"/>
  <c r="K587" i="5"/>
  <c r="J587" i="5"/>
  <c r="I587" i="5"/>
  <c r="H587" i="5"/>
  <c r="G587" i="5"/>
  <c r="F587" i="5"/>
  <c r="E587" i="5"/>
  <c r="D587" i="5"/>
  <c r="C587" i="5"/>
  <c r="U587" i="5" s="1"/>
  <c r="B587" i="5"/>
  <c r="T587" i="5" s="1"/>
  <c r="A587" i="5"/>
  <c r="S586" i="5"/>
  <c r="R586" i="5"/>
  <c r="Q586" i="5"/>
  <c r="P586" i="5"/>
  <c r="O586" i="5"/>
  <c r="N586" i="5"/>
  <c r="K586" i="5"/>
  <c r="J586" i="5"/>
  <c r="I586" i="5"/>
  <c r="H586" i="5"/>
  <c r="G586" i="5"/>
  <c r="F586" i="5"/>
  <c r="E586" i="5"/>
  <c r="D586" i="5"/>
  <c r="C586" i="5"/>
  <c r="U586" i="5" s="1"/>
  <c r="B586" i="5"/>
  <c r="T586" i="5" s="1"/>
  <c r="A586" i="5"/>
  <c r="S585" i="5"/>
  <c r="R585" i="5"/>
  <c r="Q585" i="5"/>
  <c r="P585" i="5"/>
  <c r="O585" i="5"/>
  <c r="N585" i="5"/>
  <c r="K585" i="5"/>
  <c r="J585" i="5"/>
  <c r="I585" i="5"/>
  <c r="H585" i="5"/>
  <c r="G585" i="5"/>
  <c r="F585" i="5"/>
  <c r="E585" i="5"/>
  <c r="D585" i="5"/>
  <c r="C585" i="5"/>
  <c r="U585" i="5" s="1"/>
  <c r="B585" i="5"/>
  <c r="T585" i="5" s="1"/>
  <c r="A585" i="5"/>
  <c r="S584" i="5"/>
  <c r="R584" i="5"/>
  <c r="Q584" i="5"/>
  <c r="P584" i="5"/>
  <c r="O584" i="5"/>
  <c r="N584" i="5"/>
  <c r="K584" i="5"/>
  <c r="J584" i="5"/>
  <c r="I584" i="5"/>
  <c r="H584" i="5"/>
  <c r="G584" i="5"/>
  <c r="F584" i="5"/>
  <c r="E584" i="5"/>
  <c r="D584" i="5"/>
  <c r="C584" i="5"/>
  <c r="U584" i="5" s="1"/>
  <c r="B584" i="5"/>
  <c r="T584" i="5" s="1"/>
  <c r="A584" i="5"/>
  <c r="S583" i="5"/>
  <c r="R583" i="5"/>
  <c r="Q583" i="5"/>
  <c r="P583" i="5"/>
  <c r="O583" i="5"/>
  <c r="N583" i="5"/>
  <c r="K583" i="5"/>
  <c r="J583" i="5"/>
  <c r="I583" i="5"/>
  <c r="H583" i="5"/>
  <c r="G583" i="5"/>
  <c r="F583" i="5"/>
  <c r="E583" i="5"/>
  <c r="D583" i="5"/>
  <c r="C583" i="5"/>
  <c r="U583" i="5" s="1"/>
  <c r="B583" i="5"/>
  <c r="T583" i="5" s="1"/>
  <c r="A583" i="5"/>
  <c r="S582" i="5"/>
  <c r="R582" i="5"/>
  <c r="Q582" i="5"/>
  <c r="P582" i="5"/>
  <c r="O582" i="5"/>
  <c r="N582" i="5"/>
  <c r="K582" i="5"/>
  <c r="J582" i="5"/>
  <c r="I582" i="5"/>
  <c r="H582" i="5"/>
  <c r="G582" i="5"/>
  <c r="F582" i="5"/>
  <c r="E582" i="5"/>
  <c r="D582" i="5"/>
  <c r="C582" i="5"/>
  <c r="U582" i="5" s="1"/>
  <c r="B582" i="5"/>
  <c r="T582" i="5" s="1"/>
  <c r="A582" i="5"/>
  <c r="S581" i="5"/>
  <c r="R581" i="5"/>
  <c r="Q581" i="5"/>
  <c r="P581" i="5"/>
  <c r="O581" i="5"/>
  <c r="N581" i="5"/>
  <c r="K581" i="5"/>
  <c r="J581" i="5"/>
  <c r="I581" i="5"/>
  <c r="H581" i="5"/>
  <c r="G581" i="5"/>
  <c r="F581" i="5"/>
  <c r="E581" i="5"/>
  <c r="D581" i="5"/>
  <c r="C581" i="5"/>
  <c r="U581" i="5" s="1"/>
  <c r="B581" i="5"/>
  <c r="T581" i="5" s="1"/>
  <c r="A581" i="5"/>
  <c r="S580" i="5"/>
  <c r="R580" i="5"/>
  <c r="Q580" i="5"/>
  <c r="P580" i="5"/>
  <c r="O580" i="5"/>
  <c r="N580" i="5"/>
  <c r="K580" i="5"/>
  <c r="J580" i="5"/>
  <c r="I580" i="5"/>
  <c r="H580" i="5"/>
  <c r="G580" i="5"/>
  <c r="F580" i="5"/>
  <c r="E580" i="5"/>
  <c r="D580" i="5"/>
  <c r="C580" i="5"/>
  <c r="U580" i="5" s="1"/>
  <c r="B580" i="5"/>
  <c r="T580" i="5" s="1"/>
  <c r="A580" i="5"/>
  <c r="S579" i="5"/>
  <c r="R579" i="5"/>
  <c r="Q579" i="5"/>
  <c r="P579" i="5"/>
  <c r="O579" i="5"/>
  <c r="N579" i="5"/>
  <c r="K579" i="5"/>
  <c r="J579" i="5"/>
  <c r="I579" i="5"/>
  <c r="H579" i="5"/>
  <c r="G579" i="5"/>
  <c r="F579" i="5"/>
  <c r="E579" i="5"/>
  <c r="D579" i="5"/>
  <c r="C579" i="5"/>
  <c r="U579" i="5" s="1"/>
  <c r="B579" i="5"/>
  <c r="T579" i="5" s="1"/>
  <c r="A579" i="5"/>
  <c r="S578" i="5"/>
  <c r="R578" i="5"/>
  <c r="Q578" i="5"/>
  <c r="P578" i="5"/>
  <c r="O578" i="5"/>
  <c r="N578" i="5"/>
  <c r="K578" i="5"/>
  <c r="J578" i="5"/>
  <c r="I578" i="5"/>
  <c r="H578" i="5"/>
  <c r="G578" i="5"/>
  <c r="F578" i="5"/>
  <c r="E578" i="5"/>
  <c r="D578" i="5"/>
  <c r="C578" i="5"/>
  <c r="U578" i="5" s="1"/>
  <c r="B578" i="5"/>
  <c r="T578" i="5" s="1"/>
  <c r="A578" i="5"/>
  <c r="S577" i="5"/>
  <c r="R577" i="5"/>
  <c r="Q577" i="5"/>
  <c r="P577" i="5"/>
  <c r="O577" i="5"/>
  <c r="N577" i="5"/>
  <c r="K577" i="5"/>
  <c r="J577" i="5"/>
  <c r="I577" i="5"/>
  <c r="H577" i="5"/>
  <c r="G577" i="5"/>
  <c r="F577" i="5"/>
  <c r="E577" i="5"/>
  <c r="D577" i="5"/>
  <c r="C577" i="5"/>
  <c r="U577" i="5" s="1"/>
  <c r="B577" i="5"/>
  <c r="T577" i="5" s="1"/>
  <c r="A577" i="5"/>
  <c r="S576" i="5"/>
  <c r="R576" i="5"/>
  <c r="Q576" i="5"/>
  <c r="P576" i="5"/>
  <c r="O576" i="5"/>
  <c r="N576" i="5"/>
  <c r="K576" i="5"/>
  <c r="J576" i="5"/>
  <c r="I576" i="5"/>
  <c r="H576" i="5"/>
  <c r="G576" i="5"/>
  <c r="F576" i="5"/>
  <c r="E576" i="5"/>
  <c r="D576" i="5"/>
  <c r="C576" i="5"/>
  <c r="U576" i="5" s="1"/>
  <c r="B576" i="5"/>
  <c r="T576" i="5" s="1"/>
  <c r="A576" i="5"/>
  <c r="S575" i="5"/>
  <c r="R575" i="5"/>
  <c r="Q575" i="5"/>
  <c r="P575" i="5"/>
  <c r="O575" i="5"/>
  <c r="N575" i="5"/>
  <c r="K575" i="5"/>
  <c r="J575" i="5"/>
  <c r="I575" i="5"/>
  <c r="H575" i="5"/>
  <c r="G575" i="5"/>
  <c r="F575" i="5"/>
  <c r="E575" i="5"/>
  <c r="D575" i="5"/>
  <c r="C575" i="5"/>
  <c r="U575" i="5" s="1"/>
  <c r="B575" i="5"/>
  <c r="T575" i="5" s="1"/>
  <c r="A575" i="5"/>
  <c r="S574" i="5"/>
  <c r="R574" i="5"/>
  <c r="Q574" i="5"/>
  <c r="P574" i="5"/>
  <c r="O574" i="5"/>
  <c r="N574" i="5"/>
  <c r="K574" i="5"/>
  <c r="J574" i="5"/>
  <c r="I574" i="5"/>
  <c r="H574" i="5"/>
  <c r="G574" i="5"/>
  <c r="F574" i="5"/>
  <c r="E574" i="5"/>
  <c r="D574" i="5"/>
  <c r="C574" i="5"/>
  <c r="U574" i="5" s="1"/>
  <c r="B574" i="5"/>
  <c r="T574" i="5" s="1"/>
  <c r="A574" i="5"/>
  <c r="S573" i="5"/>
  <c r="R573" i="5"/>
  <c r="Q573" i="5"/>
  <c r="P573" i="5"/>
  <c r="O573" i="5"/>
  <c r="N573" i="5"/>
  <c r="K573" i="5"/>
  <c r="J573" i="5"/>
  <c r="I573" i="5"/>
  <c r="H573" i="5"/>
  <c r="G573" i="5"/>
  <c r="F573" i="5"/>
  <c r="E573" i="5"/>
  <c r="D573" i="5"/>
  <c r="C573" i="5"/>
  <c r="U573" i="5" s="1"/>
  <c r="B573" i="5"/>
  <c r="T573" i="5" s="1"/>
  <c r="A573" i="5"/>
  <c r="S572" i="5"/>
  <c r="R572" i="5"/>
  <c r="Q572" i="5"/>
  <c r="P572" i="5"/>
  <c r="O572" i="5"/>
  <c r="N572" i="5"/>
  <c r="K572" i="5"/>
  <c r="J572" i="5"/>
  <c r="I572" i="5"/>
  <c r="H572" i="5"/>
  <c r="G572" i="5"/>
  <c r="F572" i="5"/>
  <c r="E572" i="5"/>
  <c r="D572" i="5"/>
  <c r="C572" i="5"/>
  <c r="U572" i="5" s="1"/>
  <c r="B572" i="5"/>
  <c r="T572" i="5" s="1"/>
  <c r="A572" i="5"/>
  <c r="S571" i="5"/>
  <c r="R571" i="5"/>
  <c r="Q571" i="5"/>
  <c r="P571" i="5"/>
  <c r="O571" i="5"/>
  <c r="N571" i="5"/>
  <c r="K571" i="5"/>
  <c r="J571" i="5"/>
  <c r="I571" i="5"/>
  <c r="H571" i="5"/>
  <c r="G571" i="5"/>
  <c r="F571" i="5"/>
  <c r="E571" i="5"/>
  <c r="D571" i="5"/>
  <c r="C571" i="5"/>
  <c r="U571" i="5" s="1"/>
  <c r="B571" i="5"/>
  <c r="T571" i="5" s="1"/>
  <c r="A571" i="5"/>
  <c r="S570" i="5"/>
  <c r="R570" i="5"/>
  <c r="Q570" i="5"/>
  <c r="P570" i="5"/>
  <c r="O570" i="5"/>
  <c r="N570" i="5"/>
  <c r="K570" i="5"/>
  <c r="J570" i="5"/>
  <c r="I570" i="5"/>
  <c r="H570" i="5"/>
  <c r="G570" i="5"/>
  <c r="F570" i="5"/>
  <c r="E570" i="5"/>
  <c r="D570" i="5"/>
  <c r="C570" i="5"/>
  <c r="U570" i="5" s="1"/>
  <c r="B570" i="5"/>
  <c r="T570" i="5" s="1"/>
  <c r="A570" i="5"/>
  <c r="S569" i="5"/>
  <c r="R569" i="5"/>
  <c r="Q569" i="5"/>
  <c r="P569" i="5"/>
  <c r="O569" i="5"/>
  <c r="N569" i="5"/>
  <c r="K569" i="5"/>
  <c r="J569" i="5"/>
  <c r="I569" i="5"/>
  <c r="H569" i="5"/>
  <c r="G569" i="5"/>
  <c r="F569" i="5"/>
  <c r="E569" i="5"/>
  <c r="D569" i="5"/>
  <c r="C569" i="5"/>
  <c r="U569" i="5" s="1"/>
  <c r="B569" i="5"/>
  <c r="T569" i="5" s="1"/>
  <c r="A569" i="5"/>
  <c r="S568" i="5"/>
  <c r="R568" i="5"/>
  <c r="Q568" i="5"/>
  <c r="P568" i="5"/>
  <c r="O568" i="5"/>
  <c r="N568" i="5"/>
  <c r="K568" i="5"/>
  <c r="J568" i="5"/>
  <c r="I568" i="5"/>
  <c r="H568" i="5"/>
  <c r="G568" i="5"/>
  <c r="F568" i="5"/>
  <c r="E568" i="5"/>
  <c r="D568" i="5"/>
  <c r="C568" i="5"/>
  <c r="U568" i="5" s="1"/>
  <c r="B568" i="5"/>
  <c r="T568" i="5" s="1"/>
  <c r="A568" i="5"/>
  <c r="S567" i="5"/>
  <c r="R567" i="5"/>
  <c r="Q567" i="5"/>
  <c r="P567" i="5"/>
  <c r="O567" i="5"/>
  <c r="N567" i="5"/>
  <c r="K567" i="5"/>
  <c r="J567" i="5"/>
  <c r="I567" i="5"/>
  <c r="H567" i="5"/>
  <c r="G567" i="5"/>
  <c r="F567" i="5"/>
  <c r="E567" i="5"/>
  <c r="D567" i="5"/>
  <c r="C567" i="5"/>
  <c r="U567" i="5" s="1"/>
  <c r="B567" i="5"/>
  <c r="T567" i="5" s="1"/>
  <c r="A567" i="5"/>
  <c r="S566" i="5"/>
  <c r="R566" i="5"/>
  <c r="Q566" i="5"/>
  <c r="P566" i="5"/>
  <c r="O566" i="5"/>
  <c r="N566" i="5"/>
  <c r="K566" i="5"/>
  <c r="J566" i="5"/>
  <c r="I566" i="5"/>
  <c r="H566" i="5"/>
  <c r="G566" i="5"/>
  <c r="F566" i="5"/>
  <c r="E566" i="5"/>
  <c r="D566" i="5"/>
  <c r="C566" i="5"/>
  <c r="U566" i="5" s="1"/>
  <c r="B566" i="5"/>
  <c r="T566" i="5" s="1"/>
  <c r="A566" i="5"/>
  <c r="S565" i="5"/>
  <c r="R565" i="5"/>
  <c r="Q565" i="5"/>
  <c r="P565" i="5"/>
  <c r="O565" i="5"/>
  <c r="N565" i="5"/>
  <c r="K565" i="5"/>
  <c r="J565" i="5"/>
  <c r="I565" i="5"/>
  <c r="H565" i="5"/>
  <c r="G565" i="5"/>
  <c r="F565" i="5"/>
  <c r="E565" i="5"/>
  <c r="D565" i="5"/>
  <c r="C565" i="5"/>
  <c r="U565" i="5" s="1"/>
  <c r="B565" i="5"/>
  <c r="T565" i="5" s="1"/>
  <c r="A565" i="5"/>
  <c r="S564" i="5"/>
  <c r="R564" i="5"/>
  <c r="Q564" i="5"/>
  <c r="P564" i="5"/>
  <c r="O564" i="5"/>
  <c r="N564" i="5"/>
  <c r="K564" i="5"/>
  <c r="J564" i="5"/>
  <c r="I564" i="5"/>
  <c r="H564" i="5"/>
  <c r="G564" i="5"/>
  <c r="F564" i="5"/>
  <c r="E564" i="5"/>
  <c r="D564" i="5"/>
  <c r="C564" i="5"/>
  <c r="U564" i="5" s="1"/>
  <c r="B564" i="5"/>
  <c r="T564" i="5" s="1"/>
  <c r="A564" i="5"/>
  <c r="S563" i="5"/>
  <c r="R563" i="5"/>
  <c r="Q563" i="5"/>
  <c r="P563" i="5"/>
  <c r="O563" i="5"/>
  <c r="N563" i="5"/>
  <c r="K563" i="5"/>
  <c r="J563" i="5"/>
  <c r="I563" i="5"/>
  <c r="H563" i="5"/>
  <c r="G563" i="5"/>
  <c r="F563" i="5"/>
  <c r="E563" i="5"/>
  <c r="D563" i="5"/>
  <c r="C563" i="5"/>
  <c r="U563" i="5" s="1"/>
  <c r="B563" i="5"/>
  <c r="T563" i="5" s="1"/>
  <c r="A563" i="5"/>
  <c r="S562" i="5"/>
  <c r="R562" i="5"/>
  <c r="Q562" i="5"/>
  <c r="P562" i="5"/>
  <c r="O562" i="5"/>
  <c r="N562" i="5"/>
  <c r="K562" i="5"/>
  <c r="J562" i="5"/>
  <c r="I562" i="5"/>
  <c r="H562" i="5"/>
  <c r="G562" i="5"/>
  <c r="F562" i="5"/>
  <c r="E562" i="5"/>
  <c r="D562" i="5"/>
  <c r="C562" i="5"/>
  <c r="U562" i="5" s="1"/>
  <c r="B562" i="5"/>
  <c r="T562" i="5" s="1"/>
  <c r="A562" i="5"/>
  <c r="S561" i="5"/>
  <c r="R561" i="5"/>
  <c r="Q561" i="5"/>
  <c r="P561" i="5"/>
  <c r="O561" i="5"/>
  <c r="N561" i="5"/>
  <c r="K561" i="5"/>
  <c r="J561" i="5"/>
  <c r="I561" i="5"/>
  <c r="H561" i="5"/>
  <c r="G561" i="5"/>
  <c r="F561" i="5"/>
  <c r="E561" i="5"/>
  <c r="D561" i="5"/>
  <c r="C561" i="5"/>
  <c r="U561" i="5" s="1"/>
  <c r="B561" i="5"/>
  <c r="T561" i="5" s="1"/>
  <c r="A561" i="5"/>
  <c r="S560" i="5"/>
  <c r="R560" i="5"/>
  <c r="Q560" i="5"/>
  <c r="P560" i="5"/>
  <c r="O560" i="5"/>
  <c r="N560" i="5"/>
  <c r="K560" i="5"/>
  <c r="J560" i="5"/>
  <c r="I560" i="5"/>
  <c r="H560" i="5"/>
  <c r="G560" i="5"/>
  <c r="F560" i="5"/>
  <c r="E560" i="5"/>
  <c r="D560" i="5"/>
  <c r="C560" i="5"/>
  <c r="U560" i="5" s="1"/>
  <c r="B560" i="5"/>
  <c r="T560" i="5" s="1"/>
  <c r="A560" i="5"/>
  <c r="S559" i="5"/>
  <c r="R559" i="5"/>
  <c r="Q559" i="5"/>
  <c r="P559" i="5"/>
  <c r="O559" i="5"/>
  <c r="N559" i="5"/>
  <c r="K559" i="5"/>
  <c r="J559" i="5"/>
  <c r="I559" i="5"/>
  <c r="H559" i="5"/>
  <c r="G559" i="5"/>
  <c r="F559" i="5"/>
  <c r="E559" i="5"/>
  <c r="D559" i="5"/>
  <c r="C559" i="5"/>
  <c r="U559" i="5" s="1"/>
  <c r="B559" i="5"/>
  <c r="T559" i="5" s="1"/>
  <c r="A559" i="5"/>
  <c r="S558" i="5"/>
  <c r="R558" i="5"/>
  <c r="Q558" i="5"/>
  <c r="P558" i="5"/>
  <c r="O558" i="5"/>
  <c r="N558" i="5"/>
  <c r="K558" i="5"/>
  <c r="J558" i="5"/>
  <c r="I558" i="5"/>
  <c r="H558" i="5"/>
  <c r="G558" i="5"/>
  <c r="F558" i="5"/>
  <c r="E558" i="5"/>
  <c r="D558" i="5"/>
  <c r="C558" i="5"/>
  <c r="U558" i="5" s="1"/>
  <c r="B558" i="5"/>
  <c r="T558" i="5" s="1"/>
  <c r="A558" i="5"/>
  <c r="S557" i="5"/>
  <c r="R557" i="5"/>
  <c r="Q557" i="5"/>
  <c r="P557" i="5"/>
  <c r="O557" i="5"/>
  <c r="N557" i="5"/>
  <c r="K557" i="5"/>
  <c r="J557" i="5"/>
  <c r="I557" i="5"/>
  <c r="H557" i="5"/>
  <c r="G557" i="5"/>
  <c r="F557" i="5"/>
  <c r="E557" i="5"/>
  <c r="D557" i="5"/>
  <c r="C557" i="5"/>
  <c r="U557" i="5" s="1"/>
  <c r="B557" i="5"/>
  <c r="T557" i="5" s="1"/>
  <c r="A557" i="5"/>
  <c r="S556" i="5"/>
  <c r="R556" i="5"/>
  <c r="Q556" i="5"/>
  <c r="P556" i="5"/>
  <c r="O556" i="5"/>
  <c r="N556" i="5"/>
  <c r="K556" i="5"/>
  <c r="J556" i="5"/>
  <c r="I556" i="5"/>
  <c r="H556" i="5"/>
  <c r="G556" i="5"/>
  <c r="F556" i="5"/>
  <c r="E556" i="5"/>
  <c r="D556" i="5"/>
  <c r="C556" i="5"/>
  <c r="U556" i="5" s="1"/>
  <c r="B556" i="5"/>
  <c r="T556" i="5" s="1"/>
  <c r="A556" i="5"/>
  <c r="S555" i="5"/>
  <c r="R555" i="5"/>
  <c r="Q555" i="5"/>
  <c r="P555" i="5"/>
  <c r="O555" i="5"/>
  <c r="N555" i="5"/>
  <c r="K555" i="5"/>
  <c r="J555" i="5"/>
  <c r="I555" i="5"/>
  <c r="H555" i="5"/>
  <c r="G555" i="5"/>
  <c r="F555" i="5"/>
  <c r="E555" i="5"/>
  <c r="D555" i="5"/>
  <c r="C555" i="5"/>
  <c r="U555" i="5" s="1"/>
  <c r="B555" i="5"/>
  <c r="T555" i="5" s="1"/>
  <c r="A555" i="5"/>
  <c r="S554" i="5"/>
  <c r="R554" i="5"/>
  <c r="Q554" i="5"/>
  <c r="P554" i="5"/>
  <c r="O554" i="5"/>
  <c r="N554" i="5"/>
  <c r="K554" i="5"/>
  <c r="J554" i="5"/>
  <c r="I554" i="5"/>
  <c r="H554" i="5"/>
  <c r="G554" i="5"/>
  <c r="F554" i="5"/>
  <c r="E554" i="5"/>
  <c r="D554" i="5"/>
  <c r="C554" i="5"/>
  <c r="U554" i="5" s="1"/>
  <c r="B554" i="5"/>
  <c r="T554" i="5" s="1"/>
  <c r="A554" i="5"/>
  <c r="S553" i="5"/>
  <c r="R553" i="5"/>
  <c r="Q553" i="5"/>
  <c r="P553" i="5"/>
  <c r="O553" i="5"/>
  <c r="N553" i="5"/>
  <c r="K553" i="5"/>
  <c r="J553" i="5"/>
  <c r="I553" i="5"/>
  <c r="H553" i="5"/>
  <c r="G553" i="5"/>
  <c r="F553" i="5"/>
  <c r="E553" i="5"/>
  <c r="D553" i="5"/>
  <c r="C553" i="5"/>
  <c r="U553" i="5" s="1"/>
  <c r="B553" i="5"/>
  <c r="T553" i="5" s="1"/>
  <c r="A553" i="5"/>
  <c r="S552" i="5"/>
  <c r="R552" i="5"/>
  <c r="Q552" i="5"/>
  <c r="P552" i="5"/>
  <c r="O552" i="5"/>
  <c r="N552" i="5"/>
  <c r="K552" i="5"/>
  <c r="J552" i="5"/>
  <c r="I552" i="5"/>
  <c r="H552" i="5"/>
  <c r="G552" i="5"/>
  <c r="F552" i="5"/>
  <c r="E552" i="5"/>
  <c r="D552" i="5"/>
  <c r="C552" i="5"/>
  <c r="U552" i="5" s="1"/>
  <c r="B552" i="5"/>
  <c r="T552" i="5" s="1"/>
  <c r="A552" i="5"/>
  <c r="S551" i="5"/>
  <c r="R551" i="5"/>
  <c r="Q551" i="5"/>
  <c r="P551" i="5"/>
  <c r="O551" i="5"/>
  <c r="N551" i="5"/>
  <c r="K551" i="5"/>
  <c r="J551" i="5"/>
  <c r="I551" i="5"/>
  <c r="H551" i="5"/>
  <c r="G551" i="5"/>
  <c r="F551" i="5"/>
  <c r="E551" i="5"/>
  <c r="D551" i="5"/>
  <c r="C551" i="5"/>
  <c r="U551" i="5" s="1"/>
  <c r="B551" i="5"/>
  <c r="T551" i="5" s="1"/>
  <c r="A551" i="5"/>
  <c r="S550" i="5"/>
  <c r="R550" i="5"/>
  <c r="Q550" i="5"/>
  <c r="P550" i="5"/>
  <c r="O550" i="5"/>
  <c r="N550" i="5"/>
  <c r="K550" i="5"/>
  <c r="J550" i="5"/>
  <c r="I550" i="5"/>
  <c r="H550" i="5"/>
  <c r="G550" i="5"/>
  <c r="F550" i="5"/>
  <c r="E550" i="5"/>
  <c r="D550" i="5"/>
  <c r="C550" i="5"/>
  <c r="U550" i="5" s="1"/>
  <c r="B550" i="5"/>
  <c r="T550" i="5" s="1"/>
  <c r="A550" i="5"/>
  <c r="S549" i="5"/>
  <c r="R549" i="5"/>
  <c r="Q549" i="5"/>
  <c r="P549" i="5"/>
  <c r="O549" i="5"/>
  <c r="N549" i="5"/>
  <c r="K549" i="5"/>
  <c r="J549" i="5"/>
  <c r="I549" i="5"/>
  <c r="H549" i="5"/>
  <c r="G549" i="5"/>
  <c r="F549" i="5"/>
  <c r="E549" i="5"/>
  <c r="D549" i="5"/>
  <c r="C549" i="5"/>
  <c r="U549" i="5" s="1"/>
  <c r="B549" i="5"/>
  <c r="T549" i="5" s="1"/>
  <c r="A549" i="5"/>
  <c r="S548" i="5"/>
  <c r="R548" i="5"/>
  <c r="Q548" i="5"/>
  <c r="P548" i="5"/>
  <c r="O548" i="5"/>
  <c r="N548" i="5"/>
  <c r="K548" i="5"/>
  <c r="J548" i="5"/>
  <c r="I548" i="5"/>
  <c r="H548" i="5"/>
  <c r="G548" i="5"/>
  <c r="F548" i="5"/>
  <c r="E548" i="5"/>
  <c r="D548" i="5"/>
  <c r="C548" i="5"/>
  <c r="U548" i="5" s="1"/>
  <c r="B548" i="5"/>
  <c r="T548" i="5" s="1"/>
  <c r="A548" i="5"/>
  <c r="S547" i="5"/>
  <c r="R547" i="5"/>
  <c r="Q547" i="5"/>
  <c r="P547" i="5"/>
  <c r="O547" i="5"/>
  <c r="N547" i="5"/>
  <c r="K547" i="5"/>
  <c r="J547" i="5"/>
  <c r="I547" i="5"/>
  <c r="H547" i="5"/>
  <c r="G547" i="5"/>
  <c r="F547" i="5"/>
  <c r="E547" i="5"/>
  <c r="D547" i="5"/>
  <c r="C547" i="5"/>
  <c r="U547" i="5" s="1"/>
  <c r="B547" i="5"/>
  <c r="T547" i="5" s="1"/>
  <c r="A547" i="5"/>
  <c r="S546" i="5"/>
  <c r="R546" i="5"/>
  <c r="Q546" i="5"/>
  <c r="P546" i="5"/>
  <c r="O546" i="5"/>
  <c r="N546" i="5"/>
  <c r="K546" i="5"/>
  <c r="J546" i="5"/>
  <c r="I546" i="5"/>
  <c r="H546" i="5"/>
  <c r="G546" i="5"/>
  <c r="F546" i="5"/>
  <c r="E546" i="5"/>
  <c r="D546" i="5"/>
  <c r="C546" i="5"/>
  <c r="U546" i="5" s="1"/>
  <c r="B546" i="5"/>
  <c r="T546" i="5" s="1"/>
  <c r="A546" i="5"/>
  <c r="S545" i="5"/>
  <c r="R545" i="5"/>
  <c r="Q545" i="5"/>
  <c r="P545" i="5"/>
  <c r="O545" i="5"/>
  <c r="N545" i="5"/>
  <c r="K545" i="5"/>
  <c r="J545" i="5"/>
  <c r="I545" i="5"/>
  <c r="H545" i="5"/>
  <c r="G545" i="5"/>
  <c r="F545" i="5"/>
  <c r="E545" i="5"/>
  <c r="D545" i="5"/>
  <c r="C545" i="5"/>
  <c r="U545" i="5" s="1"/>
  <c r="B545" i="5"/>
  <c r="T545" i="5" s="1"/>
  <c r="A545" i="5"/>
  <c r="S544" i="5"/>
  <c r="R544" i="5"/>
  <c r="Q544" i="5"/>
  <c r="P544" i="5"/>
  <c r="O544" i="5"/>
  <c r="N544" i="5"/>
  <c r="K544" i="5"/>
  <c r="J544" i="5"/>
  <c r="I544" i="5"/>
  <c r="H544" i="5"/>
  <c r="G544" i="5"/>
  <c r="F544" i="5"/>
  <c r="E544" i="5"/>
  <c r="D544" i="5"/>
  <c r="C544" i="5"/>
  <c r="U544" i="5" s="1"/>
  <c r="B544" i="5"/>
  <c r="T544" i="5" s="1"/>
  <c r="A544" i="5"/>
  <c r="S543" i="5"/>
  <c r="R543" i="5"/>
  <c r="Q543" i="5"/>
  <c r="P543" i="5"/>
  <c r="O543" i="5"/>
  <c r="N543" i="5"/>
  <c r="K543" i="5"/>
  <c r="J543" i="5"/>
  <c r="I543" i="5"/>
  <c r="H543" i="5"/>
  <c r="G543" i="5"/>
  <c r="F543" i="5"/>
  <c r="E543" i="5"/>
  <c r="D543" i="5"/>
  <c r="C543" i="5"/>
  <c r="U543" i="5" s="1"/>
  <c r="B543" i="5"/>
  <c r="T543" i="5" s="1"/>
  <c r="A543" i="5"/>
  <c r="S542" i="5"/>
  <c r="R542" i="5"/>
  <c r="Q542" i="5"/>
  <c r="P542" i="5"/>
  <c r="O542" i="5"/>
  <c r="N542" i="5"/>
  <c r="K542" i="5"/>
  <c r="J542" i="5"/>
  <c r="I542" i="5"/>
  <c r="H542" i="5"/>
  <c r="G542" i="5"/>
  <c r="F542" i="5"/>
  <c r="E542" i="5"/>
  <c r="D542" i="5"/>
  <c r="C542" i="5"/>
  <c r="U542" i="5" s="1"/>
  <c r="B542" i="5"/>
  <c r="T542" i="5" s="1"/>
  <c r="A542" i="5"/>
  <c r="S541" i="5"/>
  <c r="R541" i="5"/>
  <c r="Q541" i="5"/>
  <c r="P541" i="5"/>
  <c r="O541" i="5"/>
  <c r="N541" i="5"/>
  <c r="K541" i="5"/>
  <c r="J541" i="5"/>
  <c r="I541" i="5"/>
  <c r="H541" i="5"/>
  <c r="G541" i="5"/>
  <c r="F541" i="5"/>
  <c r="E541" i="5"/>
  <c r="D541" i="5"/>
  <c r="C541" i="5"/>
  <c r="U541" i="5" s="1"/>
  <c r="B541" i="5"/>
  <c r="T541" i="5" s="1"/>
  <c r="A541" i="5"/>
  <c r="S540" i="5"/>
  <c r="R540" i="5"/>
  <c r="Q540" i="5"/>
  <c r="P540" i="5"/>
  <c r="O540" i="5"/>
  <c r="N540" i="5"/>
  <c r="K540" i="5"/>
  <c r="J540" i="5"/>
  <c r="I540" i="5"/>
  <c r="H540" i="5"/>
  <c r="G540" i="5"/>
  <c r="F540" i="5"/>
  <c r="E540" i="5"/>
  <c r="D540" i="5"/>
  <c r="C540" i="5"/>
  <c r="U540" i="5" s="1"/>
  <c r="B540" i="5"/>
  <c r="T540" i="5" s="1"/>
  <c r="A540" i="5"/>
  <c r="S539" i="5"/>
  <c r="R539" i="5"/>
  <c r="Q539" i="5"/>
  <c r="P539" i="5"/>
  <c r="O539" i="5"/>
  <c r="N539" i="5"/>
  <c r="K539" i="5"/>
  <c r="J539" i="5"/>
  <c r="I539" i="5"/>
  <c r="H539" i="5"/>
  <c r="G539" i="5"/>
  <c r="F539" i="5"/>
  <c r="E539" i="5"/>
  <c r="D539" i="5"/>
  <c r="C539" i="5"/>
  <c r="U539" i="5" s="1"/>
  <c r="B539" i="5"/>
  <c r="T539" i="5" s="1"/>
  <c r="A539" i="5"/>
  <c r="S538" i="5"/>
  <c r="R538" i="5"/>
  <c r="Q538" i="5"/>
  <c r="P538" i="5"/>
  <c r="O538" i="5"/>
  <c r="N538" i="5"/>
  <c r="K538" i="5"/>
  <c r="J538" i="5"/>
  <c r="I538" i="5"/>
  <c r="H538" i="5"/>
  <c r="G538" i="5"/>
  <c r="F538" i="5"/>
  <c r="E538" i="5"/>
  <c r="D538" i="5"/>
  <c r="C538" i="5"/>
  <c r="U538" i="5" s="1"/>
  <c r="B538" i="5"/>
  <c r="T538" i="5" s="1"/>
  <c r="A538" i="5"/>
  <c r="S537" i="5"/>
  <c r="R537" i="5"/>
  <c r="Q537" i="5"/>
  <c r="P537" i="5"/>
  <c r="O537" i="5"/>
  <c r="N537" i="5"/>
  <c r="K537" i="5"/>
  <c r="J537" i="5"/>
  <c r="I537" i="5"/>
  <c r="H537" i="5"/>
  <c r="G537" i="5"/>
  <c r="F537" i="5"/>
  <c r="E537" i="5"/>
  <c r="D537" i="5"/>
  <c r="C537" i="5"/>
  <c r="U537" i="5" s="1"/>
  <c r="B537" i="5"/>
  <c r="T537" i="5" s="1"/>
  <c r="A537" i="5"/>
  <c r="S536" i="5"/>
  <c r="R536" i="5"/>
  <c r="Q536" i="5"/>
  <c r="P536" i="5"/>
  <c r="O536" i="5"/>
  <c r="N536" i="5"/>
  <c r="K536" i="5"/>
  <c r="J536" i="5"/>
  <c r="I536" i="5"/>
  <c r="H536" i="5"/>
  <c r="G536" i="5"/>
  <c r="F536" i="5"/>
  <c r="E536" i="5"/>
  <c r="D536" i="5"/>
  <c r="C536" i="5"/>
  <c r="U536" i="5" s="1"/>
  <c r="B536" i="5"/>
  <c r="T536" i="5" s="1"/>
  <c r="A536" i="5"/>
  <c r="S535" i="5"/>
  <c r="R535" i="5"/>
  <c r="Q535" i="5"/>
  <c r="P535" i="5"/>
  <c r="O535" i="5"/>
  <c r="N535" i="5"/>
  <c r="K535" i="5"/>
  <c r="J535" i="5"/>
  <c r="I535" i="5"/>
  <c r="H535" i="5"/>
  <c r="G535" i="5"/>
  <c r="F535" i="5"/>
  <c r="E535" i="5"/>
  <c r="D535" i="5"/>
  <c r="C535" i="5"/>
  <c r="U535" i="5" s="1"/>
  <c r="B535" i="5"/>
  <c r="T535" i="5" s="1"/>
  <c r="A535" i="5"/>
  <c r="S534" i="5"/>
  <c r="R534" i="5"/>
  <c r="Q534" i="5"/>
  <c r="P534" i="5"/>
  <c r="O534" i="5"/>
  <c r="N534" i="5"/>
  <c r="K534" i="5"/>
  <c r="J534" i="5"/>
  <c r="I534" i="5"/>
  <c r="H534" i="5"/>
  <c r="G534" i="5"/>
  <c r="F534" i="5"/>
  <c r="E534" i="5"/>
  <c r="D534" i="5"/>
  <c r="C534" i="5"/>
  <c r="U534" i="5" s="1"/>
  <c r="B534" i="5"/>
  <c r="T534" i="5" s="1"/>
  <c r="A534" i="5"/>
  <c r="S533" i="5"/>
  <c r="R533" i="5"/>
  <c r="Q533" i="5"/>
  <c r="P533" i="5"/>
  <c r="O533" i="5"/>
  <c r="N533" i="5"/>
  <c r="K533" i="5"/>
  <c r="J533" i="5"/>
  <c r="I533" i="5"/>
  <c r="H533" i="5"/>
  <c r="G533" i="5"/>
  <c r="F533" i="5"/>
  <c r="E533" i="5"/>
  <c r="D533" i="5"/>
  <c r="C533" i="5"/>
  <c r="U533" i="5" s="1"/>
  <c r="B533" i="5"/>
  <c r="T533" i="5" s="1"/>
  <c r="A533" i="5"/>
  <c r="S532" i="5"/>
  <c r="R532" i="5"/>
  <c r="Q532" i="5"/>
  <c r="P532" i="5"/>
  <c r="O532" i="5"/>
  <c r="N532" i="5"/>
  <c r="K532" i="5"/>
  <c r="J532" i="5"/>
  <c r="I532" i="5"/>
  <c r="H532" i="5"/>
  <c r="G532" i="5"/>
  <c r="F532" i="5"/>
  <c r="E532" i="5"/>
  <c r="D532" i="5"/>
  <c r="C532" i="5"/>
  <c r="U532" i="5" s="1"/>
  <c r="B532" i="5"/>
  <c r="T532" i="5" s="1"/>
  <c r="A532" i="5"/>
  <c r="S531" i="5"/>
  <c r="R531" i="5"/>
  <c r="Q531" i="5"/>
  <c r="P531" i="5"/>
  <c r="O531" i="5"/>
  <c r="N531" i="5"/>
  <c r="K531" i="5"/>
  <c r="J531" i="5"/>
  <c r="I531" i="5"/>
  <c r="H531" i="5"/>
  <c r="G531" i="5"/>
  <c r="F531" i="5"/>
  <c r="E531" i="5"/>
  <c r="D531" i="5"/>
  <c r="C531" i="5"/>
  <c r="U531" i="5" s="1"/>
  <c r="B531" i="5"/>
  <c r="T531" i="5" s="1"/>
  <c r="A531" i="5"/>
  <c r="S530" i="5"/>
  <c r="R530" i="5"/>
  <c r="Q530" i="5"/>
  <c r="P530" i="5"/>
  <c r="O530" i="5"/>
  <c r="N530" i="5"/>
  <c r="K530" i="5"/>
  <c r="J530" i="5"/>
  <c r="I530" i="5"/>
  <c r="H530" i="5"/>
  <c r="G530" i="5"/>
  <c r="F530" i="5"/>
  <c r="E530" i="5"/>
  <c r="D530" i="5"/>
  <c r="C530" i="5"/>
  <c r="U530" i="5" s="1"/>
  <c r="B530" i="5"/>
  <c r="T530" i="5" s="1"/>
  <c r="A530" i="5"/>
  <c r="S529" i="5"/>
  <c r="R529" i="5"/>
  <c r="Q529" i="5"/>
  <c r="P529" i="5"/>
  <c r="O529" i="5"/>
  <c r="N529" i="5"/>
  <c r="K529" i="5"/>
  <c r="J529" i="5"/>
  <c r="I529" i="5"/>
  <c r="H529" i="5"/>
  <c r="G529" i="5"/>
  <c r="F529" i="5"/>
  <c r="E529" i="5"/>
  <c r="D529" i="5"/>
  <c r="C529" i="5"/>
  <c r="U529" i="5" s="1"/>
  <c r="B529" i="5"/>
  <c r="T529" i="5" s="1"/>
  <c r="A529" i="5"/>
  <c r="S528" i="5"/>
  <c r="R528" i="5"/>
  <c r="Q528" i="5"/>
  <c r="P528" i="5"/>
  <c r="O528" i="5"/>
  <c r="N528" i="5"/>
  <c r="K528" i="5"/>
  <c r="J528" i="5"/>
  <c r="I528" i="5"/>
  <c r="H528" i="5"/>
  <c r="G528" i="5"/>
  <c r="F528" i="5"/>
  <c r="E528" i="5"/>
  <c r="D528" i="5"/>
  <c r="C528" i="5"/>
  <c r="U528" i="5" s="1"/>
  <c r="B528" i="5"/>
  <c r="T528" i="5" s="1"/>
  <c r="A528" i="5"/>
  <c r="S527" i="5"/>
  <c r="R527" i="5"/>
  <c r="Q527" i="5"/>
  <c r="P527" i="5"/>
  <c r="O527" i="5"/>
  <c r="N527" i="5"/>
  <c r="K527" i="5"/>
  <c r="J527" i="5"/>
  <c r="I527" i="5"/>
  <c r="H527" i="5"/>
  <c r="G527" i="5"/>
  <c r="F527" i="5"/>
  <c r="E527" i="5"/>
  <c r="D527" i="5"/>
  <c r="C527" i="5"/>
  <c r="U527" i="5" s="1"/>
  <c r="B527" i="5"/>
  <c r="T527" i="5" s="1"/>
  <c r="A527" i="5"/>
  <c r="S526" i="5"/>
  <c r="R526" i="5"/>
  <c r="Q526" i="5"/>
  <c r="P526" i="5"/>
  <c r="O526" i="5"/>
  <c r="N526" i="5"/>
  <c r="K526" i="5"/>
  <c r="J526" i="5"/>
  <c r="I526" i="5"/>
  <c r="H526" i="5"/>
  <c r="G526" i="5"/>
  <c r="F526" i="5"/>
  <c r="E526" i="5"/>
  <c r="D526" i="5"/>
  <c r="C526" i="5"/>
  <c r="U526" i="5" s="1"/>
  <c r="B526" i="5"/>
  <c r="T526" i="5" s="1"/>
  <c r="A526" i="5"/>
  <c r="S525" i="5"/>
  <c r="R525" i="5"/>
  <c r="Q525" i="5"/>
  <c r="P525" i="5"/>
  <c r="O525" i="5"/>
  <c r="N525" i="5"/>
  <c r="K525" i="5"/>
  <c r="J525" i="5"/>
  <c r="I525" i="5"/>
  <c r="H525" i="5"/>
  <c r="G525" i="5"/>
  <c r="F525" i="5"/>
  <c r="E525" i="5"/>
  <c r="D525" i="5"/>
  <c r="C525" i="5"/>
  <c r="U525" i="5" s="1"/>
  <c r="B525" i="5"/>
  <c r="T525" i="5" s="1"/>
  <c r="A525" i="5"/>
  <c r="S524" i="5"/>
  <c r="R524" i="5"/>
  <c r="Q524" i="5"/>
  <c r="P524" i="5"/>
  <c r="O524" i="5"/>
  <c r="N524" i="5"/>
  <c r="K524" i="5"/>
  <c r="J524" i="5"/>
  <c r="I524" i="5"/>
  <c r="H524" i="5"/>
  <c r="G524" i="5"/>
  <c r="F524" i="5"/>
  <c r="E524" i="5"/>
  <c r="D524" i="5"/>
  <c r="C524" i="5"/>
  <c r="U524" i="5" s="1"/>
  <c r="B524" i="5"/>
  <c r="T524" i="5" s="1"/>
  <c r="A524" i="5"/>
  <c r="S523" i="5"/>
  <c r="R523" i="5"/>
  <c r="Q523" i="5"/>
  <c r="P523" i="5"/>
  <c r="O523" i="5"/>
  <c r="N523" i="5"/>
  <c r="K523" i="5"/>
  <c r="J523" i="5"/>
  <c r="I523" i="5"/>
  <c r="H523" i="5"/>
  <c r="G523" i="5"/>
  <c r="F523" i="5"/>
  <c r="E523" i="5"/>
  <c r="D523" i="5"/>
  <c r="C523" i="5"/>
  <c r="U523" i="5" s="1"/>
  <c r="B523" i="5"/>
  <c r="T523" i="5" s="1"/>
  <c r="A523" i="5"/>
  <c r="S522" i="5"/>
  <c r="R522" i="5"/>
  <c r="Q522" i="5"/>
  <c r="P522" i="5"/>
  <c r="O522" i="5"/>
  <c r="N522" i="5"/>
  <c r="K522" i="5"/>
  <c r="J522" i="5"/>
  <c r="I522" i="5"/>
  <c r="H522" i="5"/>
  <c r="G522" i="5"/>
  <c r="F522" i="5"/>
  <c r="E522" i="5"/>
  <c r="D522" i="5"/>
  <c r="C522" i="5"/>
  <c r="U522" i="5" s="1"/>
  <c r="B522" i="5"/>
  <c r="T522" i="5" s="1"/>
  <c r="A522" i="5"/>
  <c r="S521" i="5"/>
  <c r="R521" i="5"/>
  <c r="Q521" i="5"/>
  <c r="P521" i="5"/>
  <c r="O521" i="5"/>
  <c r="N521" i="5"/>
  <c r="K521" i="5"/>
  <c r="J521" i="5"/>
  <c r="I521" i="5"/>
  <c r="H521" i="5"/>
  <c r="G521" i="5"/>
  <c r="F521" i="5"/>
  <c r="E521" i="5"/>
  <c r="D521" i="5"/>
  <c r="C521" i="5"/>
  <c r="U521" i="5" s="1"/>
  <c r="B521" i="5"/>
  <c r="T521" i="5" s="1"/>
  <c r="A521" i="5"/>
  <c r="S520" i="5"/>
  <c r="R520" i="5"/>
  <c r="Q520" i="5"/>
  <c r="P520" i="5"/>
  <c r="O520" i="5"/>
  <c r="N520" i="5"/>
  <c r="K520" i="5"/>
  <c r="J520" i="5"/>
  <c r="I520" i="5"/>
  <c r="H520" i="5"/>
  <c r="G520" i="5"/>
  <c r="F520" i="5"/>
  <c r="E520" i="5"/>
  <c r="D520" i="5"/>
  <c r="C520" i="5"/>
  <c r="U520" i="5" s="1"/>
  <c r="B520" i="5"/>
  <c r="T520" i="5" s="1"/>
  <c r="A520" i="5"/>
  <c r="S519" i="5"/>
  <c r="R519" i="5"/>
  <c r="Q519" i="5"/>
  <c r="P519" i="5"/>
  <c r="O519" i="5"/>
  <c r="N519" i="5"/>
  <c r="K519" i="5"/>
  <c r="J519" i="5"/>
  <c r="I519" i="5"/>
  <c r="H519" i="5"/>
  <c r="G519" i="5"/>
  <c r="F519" i="5"/>
  <c r="E519" i="5"/>
  <c r="D519" i="5"/>
  <c r="C519" i="5"/>
  <c r="U519" i="5" s="1"/>
  <c r="B519" i="5"/>
  <c r="T519" i="5" s="1"/>
  <c r="A519" i="5"/>
  <c r="S518" i="5"/>
  <c r="R518" i="5"/>
  <c r="Q518" i="5"/>
  <c r="P518" i="5"/>
  <c r="O518" i="5"/>
  <c r="N518" i="5"/>
  <c r="K518" i="5"/>
  <c r="J518" i="5"/>
  <c r="I518" i="5"/>
  <c r="H518" i="5"/>
  <c r="G518" i="5"/>
  <c r="F518" i="5"/>
  <c r="E518" i="5"/>
  <c r="D518" i="5"/>
  <c r="C518" i="5"/>
  <c r="U518" i="5" s="1"/>
  <c r="B518" i="5"/>
  <c r="T518" i="5" s="1"/>
  <c r="A518" i="5"/>
  <c r="S517" i="5"/>
  <c r="R517" i="5"/>
  <c r="Q517" i="5"/>
  <c r="P517" i="5"/>
  <c r="O517" i="5"/>
  <c r="N517" i="5"/>
  <c r="K517" i="5"/>
  <c r="J517" i="5"/>
  <c r="I517" i="5"/>
  <c r="H517" i="5"/>
  <c r="G517" i="5"/>
  <c r="F517" i="5"/>
  <c r="E517" i="5"/>
  <c r="D517" i="5"/>
  <c r="C517" i="5"/>
  <c r="U517" i="5" s="1"/>
  <c r="B517" i="5"/>
  <c r="T517" i="5" s="1"/>
  <c r="A517" i="5"/>
  <c r="S516" i="5"/>
  <c r="R516" i="5"/>
  <c r="Q516" i="5"/>
  <c r="P516" i="5"/>
  <c r="O516" i="5"/>
  <c r="N516" i="5"/>
  <c r="K516" i="5"/>
  <c r="J516" i="5"/>
  <c r="I516" i="5"/>
  <c r="H516" i="5"/>
  <c r="G516" i="5"/>
  <c r="F516" i="5"/>
  <c r="E516" i="5"/>
  <c r="D516" i="5"/>
  <c r="C516" i="5"/>
  <c r="U516" i="5" s="1"/>
  <c r="B516" i="5"/>
  <c r="T516" i="5" s="1"/>
  <c r="A516" i="5"/>
  <c r="S515" i="5"/>
  <c r="R515" i="5"/>
  <c r="Q515" i="5"/>
  <c r="P515" i="5"/>
  <c r="O515" i="5"/>
  <c r="N515" i="5"/>
  <c r="K515" i="5"/>
  <c r="J515" i="5"/>
  <c r="I515" i="5"/>
  <c r="H515" i="5"/>
  <c r="G515" i="5"/>
  <c r="F515" i="5"/>
  <c r="E515" i="5"/>
  <c r="D515" i="5"/>
  <c r="C515" i="5"/>
  <c r="U515" i="5" s="1"/>
  <c r="B515" i="5"/>
  <c r="T515" i="5" s="1"/>
  <c r="A515" i="5"/>
  <c r="S514" i="5"/>
  <c r="R514" i="5"/>
  <c r="Q514" i="5"/>
  <c r="P514" i="5"/>
  <c r="O514" i="5"/>
  <c r="N514" i="5"/>
  <c r="K514" i="5"/>
  <c r="J514" i="5"/>
  <c r="I514" i="5"/>
  <c r="H514" i="5"/>
  <c r="G514" i="5"/>
  <c r="F514" i="5"/>
  <c r="E514" i="5"/>
  <c r="D514" i="5"/>
  <c r="C514" i="5"/>
  <c r="U514" i="5" s="1"/>
  <c r="B514" i="5"/>
  <c r="T514" i="5" s="1"/>
  <c r="A514" i="5"/>
  <c r="S513" i="5"/>
  <c r="R513" i="5"/>
  <c r="Q513" i="5"/>
  <c r="P513" i="5"/>
  <c r="O513" i="5"/>
  <c r="N513" i="5"/>
  <c r="K513" i="5"/>
  <c r="J513" i="5"/>
  <c r="I513" i="5"/>
  <c r="H513" i="5"/>
  <c r="G513" i="5"/>
  <c r="F513" i="5"/>
  <c r="E513" i="5"/>
  <c r="D513" i="5"/>
  <c r="C513" i="5"/>
  <c r="U513" i="5" s="1"/>
  <c r="B513" i="5"/>
  <c r="T513" i="5" s="1"/>
  <c r="A513" i="5"/>
  <c r="S512" i="5"/>
  <c r="R512" i="5"/>
  <c r="Q512" i="5"/>
  <c r="P512" i="5"/>
  <c r="O512" i="5"/>
  <c r="N512" i="5"/>
  <c r="K512" i="5"/>
  <c r="J512" i="5"/>
  <c r="I512" i="5"/>
  <c r="H512" i="5"/>
  <c r="G512" i="5"/>
  <c r="F512" i="5"/>
  <c r="E512" i="5"/>
  <c r="D512" i="5"/>
  <c r="C512" i="5"/>
  <c r="U512" i="5" s="1"/>
  <c r="B512" i="5"/>
  <c r="T512" i="5" s="1"/>
  <c r="A512" i="5"/>
  <c r="S511" i="5"/>
  <c r="R511" i="5"/>
  <c r="Q511" i="5"/>
  <c r="P511" i="5"/>
  <c r="O511" i="5"/>
  <c r="N511" i="5"/>
  <c r="K511" i="5"/>
  <c r="J511" i="5"/>
  <c r="I511" i="5"/>
  <c r="H511" i="5"/>
  <c r="G511" i="5"/>
  <c r="F511" i="5"/>
  <c r="E511" i="5"/>
  <c r="D511" i="5"/>
  <c r="C511" i="5"/>
  <c r="U511" i="5" s="1"/>
  <c r="B511" i="5"/>
  <c r="T511" i="5" s="1"/>
  <c r="A511" i="5"/>
  <c r="S510" i="5"/>
  <c r="R510" i="5"/>
  <c r="Q510" i="5"/>
  <c r="P510" i="5"/>
  <c r="O510" i="5"/>
  <c r="N510" i="5"/>
  <c r="K510" i="5"/>
  <c r="J510" i="5"/>
  <c r="I510" i="5"/>
  <c r="H510" i="5"/>
  <c r="G510" i="5"/>
  <c r="F510" i="5"/>
  <c r="E510" i="5"/>
  <c r="D510" i="5"/>
  <c r="C510" i="5"/>
  <c r="U510" i="5" s="1"/>
  <c r="B510" i="5"/>
  <c r="T510" i="5" s="1"/>
  <c r="A510" i="5"/>
  <c r="S509" i="5"/>
  <c r="R509" i="5"/>
  <c r="Q509" i="5"/>
  <c r="P509" i="5"/>
  <c r="O509" i="5"/>
  <c r="N509" i="5"/>
  <c r="K509" i="5"/>
  <c r="J509" i="5"/>
  <c r="I509" i="5"/>
  <c r="H509" i="5"/>
  <c r="G509" i="5"/>
  <c r="F509" i="5"/>
  <c r="E509" i="5"/>
  <c r="D509" i="5"/>
  <c r="C509" i="5"/>
  <c r="U509" i="5" s="1"/>
  <c r="B509" i="5"/>
  <c r="T509" i="5" s="1"/>
  <c r="A509" i="5"/>
  <c r="S508" i="5"/>
  <c r="R508" i="5"/>
  <c r="Q508" i="5"/>
  <c r="P508" i="5"/>
  <c r="O508" i="5"/>
  <c r="N508" i="5"/>
  <c r="K508" i="5"/>
  <c r="J508" i="5"/>
  <c r="I508" i="5"/>
  <c r="H508" i="5"/>
  <c r="G508" i="5"/>
  <c r="F508" i="5"/>
  <c r="E508" i="5"/>
  <c r="D508" i="5"/>
  <c r="C508" i="5"/>
  <c r="U508" i="5" s="1"/>
  <c r="B508" i="5"/>
  <c r="T508" i="5" s="1"/>
  <c r="A508" i="5"/>
  <c r="S507" i="5"/>
  <c r="R507" i="5"/>
  <c r="Q507" i="5"/>
  <c r="P507" i="5"/>
  <c r="O507" i="5"/>
  <c r="N507" i="5"/>
  <c r="K507" i="5"/>
  <c r="J507" i="5"/>
  <c r="I507" i="5"/>
  <c r="H507" i="5"/>
  <c r="G507" i="5"/>
  <c r="F507" i="5"/>
  <c r="E507" i="5"/>
  <c r="D507" i="5"/>
  <c r="C507" i="5"/>
  <c r="U507" i="5" s="1"/>
  <c r="B507" i="5"/>
  <c r="T507" i="5" s="1"/>
  <c r="A507" i="5"/>
  <c r="S506" i="5"/>
  <c r="R506" i="5"/>
  <c r="Q506" i="5"/>
  <c r="P506" i="5"/>
  <c r="O506" i="5"/>
  <c r="N506" i="5"/>
  <c r="K506" i="5"/>
  <c r="J506" i="5"/>
  <c r="I506" i="5"/>
  <c r="H506" i="5"/>
  <c r="G506" i="5"/>
  <c r="F506" i="5"/>
  <c r="E506" i="5"/>
  <c r="D506" i="5"/>
  <c r="C506" i="5"/>
  <c r="U506" i="5" s="1"/>
  <c r="B506" i="5"/>
  <c r="T506" i="5" s="1"/>
  <c r="A506" i="5"/>
  <c r="S505" i="5"/>
  <c r="R505" i="5"/>
  <c r="Q505" i="5"/>
  <c r="P505" i="5"/>
  <c r="O505" i="5"/>
  <c r="N505" i="5"/>
  <c r="K505" i="5"/>
  <c r="J505" i="5"/>
  <c r="I505" i="5"/>
  <c r="H505" i="5"/>
  <c r="G505" i="5"/>
  <c r="F505" i="5"/>
  <c r="E505" i="5"/>
  <c r="D505" i="5"/>
  <c r="C505" i="5"/>
  <c r="U505" i="5" s="1"/>
  <c r="B505" i="5"/>
  <c r="T505" i="5" s="1"/>
  <c r="A505" i="5"/>
  <c r="S504" i="5"/>
  <c r="R504" i="5"/>
  <c r="Q504" i="5"/>
  <c r="P504" i="5"/>
  <c r="O504" i="5"/>
  <c r="N504" i="5"/>
  <c r="K504" i="5"/>
  <c r="J504" i="5"/>
  <c r="I504" i="5"/>
  <c r="H504" i="5"/>
  <c r="G504" i="5"/>
  <c r="F504" i="5"/>
  <c r="E504" i="5"/>
  <c r="D504" i="5"/>
  <c r="C504" i="5"/>
  <c r="U504" i="5" s="1"/>
  <c r="B504" i="5"/>
  <c r="T504" i="5" s="1"/>
  <c r="A504" i="5"/>
  <c r="S503" i="5"/>
  <c r="R503" i="5"/>
  <c r="Q503" i="5"/>
  <c r="P503" i="5"/>
  <c r="O503" i="5"/>
  <c r="N503" i="5"/>
  <c r="K503" i="5"/>
  <c r="J503" i="5"/>
  <c r="I503" i="5"/>
  <c r="H503" i="5"/>
  <c r="G503" i="5"/>
  <c r="F503" i="5"/>
  <c r="E503" i="5"/>
  <c r="D503" i="5"/>
  <c r="C503" i="5"/>
  <c r="U503" i="5" s="1"/>
  <c r="B503" i="5"/>
  <c r="T503" i="5" s="1"/>
  <c r="A503" i="5"/>
  <c r="S502" i="5"/>
  <c r="R502" i="5"/>
  <c r="Q502" i="5"/>
  <c r="P502" i="5"/>
  <c r="O502" i="5"/>
  <c r="N502" i="5"/>
  <c r="K502" i="5"/>
  <c r="J502" i="5"/>
  <c r="I502" i="5"/>
  <c r="H502" i="5"/>
  <c r="G502" i="5"/>
  <c r="F502" i="5"/>
  <c r="E502" i="5"/>
  <c r="D502" i="5"/>
  <c r="C502" i="5"/>
  <c r="U502" i="5" s="1"/>
  <c r="B502" i="5"/>
  <c r="T502" i="5" s="1"/>
  <c r="A502" i="5"/>
  <c r="S501" i="5"/>
  <c r="R501" i="5"/>
  <c r="Q501" i="5"/>
  <c r="P501" i="5"/>
  <c r="O501" i="5"/>
  <c r="N501" i="5"/>
  <c r="K501" i="5"/>
  <c r="J501" i="5"/>
  <c r="I501" i="5"/>
  <c r="H501" i="5"/>
  <c r="G501" i="5"/>
  <c r="F501" i="5"/>
  <c r="E501" i="5"/>
  <c r="D501" i="5"/>
  <c r="C501" i="5"/>
  <c r="U501" i="5" s="1"/>
  <c r="B501" i="5"/>
  <c r="T501" i="5" s="1"/>
  <c r="A501" i="5"/>
  <c r="S500" i="5"/>
  <c r="R500" i="5"/>
  <c r="Q500" i="5"/>
  <c r="P500" i="5"/>
  <c r="O500" i="5"/>
  <c r="N500" i="5"/>
  <c r="K500" i="5"/>
  <c r="J500" i="5"/>
  <c r="I500" i="5"/>
  <c r="H500" i="5"/>
  <c r="G500" i="5"/>
  <c r="F500" i="5"/>
  <c r="E500" i="5"/>
  <c r="D500" i="5"/>
  <c r="C500" i="5"/>
  <c r="U500" i="5" s="1"/>
  <c r="B500" i="5"/>
  <c r="T500" i="5" s="1"/>
  <c r="A500" i="5"/>
  <c r="S499" i="5"/>
  <c r="R499" i="5"/>
  <c r="Q499" i="5"/>
  <c r="P499" i="5"/>
  <c r="O499" i="5"/>
  <c r="N499" i="5"/>
  <c r="K499" i="5"/>
  <c r="J499" i="5"/>
  <c r="I499" i="5"/>
  <c r="H499" i="5"/>
  <c r="G499" i="5"/>
  <c r="F499" i="5"/>
  <c r="E499" i="5"/>
  <c r="D499" i="5"/>
  <c r="C499" i="5"/>
  <c r="U499" i="5" s="1"/>
  <c r="B499" i="5"/>
  <c r="T499" i="5" s="1"/>
  <c r="A499" i="5"/>
  <c r="S498" i="5"/>
  <c r="R498" i="5"/>
  <c r="Q498" i="5"/>
  <c r="P498" i="5"/>
  <c r="O498" i="5"/>
  <c r="N498" i="5"/>
  <c r="K498" i="5"/>
  <c r="J498" i="5"/>
  <c r="I498" i="5"/>
  <c r="H498" i="5"/>
  <c r="G498" i="5"/>
  <c r="F498" i="5"/>
  <c r="E498" i="5"/>
  <c r="D498" i="5"/>
  <c r="C498" i="5"/>
  <c r="U498" i="5" s="1"/>
  <c r="B498" i="5"/>
  <c r="T498" i="5" s="1"/>
  <c r="A498" i="5"/>
  <c r="S497" i="5"/>
  <c r="R497" i="5"/>
  <c r="Q497" i="5"/>
  <c r="P497" i="5"/>
  <c r="O497" i="5"/>
  <c r="N497" i="5"/>
  <c r="K497" i="5"/>
  <c r="J497" i="5"/>
  <c r="I497" i="5"/>
  <c r="H497" i="5"/>
  <c r="G497" i="5"/>
  <c r="F497" i="5"/>
  <c r="E497" i="5"/>
  <c r="D497" i="5"/>
  <c r="C497" i="5"/>
  <c r="U497" i="5" s="1"/>
  <c r="B497" i="5"/>
  <c r="T497" i="5" s="1"/>
  <c r="A497" i="5"/>
  <c r="S496" i="5"/>
  <c r="R496" i="5"/>
  <c r="Q496" i="5"/>
  <c r="P496" i="5"/>
  <c r="O496" i="5"/>
  <c r="N496" i="5"/>
  <c r="K496" i="5"/>
  <c r="J496" i="5"/>
  <c r="I496" i="5"/>
  <c r="H496" i="5"/>
  <c r="G496" i="5"/>
  <c r="F496" i="5"/>
  <c r="E496" i="5"/>
  <c r="D496" i="5"/>
  <c r="C496" i="5"/>
  <c r="U496" i="5" s="1"/>
  <c r="B496" i="5"/>
  <c r="T496" i="5" s="1"/>
  <c r="A496" i="5"/>
  <c r="S495" i="5"/>
  <c r="R495" i="5"/>
  <c r="Q495" i="5"/>
  <c r="P495" i="5"/>
  <c r="O495" i="5"/>
  <c r="N495" i="5"/>
  <c r="K495" i="5"/>
  <c r="J495" i="5"/>
  <c r="I495" i="5"/>
  <c r="H495" i="5"/>
  <c r="G495" i="5"/>
  <c r="F495" i="5"/>
  <c r="E495" i="5"/>
  <c r="D495" i="5"/>
  <c r="C495" i="5"/>
  <c r="U495" i="5" s="1"/>
  <c r="B495" i="5"/>
  <c r="T495" i="5" s="1"/>
  <c r="A495" i="5"/>
  <c r="S494" i="5"/>
  <c r="R494" i="5"/>
  <c r="Q494" i="5"/>
  <c r="P494" i="5"/>
  <c r="O494" i="5"/>
  <c r="N494" i="5"/>
  <c r="K494" i="5"/>
  <c r="J494" i="5"/>
  <c r="I494" i="5"/>
  <c r="H494" i="5"/>
  <c r="G494" i="5"/>
  <c r="F494" i="5"/>
  <c r="E494" i="5"/>
  <c r="D494" i="5"/>
  <c r="C494" i="5"/>
  <c r="U494" i="5" s="1"/>
  <c r="B494" i="5"/>
  <c r="T494" i="5" s="1"/>
  <c r="A494" i="5"/>
  <c r="S493" i="5"/>
  <c r="R493" i="5"/>
  <c r="Q493" i="5"/>
  <c r="P493" i="5"/>
  <c r="O493" i="5"/>
  <c r="N493" i="5"/>
  <c r="K493" i="5"/>
  <c r="J493" i="5"/>
  <c r="I493" i="5"/>
  <c r="H493" i="5"/>
  <c r="G493" i="5"/>
  <c r="F493" i="5"/>
  <c r="E493" i="5"/>
  <c r="D493" i="5"/>
  <c r="C493" i="5"/>
  <c r="U493" i="5" s="1"/>
  <c r="B493" i="5"/>
  <c r="T493" i="5" s="1"/>
  <c r="A493" i="5"/>
  <c r="S492" i="5"/>
  <c r="R492" i="5"/>
  <c r="Q492" i="5"/>
  <c r="P492" i="5"/>
  <c r="O492" i="5"/>
  <c r="N492" i="5"/>
  <c r="K492" i="5"/>
  <c r="J492" i="5"/>
  <c r="I492" i="5"/>
  <c r="H492" i="5"/>
  <c r="G492" i="5"/>
  <c r="F492" i="5"/>
  <c r="E492" i="5"/>
  <c r="D492" i="5"/>
  <c r="C492" i="5"/>
  <c r="U492" i="5" s="1"/>
  <c r="B492" i="5"/>
  <c r="T492" i="5" s="1"/>
  <c r="A492" i="5"/>
  <c r="S491" i="5"/>
  <c r="R491" i="5"/>
  <c r="Q491" i="5"/>
  <c r="P491" i="5"/>
  <c r="O491" i="5"/>
  <c r="N491" i="5"/>
  <c r="K491" i="5"/>
  <c r="J491" i="5"/>
  <c r="I491" i="5"/>
  <c r="H491" i="5"/>
  <c r="G491" i="5"/>
  <c r="F491" i="5"/>
  <c r="E491" i="5"/>
  <c r="D491" i="5"/>
  <c r="C491" i="5"/>
  <c r="U491" i="5" s="1"/>
  <c r="B491" i="5"/>
  <c r="T491" i="5" s="1"/>
  <c r="A491" i="5"/>
  <c r="S490" i="5"/>
  <c r="R490" i="5"/>
  <c r="Q490" i="5"/>
  <c r="P490" i="5"/>
  <c r="O490" i="5"/>
  <c r="N490" i="5"/>
  <c r="K490" i="5"/>
  <c r="J490" i="5"/>
  <c r="I490" i="5"/>
  <c r="H490" i="5"/>
  <c r="G490" i="5"/>
  <c r="F490" i="5"/>
  <c r="E490" i="5"/>
  <c r="D490" i="5"/>
  <c r="C490" i="5"/>
  <c r="U490" i="5" s="1"/>
  <c r="B490" i="5"/>
  <c r="T490" i="5" s="1"/>
  <c r="A490" i="5"/>
  <c r="S489" i="5"/>
  <c r="R489" i="5"/>
  <c r="Q489" i="5"/>
  <c r="P489" i="5"/>
  <c r="O489" i="5"/>
  <c r="N489" i="5"/>
  <c r="K489" i="5"/>
  <c r="J489" i="5"/>
  <c r="I489" i="5"/>
  <c r="H489" i="5"/>
  <c r="G489" i="5"/>
  <c r="F489" i="5"/>
  <c r="E489" i="5"/>
  <c r="D489" i="5"/>
  <c r="C489" i="5"/>
  <c r="U489" i="5" s="1"/>
  <c r="B489" i="5"/>
  <c r="T489" i="5" s="1"/>
  <c r="A489" i="5"/>
  <c r="S488" i="5"/>
  <c r="R488" i="5"/>
  <c r="Q488" i="5"/>
  <c r="P488" i="5"/>
  <c r="O488" i="5"/>
  <c r="N488" i="5"/>
  <c r="K488" i="5"/>
  <c r="J488" i="5"/>
  <c r="I488" i="5"/>
  <c r="H488" i="5"/>
  <c r="G488" i="5"/>
  <c r="F488" i="5"/>
  <c r="E488" i="5"/>
  <c r="D488" i="5"/>
  <c r="C488" i="5"/>
  <c r="U488" i="5" s="1"/>
  <c r="B488" i="5"/>
  <c r="T488" i="5" s="1"/>
  <c r="A488" i="5"/>
  <c r="S487" i="5"/>
  <c r="R487" i="5"/>
  <c r="Q487" i="5"/>
  <c r="P487" i="5"/>
  <c r="O487" i="5"/>
  <c r="N487" i="5"/>
  <c r="K487" i="5"/>
  <c r="J487" i="5"/>
  <c r="I487" i="5"/>
  <c r="H487" i="5"/>
  <c r="G487" i="5"/>
  <c r="F487" i="5"/>
  <c r="E487" i="5"/>
  <c r="D487" i="5"/>
  <c r="C487" i="5"/>
  <c r="U487" i="5" s="1"/>
  <c r="B487" i="5"/>
  <c r="T487" i="5" s="1"/>
  <c r="A487" i="5"/>
  <c r="S486" i="5"/>
  <c r="R486" i="5"/>
  <c r="Q486" i="5"/>
  <c r="P486" i="5"/>
  <c r="O486" i="5"/>
  <c r="N486" i="5"/>
  <c r="K486" i="5"/>
  <c r="J486" i="5"/>
  <c r="I486" i="5"/>
  <c r="H486" i="5"/>
  <c r="G486" i="5"/>
  <c r="F486" i="5"/>
  <c r="E486" i="5"/>
  <c r="D486" i="5"/>
  <c r="C486" i="5"/>
  <c r="U486" i="5" s="1"/>
  <c r="B486" i="5"/>
  <c r="T486" i="5" s="1"/>
  <c r="A486" i="5"/>
  <c r="S485" i="5"/>
  <c r="R485" i="5"/>
  <c r="Q485" i="5"/>
  <c r="P485" i="5"/>
  <c r="O485" i="5"/>
  <c r="N485" i="5"/>
  <c r="K485" i="5"/>
  <c r="J485" i="5"/>
  <c r="I485" i="5"/>
  <c r="H485" i="5"/>
  <c r="G485" i="5"/>
  <c r="F485" i="5"/>
  <c r="E485" i="5"/>
  <c r="D485" i="5"/>
  <c r="C485" i="5"/>
  <c r="U485" i="5" s="1"/>
  <c r="B485" i="5"/>
  <c r="T485" i="5" s="1"/>
  <c r="A485" i="5"/>
  <c r="S484" i="5"/>
  <c r="R484" i="5"/>
  <c r="Q484" i="5"/>
  <c r="P484" i="5"/>
  <c r="O484" i="5"/>
  <c r="N484" i="5"/>
  <c r="K484" i="5"/>
  <c r="J484" i="5"/>
  <c r="I484" i="5"/>
  <c r="H484" i="5"/>
  <c r="G484" i="5"/>
  <c r="F484" i="5"/>
  <c r="E484" i="5"/>
  <c r="D484" i="5"/>
  <c r="C484" i="5"/>
  <c r="U484" i="5" s="1"/>
  <c r="B484" i="5"/>
  <c r="T484" i="5" s="1"/>
  <c r="A484" i="5"/>
  <c r="S483" i="5"/>
  <c r="R483" i="5"/>
  <c r="Q483" i="5"/>
  <c r="P483" i="5"/>
  <c r="O483" i="5"/>
  <c r="N483" i="5"/>
  <c r="K483" i="5"/>
  <c r="J483" i="5"/>
  <c r="I483" i="5"/>
  <c r="H483" i="5"/>
  <c r="G483" i="5"/>
  <c r="F483" i="5"/>
  <c r="E483" i="5"/>
  <c r="D483" i="5"/>
  <c r="C483" i="5"/>
  <c r="U483" i="5" s="1"/>
  <c r="B483" i="5"/>
  <c r="T483" i="5" s="1"/>
  <c r="A483" i="5"/>
  <c r="S482" i="5"/>
  <c r="R482" i="5"/>
  <c r="Q482" i="5"/>
  <c r="P482" i="5"/>
  <c r="O482" i="5"/>
  <c r="N482" i="5"/>
  <c r="K482" i="5"/>
  <c r="J482" i="5"/>
  <c r="I482" i="5"/>
  <c r="H482" i="5"/>
  <c r="G482" i="5"/>
  <c r="F482" i="5"/>
  <c r="E482" i="5"/>
  <c r="D482" i="5"/>
  <c r="C482" i="5"/>
  <c r="U482" i="5" s="1"/>
  <c r="B482" i="5"/>
  <c r="T482" i="5" s="1"/>
  <c r="A482" i="5"/>
  <c r="S481" i="5"/>
  <c r="R481" i="5"/>
  <c r="Q481" i="5"/>
  <c r="P481" i="5"/>
  <c r="O481" i="5"/>
  <c r="N481" i="5"/>
  <c r="K481" i="5"/>
  <c r="J481" i="5"/>
  <c r="I481" i="5"/>
  <c r="H481" i="5"/>
  <c r="G481" i="5"/>
  <c r="F481" i="5"/>
  <c r="E481" i="5"/>
  <c r="D481" i="5"/>
  <c r="C481" i="5"/>
  <c r="U481" i="5" s="1"/>
  <c r="B481" i="5"/>
  <c r="T481" i="5" s="1"/>
  <c r="A481" i="5"/>
  <c r="S480" i="5"/>
  <c r="R480" i="5"/>
  <c r="Q480" i="5"/>
  <c r="P480" i="5"/>
  <c r="O480" i="5"/>
  <c r="N480" i="5"/>
  <c r="K480" i="5"/>
  <c r="J480" i="5"/>
  <c r="I480" i="5"/>
  <c r="H480" i="5"/>
  <c r="G480" i="5"/>
  <c r="F480" i="5"/>
  <c r="E480" i="5"/>
  <c r="D480" i="5"/>
  <c r="C480" i="5"/>
  <c r="U480" i="5" s="1"/>
  <c r="B480" i="5"/>
  <c r="T480" i="5" s="1"/>
  <c r="A480" i="5"/>
  <c r="S479" i="5"/>
  <c r="R479" i="5"/>
  <c r="Q479" i="5"/>
  <c r="P479" i="5"/>
  <c r="O479" i="5"/>
  <c r="N479" i="5"/>
  <c r="K479" i="5"/>
  <c r="J479" i="5"/>
  <c r="I479" i="5"/>
  <c r="H479" i="5"/>
  <c r="G479" i="5"/>
  <c r="F479" i="5"/>
  <c r="E479" i="5"/>
  <c r="D479" i="5"/>
  <c r="C479" i="5"/>
  <c r="U479" i="5" s="1"/>
  <c r="B479" i="5"/>
  <c r="T479" i="5" s="1"/>
  <c r="A479" i="5"/>
  <c r="S478" i="5"/>
  <c r="R478" i="5"/>
  <c r="Q478" i="5"/>
  <c r="P478" i="5"/>
  <c r="O478" i="5"/>
  <c r="N478" i="5"/>
  <c r="K478" i="5"/>
  <c r="J478" i="5"/>
  <c r="I478" i="5"/>
  <c r="H478" i="5"/>
  <c r="G478" i="5"/>
  <c r="F478" i="5"/>
  <c r="E478" i="5"/>
  <c r="D478" i="5"/>
  <c r="C478" i="5"/>
  <c r="U478" i="5" s="1"/>
  <c r="B478" i="5"/>
  <c r="T478" i="5" s="1"/>
  <c r="A478" i="5"/>
  <c r="S477" i="5"/>
  <c r="R477" i="5"/>
  <c r="Q477" i="5"/>
  <c r="P477" i="5"/>
  <c r="O477" i="5"/>
  <c r="N477" i="5"/>
  <c r="K477" i="5"/>
  <c r="J477" i="5"/>
  <c r="I477" i="5"/>
  <c r="H477" i="5"/>
  <c r="G477" i="5"/>
  <c r="F477" i="5"/>
  <c r="E477" i="5"/>
  <c r="D477" i="5"/>
  <c r="C477" i="5"/>
  <c r="U477" i="5" s="1"/>
  <c r="B477" i="5"/>
  <c r="T477" i="5" s="1"/>
  <c r="A477" i="5"/>
  <c r="S476" i="5"/>
  <c r="R476" i="5"/>
  <c r="Q476" i="5"/>
  <c r="P476" i="5"/>
  <c r="O476" i="5"/>
  <c r="N476" i="5"/>
  <c r="K476" i="5"/>
  <c r="J476" i="5"/>
  <c r="I476" i="5"/>
  <c r="H476" i="5"/>
  <c r="G476" i="5"/>
  <c r="F476" i="5"/>
  <c r="E476" i="5"/>
  <c r="D476" i="5"/>
  <c r="C476" i="5"/>
  <c r="U476" i="5" s="1"/>
  <c r="B476" i="5"/>
  <c r="T476" i="5" s="1"/>
  <c r="A476" i="5"/>
  <c r="S475" i="5"/>
  <c r="R475" i="5"/>
  <c r="Q475" i="5"/>
  <c r="P475" i="5"/>
  <c r="O475" i="5"/>
  <c r="N475" i="5"/>
  <c r="K475" i="5"/>
  <c r="J475" i="5"/>
  <c r="I475" i="5"/>
  <c r="H475" i="5"/>
  <c r="G475" i="5"/>
  <c r="F475" i="5"/>
  <c r="E475" i="5"/>
  <c r="D475" i="5"/>
  <c r="C475" i="5"/>
  <c r="U475" i="5" s="1"/>
  <c r="B475" i="5"/>
  <c r="T475" i="5" s="1"/>
  <c r="A475" i="5"/>
  <c r="S474" i="5"/>
  <c r="R474" i="5"/>
  <c r="Q474" i="5"/>
  <c r="P474" i="5"/>
  <c r="O474" i="5"/>
  <c r="N474" i="5"/>
  <c r="K474" i="5"/>
  <c r="J474" i="5"/>
  <c r="I474" i="5"/>
  <c r="H474" i="5"/>
  <c r="G474" i="5"/>
  <c r="F474" i="5"/>
  <c r="E474" i="5"/>
  <c r="D474" i="5"/>
  <c r="C474" i="5"/>
  <c r="U474" i="5" s="1"/>
  <c r="B474" i="5"/>
  <c r="T474" i="5" s="1"/>
  <c r="A474" i="5"/>
  <c r="S473" i="5"/>
  <c r="R473" i="5"/>
  <c r="Q473" i="5"/>
  <c r="P473" i="5"/>
  <c r="O473" i="5"/>
  <c r="N473" i="5"/>
  <c r="K473" i="5"/>
  <c r="J473" i="5"/>
  <c r="I473" i="5"/>
  <c r="H473" i="5"/>
  <c r="G473" i="5"/>
  <c r="F473" i="5"/>
  <c r="E473" i="5"/>
  <c r="D473" i="5"/>
  <c r="C473" i="5"/>
  <c r="U473" i="5" s="1"/>
  <c r="B473" i="5"/>
  <c r="T473" i="5" s="1"/>
  <c r="A473" i="5"/>
  <c r="S472" i="5"/>
  <c r="R472" i="5"/>
  <c r="Q472" i="5"/>
  <c r="P472" i="5"/>
  <c r="O472" i="5"/>
  <c r="N472" i="5"/>
  <c r="K472" i="5"/>
  <c r="J472" i="5"/>
  <c r="I472" i="5"/>
  <c r="H472" i="5"/>
  <c r="G472" i="5"/>
  <c r="F472" i="5"/>
  <c r="E472" i="5"/>
  <c r="D472" i="5"/>
  <c r="C472" i="5"/>
  <c r="U472" i="5" s="1"/>
  <c r="B472" i="5"/>
  <c r="T472" i="5" s="1"/>
  <c r="A472" i="5"/>
  <c r="S471" i="5"/>
  <c r="R471" i="5"/>
  <c r="Q471" i="5"/>
  <c r="P471" i="5"/>
  <c r="O471" i="5"/>
  <c r="N471" i="5"/>
  <c r="K471" i="5"/>
  <c r="J471" i="5"/>
  <c r="I471" i="5"/>
  <c r="H471" i="5"/>
  <c r="G471" i="5"/>
  <c r="F471" i="5"/>
  <c r="E471" i="5"/>
  <c r="D471" i="5"/>
  <c r="C471" i="5"/>
  <c r="U471" i="5" s="1"/>
  <c r="B471" i="5"/>
  <c r="T471" i="5" s="1"/>
  <c r="A471" i="5"/>
  <c r="S470" i="5"/>
  <c r="R470" i="5"/>
  <c r="Q470" i="5"/>
  <c r="P470" i="5"/>
  <c r="O470" i="5"/>
  <c r="N470" i="5"/>
  <c r="K470" i="5"/>
  <c r="J470" i="5"/>
  <c r="I470" i="5"/>
  <c r="H470" i="5"/>
  <c r="G470" i="5"/>
  <c r="F470" i="5"/>
  <c r="E470" i="5"/>
  <c r="D470" i="5"/>
  <c r="C470" i="5"/>
  <c r="U470" i="5" s="1"/>
  <c r="B470" i="5"/>
  <c r="T470" i="5" s="1"/>
  <c r="A470" i="5"/>
  <c r="S469" i="5"/>
  <c r="R469" i="5"/>
  <c r="Q469" i="5"/>
  <c r="P469" i="5"/>
  <c r="O469" i="5"/>
  <c r="N469" i="5"/>
  <c r="K469" i="5"/>
  <c r="J469" i="5"/>
  <c r="I469" i="5"/>
  <c r="H469" i="5"/>
  <c r="G469" i="5"/>
  <c r="F469" i="5"/>
  <c r="E469" i="5"/>
  <c r="D469" i="5"/>
  <c r="C469" i="5"/>
  <c r="U469" i="5" s="1"/>
  <c r="B469" i="5"/>
  <c r="T469" i="5" s="1"/>
  <c r="A469" i="5"/>
  <c r="S468" i="5"/>
  <c r="R468" i="5"/>
  <c r="Q468" i="5"/>
  <c r="P468" i="5"/>
  <c r="O468" i="5"/>
  <c r="N468" i="5"/>
  <c r="K468" i="5"/>
  <c r="J468" i="5"/>
  <c r="I468" i="5"/>
  <c r="H468" i="5"/>
  <c r="G468" i="5"/>
  <c r="F468" i="5"/>
  <c r="E468" i="5"/>
  <c r="D468" i="5"/>
  <c r="C468" i="5"/>
  <c r="U468" i="5" s="1"/>
  <c r="B468" i="5"/>
  <c r="T468" i="5" s="1"/>
  <c r="A468" i="5"/>
  <c r="S467" i="5"/>
  <c r="R467" i="5"/>
  <c r="Q467" i="5"/>
  <c r="P467" i="5"/>
  <c r="O467" i="5"/>
  <c r="N467" i="5"/>
  <c r="K467" i="5"/>
  <c r="J467" i="5"/>
  <c r="I467" i="5"/>
  <c r="H467" i="5"/>
  <c r="G467" i="5"/>
  <c r="F467" i="5"/>
  <c r="E467" i="5"/>
  <c r="D467" i="5"/>
  <c r="C467" i="5"/>
  <c r="U467" i="5" s="1"/>
  <c r="B467" i="5"/>
  <c r="T467" i="5" s="1"/>
  <c r="A467" i="5"/>
  <c r="S466" i="5"/>
  <c r="R466" i="5"/>
  <c r="Q466" i="5"/>
  <c r="P466" i="5"/>
  <c r="O466" i="5"/>
  <c r="N466" i="5"/>
  <c r="K466" i="5"/>
  <c r="J466" i="5"/>
  <c r="I466" i="5"/>
  <c r="H466" i="5"/>
  <c r="G466" i="5"/>
  <c r="F466" i="5"/>
  <c r="E466" i="5"/>
  <c r="D466" i="5"/>
  <c r="C466" i="5"/>
  <c r="U466" i="5" s="1"/>
  <c r="B466" i="5"/>
  <c r="T466" i="5" s="1"/>
  <c r="A466" i="5"/>
  <c r="S465" i="5"/>
  <c r="R465" i="5"/>
  <c r="Q465" i="5"/>
  <c r="P465" i="5"/>
  <c r="O465" i="5"/>
  <c r="N465" i="5"/>
  <c r="K465" i="5"/>
  <c r="J465" i="5"/>
  <c r="I465" i="5"/>
  <c r="H465" i="5"/>
  <c r="G465" i="5"/>
  <c r="F465" i="5"/>
  <c r="E465" i="5"/>
  <c r="D465" i="5"/>
  <c r="C465" i="5"/>
  <c r="U465" i="5" s="1"/>
  <c r="B465" i="5"/>
  <c r="T465" i="5" s="1"/>
  <c r="A465" i="5"/>
  <c r="S464" i="5"/>
  <c r="R464" i="5"/>
  <c r="Q464" i="5"/>
  <c r="P464" i="5"/>
  <c r="O464" i="5"/>
  <c r="N464" i="5"/>
  <c r="K464" i="5"/>
  <c r="J464" i="5"/>
  <c r="I464" i="5"/>
  <c r="H464" i="5"/>
  <c r="G464" i="5"/>
  <c r="F464" i="5"/>
  <c r="E464" i="5"/>
  <c r="D464" i="5"/>
  <c r="C464" i="5"/>
  <c r="U464" i="5" s="1"/>
  <c r="B464" i="5"/>
  <c r="T464" i="5" s="1"/>
  <c r="A464" i="5"/>
  <c r="S463" i="5"/>
  <c r="R463" i="5"/>
  <c r="Q463" i="5"/>
  <c r="P463" i="5"/>
  <c r="O463" i="5"/>
  <c r="N463" i="5"/>
  <c r="K463" i="5"/>
  <c r="J463" i="5"/>
  <c r="I463" i="5"/>
  <c r="H463" i="5"/>
  <c r="G463" i="5"/>
  <c r="F463" i="5"/>
  <c r="E463" i="5"/>
  <c r="D463" i="5"/>
  <c r="C463" i="5"/>
  <c r="U463" i="5" s="1"/>
  <c r="B463" i="5"/>
  <c r="T463" i="5" s="1"/>
  <c r="A463" i="5"/>
  <c r="S462" i="5"/>
  <c r="R462" i="5"/>
  <c r="Q462" i="5"/>
  <c r="P462" i="5"/>
  <c r="O462" i="5"/>
  <c r="N462" i="5"/>
  <c r="K462" i="5"/>
  <c r="J462" i="5"/>
  <c r="I462" i="5"/>
  <c r="H462" i="5"/>
  <c r="G462" i="5"/>
  <c r="F462" i="5"/>
  <c r="E462" i="5"/>
  <c r="D462" i="5"/>
  <c r="C462" i="5"/>
  <c r="U462" i="5" s="1"/>
  <c r="B462" i="5"/>
  <c r="T462" i="5" s="1"/>
  <c r="A462" i="5"/>
  <c r="S461" i="5"/>
  <c r="R461" i="5"/>
  <c r="Q461" i="5"/>
  <c r="P461" i="5"/>
  <c r="O461" i="5"/>
  <c r="N461" i="5"/>
  <c r="K461" i="5"/>
  <c r="J461" i="5"/>
  <c r="I461" i="5"/>
  <c r="H461" i="5"/>
  <c r="G461" i="5"/>
  <c r="F461" i="5"/>
  <c r="E461" i="5"/>
  <c r="D461" i="5"/>
  <c r="C461" i="5"/>
  <c r="U461" i="5" s="1"/>
  <c r="B461" i="5"/>
  <c r="T461" i="5" s="1"/>
  <c r="A461" i="5"/>
  <c r="S460" i="5"/>
  <c r="R460" i="5"/>
  <c r="Q460" i="5"/>
  <c r="P460" i="5"/>
  <c r="O460" i="5"/>
  <c r="N460" i="5"/>
  <c r="K460" i="5"/>
  <c r="J460" i="5"/>
  <c r="I460" i="5"/>
  <c r="H460" i="5"/>
  <c r="G460" i="5"/>
  <c r="F460" i="5"/>
  <c r="E460" i="5"/>
  <c r="D460" i="5"/>
  <c r="C460" i="5"/>
  <c r="U460" i="5" s="1"/>
  <c r="B460" i="5"/>
  <c r="T460" i="5" s="1"/>
  <c r="A460" i="5"/>
  <c r="S459" i="5"/>
  <c r="R459" i="5"/>
  <c r="Q459" i="5"/>
  <c r="P459" i="5"/>
  <c r="O459" i="5"/>
  <c r="N459" i="5"/>
  <c r="K459" i="5"/>
  <c r="J459" i="5"/>
  <c r="I459" i="5"/>
  <c r="H459" i="5"/>
  <c r="G459" i="5"/>
  <c r="F459" i="5"/>
  <c r="E459" i="5"/>
  <c r="D459" i="5"/>
  <c r="C459" i="5"/>
  <c r="U459" i="5" s="1"/>
  <c r="B459" i="5"/>
  <c r="T459" i="5" s="1"/>
  <c r="A459" i="5"/>
  <c r="S458" i="5"/>
  <c r="R458" i="5"/>
  <c r="Q458" i="5"/>
  <c r="P458" i="5"/>
  <c r="O458" i="5"/>
  <c r="N458" i="5"/>
  <c r="K458" i="5"/>
  <c r="J458" i="5"/>
  <c r="I458" i="5"/>
  <c r="H458" i="5"/>
  <c r="G458" i="5"/>
  <c r="F458" i="5"/>
  <c r="E458" i="5"/>
  <c r="D458" i="5"/>
  <c r="C458" i="5"/>
  <c r="U458" i="5" s="1"/>
  <c r="B458" i="5"/>
  <c r="T458" i="5" s="1"/>
  <c r="A458" i="5"/>
  <c r="S457" i="5"/>
  <c r="R457" i="5"/>
  <c r="Q457" i="5"/>
  <c r="P457" i="5"/>
  <c r="O457" i="5"/>
  <c r="N457" i="5"/>
  <c r="K457" i="5"/>
  <c r="J457" i="5"/>
  <c r="I457" i="5"/>
  <c r="H457" i="5"/>
  <c r="G457" i="5"/>
  <c r="F457" i="5"/>
  <c r="E457" i="5"/>
  <c r="D457" i="5"/>
  <c r="C457" i="5"/>
  <c r="U457" i="5" s="1"/>
  <c r="B457" i="5"/>
  <c r="T457" i="5" s="1"/>
  <c r="A457" i="5"/>
  <c r="S456" i="5"/>
  <c r="R456" i="5"/>
  <c r="Q456" i="5"/>
  <c r="P456" i="5"/>
  <c r="O456" i="5"/>
  <c r="N456" i="5"/>
  <c r="K456" i="5"/>
  <c r="J456" i="5"/>
  <c r="I456" i="5"/>
  <c r="H456" i="5"/>
  <c r="G456" i="5"/>
  <c r="F456" i="5"/>
  <c r="E456" i="5"/>
  <c r="D456" i="5"/>
  <c r="C456" i="5"/>
  <c r="U456" i="5" s="1"/>
  <c r="B456" i="5"/>
  <c r="T456" i="5" s="1"/>
  <c r="A456" i="5"/>
  <c r="S455" i="5"/>
  <c r="R455" i="5"/>
  <c r="Q455" i="5"/>
  <c r="P455" i="5"/>
  <c r="O455" i="5"/>
  <c r="N455" i="5"/>
  <c r="K455" i="5"/>
  <c r="J455" i="5"/>
  <c r="I455" i="5"/>
  <c r="H455" i="5"/>
  <c r="G455" i="5"/>
  <c r="F455" i="5"/>
  <c r="E455" i="5"/>
  <c r="D455" i="5"/>
  <c r="C455" i="5"/>
  <c r="U455" i="5" s="1"/>
  <c r="B455" i="5"/>
  <c r="T455" i="5" s="1"/>
  <c r="A455" i="5"/>
  <c r="S454" i="5"/>
  <c r="R454" i="5"/>
  <c r="Q454" i="5"/>
  <c r="P454" i="5"/>
  <c r="O454" i="5"/>
  <c r="N454" i="5"/>
  <c r="K454" i="5"/>
  <c r="J454" i="5"/>
  <c r="I454" i="5"/>
  <c r="H454" i="5"/>
  <c r="G454" i="5"/>
  <c r="F454" i="5"/>
  <c r="E454" i="5"/>
  <c r="D454" i="5"/>
  <c r="C454" i="5"/>
  <c r="U454" i="5" s="1"/>
  <c r="B454" i="5"/>
  <c r="T454" i="5" s="1"/>
  <c r="A454" i="5"/>
  <c r="S453" i="5"/>
  <c r="R453" i="5"/>
  <c r="Q453" i="5"/>
  <c r="P453" i="5"/>
  <c r="O453" i="5"/>
  <c r="N453" i="5"/>
  <c r="K453" i="5"/>
  <c r="J453" i="5"/>
  <c r="I453" i="5"/>
  <c r="H453" i="5"/>
  <c r="G453" i="5"/>
  <c r="F453" i="5"/>
  <c r="E453" i="5"/>
  <c r="D453" i="5"/>
  <c r="C453" i="5"/>
  <c r="U453" i="5" s="1"/>
  <c r="B453" i="5"/>
  <c r="T453" i="5" s="1"/>
  <c r="A453" i="5"/>
  <c r="S452" i="5"/>
  <c r="R452" i="5"/>
  <c r="Q452" i="5"/>
  <c r="P452" i="5"/>
  <c r="O452" i="5"/>
  <c r="N452" i="5"/>
  <c r="K452" i="5"/>
  <c r="J452" i="5"/>
  <c r="I452" i="5"/>
  <c r="H452" i="5"/>
  <c r="G452" i="5"/>
  <c r="F452" i="5"/>
  <c r="E452" i="5"/>
  <c r="D452" i="5"/>
  <c r="C452" i="5"/>
  <c r="U452" i="5" s="1"/>
  <c r="B452" i="5"/>
  <c r="T452" i="5" s="1"/>
  <c r="A452" i="5"/>
  <c r="S451" i="5"/>
  <c r="R451" i="5"/>
  <c r="Q451" i="5"/>
  <c r="P451" i="5"/>
  <c r="O451" i="5"/>
  <c r="N451" i="5"/>
  <c r="K451" i="5"/>
  <c r="J451" i="5"/>
  <c r="I451" i="5"/>
  <c r="H451" i="5"/>
  <c r="G451" i="5"/>
  <c r="F451" i="5"/>
  <c r="E451" i="5"/>
  <c r="D451" i="5"/>
  <c r="C451" i="5"/>
  <c r="U451" i="5" s="1"/>
  <c r="B451" i="5"/>
  <c r="T451" i="5" s="1"/>
  <c r="A451" i="5"/>
  <c r="S450" i="5"/>
  <c r="R450" i="5"/>
  <c r="Q450" i="5"/>
  <c r="P450" i="5"/>
  <c r="O450" i="5"/>
  <c r="N450" i="5"/>
  <c r="K450" i="5"/>
  <c r="J450" i="5"/>
  <c r="I450" i="5"/>
  <c r="H450" i="5"/>
  <c r="G450" i="5"/>
  <c r="F450" i="5"/>
  <c r="E450" i="5"/>
  <c r="D450" i="5"/>
  <c r="C450" i="5"/>
  <c r="U450" i="5" s="1"/>
  <c r="B450" i="5"/>
  <c r="T450" i="5" s="1"/>
  <c r="A450" i="5"/>
  <c r="S449" i="5"/>
  <c r="R449" i="5"/>
  <c r="Q449" i="5"/>
  <c r="P449" i="5"/>
  <c r="O449" i="5"/>
  <c r="N449" i="5"/>
  <c r="K449" i="5"/>
  <c r="J449" i="5"/>
  <c r="I449" i="5"/>
  <c r="H449" i="5"/>
  <c r="G449" i="5"/>
  <c r="F449" i="5"/>
  <c r="E449" i="5"/>
  <c r="D449" i="5"/>
  <c r="C449" i="5"/>
  <c r="U449" i="5" s="1"/>
  <c r="B449" i="5"/>
  <c r="T449" i="5" s="1"/>
  <c r="A449" i="5"/>
  <c r="S448" i="5"/>
  <c r="R448" i="5"/>
  <c r="Q448" i="5"/>
  <c r="P448" i="5"/>
  <c r="O448" i="5"/>
  <c r="N448" i="5"/>
  <c r="K448" i="5"/>
  <c r="J448" i="5"/>
  <c r="I448" i="5"/>
  <c r="H448" i="5"/>
  <c r="G448" i="5"/>
  <c r="F448" i="5"/>
  <c r="E448" i="5"/>
  <c r="D448" i="5"/>
  <c r="C448" i="5"/>
  <c r="U448" i="5" s="1"/>
  <c r="B448" i="5"/>
  <c r="T448" i="5" s="1"/>
  <c r="A448" i="5"/>
  <c r="S447" i="5"/>
  <c r="R447" i="5"/>
  <c r="Q447" i="5"/>
  <c r="P447" i="5"/>
  <c r="O447" i="5"/>
  <c r="N447" i="5"/>
  <c r="K447" i="5"/>
  <c r="J447" i="5"/>
  <c r="I447" i="5"/>
  <c r="H447" i="5"/>
  <c r="G447" i="5"/>
  <c r="F447" i="5"/>
  <c r="E447" i="5"/>
  <c r="D447" i="5"/>
  <c r="C447" i="5"/>
  <c r="U447" i="5" s="1"/>
  <c r="B447" i="5"/>
  <c r="T447" i="5" s="1"/>
  <c r="A447" i="5"/>
  <c r="S446" i="5"/>
  <c r="R446" i="5"/>
  <c r="Q446" i="5"/>
  <c r="P446" i="5"/>
  <c r="O446" i="5"/>
  <c r="N446" i="5"/>
  <c r="K446" i="5"/>
  <c r="J446" i="5"/>
  <c r="I446" i="5"/>
  <c r="H446" i="5"/>
  <c r="G446" i="5"/>
  <c r="F446" i="5"/>
  <c r="E446" i="5"/>
  <c r="D446" i="5"/>
  <c r="C446" i="5"/>
  <c r="U446" i="5" s="1"/>
  <c r="B446" i="5"/>
  <c r="T446" i="5" s="1"/>
  <c r="A446" i="5"/>
  <c r="S445" i="5"/>
  <c r="R445" i="5"/>
  <c r="Q445" i="5"/>
  <c r="P445" i="5"/>
  <c r="O445" i="5"/>
  <c r="N445" i="5"/>
  <c r="K445" i="5"/>
  <c r="J445" i="5"/>
  <c r="I445" i="5"/>
  <c r="H445" i="5"/>
  <c r="G445" i="5"/>
  <c r="F445" i="5"/>
  <c r="E445" i="5"/>
  <c r="D445" i="5"/>
  <c r="C445" i="5"/>
  <c r="U445" i="5" s="1"/>
  <c r="B445" i="5"/>
  <c r="T445" i="5" s="1"/>
  <c r="A445" i="5"/>
  <c r="S444" i="5"/>
  <c r="R444" i="5"/>
  <c r="Q444" i="5"/>
  <c r="P444" i="5"/>
  <c r="O444" i="5"/>
  <c r="N444" i="5"/>
  <c r="K444" i="5"/>
  <c r="J444" i="5"/>
  <c r="I444" i="5"/>
  <c r="H444" i="5"/>
  <c r="G444" i="5"/>
  <c r="F444" i="5"/>
  <c r="E444" i="5"/>
  <c r="D444" i="5"/>
  <c r="C444" i="5"/>
  <c r="U444" i="5" s="1"/>
  <c r="B444" i="5"/>
  <c r="T444" i="5" s="1"/>
  <c r="A444" i="5"/>
  <c r="S443" i="5"/>
  <c r="R443" i="5"/>
  <c r="Q443" i="5"/>
  <c r="P443" i="5"/>
  <c r="O443" i="5"/>
  <c r="N443" i="5"/>
  <c r="K443" i="5"/>
  <c r="J443" i="5"/>
  <c r="I443" i="5"/>
  <c r="H443" i="5"/>
  <c r="G443" i="5"/>
  <c r="F443" i="5"/>
  <c r="E443" i="5"/>
  <c r="D443" i="5"/>
  <c r="C443" i="5"/>
  <c r="U443" i="5" s="1"/>
  <c r="B443" i="5"/>
  <c r="T443" i="5" s="1"/>
  <c r="A443" i="5"/>
  <c r="S442" i="5"/>
  <c r="R442" i="5"/>
  <c r="Q442" i="5"/>
  <c r="P442" i="5"/>
  <c r="O442" i="5"/>
  <c r="N442" i="5"/>
  <c r="K442" i="5"/>
  <c r="J442" i="5"/>
  <c r="I442" i="5"/>
  <c r="H442" i="5"/>
  <c r="G442" i="5"/>
  <c r="F442" i="5"/>
  <c r="E442" i="5"/>
  <c r="D442" i="5"/>
  <c r="C442" i="5"/>
  <c r="U442" i="5" s="1"/>
  <c r="B442" i="5"/>
  <c r="T442" i="5" s="1"/>
  <c r="A442" i="5"/>
  <c r="S441" i="5"/>
  <c r="R441" i="5"/>
  <c r="Q441" i="5"/>
  <c r="P441" i="5"/>
  <c r="O441" i="5"/>
  <c r="N441" i="5"/>
  <c r="K441" i="5"/>
  <c r="J441" i="5"/>
  <c r="I441" i="5"/>
  <c r="H441" i="5"/>
  <c r="G441" i="5"/>
  <c r="F441" i="5"/>
  <c r="E441" i="5"/>
  <c r="D441" i="5"/>
  <c r="C441" i="5"/>
  <c r="U441" i="5" s="1"/>
  <c r="B441" i="5"/>
  <c r="T441" i="5" s="1"/>
  <c r="A441" i="5"/>
  <c r="S440" i="5"/>
  <c r="R440" i="5"/>
  <c r="Q440" i="5"/>
  <c r="P440" i="5"/>
  <c r="O440" i="5"/>
  <c r="N440" i="5"/>
  <c r="K440" i="5"/>
  <c r="J440" i="5"/>
  <c r="I440" i="5"/>
  <c r="H440" i="5"/>
  <c r="G440" i="5"/>
  <c r="F440" i="5"/>
  <c r="E440" i="5"/>
  <c r="D440" i="5"/>
  <c r="C440" i="5"/>
  <c r="U440" i="5" s="1"/>
  <c r="B440" i="5"/>
  <c r="T440" i="5" s="1"/>
  <c r="A440" i="5"/>
  <c r="S439" i="5"/>
  <c r="R439" i="5"/>
  <c r="Q439" i="5"/>
  <c r="P439" i="5"/>
  <c r="O439" i="5"/>
  <c r="N439" i="5"/>
  <c r="K439" i="5"/>
  <c r="J439" i="5"/>
  <c r="I439" i="5"/>
  <c r="H439" i="5"/>
  <c r="G439" i="5"/>
  <c r="F439" i="5"/>
  <c r="E439" i="5"/>
  <c r="D439" i="5"/>
  <c r="C439" i="5"/>
  <c r="U439" i="5" s="1"/>
  <c r="B439" i="5"/>
  <c r="T439" i="5" s="1"/>
  <c r="A439" i="5"/>
  <c r="S438" i="5"/>
  <c r="R438" i="5"/>
  <c r="Q438" i="5"/>
  <c r="P438" i="5"/>
  <c r="O438" i="5"/>
  <c r="N438" i="5"/>
  <c r="K438" i="5"/>
  <c r="J438" i="5"/>
  <c r="I438" i="5"/>
  <c r="H438" i="5"/>
  <c r="G438" i="5"/>
  <c r="F438" i="5"/>
  <c r="E438" i="5"/>
  <c r="D438" i="5"/>
  <c r="C438" i="5"/>
  <c r="U438" i="5" s="1"/>
  <c r="B438" i="5"/>
  <c r="T438" i="5" s="1"/>
  <c r="A438" i="5"/>
  <c r="S437" i="5"/>
  <c r="R437" i="5"/>
  <c r="Q437" i="5"/>
  <c r="P437" i="5"/>
  <c r="O437" i="5"/>
  <c r="N437" i="5"/>
  <c r="K437" i="5"/>
  <c r="J437" i="5"/>
  <c r="I437" i="5"/>
  <c r="H437" i="5"/>
  <c r="G437" i="5"/>
  <c r="F437" i="5"/>
  <c r="E437" i="5"/>
  <c r="D437" i="5"/>
  <c r="C437" i="5"/>
  <c r="U437" i="5" s="1"/>
  <c r="B437" i="5"/>
  <c r="T437" i="5" s="1"/>
  <c r="A437" i="5"/>
  <c r="S436" i="5"/>
  <c r="R436" i="5"/>
  <c r="Q436" i="5"/>
  <c r="P436" i="5"/>
  <c r="O436" i="5"/>
  <c r="N436" i="5"/>
  <c r="K436" i="5"/>
  <c r="J436" i="5"/>
  <c r="I436" i="5"/>
  <c r="H436" i="5"/>
  <c r="G436" i="5"/>
  <c r="F436" i="5"/>
  <c r="E436" i="5"/>
  <c r="D436" i="5"/>
  <c r="C436" i="5"/>
  <c r="U436" i="5" s="1"/>
  <c r="B436" i="5"/>
  <c r="T436" i="5" s="1"/>
  <c r="A436" i="5"/>
  <c r="S435" i="5"/>
  <c r="R435" i="5"/>
  <c r="Q435" i="5"/>
  <c r="P435" i="5"/>
  <c r="O435" i="5"/>
  <c r="N435" i="5"/>
  <c r="K435" i="5"/>
  <c r="J435" i="5"/>
  <c r="I435" i="5"/>
  <c r="H435" i="5"/>
  <c r="G435" i="5"/>
  <c r="F435" i="5"/>
  <c r="E435" i="5"/>
  <c r="D435" i="5"/>
  <c r="C435" i="5"/>
  <c r="U435" i="5" s="1"/>
  <c r="B435" i="5"/>
  <c r="T435" i="5" s="1"/>
  <c r="A435" i="5"/>
  <c r="S434" i="5"/>
  <c r="R434" i="5"/>
  <c r="Q434" i="5"/>
  <c r="P434" i="5"/>
  <c r="O434" i="5"/>
  <c r="N434" i="5"/>
  <c r="K434" i="5"/>
  <c r="J434" i="5"/>
  <c r="I434" i="5"/>
  <c r="H434" i="5"/>
  <c r="G434" i="5"/>
  <c r="F434" i="5"/>
  <c r="E434" i="5"/>
  <c r="D434" i="5"/>
  <c r="C434" i="5"/>
  <c r="U434" i="5" s="1"/>
  <c r="B434" i="5"/>
  <c r="T434" i="5" s="1"/>
  <c r="A434" i="5"/>
  <c r="S433" i="5"/>
  <c r="R433" i="5"/>
  <c r="Q433" i="5"/>
  <c r="P433" i="5"/>
  <c r="O433" i="5"/>
  <c r="N433" i="5"/>
  <c r="K433" i="5"/>
  <c r="J433" i="5"/>
  <c r="I433" i="5"/>
  <c r="H433" i="5"/>
  <c r="G433" i="5"/>
  <c r="F433" i="5"/>
  <c r="E433" i="5"/>
  <c r="D433" i="5"/>
  <c r="C433" i="5"/>
  <c r="U433" i="5" s="1"/>
  <c r="B433" i="5"/>
  <c r="T433" i="5" s="1"/>
  <c r="A433" i="5"/>
  <c r="S432" i="5"/>
  <c r="R432" i="5"/>
  <c r="Q432" i="5"/>
  <c r="P432" i="5"/>
  <c r="O432" i="5"/>
  <c r="N432" i="5"/>
  <c r="K432" i="5"/>
  <c r="J432" i="5"/>
  <c r="I432" i="5"/>
  <c r="H432" i="5"/>
  <c r="G432" i="5"/>
  <c r="F432" i="5"/>
  <c r="E432" i="5"/>
  <c r="D432" i="5"/>
  <c r="C432" i="5"/>
  <c r="U432" i="5" s="1"/>
  <c r="B432" i="5"/>
  <c r="T432" i="5" s="1"/>
  <c r="A432" i="5"/>
  <c r="S431" i="5"/>
  <c r="R431" i="5"/>
  <c r="Q431" i="5"/>
  <c r="P431" i="5"/>
  <c r="O431" i="5"/>
  <c r="N431" i="5"/>
  <c r="K431" i="5"/>
  <c r="J431" i="5"/>
  <c r="I431" i="5"/>
  <c r="H431" i="5"/>
  <c r="G431" i="5"/>
  <c r="F431" i="5"/>
  <c r="E431" i="5"/>
  <c r="D431" i="5"/>
  <c r="C431" i="5"/>
  <c r="U431" i="5" s="1"/>
  <c r="B431" i="5"/>
  <c r="T431" i="5" s="1"/>
  <c r="A431" i="5"/>
  <c r="S430" i="5"/>
  <c r="R430" i="5"/>
  <c r="Q430" i="5"/>
  <c r="P430" i="5"/>
  <c r="O430" i="5"/>
  <c r="N430" i="5"/>
  <c r="K430" i="5"/>
  <c r="J430" i="5"/>
  <c r="I430" i="5"/>
  <c r="H430" i="5"/>
  <c r="G430" i="5"/>
  <c r="F430" i="5"/>
  <c r="E430" i="5"/>
  <c r="D430" i="5"/>
  <c r="C430" i="5"/>
  <c r="U430" i="5" s="1"/>
  <c r="B430" i="5"/>
  <c r="T430" i="5" s="1"/>
  <c r="A430" i="5"/>
  <c r="S429" i="5"/>
  <c r="R429" i="5"/>
  <c r="Q429" i="5"/>
  <c r="P429" i="5"/>
  <c r="O429" i="5"/>
  <c r="N429" i="5"/>
  <c r="K429" i="5"/>
  <c r="J429" i="5"/>
  <c r="I429" i="5"/>
  <c r="H429" i="5"/>
  <c r="G429" i="5"/>
  <c r="F429" i="5"/>
  <c r="E429" i="5"/>
  <c r="D429" i="5"/>
  <c r="C429" i="5"/>
  <c r="U429" i="5" s="1"/>
  <c r="B429" i="5"/>
  <c r="T429" i="5" s="1"/>
  <c r="A429" i="5"/>
  <c r="S428" i="5"/>
  <c r="R428" i="5"/>
  <c r="Q428" i="5"/>
  <c r="P428" i="5"/>
  <c r="O428" i="5"/>
  <c r="N428" i="5"/>
  <c r="K428" i="5"/>
  <c r="J428" i="5"/>
  <c r="I428" i="5"/>
  <c r="H428" i="5"/>
  <c r="G428" i="5"/>
  <c r="F428" i="5"/>
  <c r="E428" i="5"/>
  <c r="D428" i="5"/>
  <c r="C428" i="5"/>
  <c r="U428" i="5" s="1"/>
  <c r="B428" i="5"/>
  <c r="T428" i="5" s="1"/>
  <c r="A428" i="5"/>
  <c r="S427" i="5"/>
  <c r="R427" i="5"/>
  <c r="Q427" i="5"/>
  <c r="P427" i="5"/>
  <c r="O427" i="5"/>
  <c r="N427" i="5"/>
  <c r="K427" i="5"/>
  <c r="J427" i="5"/>
  <c r="I427" i="5"/>
  <c r="H427" i="5"/>
  <c r="G427" i="5"/>
  <c r="F427" i="5"/>
  <c r="E427" i="5"/>
  <c r="D427" i="5"/>
  <c r="C427" i="5"/>
  <c r="U427" i="5" s="1"/>
  <c r="B427" i="5"/>
  <c r="T427" i="5" s="1"/>
  <c r="A427" i="5"/>
  <c r="S426" i="5"/>
  <c r="R426" i="5"/>
  <c r="Q426" i="5"/>
  <c r="P426" i="5"/>
  <c r="O426" i="5"/>
  <c r="N426" i="5"/>
  <c r="K426" i="5"/>
  <c r="J426" i="5"/>
  <c r="I426" i="5"/>
  <c r="H426" i="5"/>
  <c r="G426" i="5"/>
  <c r="F426" i="5"/>
  <c r="E426" i="5"/>
  <c r="D426" i="5"/>
  <c r="C426" i="5"/>
  <c r="U426" i="5" s="1"/>
  <c r="B426" i="5"/>
  <c r="T426" i="5" s="1"/>
  <c r="A426" i="5"/>
  <c r="S425" i="5"/>
  <c r="R425" i="5"/>
  <c r="Q425" i="5"/>
  <c r="P425" i="5"/>
  <c r="O425" i="5"/>
  <c r="N425" i="5"/>
  <c r="K425" i="5"/>
  <c r="J425" i="5"/>
  <c r="I425" i="5"/>
  <c r="H425" i="5"/>
  <c r="G425" i="5"/>
  <c r="F425" i="5"/>
  <c r="E425" i="5"/>
  <c r="D425" i="5"/>
  <c r="C425" i="5"/>
  <c r="U425" i="5" s="1"/>
  <c r="B425" i="5"/>
  <c r="T425" i="5" s="1"/>
  <c r="A425" i="5"/>
  <c r="S424" i="5"/>
  <c r="R424" i="5"/>
  <c r="Q424" i="5"/>
  <c r="P424" i="5"/>
  <c r="O424" i="5"/>
  <c r="N424" i="5"/>
  <c r="K424" i="5"/>
  <c r="J424" i="5"/>
  <c r="I424" i="5"/>
  <c r="H424" i="5"/>
  <c r="G424" i="5"/>
  <c r="F424" i="5"/>
  <c r="E424" i="5"/>
  <c r="D424" i="5"/>
  <c r="C424" i="5"/>
  <c r="U424" i="5" s="1"/>
  <c r="B424" i="5"/>
  <c r="T424" i="5" s="1"/>
  <c r="A424" i="5"/>
  <c r="S423" i="5"/>
  <c r="R423" i="5"/>
  <c r="Q423" i="5"/>
  <c r="P423" i="5"/>
  <c r="O423" i="5"/>
  <c r="N423" i="5"/>
  <c r="K423" i="5"/>
  <c r="J423" i="5"/>
  <c r="I423" i="5"/>
  <c r="H423" i="5"/>
  <c r="G423" i="5"/>
  <c r="F423" i="5"/>
  <c r="E423" i="5"/>
  <c r="D423" i="5"/>
  <c r="C423" i="5"/>
  <c r="U423" i="5" s="1"/>
  <c r="B423" i="5"/>
  <c r="T423" i="5" s="1"/>
  <c r="A423" i="5"/>
  <c r="S422" i="5"/>
  <c r="R422" i="5"/>
  <c r="Q422" i="5"/>
  <c r="P422" i="5"/>
  <c r="O422" i="5"/>
  <c r="N422" i="5"/>
  <c r="K422" i="5"/>
  <c r="J422" i="5"/>
  <c r="I422" i="5"/>
  <c r="H422" i="5"/>
  <c r="G422" i="5"/>
  <c r="F422" i="5"/>
  <c r="E422" i="5"/>
  <c r="D422" i="5"/>
  <c r="C422" i="5"/>
  <c r="U422" i="5" s="1"/>
  <c r="B422" i="5"/>
  <c r="T422" i="5" s="1"/>
  <c r="A422" i="5"/>
  <c r="S421" i="5"/>
  <c r="R421" i="5"/>
  <c r="Q421" i="5"/>
  <c r="P421" i="5"/>
  <c r="O421" i="5"/>
  <c r="N421" i="5"/>
  <c r="K421" i="5"/>
  <c r="J421" i="5"/>
  <c r="I421" i="5"/>
  <c r="H421" i="5"/>
  <c r="G421" i="5"/>
  <c r="F421" i="5"/>
  <c r="E421" i="5"/>
  <c r="D421" i="5"/>
  <c r="C421" i="5"/>
  <c r="U421" i="5" s="1"/>
  <c r="B421" i="5"/>
  <c r="T421" i="5" s="1"/>
  <c r="A421" i="5"/>
  <c r="S420" i="5"/>
  <c r="R420" i="5"/>
  <c r="Q420" i="5"/>
  <c r="P420" i="5"/>
  <c r="O420" i="5"/>
  <c r="N420" i="5"/>
  <c r="K420" i="5"/>
  <c r="J420" i="5"/>
  <c r="I420" i="5"/>
  <c r="H420" i="5"/>
  <c r="G420" i="5"/>
  <c r="F420" i="5"/>
  <c r="E420" i="5"/>
  <c r="D420" i="5"/>
  <c r="C420" i="5"/>
  <c r="U420" i="5" s="1"/>
  <c r="B420" i="5"/>
  <c r="T420" i="5" s="1"/>
  <c r="A420" i="5"/>
  <c r="S419" i="5"/>
  <c r="R419" i="5"/>
  <c r="Q419" i="5"/>
  <c r="P419" i="5"/>
  <c r="O419" i="5"/>
  <c r="N419" i="5"/>
  <c r="K419" i="5"/>
  <c r="J419" i="5"/>
  <c r="I419" i="5"/>
  <c r="H419" i="5"/>
  <c r="G419" i="5"/>
  <c r="F419" i="5"/>
  <c r="E419" i="5"/>
  <c r="D419" i="5"/>
  <c r="C419" i="5"/>
  <c r="U419" i="5" s="1"/>
  <c r="B419" i="5"/>
  <c r="T419" i="5" s="1"/>
  <c r="A419" i="5"/>
  <c r="S418" i="5"/>
  <c r="R418" i="5"/>
  <c r="Q418" i="5"/>
  <c r="P418" i="5"/>
  <c r="O418" i="5"/>
  <c r="N418" i="5"/>
  <c r="K418" i="5"/>
  <c r="J418" i="5"/>
  <c r="I418" i="5"/>
  <c r="H418" i="5"/>
  <c r="G418" i="5"/>
  <c r="F418" i="5"/>
  <c r="E418" i="5"/>
  <c r="D418" i="5"/>
  <c r="C418" i="5"/>
  <c r="U418" i="5" s="1"/>
  <c r="B418" i="5"/>
  <c r="T418" i="5" s="1"/>
  <c r="A418" i="5"/>
  <c r="S417" i="5"/>
  <c r="R417" i="5"/>
  <c r="Q417" i="5"/>
  <c r="P417" i="5"/>
  <c r="O417" i="5"/>
  <c r="N417" i="5"/>
  <c r="K417" i="5"/>
  <c r="J417" i="5"/>
  <c r="I417" i="5"/>
  <c r="H417" i="5"/>
  <c r="G417" i="5"/>
  <c r="F417" i="5"/>
  <c r="E417" i="5"/>
  <c r="D417" i="5"/>
  <c r="C417" i="5"/>
  <c r="U417" i="5" s="1"/>
  <c r="B417" i="5"/>
  <c r="T417" i="5" s="1"/>
  <c r="A417" i="5"/>
  <c r="S416" i="5"/>
  <c r="R416" i="5"/>
  <c r="Q416" i="5"/>
  <c r="P416" i="5"/>
  <c r="O416" i="5"/>
  <c r="N416" i="5"/>
  <c r="K416" i="5"/>
  <c r="J416" i="5"/>
  <c r="I416" i="5"/>
  <c r="H416" i="5"/>
  <c r="G416" i="5"/>
  <c r="F416" i="5"/>
  <c r="E416" i="5"/>
  <c r="D416" i="5"/>
  <c r="C416" i="5"/>
  <c r="U416" i="5" s="1"/>
  <c r="B416" i="5"/>
  <c r="T416" i="5" s="1"/>
  <c r="A416" i="5"/>
  <c r="S415" i="5"/>
  <c r="R415" i="5"/>
  <c r="Q415" i="5"/>
  <c r="P415" i="5"/>
  <c r="O415" i="5"/>
  <c r="N415" i="5"/>
  <c r="K415" i="5"/>
  <c r="J415" i="5"/>
  <c r="I415" i="5"/>
  <c r="H415" i="5"/>
  <c r="G415" i="5"/>
  <c r="F415" i="5"/>
  <c r="E415" i="5"/>
  <c r="D415" i="5"/>
  <c r="C415" i="5"/>
  <c r="U415" i="5" s="1"/>
  <c r="B415" i="5"/>
  <c r="T415" i="5" s="1"/>
  <c r="A415" i="5"/>
  <c r="S414" i="5"/>
  <c r="R414" i="5"/>
  <c r="Q414" i="5"/>
  <c r="P414" i="5"/>
  <c r="O414" i="5"/>
  <c r="N414" i="5"/>
  <c r="K414" i="5"/>
  <c r="J414" i="5"/>
  <c r="I414" i="5"/>
  <c r="H414" i="5"/>
  <c r="G414" i="5"/>
  <c r="F414" i="5"/>
  <c r="E414" i="5"/>
  <c r="D414" i="5"/>
  <c r="C414" i="5"/>
  <c r="U414" i="5" s="1"/>
  <c r="B414" i="5"/>
  <c r="T414" i="5" s="1"/>
  <c r="A414" i="5"/>
  <c r="S413" i="5"/>
  <c r="R413" i="5"/>
  <c r="Q413" i="5"/>
  <c r="P413" i="5"/>
  <c r="O413" i="5"/>
  <c r="N413" i="5"/>
  <c r="K413" i="5"/>
  <c r="J413" i="5"/>
  <c r="I413" i="5"/>
  <c r="H413" i="5"/>
  <c r="G413" i="5"/>
  <c r="F413" i="5"/>
  <c r="E413" i="5"/>
  <c r="D413" i="5"/>
  <c r="C413" i="5"/>
  <c r="U413" i="5" s="1"/>
  <c r="B413" i="5"/>
  <c r="T413" i="5" s="1"/>
  <c r="A413" i="5"/>
  <c r="S412" i="5"/>
  <c r="R412" i="5"/>
  <c r="Q412" i="5"/>
  <c r="P412" i="5"/>
  <c r="O412" i="5"/>
  <c r="N412" i="5"/>
  <c r="K412" i="5"/>
  <c r="J412" i="5"/>
  <c r="I412" i="5"/>
  <c r="H412" i="5"/>
  <c r="G412" i="5"/>
  <c r="F412" i="5"/>
  <c r="E412" i="5"/>
  <c r="D412" i="5"/>
  <c r="C412" i="5"/>
  <c r="U412" i="5" s="1"/>
  <c r="B412" i="5"/>
  <c r="T412" i="5" s="1"/>
  <c r="A412" i="5"/>
  <c r="S411" i="5"/>
  <c r="R411" i="5"/>
  <c r="Q411" i="5"/>
  <c r="P411" i="5"/>
  <c r="O411" i="5"/>
  <c r="N411" i="5"/>
  <c r="K411" i="5"/>
  <c r="J411" i="5"/>
  <c r="I411" i="5"/>
  <c r="H411" i="5"/>
  <c r="G411" i="5"/>
  <c r="F411" i="5"/>
  <c r="E411" i="5"/>
  <c r="D411" i="5"/>
  <c r="C411" i="5"/>
  <c r="U411" i="5" s="1"/>
  <c r="B411" i="5"/>
  <c r="T411" i="5" s="1"/>
  <c r="A411" i="5"/>
  <c r="S410" i="5"/>
  <c r="R410" i="5"/>
  <c r="Q410" i="5"/>
  <c r="P410" i="5"/>
  <c r="O410" i="5"/>
  <c r="N410" i="5"/>
  <c r="K410" i="5"/>
  <c r="J410" i="5"/>
  <c r="I410" i="5"/>
  <c r="H410" i="5"/>
  <c r="G410" i="5"/>
  <c r="F410" i="5"/>
  <c r="E410" i="5"/>
  <c r="D410" i="5"/>
  <c r="C410" i="5"/>
  <c r="U410" i="5" s="1"/>
  <c r="B410" i="5"/>
  <c r="T410" i="5" s="1"/>
  <c r="A410" i="5"/>
  <c r="S409" i="5"/>
  <c r="R409" i="5"/>
  <c r="Q409" i="5"/>
  <c r="P409" i="5"/>
  <c r="O409" i="5"/>
  <c r="N409" i="5"/>
  <c r="K409" i="5"/>
  <c r="J409" i="5"/>
  <c r="I409" i="5"/>
  <c r="H409" i="5"/>
  <c r="G409" i="5"/>
  <c r="F409" i="5"/>
  <c r="E409" i="5"/>
  <c r="D409" i="5"/>
  <c r="C409" i="5"/>
  <c r="U409" i="5" s="1"/>
  <c r="B409" i="5"/>
  <c r="T409" i="5" s="1"/>
  <c r="A409" i="5"/>
  <c r="S408" i="5"/>
  <c r="R408" i="5"/>
  <c r="Q408" i="5"/>
  <c r="P408" i="5"/>
  <c r="O408" i="5"/>
  <c r="N408" i="5"/>
  <c r="K408" i="5"/>
  <c r="J408" i="5"/>
  <c r="I408" i="5"/>
  <c r="H408" i="5"/>
  <c r="G408" i="5"/>
  <c r="F408" i="5"/>
  <c r="E408" i="5"/>
  <c r="D408" i="5"/>
  <c r="C408" i="5"/>
  <c r="U408" i="5" s="1"/>
  <c r="B408" i="5"/>
  <c r="T408" i="5" s="1"/>
  <c r="A408" i="5"/>
  <c r="S407" i="5"/>
  <c r="R407" i="5"/>
  <c r="Q407" i="5"/>
  <c r="P407" i="5"/>
  <c r="O407" i="5"/>
  <c r="N407" i="5"/>
  <c r="K407" i="5"/>
  <c r="J407" i="5"/>
  <c r="I407" i="5"/>
  <c r="H407" i="5"/>
  <c r="G407" i="5"/>
  <c r="F407" i="5"/>
  <c r="E407" i="5"/>
  <c r="D407" i="5"/>
  <c r="C407" i="5"/>
  <c r="U407" i="5" s="1"/>
  <c r="B407" i="5"/>
  <c r="T407" i="5" s="1"/>
  <c r="A407" i="5"/>
  <c r="S406" i="5"/>
  <c r="R406" i="5"/>
  <c r="Q406" i="5"/>
  <c r="P406" i="5"/>
  <c r="O406" i="5"/>
  <c r="N406" i="5"/>
  <c r="K406" i="5"/>
  <c r="J406" i="5"/>
  <c r="I406" i="5"/>
  <c r="H406" i="5"/>
  <c r="G406" i="5"/>
  <c r="F406" i="5"/>
  <c r="E406" i="5"/>
  <c r="D406" i="5"/>
  <c r="C406" i="5"/>
  <c r="U406" i="5" s="1"/>
  <c r="B406" i="5"/>
  <c r="T406" i="5" s="1"/>
  <c r="A406" i="5"/>
  <c r="S405" i="5"/>
  <c r="R405" i="5"/>
  <c r="Q405" i="5"/>
  <c r="P405" i="5"/>
  <c r="O405" i="5"/>
  <c r="N405" i="5"/>
  <c r="K405" i="5"/>
  <c r="J405" i="5"/>
  <c r="I405" i="5"/>
  <c r="H405" i="5"/>
  <c r="G405" i="5"/>
  <c r="F405" i="5"/>
  <c r="E405" i="5"/>
  <c r="D405" i="5"/>
  <c r="C405" i="5"/>
  <c r="U405" i="5" s="1"/>
  <c r="B405" i="5"/>
  <c r="T405" i="5" s="1"/>
  <c r="A405" i="5"/>
  <c r="S404" i="5"/>
  <c r="R404" i="5"/>
  <c r="Q404" i="5"/>
  <c r="P404" i="5"/>
  <c r="O404" i="5"/>
  <c r="N404" i="5"/>
  <c r="K404" i="5"/>
  <c r="J404" i="5"/>
  <c r="I404" i="5"/>
  <c r="H404" i="5"/>
  <c r="G404" i="5"/>
  <c r="F404" i="5"/>
  <c r="E404" i="5"/>
  <c r="D404" i="5"/>
  <c r="C404" i="5"/>
  <c r="U404" i="5" s="1"/>
  <c r="B404" i="5"/>
  <c r="T404" i="5" s="1"/>
  <c r="A404" i="5"/>
  <c r="S403" i="5"/>
  <c r="R403" i="5"/>
  <c r="Q403" i="5"/>
  <c r="P403" i="5"/>
  <c r="O403" i="5"/>
  <c r="N403" i="5"/>
  <c r="K403" i="5"/>
  <c r="J403" i="5"/>
  <c r="I403" i="5"/>
  <c r="H403" i="5"/>
  <c r="G403" i="5"/>
  <c r="F403" i="5"/>
  <c r="E403" i="5"/>
  <c r="D403" i="5"/>
  <c r="C403" i="5"/>
  <c r="U403" i="5" s="1"/>
  <c r="B403" i="5"/>
  <c r="T403" i="5" s="1"/>
  <c r="A403" i="5"/>
  <c r="S402" i="5"/>
  <c r="R402" i="5"/>
  <c r="Q402" i="5"/>
  <c r="P402" i="5"/>
  <c r="O402" i="5"/>
  <c r="N402" i="5"/>
  <c r="K402" i="5"/>
  <c r="J402" i="5"/>
  <c r="I402" i="5"/>
  <c r="H402" i="5"/>
  <c r="G402" i="5"/>
  <c r="F402" i="5"/>
  <c r="E402" i="5"/>
  <c r="D402" i="5"/>
  <c r="C402" i="5"/>
  <c r="U402" i="5" s="1"/>
  <c r="B402" i="5"/>
  <c r="T402" i="5" s="1"/>
  <c r="A402" i="5"/>
  <c r="S401" i="5"/>
  <c r="R401" i="5"/>
  <c r="Q401" i="5"/>
  <c r="P401" i="5"/>
  <c r="O401" i="5"/>
  <c r="N401" i="5"/>
  <c r="K401" i="5"/>
  <c r="J401" i="5"/>
  <c r="I401" i="5"/>
  <c r="H401" i="5"/>
  <c r="G401" i="5"/>
  <c r="F401" i="5"/>
  <c r="E401" i="5"/>
  <c r="D401" i="5"/>
  <c r="C401" i="5"/>
  <c r="U401" i="5" s="1"/>
  <c r="B401" i="5"/>
  <c r="T401" i="5" s="1"/>
  <c r="A401" i="5"/>
  <c r="S400" i="5"/>
  <c r="R400" i="5"/>
  <c r="Q400" i="5"/>
  <c r="P400" i="5"/>
  <c r="O400" i="5"/>
  <c r="N400" i="5"/>
  <c r="K400" i="5"/>
  <c r="J400" i="5"/>
  <c r="I400" i="5"/>
  <c r="H400" i="5"/>
  <c r="G400" i="5"/>
  <c r="F400" i="5"/>
  <c r="E400" i="5"/>
  <c r="D400" i="5"/>
  <c r="C400" i="5"/>
  <c r="U400" i="5" s="1"/>
  <c r="B400" i="5"/>
  <c r="T400" i="5" s="1"/>
  <c r="A400" i="5"/>
  <c r="S399" i="5"/>
  <c r="R399" i="5"/>
  <c r="Q399" i="5"/>
  <c r="P399" i="5"/>
  <c r="O399" i="5"/>
  <c r="N399" i="5"/>
  <c r="K399" i="5"/>
  <c r="J399" i="5"/>
  <c r="I399" i="5"/>
  <c r="H399" i="5"/>
  <c r="G399" i="5"/>
  <c r="F399" i="5"/>
  <c r="E399" i="5"/>
  <c r="D399" i="5"/>
  <c r="C399" i="5"/>
  <c r="U399" i="5" s="1"/>
  <c r="B399" i="5"/>
  <c r="T399" i="5" s="1"/>
  <c r="A399" i="5"/>
  <c r="S398" i="5"/>
  <c r="R398" i="5"/>
  <c r="Q398" i="5"/>
  <c r="P398" i="5"/>
  <c r="O398" i="5"/>
  <c r="N398" i="5"/>
  <c r="K398" i="5"/>
  <c r="J398" i="5"/>
  <c r="I398" i="5"/>
  <c r="H398" i="5"/>
  <c r="G398" i="5"/>
  <c r="F398" i="5"/>
  <c r="E398" i="5"/>
  <c r="D398" i="5"/>
  <c r="C398" i="5"/>
  <c r="U398" i="5" s="1"/>
  <c r="B398" i="5"/>
  <c r="T398" i="5" s="1"/>
  <c r="A398" i="5"/>
  <c r="S397" i="5"/>
  <c r="R397" i="5"/>
  <c r="Q397" i="5"/>
  <c r="P397" i="5"/>
  <c r="O397" i="5"/>
  <c r="N397" i="5"/>
  <c r="K397" i="5"/>
  <c r="J397" i="5"/>
  <c r="I397" i="5"/>
  <c r="H397" i="5"/>
  <c r="G397" i="5"/>
  <c r="F397" i="5"/>
  <c r="E397" i="5"/>
  <c r="D397" i="5"/>
  <c r="C397" i="5"/>
  <c r="U397" i="5" s="1"/>
  <c r="B397" i="5"/>
  <c r="T397" i="5" s="1"/>
  <c r="A397" i="5"/>
  <c r="S396" i="5"/>
  <c r="R396" i="5"/>
  <c r="Q396" i="5"/>
  <c r="P396" i="5"/>
  <c r="O396" i="5"/>
  <c r="N396" i="5"/>
  <c r="K396" i="5"/>
  <c r="J396" i="5"/>
  <c r="I396" i="5"/>
  <c r="H396" i="5"/>
  <c r="G396" i="5"/>
  <c r="F396" i="5"/>
  <c r="E396" i="5"/>
  <c r="D396" i="5"/>
  <c r="C396" i="5"/>
  <c r="U396" i="5" s="1"/>
  <c r="B396" i="5"/>
  <c r="T396" i="5" s="1"/>
  <c r="A396" i="5"/>
  <c r="S395" i="5"/>
  <c r="R395" i="5"/>
  <c r="Q395" i="5"/>
  <c r="P395" i="5"/>
  <c r="O395" i="5"/>
  <c r="N395" i="5"/>
  <c r="K395" i="5"/>
  <c r="J395" i="5"/>
  <c r="I395" i="5"/>
  <c r="H395" i="5"/>
  <c r="G395" i="5"/>
  <c r="F395" i="5"/>
  <c r="E395" i="5"/>
  <c r="D395" i="5"/>
  <c r="C395" i="5"/>
  <c r="U395" i="5" s="1"/>
  <c r="B395" i="5"/>
  <c r="T395" i="5" s="1"/>
  <c r="A395" i="5"/>
  <c r="S394" i="5"/>
  <c r="R394" i="5"/>
  <c r="Q394" i="5"/>
  <c r="P394" i="5"/>
  <c r="O394" i="5"/>
  <c r="N394" i="5"/>
  <c r="K394" i="5"/>
  <c r="J394" i="5"/>
  <c r="I394" i="5"/>
  <c r="H394" i="5"/>
  <c r="G394" i="5"/>
  <c r="F394" i="5"/>
  <c r="E394" i="5"/>
  <c r="D394" i="5"/>
  <c r="C394" i="5"/>
  <c r="U394" i="5" s="1"/>
  <c r="B394" i="5"/>
  <c r="T394" i="5" s="1"/>
  <c r="A394" i="5"/>
  <c r="S393" i="5"/>
  <c r="R393" i="5"/>
  <c r="Q393" i="5"/>
  <c r="P393" i="5"/>
  <c r="O393" i="5"/>
  <c r="N393" i="5"/>
  <c r="K393" i="5"/>
  <c r="J393" i="5"/>
  <c r="I393" i="5"/>
  <c r="H393" i="5"/>
  <c r="G393" i="5"/>
  <c r="F393" i="5"/>
  <c r="E393" i="5"/>
  <c r="D393" i="5"/>
  <c r="C393" i="5"/>
  <c r="U393" i="5" s="1"/>
  <c r="B393" i="5"/>
  <c r="T393" i="5" s="1"/>
  <c r="A393" i="5"/>
  <c r="S392" i="5"/>
  <c r="R392" i="5"/>
  <c r="Q392" i="5"/>
  <c r="P392" i="5"/>
  <c r="O392" i="5"/>
  <c r="N392" i="5"/>
  <c r="K392" i="5"/>
  <c r="J392" i="5"/>
  <c r="I392" i="5"/>
  <c r="H392" i="5"/>
  <c r="G392" i="5"/>
  <c r="F392" i="5"/>
  <c r="E392" i="5"/>
  <c r="D392" i="5"/>
  <c r="C392" i="5"/>
  <c r="U392" i="5" s="1"/>
  <c r="B392" i="5"/>
  <c r="T392" i="5" s="1"/>
  <c r="A392" i="5"/>
  <c r="S391" i="5"/>
  <c r="R391" i="5"/>
  <c r="Q391" i="5"/>
  <c r="P391" i="5"/>
  <c r="O391" i="5"/>
  <c r="N391" i="5"/>
  <c r="K391" i="5"/>
  <c r="J391" i="5"/>
  <c r="I391" i="5"/>
  <c r="H391" i="5"/>
  <c r="G391" i="5"/>
  <c r="F391" i="5"/>
  <c r="E391" i="5"/>
  <c r="D391" i="5"/>
  <c r="C391" i="5"/>
  <c r="U391" i="5" s="1"/>
  <c r="B391" i="5"/>
  <c r="T391" i="5" s="1"/>
  <c r="A391" i="5"/>
  <c r="S390" i="5"/>
  <c r="R390" i="5"/>
  <c r="Q390" i="5"/>
  <c r="P390" i="5"/>
  <c r="O390" i="5"/>
  <c r="N390" i="5"/>
  <c r="K390" i="5"/>
  <c r="J390" i="5"/>
  <c r="I390" i="5"/>
  <c r="H390" i="5"/>
  <c r="G390" i="5"/>
  <c r="F390" i="5"/>
  <c r="E390" i="5"/>
  <c r="D390" i="5"/>
  <c r="C390" i="5"/>
  <c r="U390" i="5" s="1"/>
  <c r="B390" i="5"/>
  <c r="T390" i="5" s="1"/>
  <c r="A390" i="5"/>
  <c r="S389" i="5"/>
  <c r="R389" i="5"/>
  <c r="Q389" i="5"/>
  <c r="P389" i="5"/>
  <c r="O389" i="5"/>
  <c r="N389" i="5"/>
  <c r="K389" i="5"/>
  <c r="J389" i="5"/>
  <c r="I389" i="5"/>
  <c r="H389" i="5"/>
  <c r="G389" i="5"/>
  <c r="F389" i="5"/>
  <c r="E389" i="5"/>
  <c r="D389" i="5"/>
  <c r="C389" i="5"/>
  <c r="U389" i="5" s="1"/>
  <c r="B389" i="5"/>
  <c r="T389" i="5" s="1"/>
  <c r="A389" i="5"/>
  <c r="S388" i="5"/>
  <c r="R388" i="5"/>
  <c r="Q388" i="5"/>
  <c r="P388" i="5"/>
  <c r="O388" i="5"/>
  <c r="N388" i="5"/>
  <c r="K388" i="5"/>
  <c r="J388" i="5"/>
  <c r="I388" i="5"/>
  <c r="H388" i="5"/>
  <c r="G388" i="5"/>
  <c r="F388" i="5"/>
  <c r="E388" i="5"/>
  <c r="D388" i="5"/>
  <c r="C388" i="5"/>
  <c r="U388" i="5" s="1"/>
  <c r="B388" i="5"/>
  <c r="T388" i="5" s="1"/>
  <c r="A388" i="5"/>
  <c r="S387" i="5"/>
  <c r="R387" i="5"/>
  <c r="Q387" i="5"/>
  <c r="P387" i="5"/>
  <c r="O387" i="5"/>
  <c r="N387" i="5"/>
  <c r="K387" i="5"/>
  <c r="J387" i="5"/>
  <c r="I387" i="5"/>
  <c r="H387" i="5"/>
  <c r="G387" i="5"/>
  <c r="F387" i="5"/>
  <c r="E387" i="5"/>
  <c r="D387" i="5"/>
  <c r="C387" i="5"/>
  <c r="U387" i="5" s="1"/>
  <c r="B387" i="5"/>
  <c r="T387" i="5" s="1"/>
  <c r="A387" i="5"/>
  <c r="S386" i="5"/>
  <c r="R386" i="5"/>
  <c r="Q386" i="5"/>
  <c r="P386" i="5"/>
  <c r="O386" i="5"/>
  <c r="N386" i="5"/>
  <c r="K386" i="5"/>
  <c r="J386" i="5"/>
  <c r="I386" i="5"/>
  <c r="H386" i="5"/>
  <c r="G386" i="5"/>
  <c r="F386" i="5"/>
  <c r="E386" i="5"/>
  <c r="D386" i="5"/>
  <c r="C386" i="5"/>
  <c r="U386" i="5" s="1"/>
  <c r="B386" i="5"/>
  <c r="T386" i="5" s="1"/>
  <c r="A386" i="5"/>
  <c r="S385" i="5"/>
  <c r="R385" i="5"/>
  <c r="Q385" i="5"/>
  <c r="P385" i="5"/>
  <c r="O385" i="5"/>
  <c r="N385" i="5"/>
  <c r="K385" i="5"/>
  <c r="J385" i="5"/>
  <c r="I385" i="5"/>
  <c r="H385" i="5"/>
  <c r="G385" i="5"/>
  <c r="F385" i="5"/>
  <c r="E385" i="5"/>
  <c r="D385" i="5"/>
  <c r="C385" i="5"/>
  <c r="U385" i="5" s="1"/>
  <c r="B385" i="5"/>
  <c r="T385" i="5" s="1"/>
  <c r="A385" i="5"/>
  <c r="S384" i="5"/>
  <c r="R384" i="5"/>
  <c r="Q384" i="5"/>
  <c r="P384" i="5"/>
  <c r="O384" i="5"/>
  <c r="N384" i="5"/>
  <c r="K384" i="5"/>
  <c r="J384" i="5"/>
  <c r="I384" i="5"/>
  <c r="H384" i="5"/>
  <c r="G384" i="5"/>
  <c r="F384" i="5"/>
  <c r="E384" i="5"/>
  <c r="D384" i="5"/>
  <c r="C384" i="5"/>
  <c r="U384" i="5" s="1"/>
  <c r="B384" i="5"/>
  <c r="T384" i="5" s="1"/>
  <c r="A384" i="5"/>
  <c r="S383" i="5"/>
  <c r="R383" i="5"/>
  <c r="Q383" i="5"/>
  <c r="P383" i="5"/>
  <c r="O383" i="5"/>
  <c r="N383" i="5"/>
  <c r="K383" i="5"/>
  <c r="J383" i="5"/>
  <c r="I383" i="5"/>
  <c r="H383" i="5"/>
  <c r="G383" i="5"/>
  <c r="F383" i="5"/>
  <c r="E383" i="5"/>
  <c r="D383" i="5"/>
  <c r="C383" i="5"/>
  <c r="U383" i="5" s="1"/>
  <c r="B383" i="5"/>
  <c r="T383" i="5" s="1"/>
  <c r="A383" i="5"/>
  <c r="S382" i="5"/>
  <c r="R382" i="5"/>
  <c r="Q382" i="5"/>
  <c r="P382" i="5"/>
  <c r="O382" i="5"/>
  <c r="N382" i="5"/>
  <c r="K382" i="5"/>
  <c r="J382" i="5"/>
  <c r="I382" i="5"/>
  <c r="H382" i="5"/>
  <c r="G382" i="5"/>
  <c r="F382" i="5"/>
  <c r="E382" i="5"/>
  <c r="D382" i="5"/>
  <c r="C382" i="5"/>
  <c r="U382" i="5" s="1"/>
  <c r="B382" i="5"/>
  <c r="T382" i="5" s="1"/>
  <c r="A382" i="5"/>
  <c r="S381" i="5"/>
  <c r="R381" i="5"/>
  <c r="Q381" i="5"/>
  <c r="P381" i="5"/>
  <c r="O381" i="5"/>
  <c r="N381" i="5"/>
  <c r="K381" i="5"/>
  <c r="J381" i="5"/>
  <c r="I381" i="5"/>
  <c r="H381" i="5"/>
  <c r="G381" i="5"/>
  <c r="F381" i="5"/>
  <c r="E381" i="5"/>
  <c r="D381" i="5"/>
  <c r="C381" i="5"/>
  <c r="U381" i="5" s="1"/>
  <c r="B381" i="5"/>
  <c r="T381" i="5" s="1"/>
  <c r="A381" i="5"/>
  <c r="S380" i="5"/>
  <c r="R380" i="5"/>
  <c r="Q380" i="5"/>
  <c r="P380" i="5"/>
  <c r="O380" i="5"/>
  <c r="N380" i="5"/>
  <c r="K380" i="5"/>
  <c r="J380" i="5"/>
  <c r="I380" i="5"/>
  <c r="H380" i="5"/>
  <c r="G380" i="5"/>
  <c r="F380" i="5"/>
  <c r="E380" i="5"/>
  <c r="D380" i="5"/>
  <c r="C380" i="5"/>
  <c r="U380" i="5" s="1"/>
  <c r="B380" i="5"/>
  <c r="T380" i="5" s="1"/>
  <c r="A380" i="5"/>
  <c r="S379" i="5"/>
  <c r="R379" i="5"/>
  <c r="Q379" i="5"/>
  <c r="P379" i="5"/>
  <c r="O379" i="5"/>
  <c r="N379" i="5"/>
  <c r="K379" i="5"/>
  <c r="J379" i="5"/>
  <c r="I379" i="5"/>
  <c r="H379" i="5"/>
  <c r="G379" i="5"/>
  <c r="F379" i="5"/>
  <c r="E379" i="5"/>
  <c r="D379" i="5"/>
  <c r="C379" i="5"/>
  <c r="U379" i="5" s="1"/>
  <c r="B379" i="5"/>
  <c r="T379" i="5" s="1"/>
  <c r="A379" i="5"/>
  <c r="S378" i="5"/>
  <c r="R378" i="5"/>
  <c r="Q378" i="5"/>
  <c r="P378" i="5"/>
  <c r="O378" i="5"/>
  <c r="N378" i="5"/>
  <c r="K378" i="5"/>
  <c r="J378" i="5"/>
  <c r="I378" i="5"/>
  <c r="H378" i="5"/>
  <c r="G378" i="5"/>
  <c r="F378" i="5"/>
  <c r="E378" i="5"/>
  <c r="D378" i="5"/>
  <c r="C378" i="5"/>
  <c r="U378" i="5" s="1"/>
  <c r="B378" i="5"/>
  <c r="T378" i="5" s="1"/>
  <c r="A378" i="5"/>
  <c r="S377" i="5"/>
  <c r="R377" i="5"/>
  <c r="Q377" i="5"/>
  <c r="P377" i="5"/>
  <c r="O377" i="5"/>
  <c r="N377" i="5"/>
  <c r="K377" i="5"/>
  <c r="J377" i="5"/>
  <c r="I377" i="5"/>
  <c r="H377" i="5"/>
  <c r="G377" i="5"/>
  <c r="F377" i="5"/>
  <c r="E377" i="5"/>
  <c r="D377" i="5"/>
  <c r="C377" i="5"/>
  <c r="U377" i="5" s="1"/>
  <c r="B377" i="5"/>
  <c r="T377" i="5" s="1"/>
  <c r="A377" i="5"/>
  <c r="S376" i="5"/>
  <c r="R376" i="5"/>
  <c r="Q376" i="5"/>
  <c r="P376" i="5"/>
  <c r="O376" i="5"/>
  <c r="N376" i="5"/>
  <c r="K376" i="5"/>
  <c r="J376" i="5"/>
  <c r="I376" i="5"/>
  <c r="H376" i="5"/>
  <c r="G376" i="5"/>
  <c r="F376" i="5"/>
  <c r="E376" i="5"/>
  <c r="D376" i="5"/>
  <c r="C376" i="5"/>
  <c r="U376" i="5" s="1"/>
  <c r="B376" i="5"/>
  <c r="T376" i="5" s="1"/>
  <c r="A376" i="5"/>
  <c r="S375" i="5"/>
  <c r="R375" i="5"/>
  <c r="Q375" i="5"/>
  <c r="P375" i="5"/>
  <c r="O375" i="5"/>
  <c r="N375" i="5"/>
  <c r="K375" i="5"/>
  <c r="J375" i="5"/>
  <c r="I375" i="5"/>
  <c r="H375" i="5"/>
  <c r="G375" i="5"/>
  <c r="F375" i="5"/>
  <c r="E375" i="5"/>
  <c r="D375" i="5"/>
  <c r="C375" i="5"/>
  <c r="U375" i="5" s="1"/>
  <c r="B375" i="5"/>
  <c r="T375" i="5" s="1"/>
  <c r="A375" i="5"/>
  <c r="S374" i="5"/>
  <c r="R374" i="5"/>
  <c r="Q374" i="5"/>
  <c r="P374" i="5"/>
  <c r="O374" i="5"/>
  <c r="N374" i="5"/>
  <c r="K374" i="5"/>
  <c r="J374" i="5"/>
  <c r="I374" i="5"/>
  <c r="H374" i="5"/>
  <c r="G374" i="5"/>
  <c r="F374" i="5"/>
  <c r="E374" i="5"/>
  <c r="D374" i="5"/>
  <c r="C374" i="5"/>
  <c r="U374" i="5" s="1"/>
  <c r="B374" i="5"/>
  <c r="T374" i="5" s="1"/>
  <c r="A374" i="5"/>
  <c r="S373" i="5"/>
  <c r="R373" i="5"/>
  <c r="Q373" i="5"/>
  <c r="P373" i="5"/>
  <c r="O373" i="5"/>
  <c r="N373" i="5"/>
  <c r="K373" i="5"/>
  <c r="J373" i="5"/>
  <c r="I373" i="5"/>
  <c r="H373" i="5"/>
  <c r="G373" i="5"/>
  <c r="F373" i="5"/>
  <c r="E373" i="5"/>
  <c r="D373" i="5"/>
  <c r="C373" i="5"/>
  <c r="U373" i="5" s="1"/>
  <c r="B373" i="5"/>
  <c r="T373" i="5" s="1"/>
  <c r="A373" i="5"/>
  <c r="S372" i="5"/>
  <c r="R372" i="5"/>
  <c r="Q372" i="5"/>
  <c r="P372" i="5"/>
  <c r="O372" i="5"/>
  <c r="N372" i="5"/>
  <c r="K372" i="5"/>
  <c r="J372" i="5"/>
  <c r="I372" i="5"/>
  <c r="H372" i="5"/>
  <c r="G372" i="5"/>
  <c r="F372" i="5"/>
  <c r="E372" i="5"/>
  <c r="D372" i="5"/>
  <c r="C372" i="5"/>
  <c r="U372" i="5" s="1"/>
  <c r="B372" i="5"/>
  <c r="T372" i="5" s="1"/>
  <c r="A372" i="5"/>
  <c r="S371" i="5"/>
  <c r="R371" i="5"/>
  <c r="Q371" i="5"/>
  <c r="P371" i="5"/>
  <c r="O371" i="5"/>
  <c r="N371" i="5"/>
  <c r="K371" i="5"/>
  <c r="J371" i="5"/>
  <c r="I371" i="5"/>
  <c r="H371" i="5"/>
  <c r="G371" i="5"/>
  <c r="F371" i="5"/>
  <c r="E371" i="5"/>
  <c r="D371" i="5"/>
  <c r="C371" i="5"/>
  <c r="U371" i="5" s="1"/>
  <c r="B371" i="5"/>
  <c r="T371" i="5" s="1"/>
  <c r="A371" i="5"/>
  <c r="S370" i="5"/>
  <c r="R370" i="5"/>
  <c r="Q370" i="5"/>
  <c r="P370" i="5"/>
  <c r="O370" i="5"/>
  <c r="N370" i="5"/>
  <c r="K370" i="5"/>
  <c r="J370" i="5"/>
  <c r="I370" i="5"/>
  <c r="H370" i="5"/>
  <c r="G370" i="5"/>
  <c r="F370" i="5"/>
  <c r="E370" i="5"/>
  <c r="D370" i="5"/>
  <c r="C370" i="5"/>
  <c r="U370" i="5" s="1"/>
  <c r="B370" i="5"/>
  <c r="T370" i="5" s="1"/>
  <c r="A370" i="5"/>
  <c r="S369" i="5"/>
  <c r="R369" i="5"/>
  <c r="Q369" i="5"/>
  <c r="P369" i="5"/>
  <c r="O369" i="5"/>
  <c r="N369" i="5"/>
  <c r="K369" i="5"/>
  <c r="J369" i="5"/>
  <c r="I369" i="5"/>
  <c r="H369" i="5"/>
  <c r="G369" i="5"/>
  <c r="F369" i="5"/>
  <c r="E369" i="5"/>
  <c r="D369" i="5"/>
  <c r="C369" i="5"/>
  <c r="U369" i="5" s="1"/>
  <c r="B369" i="5"/>
  <c r="T369" i="5" s="1"/>
  <c r="A369" i="5"/>
  <c r="S368" i="5"/>
  <c r="R368" i="5"/>
  <c r="Q368" i="5"/>
  <c r="P368" i="5"/>
  <c r="O368" i="5"/>
  <c r="N368" i="5"/>
  <c r="K368" i="5"/>
  <c r="J368" i="5"/>
  <c r="I368" i="5"/>
  <c r="H368" i="5"/>
  <c r="G368" i="5"/>
  <c r="F368" i="5"/>
  <c r="E368" i="5"/>
  <c r="D368" i="5"/>
  <c r="C368" i="5"/>
  <c r="U368" i="5" s="1"/>
  <c r="B368" i="5"/>
  <c r="T368" i="5" s="1"/>
  <c r="A368" i="5"/>
  <c r="S367" i="5"/>
  <c r="R367" i="5"/>
  <c r="Q367" i="5"/>
  <c r="P367" i="5"/>
  <c r="O367" i="5"/>
  <c r="N367" i="5"/>
  <c r="K367" i="5"/>
  <c r="J367" i="5"/>
  <c r="I367" i="5"/>
  <c r="H367" i="5"/>
  <c r="G367" i="5"/>
  <c r="F367" i="5"/>
  <c r="E367" i="5"/>
  <c r="D367" i="5"/>
  <c r="C367" i="5"/>
  <c r="U367" i="5" s="1"/>
  <c r="B367" i="5"/>
  <c r="T367" i="5" s="1"/>
  <c r="A367" i="5"/>
  <c r="S366" i="5"/>
  <c r="R366" i="5"/>
  <c r="Q366" i="5"/>
  <c r="P366" i="5"/>
  <c r="O366" i="5"/>
  <c r="N366" i="5"/>
  <c r="K366" i="5"/>
  <c r="J366" i="5"/>
  <c r="I366" i="5"/>
  <c r="H366" i="5"/>
  <c r="G366" i="5"/>
  <c r="F366" i="5"/>
  <c r="E366" i="5"/>
  <c r="D366" i="5"/>
  <c r="C366" i="5"/>
  <c r="U366" i="5" s="1"/>
  <c r="B366" i="5"/>
  <c r="T366" i="5" s="1"/>
  <c r="A366" i="5"/>
  <c r="S365" i="5"/>
  <c r="R365" i="5"/>
  <c r="Q365" i="5"/>
  <c r="P365" i="5"/>
  <c r="O365" i="5"/>
  <c r="N365" i="5"/>
  <c r="K365" i="5"/>
  <c r="J365" i="5"/>
  <c r="I365" i="5"/>
  <c r="H365" i="5"/>
  <c r="G365" i="5"/>
  <c r="F365" i="5"/>
  <c r="E365" i="5"/>
  <c r="D365" i="5"/>
  <c r="C365" i="5"/>
  <c r="U365" i="5" s="1"/>
  <c r="B365" i="5"/>
  <c r="T365" i="5" s="1"/>
  <c r="A365" i="5"/>
  <c r="S364" i="5"/>
  <c r="R364" i="5"/>
  <c r="Q364" i="5"/>
  <c r="P364" i="5"/>
  <c r="O364" i="5"/>
  <c r="N364" i="5"/>
  <c r="K364" i="5"/>
  <c r="J364" i="5"/>
  <c r="I364" i="5"/>
  <c r="H364" i="5"/>
  <c r="G364" i="5"/>
  <c r="F364" i="5"/>
  <c r="E364" i="5"/>
  <c r="D364" i="5"/>
  <c r="C364" i="5"/>
  <c r="U364" i="5" s="1"/>
  <c r="B364" i="5"/>
  <c r="T364" i="5" s="1"/>
  <c r="A364" i="5"/>
  <c r="S363" i="5"/>
  <c r="R363" i="5"/>
  <c r="Q363" i="5"/>
  <c r="P363" i="5"/>
  <c r="O363" i="5"/>
  <c r="N363" i="5"/>
  <c r="K363" i="5"/>
  <c r="J363" i="5"/>
  <c r="I363" i="5"/>
  <c r="H363" i="5"/>
  <c r="G363" i="5"/>
  <c r="F363" i="5"/>
  <c r="E363" i="5"/>
  <c r="D363" i="5"/>
  <c r="C363" i="5"/>
  <c r="U363" i="5" s="1"/>
  <c r="B363" i="5"/>
  <c r="T363" i="5" s="1"/>
  <c r="A363" i="5"/>
  <c r="S362" i="5"/>
  <c r="R362" i="5"/>
  <c r="Q362" i="5"/>
  <c r="P362" i="5"/>
  <c r="O362" i="5"/>
  <c r="N362" i="5"/>
  <c r="K362" i="5"/>
  <c r="J362" i="5"/>
  <c r="I362" i="5"/>
  <c r="H362" i="5"/>
  <c r="G362" i="5"/>
  <c r="F362" i="5"/>
  <c r="E362" i="5"/>
  <c r="D362" i="5"/>
  <c r="C362" i="5"/>
  <c r="U362" i="5" s="1"/>
  <c r="B362" i="5"/>
  <c r="T362" i="5" s="1"/>
  <c r="A362" i="5"/>
  <c r="S361" i="5"/>
  <c r="R361" i="5"/>
  <c r="Q361" i="5"/>
  <c r="P361" i="5"/>
  <c r="O361" i="5"/>
  <c r="N361" i="5"/>
  <c r="K361" i="5"/>
  <c r="J361" i="5"/>
  <c r="I361" i="5"/>
  <c r="H361" i="5"/>
  <c r="G361" i="5"/>
  <c r="F361" i="5"/>
  <c r="E361" i="5"/>
  <c r="D361" i="5"/>
  <c r="C361" i="5"/>
  <c r="U361" i="5" s="1"/>
  <c r="B361" i="5"/>
  <c r="T361" i="5" s="1"/>
  <c r="A361" i="5"/>
  <c r="S360" i="5"/>
  <c r="R360" i="5"/>
  <c r="Q360" i="5"/>
  <c r="P360" i="5"/>
  <c r="O360" i="5"/>
  <c r="N360" i="5"/>
  <c r="K360" i="5"/>
  <c r="J360" i="5"/>
  <c r="I360" i="5"/>
  <c r="H360" i="5"/>
  <c r="G360" i="5"/>
  <c r="F360" i="5"/>
  <c r="E360" i="5"/>
  <c r="D360" i="5"/>
  <c r="C360" i="5"/>
  <c r="U360" i="5" s="1"/>
  <c r="B360" i="5"/>
  <c r="T360" i="5" s="1"/>
  <c r="A360" i="5"/>
  <c r="S359" i="5"/>
  <c r="R359" i="5"/>
  <c r="Q359" i="5"/>
  <c r="P359" i="5"/>
  <c r="O359" i="5"/>
  <c r="N359" i="5"/>
  <c r="K359" i="5"/>
  <c r="J359" i="5"/>
  <c r="I359" i="5"/>
  <c r="H359" i="5"/>
  <c r="G359" i="5"/>
  <c r="F359" i="5"/>
  <c r="E359" i="5"/>
  <c r="D359" i="5"/>
  <c r="C359" i="5"/>
  <c r="U359" i="5" s="1"/>
  <c r="B359" i="5"/>
  <c r="T359" i="5" s="1"/>
  <c r="A359" i="5"/>
  <c r="S358" i="5"/>
  <c r="R358" i="5"/>
  <c r="Q358" i="5"/>
  <c r="P358" i="5"/>
  <c r="O358" i="5"/>
  <c r="N358" i="5"/>
  <c r="K358" i="5"/>
  <c r="J358" i="5"/>
  <c r="I358" i="5"/>
  <c r="H358" i="5"/>
  <c r="G358" i="5"/>
  <c r="F358" i="5"/>
  <c r="E358" i="5"/>
  <c r="D358" i="5"/>
  <c r="C358" i="5"/>
  <c r="U358" i="5" s="1"/>
  <c r="B358" i="5"/>
  <c r="T358" i="5" s="1"/>
  <c r="A358" i="5"/>
  <c r="S357" i="5"/>
  <c r="R357" i="5"/>
  <c r="Q357" i="5"/>
  <c r="P357" i="5"/>
  <c r="O357" i="5"/>
  <c r="N357" i="5"/>
  <c r="K357" i="5"/>
  <c r="J357" i="5"/>
  <c r="I357" i="5"/>
  <c r="H357" i="5"/>
  <c r="G357" i="5"/>
  <c r="F357" i="5"/>
  <c r="E357" i="5"/>
  <c r="D357" i="5"/>
  <c r="C357" i="5"/>
  <c r="U357" i="5" s="1"/>
  <c r="B357" i="5"/>
  <c r="T357" i="5" s="1"/>
  <c r="A357" i="5"/>
  <c r="S356" i="5"/>
  <c r="R356" i="5"/>
  <c r="Q356" i="5"/>
  <c r="P356" i="5"/>
  <c r="O356" i="5"/>
  <c r="N356" i="5"/>
  <c r="K356" i="5"/>
  <c r="J356" i="5"/>
  <c r="I356" i="5"/>
  <c r="H356" i="5"/>
  <c r="G356" i="5"/>
  <c r="F356" i="5"/>
  <c r="E356" i="5"/>
  <c r="D356" i="5"/>
  <c r="C356" i="5"/>
  <c r="U356" i="5" s="1"/>
  <c r="B356" i="5"/>
  <c r="T356" i="5" s="1"/>
  <c r="A356" i="5"/>
  <c r="S355" i="5"/>
  <c r="R355" i="5"/>
  <c r="Q355" i="5"/>
  <c r="P355" i="5"/>
  <c r="O355" i="5"/>
  <c r="N355" i="5"/>
  <c r="K355" i="5"/>
  <c r="J355" i="5"/>
  <c r="I355" i="5"/>
  <c r="H355" i="5"/>
  <c r="G355" i="5"/>
  <c r="F355" i="5"/>
  <c r="E355" i="5"/>
  <c r="D355" i="5"/>
  <c r="C355" i="5"/>
  <c r="U355" i="5" s="1"/>
  <c r="B355" i="5"/>
  <c r="T355" i="5" s="1"/>
  <c r="A355" i="5"/>
  <c r="S354" i="5"/>
  <c r="R354" i="5"/>
  <c r="Q354" i="5"/>
  <c r="P354" i="5"/>
  <c r="O354" i="5"/>
  <c r="N354" i="5"/>
  <c r="K354" i="5"/>
  <c r="J354" i="5"/>
  <c r="I354" i="5"/>
  <c r="H354" i="5"/>
  <c r="G354" i="5"/>
  <c r="F354" i="5"/>
  <c r="E354" i="5"/>
  <c r="D354" i="5"/>
  <c r="C354" i="5"/>
  <c r="U354" i="5" s="1"/>
  <c r="B354" i="5"/>
  <c r="T354" i="5" s="1"/>
  <c r="A354" i="5"/>
  <c r="S353" i="5"/>
  <c r="R353" i="5"/>
  <c r="Q353" i="5"/>
  <c r="P353" i="5"/>
  <c r="O353" i="5"/>
  <c r="N353" i="5"/>
  <c r="K353" i="5"/>
  <c r="J353" i="5"/>
  <c r="I353" i="5"/>
  <c r="H353" i="5"/>
  <c r="G353" i="5"/>
  <c r="F353" i="5"/>
  <c r="E353" i="5"/>
  <c r="D353" i="5"/>
  <c r="C353" i="5"/>
  <c r="U353" i="5" s="1"/>
  <c r="B353" i="5"/>
  <c r="T353" i="5" s="1"/>
  <c r="A353" i="5"/>
  <c r="S352" i="5"/>
  <c r="R352" i="5"/>
  <c r="Q352" i="5"/>
  <c r="P352" i="5"/>
  <c r="O352" i="5"/>
  <c r="N352" i="5"/>
  <c r="K352" i="5"/>
  <c r="J352" i="5"/>
  <c r="I352" i="5"/>
  <c r="H352" i="5"/>
  <c r="G352" i="5"/>
  <c r="F352" i="5"/>
  <c r="E352" i="5"/>
  <c r="D352" i="5"/>
  <c r="C352" i="5"/>
  <c r="U352" i="5" s="1"/>
  <c r="B352" i="5"/>
  <c r="T352" i="5" s="1"/>
  <c r="A352" i="5"/>
  <c r="S351" i="5"/>
  <c r="R351" i="5"/>
  <c r="Q351" i="5"/>
  <c r="P351" i="5"/>
  <c r="O351" i="5"/>
  <c r="N351" i="5"/>
  <c r="K351" i="5"/>
  <c r="J351" i="5"/>
  <c r="I351" i="5"/>
  <c r="H351" i="5"/>
  <c r="G351" i="5"/>
  <c r="F351" i="5"/>
  <c r="E351" i="5"/>
  <c r="D351" i="5"/>
  <c r="C351" i="5"/>
  <c r="U351" i="5" s="1"/>
  <c r="B351" i="5"/>
  <c r="T351" i="5" s="1"/>
  <c r="A351" i="5"/>
  <c r="S350" i="5"/>
  <c r="R350" i="5"/>
  <c r="Q350" i="5"/>
  <c r="P350" i="5"/>
  <c r="O350" i="5"/>
  <c r="N350" i="5"/>
  <c r="K350" i="5"/>
  <c r="J350" i="5"/>
  <c r="I350" i="5"/>
  <c r="H350" i="5"/>
  <c r="G350" i="5"/>
  <c r="F350" i="5"/>
  <c r="E350" i="5"/>
  <c r="D350" i="5"/>
  <c r="C350" i="5"/>
  <c r="U350" i="5" s="1"/>
  <c r="B350" i="5"/>
  <c r="T350" i="5" s="1"/>
  <c r="A350" i="5"/>
  <c r="S349" i="5"/>
  <c r="R349" i="5"/>
  <c r="Q349" i="5"/>
  <c r="P349" i="5"/>
  <c r="O349" i="5"/>
  <c r="N349" i="5"/>
  <c r="K349" i="5"/>
  <c r="J349" i="5"/>
  <c r="I349" i="5"/>
  <c r="H349" i="5"/>
  <c r="G349" i="5"/>
  <c r="F349" i="5"/>
  <c r="E349" i="5"/>
  <c r="D349" i="5"/>
  <c r="C349" i="5"/>
  <c r="U349" i="5" s="1"/>
  <c r="B349" i="5"/>
  <c r="T349" i="5" s="1"/>
  <c r="A349" i="5"/>
  <c r="S348" i="5"/>
  <c r="R348" i="5"/>
  <c r="Q348" i="5"/>
  <c r="P348" i="5"/>
  <c r="O348" i="5"/>
  <c r="N348" i="5"/>
  <c r="K348" i="5"/>
  <c r="J348" i="5"/>
  <c r="I348" i="5"/>
  <c r="H348" i="5"/>
  <c r="G348" i="5"/>
  <c r="F348" i="5"/>
  <c r="E348" i="5"/>
  <c r="D348" i="5"/>
  <c r="C348" i="5"/>
  <c r="U348" i="5" s="1"/>
  <c r="B348" i="5"/>
  <c r="T348" i="5" s="1"/>
  <c r="A348" i="5"/>
  <c r="S347" i="5"/>
  <c r="R347" i="5"/>
  <c r="Q347" i="5"/>
  <c r="P347" i="5"/>
  <c r="O347" i="5"/>
  <c r="N347" i="5"/>
  <c r="K347" i="5"/>
  <c r="J347" i="5"/>
  <c r="I347" i="5"/>
  <c r="H347" i="5"/>
  <c r="G347" i="5"/>
  <c r="F347" i="5"/>
  <c r="E347" i="5"/>
  <c r="D347" i="5"/>
  <c r="C347" i="5"/>
  <c r="U347" i="5" s="1"/>
  <c r="B347" i="5"/>
  <c r="T347" i="5" s="1"/>
  <c r="A347" i="5"/>
  <c r="S346" i="5"/>
  <c r="R346" i="5"/>
  <c r="Q346" i="5"/>
  <c r="P346" i="5"/>
  <c r="O346" i="5"/>
  <c r="N346" i="5"/>
  <c r="K346" i="5"/>
  <c r="J346" i="5"/>
  <c r="I346" i="5"/>
  <c r="H346" i="5"/>
  <c r="G346" i="5"/>
  <c r="F346" i="5"/>
  <c r="E346" i="5"/>
  <c r="D346" i="5"/>
  <c r="C346" i="5"/>
  <c r="U346" i="5" s="1"/>
  <c r="B346" i="5"/>
  <c r="T346" i="5" s="1"/>
  <c r="A346" i="5"/>
  <c r="S345" i="5"/>
  <c r="R345" i="5"/>
  <c r="Q345" i="5"/>
  <c r="P345" i="5"/>
  <c r="O345" i="5"/>
  <c r="N345" i="5"/>
  <c r="K345" i="5"/>
  <c r="J345" i="5"/>
  <c r="I345" i="5"/>
  <c r="H345" i="5"/>
  <c r="G345" i="5"/>
  <c r="F345" i="5"/>
  <c r="E345" i="5"/>
  <c r="D345" i="5"/>
  <c r="C345" i="5"/>
  <c r="U345" i="5" s="1"/>
  <c r="B345" i="5"/>
  <c r="T345" i="5" s="1"/>
  <c r="A345" i="5"/>
  <c r="S344" i="5"/>
  <c r="R344" i="5"/>
  <c r="Q344" i="5"/>
  <c r="P344" i="5"/>
  <c r="O344" i="5"/>
  <c r="N344" i="5"/>
  <c r="K344" i="5"/>
  <c r="J344" i="5"/>
  <c r="I344" i="5"/>
  <c r="H344" i="5"/>
  <c r="G344" i="5"/>
  <c r="F344" i="5"/>
  <c r="E344" i="5"/>
  <c r="D344" i="5"/>
  <c r="C344" i="5"/>
  <c r="U344" i="5" s="1"/>
  <c r="B344" i="5"/>
  <c r="T344" i="5" s="1"/>
  <c r="A344" i="5"/>
  <c r="S343" i="5"/>
  <c r="R343" i="5"/>
  <c r="Q343" i="5"/>
  <c r="P343" i="5"/>
  <c r="O343" i="5"/>
  <c r="N343" i="5"/>
  <c r="K343" i="5"/>
  <c r="J343" i="5"/>
  <c r="I343" i="5"/>
  <c r="H343" i="5"/>
  <c r="G343" i="5"/>
  <c r="F343" i="5"/>
  <c r="E343" i="5"/>
  <c r="D343" i="5"/>
  <c r="C343" i="5"/>
  <c r="U343" i="5" s="1"/>
  <c r="B343" i="5"/>
  <c r="T343" i="5" s="1"/>
  <c r="A343" i="5"/>
  <c r="S342" i="5"/>
  <c r="R342" i="5"/>
  <c r="Q342" i="5"/>
  <c r="P342" i="5"/>
  <c r="O342" i="5"/>
  <c r="N342" i="5"/>
  <c r="K342" i="5"/>
  <c r="J342" i="5"/>
  <c r="I342" i="5"/>
  <c r="H342" i="5"/>
  <c r="G342" i="5"/>
  <c r="F342" i="5"/>
  <c r="E342" i="5"/>
  <c r="D342" i="5"/>
  <c r="C342" i="5"/>
  <c r="U342" i="5" s="1"/>
  <c r="B342" i="5"/>
  <c r="T342" i="5" s="1"/>
  <c r="A342" i="5"/>
  <c r="S341" i="5"/>
  <c r="R341" i="5"/>
  <c r="Q341" i="5"/>
  <c r="P341" i="5"/>
  <c r="O341" i="5"/>
  <c r="N341" i="5"/>
  <c r="K341" i="5"/>
  <c r="J341" i="5"/>
  <c r="I341" i="5"/>
  <c r="H341" i="5"/>
  <c r="G341" i="5"/>
  <c r="F341" i="5"/>
  <c r="E341" i="5"/>
  <c r="D341" i="5"/>
  <c r="C341" i="5"/>
  <c r="U341" i="5" s="1"/>
  <c r="B341" i="5"/>
  <c r="T341" i="5" s="1"/>
  <c r="A341" i="5"/>
  <c r="S340" i="5"/>
  <c r="R340" i="5"/>
  <c r="Q340" i="5"/>
  <c r="P340" i="5"/>
  <c r="O340" i="5"/>
  <c r="N340" i="5"/>
  <c r="K340" i="5"/>
  <c r="J340" i="5"/>
  <c r="I340" i="5"/>
  <c r="H340" i="5"/>
  <c r="G340" i="5"/>
  <c r="F340" i="5"/>
  <c r="E340" i="5"/>
  <c r="D340" i="5"/>
  <c r="C340" i="5"/>
  <c r="U340" i="5" s="1"/>
  <c r="B340" i="5"/>
  <c r="T340" i="5" s="1"/>
  <c r="A340" i="5"/>
  <c r="S339" i="5"/>
  <c r="R339" i="5"/>
  <c r="Q339" i="5"/>
  <c r="P339" i="5"/>
  <c r="O339" i="5"/>
  <c r="N339" i="5"/>
  <c r="K339" i="5"/>
  <c r="J339" i="5"/>
  <c r="I339" i="5"/>
  <c r="H339" i="5"/>
  <c r="G339" i="5"/>
  <c r="F339" i="5"/>
  <c r="E339" i="5"/>
  <c r="D339" i="5"/>
  <c r="C339" i="5"/>
  <c r="U339" i="5" s="1"/>
  <c r="B339" i="5"/>
  <c r="T339" i="5" s="1"/>
  <c r="A339" i="5"/>
  <c r="S338" i="5"/>
  <c r="R338" i="5"/>
  <c r="Q338" i="5"/>
  <c r="P338" i="5"/>
  <c r="O338" i="5"/>
  <c r="N338" i="5"/>
  <c r="K338" i="5"/>
  <c r="J338" i="5"/>
  <c r="I338" i="5"/>
  <c r="H338" i="5"/>
  <c r="G338" i="5"/>
  <c r="F338" i="5"/>
  <c r="E338" i="5"/>
  <c r="D338" i="5"/>
  <c r="C338" i="5"/>
  <c r="U338" i="5" s="1"/>
  <c r="B338" i="5"/>
  <c r="T338" i="5" s="1"/>
  <c r="A338" i="5"/>
  <c r="S337" i="5"/>
  <c r="R337" i="5"/>
  <c r="Q337" i="5"/>
  <c r="P337" i="5"/>
  <c r="O337" i="5"/>
  <c r="N337" i="5"/>
  <c r="K337" i="5"/>
  <c r="J337" i="5"/>
  <c r="I337" i="5"/>
  <c r="H337" i="5"/>
  <c r="G337" i="5"/>
  <c r="F337" i="5"/>
  <c r="E337" i="5"/>
  <c r="D337" i="5"/>
  <c r="C337" i="5"/>
  <c r="U337" i="5" s="1"/>
  <c r="B337" i="5"/>
  <c r="T337" i="5" s="1"/>
  <c r="A337" i="5"/>
  <c r="S336" i="5"/>
  <c r="R336" i="5"/>
  <c r="Q336" i="5"/>
  <c r="P336" i="5"/>
  <c r="O336" i="5"/>
  <c r="N336" i="5"/>
  <c r="K336" i="5"/>
  <c r="J336" i="5"/>
  <c r="I336" i="5"/>
  <c r="H336" i="5"/>
  <c r="G336" i="5"/>
  <c r="F336" i="5"/>
  <c r="E336" i="5"/>
  <c r="D336" i="5"/>
  <c r="C336" i="5"/>
  <c r="U336" i="5" s="1"/>
  <c r="B336" i="5"/>
  <c r="T336" i="5" s="1"/>
  <c r="A336" i="5"/>
  <c r="S335" i="5"/>
  <c r="R335" i="5"/>
  <c r="Q335" i="5"/>
  <c r="P335" i="5"/>
  <c r="O335" i="5"/>
  <c r="N335" i="5"/>
  <c r="K335" i="5"/>
  <c r="J335" i="5"/>
  <c r="I335" i="5"/>
  <c r="H335" i="5"/>
  <c r="G335" i="5"/>
  <c r="F335" i="5"/>
  <c r="E335" i="5"/>
  <c r="D335" i="5"/>
  <c r="C335" i="5"/>
  <c r="U335" i="5" s="1"/>
  <c r="B335" i="5"/>
  <c r="T335" i="5" s="1"/>
  <c r="A335" i="5"/>
  <c r="S334" i="5"/>
  <c r="R334" i="5"/>
  <c r="Q334" i="5"/>
  <c r="P334" i="5"/>
  <c r="O334" i="5"/>
  <c r="N334" i="5"/>
  <c r="K334" i="5"/>
  <c r="J334" i="5"/>
  <c r="I334" i="5"/>
  <c r="H334" i="5"/>
  <c r="G334" i="5"/>
  <c r="F334" i="5"/>
  <c r="E334" i="5"/>
  <c r="D334" i="5"/>
  <c r="C334" i="5"/>
  <c r="U334" i="5" s="1"/>
  <c r="B334" i="5"/>
  <c r="T334" i="5" s="1"/>
  <c r="A334" i="5"/>
  <c r="S333" i="5"/>
  <c r="R333" i="5"/>
  <c r="Q333" i="5"/>
  <c r="P333" i="5"/>
  <c r="O333" i="5"/>
  <c r="N333" i="5"/>
  <c r="K333" i="5"/>
  <c r="J333" i="5"/>
  <c r="I333" i="5"/>
  <c r="H333" i="5"/>
  <c r="G333" i="5"/>
  <c r="F333" i="5"/>
  <c r="E333" i="5"/>
  <c r="D333" i="5"/>
  <c r="C333" i="5"/>
  <c r="U333" i="5" s="1"/>
  <c r="B333" i="5"/>
  <c r="T333" i="5" s="1"/>
  <c r="A333" i="5"/>
  <c r="S332" i="5"/>
  <c r="R332" i="5"/>
  <c r="Q332" i="5"/>
  <c r="P332" i="5"/>
  <c r="O332" i="5"/>
  <c r="N332" i="5"/>
  <c r="K332" i="5"/>
  <c r="J332" i="5"/>
  <c r="I332" i="5"/>
  <c r="H332" i="5"/>
  <c r="G332" i="5"/>
  <c r="F332" i="5"/>
  <c r="E332" i="5"/>
  <c r="D332" i="5"/>
  <c r="C332" i="5"/>
  <c r="U332" i="5" s="1"/>
  <c r="B332" i="5"/>
  <c r="T332" i="5" s="1"/>
  <c r="A332" i="5"/>
  <c r="S331" i="5"/>
  <c r="R331" i="5"/>
  <c r="Q331" i="5"/>
  <c r="P331" i="5"/>
  <c r="O331" i="5"/>
  <c r="N331" i="5"/>
  <c r="K331" i="5"/>
  <c r="J331" i="5"/>
  <c r="I331" i="5"/>
  <c r="H331" i="5"/>
  <c r="G331" i="5"/>
  <c r="F331" i="5"/>
  <c r="E331" i="5"/>
  <c r="D331" i="5"/>
  <c r="C331" i="5"/>
  <c r="U331" i="5" s="1"/>
  <c r="B331" i="5"/>
  <c r="T331" i="5" s="1"/>
  <c r="A331" i="5"/>
  <c r="S330" i="5"/>
  <c r="R330" i="5"/>
  <c r="Q330" i="5"/>
  <c r="P330" i="5"/>
  <c r="O330" i="5"/>
  <c r="N330" i="5"/>
  <c r="K330" i="5"/>
  <c r="J330" i="5"/>
  <c r="I330" i="5"/>
  <c r="H330" i="5"/>
  <c r="G330" i="5"/>
  <c r="F330" i="5"/>
  <c r="E330" i="5"/>
  <c r="D330" i="5"/>
  <c r="C330" i="5"/>
  <c r="U330" i="5" s="1"/>
  <c r="B330" i="5"/>
  <c r="T330" i="5" s="1"/>
  <c r="A330" i="5"/>
  <c r="S329" i="5"/>
  <c r="R329" i="5"/>
  <c r="Q329" i="5"/>
  <c r="P329" i="5"/>
  <c r="O329" i="5"/>
  <c r="N329" i="5"/>
  <c r="K329" i="5"/>
  <c r="J329" i="5"/>
  <c r="I329" i="5"/>
  <c r="H329" i="5"/>
  <c r="G329" i="5"/>
  <c r="F329" i="5"/>
  <c r="E329" i="5"/>
  <c r="D329" i="5"/>
  <c r="C329" i="5"/>
  <c r="U329" i="5" s="1"/>
  <c r="B329" i="5"/>
  <c r="T329" i="5" s="1"/>
  <c r="A329" i="5"/>
  <c r="S328" i="5"/>
  <c r="R328" i="5"/>
  <c r="Q328" i="5"/>
  <c r="P328" i="5"/>
  <c r="O328" i="5"/>
  <c r="N328" i="5"/>
  <c r="K328" i="5"/>
  <c r="J328" i="5"/>
  <c r="I328" i="5"/>
  <c r="H328" i="5"/>
  <c r="G328" i="5"/>
  <c r="F328" i="5"/>
  <c r="E328" i="5"/>
  <c r="D328" i="5"/>
  <c r="C328" i="5"/>
  <c r="U328" i="5" s="1"/>
  <c r="B328" i="5"/>
  <c r="T328" i="5" s="1"/>
  <c r="A328" i="5"/>
  <c r="S327" i="5"/>
  <c r="R327" i="5"/>
  <c r="Q327" i="5"/>
  <c r="P327" i="5"/>
  <c r="O327" i="5"/>
  <c r="N327" i="5"/>
  <c r="K327" i="5"/>
  <c r="J327" i="5"/>
  <c r="I327" i="5"/>
  <c r="H327" i="5"/>
  <c r="G327" i="5"/>
  <c r="F327" i="5"/>
  <c r="E327" i="5"/>
  <c r="D327" i="5"/>
  <c r="C327" i="5"/>
  <c r="U327" i="5" s="1"/>
  <c r="B327" i="5"/>
  <c r="T327" i="5" s="1"/>
  <c r="A327" i="5"/>
  <c r="S326" i="5"/>
  <c r="R326" i="5"/>
  <c r="Q326" i="5"/>
  <c r="P326" i="5"/>
  <c r="O326" i="5"/>
  <c r="N326" i="5"/>
  <c r="K326" i="5"/>
  <c r="J326" i="5"/>
  <c r="I326" i="5"/>
  <c r="H326" i="5"/>
  <c r="G326" i="5"/>
  <c r="F326" i="5"/>
  <c r="E326" i="5"/>
  <c r="D326" i="5"/>
  <c r="C326" i="5"/>
  <c r="U326" i="5" s="1"/>
  <c r="B326" i="5"/>
  <c r="T326" i="5" s="1"/>
  <c r="A326" i="5"/>
  <c r="S325" i="5"/>
  <c r="R325" i="5"/>
  <c r="Q325" i="5"/>
  <c r="P325" i="5"/>
  <c r="O325" i="5"/>
  <c r="N325" i="5"/>
  <c r="K325" i="5"/>
  <c r="J325" i="5"/>
  <c r="I325" i="5"/>
  <c r="H325" i="5"/>
  <c r="G325" i="5"/>
  <c r="F325" i="5"/>
  <c r="E325" i="5"/>
  <c r="D325" i="5"/>
  <c r="C325" i="5"/>
  <c r="U325" i="5" s="1"/>
  <c r="B325" i="5"/>
  <c r="T325" i="5" s="1"/>
  <c r="A325" i="5"/>
  <c r="S324" i="5"/>
  <c r="R324" i="5"/>
  <c r="Q324" i="5"/>
  <c r="P324" i="5"/>
  <c r="O324" i="5"/>
  <c r="N324" i="5"/>
  <c r="K324" i="5"/>
  <c r="J324" i="5"/>
  <c r="I324" i="5"/>
  <c r="H324" i="5"/>
  <c r="G324" i="5"/>
  <c r="F324" i="5"/>
  <c r="E324" i="5"/>
  <c r="D324" i="5"/>
  <c r="C324" i="5"/>
  <c r="U324" i="5" s="1"/>
  <c r="B324" i="5"/>
  <c r="T324" i="5" s="1"/>
  <c r="A324" i="5"/>
  <c r="S323" i="5"/>
  <c r="R323" i="5"/>
  <c r="Q323" i="5"/>
  <c r="P323" i="5"/>
  <c r="O323" i="5"/>
  <c r="N323" i="5"/>
  <c r="K323" i="5"/>
  <c r="J323" i="5"/>
  <c r="I323" i="5"/>
  <c r="H323" i="5"/>
  <c r="G323" i="5"/>
  <c r="F323" i="5"/>
  <c r="E323" i="5"/>
  <c r="D323" i="5"/>
  <c r="C323" i="5"/>
  <c r="U323" i="5" s="1"/>
  <c r="B323" i="5"/>
  <c r="T323" i="5" s="1"/>
  <c r="A323" i="5"/>
  <c r="S322" i="5"/>
  <c r="R322" i="5"/>
  <c r="Q322" i="5"/>
  <c r="P322" i="5"/>
  <c r="O322" i="5"/>
  <c r="N322" i="5"/>
  <c r="K322" i="5"/>
  <c r="J322" i="5"/>
  <c r="I322" i="5"/>
  <c r="H322" i="5"/>
  <c r="G322" i="5"/>
  <c r="F322" i="5"/>
  <c r="E322" i="5"/>
  <c r="D322" i="5"/>
  <c r="C322" i="5"/>
  <c r="U322" i="5" s="1"/>
  <c r="B322" i="5"/>
  <c r="T322" i="5" s="1"/>
  <c r="A322" i="5"/>
  <c r="S321" i="5"/>
  <c r="R321" i="5"/>
  <c r="Q321" i="5"/>
  <c r="P321" i="5"/>
  <c r="O321" i="5"/>
  <c r="N321" i="5"/>
  <c r="K321" i="5"/>
  <c r="J321" i="5"/>
  <c r="I321" i="5"/>
  <c r="H321" i="5"/>
  <c r="G321" i="5"/>
  <c r="F321" i="5"/>
  <c r="E321" i="5"/>
  <c r="D321" i="5"/>
  <c r="C321" i="5"/>
  <c r="U321" i="5" s="1"/>
  <c r="B321" i="5"/>
  <c r="T321" i="5" s="1"/>
  <c r="A321" i="5"/>
  <c r="S320" i="5"/>
  <c r="R320" i="5"/>
  <c r="Q320" i="5"/>
  <c r="P320" i="5"/>
  <c r="O320" i="5"/>
  <c r="N320" i="5"/>
  <c r="K320" i="5"/>
  <c r="J320" i="5"/>
  <c r="I320" i="5"/>
  <c r="H320" i="5"/>
  <c r="G320" i="5"/>
  <c r="F320" i="5"/>
  <c r="E320" i="5"/>
  <c r="D320" i="5"/>
  <c r="C320" i="5"/>
  <c r="U320" i="5" s="1"/>
  <c r="B320" i="5"/>
  <c r="T320" i="5" s="1"/>
  <c r="A320" i="5"/>
  <c r="S319" i="5"/>
  <c r="R319" i="5"/>
  <c r="Q319" i="5"/>
  <c r="P319" i="5"/>
  <c r="O319" i="5"/>
  <c r="N319" i="5"/>
  <c r="K319" i="5"/>
  <c r="J319" i="5"/>
  <c r="I319" i="5"/>
  <c r="H319" i="5"/>
  <c r="G319" i="5"/>
  <c r="F319" i="5"/>
  <c r="E319" i="5"/>
  <c r="D319" i="5"/>
  <c r="C319" i="5"/>
  <c r="U319" i="5" s="1"/>
  <c r="B319" i="5"/>
  <c r="T319" i="5" s="1"/>
  <c r="A319" i="5"/>
  <c r="S318" i="5"/>
  <c r="R318" i="5"/>
  <c r="Q318" i="5"/>
  <c r="P318" i="5"/>
  <c r="O318" i="5"/>
  <c r="N318" i="5"/>
  <c r="K318" i="5"/>
  <c r="J318" i="5"/>
  <c r="I318" i="5"/>
  <c r="H318" i="5"/>
  <c r="G318" i="5"/>
  <c r="F318" i="5"/>
  <c r="E318" i="5"/>
  <c r="D318" i="5"/>
  <c r="C318" i="5"/>
  <c r="U318" i="5" s="1"/>
  <c r="B318" i="5"/>
  <c r="T318" i="5" s="1"/>
  <c r="A318" i="5"/>
  <c r="S317" i="5"/>
  <c r="R317" i="5"/>
  <c r="Q317" i="5"/>
  <c r="P317" i="5"/>
  <c r="O317" i="5"/>
  <c r="N317" i="5"/>
  <c r="K317" i="5"/>
  <c r="J317" i="5"/>
  <c r="I317" i="5"/>
  <c r="H317" i="5"/>
  <c r="G317" i="5"/>
  <c r="F317" i="5"/>
  <c r="E317" i="5"/>
  <c r="D317" i="5"/>
  <c r="C317" i="5"/>
  <c r="U317" i="5" s="1"/>
  <c r="B317" i="5"/>
  <c r="T317" i="5" s="1"/>
  <c r="A317" i="5"/>
  <c r="S316" i="5"/>
  <c r="R316" i="5"/>
  <c r="Q316" i="5"/>
  <c r="P316" i="5"/>
  <c r="O316" i="5"/>
  <c r="N316" i="5"/>
  <c r="K316" i="5"/>
  <c r="J316" i="5"/>
  <c r="I316" i="5"/>
  <c r="H316" i="5"/>
  <c r="G316" i="5"/>
  <c r="F316" i="5"/>
  <c r="E316" i="5"/>
  <c r="D316" i="5"/>
  <c r="C316" i="5"/>
  <c r="U316" i="5" s="1"/>
  <c r="B316" i="5"/>
  <c r="T316" i="5" s="1"/>
  <c r="A316" i="5"/>
  <c r="S315" i="5"/>
  <c r="R315" i="5"/>
  <c r="Q315" i="5"/>
  <c r="P315" i="5"/>
  <c r="O315" i="5"/>
  <c r="N315" i="5"/>
  <c r="K315" i="5"/>
  <c r="J315" i="5"/>
  <c r="I315" i="5"/>
  <c r="H315" i="5"/>
  <c r="G315" i="5"/>
  <c r="F315" i="5"/>
  <c r="E315" i="5"/>
  <c r="D315" i="5"/>
  <c r="C315" i="5"/>
  <c r="U315" i="5" s="1"/>
  <c r="B315" i="5"/>
  <c r="T315" i="5" s="1"/>
  <c r="A315" i="5"/>
  <c r="S314" i="5"/>
  <c r="R314" i="5"/>
  <c r="Q314" i="5"/>
  <c r="P314" i="5"/>
  <c r="O314" i="5"/>
  <c r="N314" i="5"/>
  <c r="K314" i="5"/>
  <c r="J314" i="5"/>
  <c r="I314" i="5"/>
  <c r="H314" i="5"/>
  <c r="G314" i="5"/>
  <c r="F314" i="5"/>
  <c r="E314" i="5"/>
  <c r="D314" i="5"/>
  <c r="C314" i="5"/>
  <c r="U314" i="5" s="1"/>
  <c r="B314" i="5"/>
  <c r="T314" i="5" s="1"/>
  <c r="A314" i="5"/>
  <c r="S313" i="5"/>
  <c r="R313" i="5"/>
  <c r="Q313" i="5"/>
  <c r="P313" i="5"/>
  <c r="O313" i="5"/>
  <c r="N313" i="5"/>
  <c r="K313" i="5"/>
  <c r="J313" i="5"/>
  <c r="I313" i="5"/>
  <c r="H313" i="5"/>
  <c r="G313" i="5"/>
  <c r="F313" i="5"/>
  <c r="E313" i="5"/>
  <c r="D313" i="5"/>
  <c r="C313" i="5"/>
  <c r="U313" i="5" s="1"/>
  <c r="B313" i="5"/>
  <c r="T313" i="5" s="1"/>
  <c r="A313" i="5"/>
  <c r="S312" i="5"/>
  <c r="R312" i="5"/>
  <c r="Q312" i="5"/>
  <c r="P312" i="5"/>
  <c r="O312" i="5"/>
  <c r="N312" i="5"/>
  <c r="K312" i="5"/>
  <c r="J312" i="5"/>
  <c r="I312" i="5"/>
  <c r="H312" i="5"/>
  <c r="G312" i="5"/>
  <c r="F312" i="5"/>
  <c r="E312" i="5"/>
  <c r="D312" i="5"/>
  <c r="C312" i="5"/>
  <c r="U312" i="5" s="1"/>
  <c r="B312" i="5"/>
  <c r="T312" i="5" s="1"/>
  <c r="A312" i="5"/>
  <c r="S311" i="5"/>
  <c r="R311" i="5"/>
  <c r="Q311" i="5"/>
  <c r="P311" i="5"/>
  <c r="O311" i="5"/>
  <c r="N311" i="5"/>
  <c r="K311" i="5"/>
  <c r="J311" i="5"/>
  <c r="I311" i="5"/>
  <c r="H311" i="5"/>
  <c r="G311" i="5"/>
  <c r="F311" i="5"/>
  <c r="E311" i="5"/>
  <c r="D311" i="5"/>
  <c r="C311" i="5"/>
  <c r="U311" i="5" s="1"/>
  <c r="B311" i="5"/>
  <c r="T311" i="5" s="1"/>
  <c r="A311" i="5"/>
  <c r="S310" i="5"/>
  <c r="R310" i="5"/>
  <c r="Q310" i="5"/>
  <c r="P310" i="5"/>
  <c r="O310" i="5"/>
  <c r="N310" i="5"/>
  <c r="K310" i="5"/>
  <c r="J310" i="5"/>
  <c r="I310" i="5"/>
  <c r="H310" i="5"/>
  <c r="G310" i="5"/>
  <c r="F310" i="5"/>
  <c r="E310" i="5"/>
  <c r="D310" i="5"/>
  <c r="C310" i="5"/>
  <c r="U310" i="5" s="1"/>
  <c r="B310" i="5"/>
  <c r="T310" i="5" s="1"/>
  <c r="A310" i="5"/>
  <c r="S309" i="5"/>
  <c r="R309" i="5"/>
  <c r="Q309" i="5"/>
  <c r="P309" i="5"/>
  <c r="O309" i="5"/>
  <c r="N309" i="5"/>
  <c r="K309" i="5"/>
  <c r="J309" i="5"/>
  <c r="I309" i="5"/>
  <c r="H309" i="5"/>
  <c r="G309" i="5"/>
  <c r="F309" i="5"/>
  <c r="E309" i="5"/>
  <c r="D309" i="5"/>
  <c r="C309" i="5"/>
  <c r="U309" i="5" s="1"/>
  <c r="B309" i="5"/>
  <c r="T309" i="5" s="1"/>
  <c r="A309" i="5"/>
  <c r="S308" i="5"/>
  <c r="R308" i="5"/>
  <c r="Q308" i="5"/>
  <c r="P308" i="5"/>
  <c r="O308" i="5"/>
  <c r="N308" i="5"/>
  <c r="K308" i="5"/>
  <c r="J308" i="5"/>
  <c r="I308" i="5"/>
  <c r="H308" i="5"/>
  <c r="G308" i="5"/>
  <c r="F308" i="5"/>
  <c r="E308" i="5"/>
  <c r="D308" i="5"/>
  <c r="C308" i="5"/>
  <c r="U308" i="5" s="1"/>
  <c r="B308" i="5"/>
  <c r="T308" i="5" s="1"/>
  <c r="A308" i="5"/>
  <c r="S307" i="5"/>
  <c r="R307" i="5"/>
  <c r="Q307" i="5"/>
  <c r="P307" i="5"/>
  <c r="O307" i="5"/>
  <c r="N307" i="5"/>
  <c r="K307" i="5"/>
  <c r="J307" i="5"/>
  <c r="I307" i="5"/>
  <c r="H307" i="5"/>
  <c r="G307" i="5"/>
  <c r="F307" i="5"/>
  <c r="E307" i="5"/>
  <c r="D307" i="5"/>
  <c r="C307" i="5"/>
  <c r="U307" i="5" s="1"/>
  <c r="B307" i="5"/>
  <c r="T307" i="5" s="1"/>
  <c r="A307" i="5"/>
  <c r="S306" i="5"/>
  <c r="R306" i="5"/>
  <c r="Q306" i="5"/>
  <c r="P306" i="5"/>
  <c r="O306" i="5"/>
  <c r="N306" i="5"/>
  <c r="K306" i="5"/>
  <c r="J306" i="5"/>
  <c r="I306" i="5"/>
  <c r="H306" i="5"/>
  <c r="G306" i="5"/>
  <c r="F306" i="5"/>
  <c r="E306" i="5"/>
  <c r="D306" i="5"/>
  <c r="C306" i="5"/>
  <c r="U306" i="5" s="1"/>
  <c r="B306" i="5"/>
  <c r="T306" i="5" s="1"/>
  <c r="A306" i="5"/>
  <c r="S305" i="5"/>
  <c r="R305" i="5"/>
  <c r="Q305" i="5"/>
  <c r="P305" i="5"/>
  <c r="O305" i="5"/>
  <c r="N305" i="5"/>
  <c r="K305" i="5"/>
  <c r="J305" i="5"/>
  <c r="I305" i="5"/>
  <c r="H305" i="5"/>
  <c r="G305" i="5"/>
  <c r="F305" i="5"/>
  <c r="E305" i="5"/>
  <c r="D305" i="5"/>
  <c r="C305" i="5"/>
  <c r="U305" i="5" s="1"/>
  <c r="B305" i="5"/>
  <c r="T305" i="5" s="1"/>
  <c r="A305" i="5"/>
  <c r="S304" i="5"/>
  <c r="R304" i="5"/>
  <c r="Q304" i="5"/>
  <c r="P304" i="5"/>
  <c r="O304" i="5"/>
  <c r="N304" i="5"/>
  <c r="K304" i="5"/>
  <c r="J304" i="5"/>
  <c r="I304" i="5"/>
  <c r="H304" i="5"/>
  <c r="G304" i="5"/>
  <c r="F304" i="5"/>
  <c r="E304" i="5"/>
  <c r="D304" i="5"/>
  <c r="C304" i="5"/>
  <c r="U304" i="5" s="1"/>
  <c r="B304" i="5"/>
  <c r="T304" i="5" s="1"/>
  <c r="A304" i="5"/>
  <c r="S303" i="5"/>
  <c r="R303" i="5"/>
  <c r="Q303" i="5"/>
  <c r="P303" i="5"/>
  <c r="O303" i="5"/>
  <c r="N303" i="5"/>
  <c r="K303" i="5"/>
  <c r="J303" i="5"/>
  <c r="I303" i="5"/>
  <c r="H303" i="5"/>
  <c r="G303" i="5"/>
  <c r="F303" i="5"/>
  <c r="E303" i="5"/>
  <c r="D303" i="5"/>
  <c r="C303" i="5"/>
  <c r="U303" i="5" s="1"/>
  <c r="B303" i="5"/>
  <c r="T303" i="5" s="1"/>
  <c r="A303" i="5"/>
  <c r="S302" i="5"/>
  <c r="R302" i="5"/>
  <c r="Q302" i="5"/>
  <c r="P302" i="5"/>
  <c r="O302" i="5"/>
  <c r="N302" i="5"/>
  <c r="K302" i="5"/>
  <c r="J302" i="5"/>
  <c r="I302" i="5"/>
  <c r="H302" i="5"/>
  <c r="G302" i="5"/>
  <c r="F302" i="5"/>
  <c r="E302" i="5"/>
  <c r="D302" i="5"/>
  <c r="C302" i="5"/>
  <c r="U302" i="5" s="1"/>
  <c r="B302" i="5"/>
  <c r="T302" i="5" s="1"/>
  <c r="A302" i="5"/>
  <c r="S301" i="5"/>
  <c r="R301" i="5"/>
  <c r="Q301" i="5"/>
  <c r="P301" i="5"/>
  <c r="O301" i="5"/>
  <c r="N301" i="5"/>
  <c r="K301" i="5"/>
  <c r="J301" i="5"/>
  <c r="I301" i="5"/>
  <c r="H301" i="5"/>
  <c r="G301" i="5"/>
  <c r="F301" i="5"/>
  <c r="E301" i="5"/>
  <c r="D301" i="5"/>
  <c r="C301" i="5"/>
  <c r="U301" i="5" s="1"/>
  <c r="B301" i="5"/>
  <c r="T301" i="5" s="1"/>
  <c r="A301" i="5"/>
  <c r="S300" i="5"/>
  <c r="R300" i="5"/>
  <c r="Q300" i="5"/>
  <c r="P300" i="5"/>
  <c r="O300" i="5"/>
  <c r="N300" i="5"/>
  <c r="K300" i="5"/>
  <c r="J300" i="5"/>
  <c r="I300" i="5"/>
  <c r="H300" i="5"/>
  <c r="G300" i="5"/>
  <c r="F300" i="5"/>
  <c r="E300" i="5"/>
  <c r="D300" i="5"/>
  <c r="C300" i="5"/>
  <c r="U300" i="5" s="1"/>
  <c r="B300" i="5"/>
  <c r="T300" i="5" s="1"/>
  <c r="A300" i="5"/>
  <c r="S299" i="5"/>
  <c r="R299" i="5"/>
  <c r="Q299" i="5"/>
  <c r="P299" i="5"/>
  <c r="O299" i="5"/>
  <c r="N299" i="5"/>
  <c r="K299" i="5"/>
  <c r="J299" i="5"/>
  <c r="I299" i="5"/>
  <c r="H299" i="5"/>
  <c r="G299" i="5"/>
  <c r="F299" i="5"/>
  <c r="E299" i="5"/>
  <c r="D299" i="5"/>
  <c r="C299" i="5"/>
  <c r="U299" i="5" s="1"/>
  <c r="B299" i="5"/>
  <c r="T299" i="5" s="1"/>
  <c r="A299" i="5"/>
  <c r="S298" i="5"/>
  <c r="R298" i="5"/>
  <c r="Q298" i="5"/>
  <c r="P298" i="5"/>
  <c r="O298" i="5"/>
  <c r="N298" i="5"/>
  <c r="K298" i="5"/>
  <c r="J298" i="5"/>
  <c r="I298" i="5"/>
  <c r="H298" i="5"/>
  <c r="G298" i="5"/>
  <c r="F298" i="5"/>
  <c r="E298" i="5"/>
  <c r="D298" i="5"/>
  <c r="C298" i="5"/>
  <c r="U298" i="5" s="1"/>
  <c r="B298" i="5"/>
  <c r="T298" i="5" s="1"/>
  <c r="A298" i="5"/>
  <c r="S297" i="5"/>
  <c r="R297" i="5"/>
  <c r="Q297" i="5"/>
  <c r="P297" i="5"/>
  <c r="O297" i="5"/>
  <c r="N297" i="5"/>
  <c r="K297" i="5"/>
  <c r="J297" i="5"/>
  <c r="I297" i="5"/>
  <c r="H297" i="5"/>
  <c r="G297" i="5"/>
  <c r="F297" i="5"/>
  <c r="E297" i="5"/>
  <c r="D297" i="5"/>
  <c r="C297" i="5"/>
  <c r="U297" i="5" s="1"/>
  <c r="B297" i="5"/>
  <c r="T297" i="5" s="1"/>
  <c r="A297" i="5"/>
  <c r="S296" i="5"/>
  <c r="R296" i="5"/>
  <c r="Q296" i="5"/>
  <c r="P296" i="5"/>
  <c r="O296" i="5"/>
  <c r="N296" i="5"/>
  <c r="K296" i="5"/>
  <c r="J296" i="5"/>
  <c r="I296" i="5"/>
  <c r="H296" i="5"/>
  <c r="G296" i="5"/>
  <c r="F296" i="5"/>
  <c r="E296" i="5"/>
  <c r="D296" i="5"/>
  <c r="C296" i="5"/>
  <c r="U296" i="5" s="1"/>
  <c r="B296" i="5"/>
  <c r="T296" i="5" s="1"/>
  <c r="A296" i="5"/>
  <c r="S295" i="5"/>
  <c r="R295" i="5"/>
  <c r="Q295" i="5"/>
  <c r="P295" i="5"/>
  <c r="O295" i="5"/>
  <c r="N295" i="5"/>
  <c r="K295" i="5"/>
  <c r="J295" i="5"/>
  <c r="I295" i="5"/>
  <c r="H295" i="5"/>
  <c r="G295" i="5"/>
  <c r="F295" i="5"/>
  <c r="E295" i="5"/>
  <c r="D295" i="5"/>
  <c r="C295" i="5"/>
  <c r="U295" i="5" s="1"/>
  <c r="B295" i="5"/>
  <c r="T295" i="5" s="1"/>
  <c r="A295" i="5"/>
  <c r="S294" i="5"/>
  <c r="R294" i="5"/>
  <c r="Q294" i="5"/>
  <c r="P294" i="5"/>
  <c r="O294" i="5"/>
  <c r="N294" i="5"/>
  <c r="K294" i="5"/>
  <c r="J294" i="5"/>
  <c r="I294" i="5"/>
  <c r="H294" i="5"/>
  <c r="G294" i="5"/>
  <c r="F294" i="5"/>
  <c r="E294" i="5"/>
  <c r="D294" i="5"/>
  <c r="C294" i="5"/>
  <c r="U294" i="5" s="1"/>
  <c r="B294" i="5"/>
  <c r="T294" i="5" s="1"/>
  <c r="A294" i="5"/>
  <c r="S293" i="5"/>
  <c r="R293" i="5"/>
  <c r="Q293" i="5"/>
  <c r="P293" i="5"/>
  <c r="O293" i="5"/>
  <c r="N293" i="5"/>
  <c r="K293" i="5"/>
  <c r="J293" i="5"/>
  <c r="I293" i="5"/>
  <c r="H293" i="5"/>
  <c r="G293" i="5"/>
  <c r="F293" i="5"/>
  <c r="E293" i="5"/>
  <c r="D293" i="5"/>
  <c r="C293" i="5"/>
  <c r="U293" i="5" s="1"/>
  <c r="B293" i="5"/>
  <c r="T293" i="5" s="1"/>
  <c r="A293" i="5"/>
  <c r="S292" i="5"/>
  <c r="R292" i="5"/>
  <c r="Q292" i="5"/>
  <c r="P292" i="5"/>
  <c r="O292" i="5"/>
  <c r="N292" i="5"/>
  <c r="K292" i="5"/>
  <c r="J292" i="5"/>
  <c r="I292" i="5"/>
  <c r="H292" i="5"/>
  <c r="G292" i="5"/>
  <c r="F292" i="5"/>
  <c r="E292" i="5"/>
  <c r="D292" i="5"/>
  <c r="C292" i="5"/>
  <c r="U292" i="5" s="1"/>
  <c r="B292" i="5"/>
  <c r="T292" i="5" s="1"/>
  <c r="A292" i="5"/>
  <c r="S291" i="5"/>
  <c r="R291" i="5"/>
  <c r="Q291" i="5"/>
  <c r="P291" i="5"/>
  <c r="O291" i="5"/>
  <c r="N291" i="5"/>
  <c r="K291" i="5"/>
  <c r="J291" i="5"/>
  <c r="I291" i="5"/>
  <c r="H291" i="5"/>
  <c r="G291" i="5"/>
  <c r="F291" i="5"/>
  <c r="E291" i="5"/>
  <c r="D291" i="5"/>
  <c r="C291" i="5"/>
  <c r="U291" i="5" s="1"/>
  <c r="B291" i="5"/>
  <c r="T291" i="5" s="1"/>
  <c r="A291" i="5"/>
  <c r="S290" i="5"/>
  <c r="R290" i="5"/>
  <c r="Q290" i="5"/>
  <c r="P290" i="5"/>
  <c r="O290" i="5"/>
  <c r="N290" i="5"/>
  <c r="K290" i="5"/>
  <c r="J290" i="5"/>
  <c r="I290" i="5"/>
  <c r="H290" i="5"/>
  <c r="G290" i="5"/>
  <c r="F290" i="5"/>
  <c r="E290" i="5"/>
  <c r="D290" i="5"/>
  <c r="C290" i="5"/>
  <c r="U290" i="5" s="1"/>
  <c r="B290" i="5"/>
  <c r="T290" i="5" s="1"/>
  <c r="A290" i="5"/>
  <c r="S289" i="5"/>
  <c r="R289" i="5"/>
  <c r="Q289" i="5"/>
  <c r="P289" i="5"/>
  <c r="O289" i="5"/>
  <c r="N289" i="5"/>
  <c r="K289" i="5"/>
  <c r="J289" i="5"/>
  <c r="I289" i="5"/>
  <c r="H289" i="5"/>
  <c r="G289" i="5"/>
  <c r="F289" i="5"/>
  <c r="E289" i="5"/>
  <c r="D289" i="5"/>
  <c r="C289" i="5"/>
  <c r="U289" i="5" s="1"/>
  <c r="B289" i="5"/>
  <c r="T289" i="5" s="1"/>
  <c r="A289" i="5"/>
  <c r="S288" i="5"/>
  <c r="R288" i="5"/>
  <c r="Q288" i="5"/>
  <c r="P288" i="5"/>
  <c r="O288" i="5"/>
  <c r="N288" i="5"/>
  <c r="K288" i="5"/>
  <c r="J288" i="5"/>
  <c r="I288" i="5"/>
  <c r="H288" i="5"/>
  <c r="G288" i="5"/>
  <c r="F288" i="5"/>
  <c r="E288" i="5"/>
  <c r="D288" i="5"/>
  <c r="C288" i="5"/>
  <c r="U288" i="5" s="1"/>
  <c r="B288" i="5"/>
  <c r="T288" i="5" s="1"/>
  <c r="A288" i="5"/>
  <c r="S287" i="5"/>
  <c r="R287" i="5"/>
  <c r="Q287" i="5"/>
  <c r="P287" i="5"/>
  <c r="O287" i="5"/>
  <c r="N287" i="5"/>
  <c r="K287" i="5"/>
  <c r="J287" i="5"/>
  <c r="I287" i="5"/>
  <c r="H287" i="5"/>
  <c r="G287" i="5"/>
  <c r="F287" i="5"/>
  <c r="E287" i="5"/>
  <c r="D287" i="5"/>
  <c r="C287" i="5"/>
  <c r="U287" i="5" s="1"/>
  <c r="B287" i="5"/>
  <c r="T287" i="5" s="1"/>
  <c r="A287" i="5"/>
  <c r="S286" i="5"/>
  <c r="R286" i="5"/>
  <c r="Q286" i="5"/>
  <c r="P286" i="5"/>
  <c r="O286" i="5"/>
  <c r="N286" i="5"/>
  <c r="K286" i="5"/>
  <c r="J286" i="5"/>
  <c r="I286" i="5"/>
  <c r="H286" i="5"/>
  <c r="G286" i="5"/>
  <c r="F286" i="5"/>
  <c r="E286" i="5"/>
  <c r="D286" i="5"/>
  <c r="C286" i="5"/>
  <c r="U286" i="5" s="1"/>
  <c r="B286" i="5"/>
  <c r="T286" i="5" s="1"/>
  <c r="A286" i="5"/>
  <c r="S285" i="5"/>
  <c r="R285" i="5"/>
  <c r="Q285" i="5"/>
  <c r="P285" i="5"/>
  <c r="O285" i="5"/>
  <c r="N285" i="5"/>
  <c r="K285" i="5"/>
  <c r="J285" i="5"/>
  <c r="I285" i="5"/>
  <c r="H285" i="5"/>
  <c r="G285" i="5"/>
  <c r="F285" i="5"/>
  <c r="E285" i="5"/>
  <c r="D285" i="5"/>
  <c r="C285" i="5"/>
  <c r="U285" i="5" s="1"/>
  <c r="B285" i="5"/>
  <c r="T285" i="5" s="1"/>
  <c r="A285" i="5"/>
  <c r="S284" i="5"/>
  <c r="R284" i="5"/>
  <c r="Q284" i="5"/>
  <c r="P284" i="5"/>
  <c r="O284" i="5"/>
  <c r="N284" i="5"/>
  <c r="K284" i="5"/>
  <c r="J284" i="5"/>
  <c r="I284" i="5"/>
  <c r="H284" i="5"/>
  <c r="G284" i="5"/>
  <c r="F284" i="5"/>
  <c r="E284" i="5"/>
  <c r="D284" i="5"/>
  <c r="C284" i="5"/>
  <c r="U284" i="5" s="1"/>
  <c r="B284" i="5"/>
  <c r="T284" i="5" s="1"/>
  <c r="A284" i="5"/>
  <c r="S283" i="5"/>
  <c r="R283" i="5"/>
  <c r="Q283" i="5"/>
  <c r="P283" i="5"/>
  <c r="O283" i="5"/>
  <c r="N283" i="5"/>
  <c r="K283" i="5"/>
  <c r="J283" i="5"/>
  <c r="I283" i="5"/>
  <c r="H283" i="5"/>
  <c r="G283" i="5"/>
  <c r="F283" i="5"/>
  <c r="E283" i="5"/>
  <c r="D283" i="5"/>
  <c r="C283" i="5"/>
  <c r="U283" i="5" s="1"/>
  <c r="B283" i="5"/>
  <c r="T283" i="5" s="1"/>
  <c r="A283" i="5"/>
  <c r="S282" i="5"/>
  <c r="R282" i="5"/>
  <c r="Q282" i="5"/>
  <c r="P282" i="5"/>
  <c r="O282" i="5"/>
  <c r="N282" i="5"/>
  <c r="K282" i="5"/>
  <c r="J282" i="5"/>
  <c r="I282" i="5"/>
  <c r="H282" i="5"/>
  <c r="G282" i="5"/>
  <c r="F282" i="5"/>
  <c r="E282" i="5"/>
  <c r="D282" i="5"/>
  <c r="C282" i="5"/>
  <c r="U282" i="5" s="1"/>
  <c r="B282" i="5"/>
  <c r="T282" i="5" s="1"/>
  <c r="A282" i="5"/>
  <c r="S281" i="5"/>
  <c r="R281" i="5"/>
  <c r="Q281" i="5"/>
  <c r="P281" i="5"/>
  <c r="O281" i="5"/>
  <c r="N281" i="5"/>
  <c r="K281" i="5"/>
  <c r="J281" i="5"/>
  <c r="I281" i="5"/>
  <c r="H281" i="5"/>
  <c r="G281" i="5"/>
  <c r="F281" i="5"/>
  <c r="E281" i="5"/>
  <c r="D281" i="5"/>
  <c r="C281" i="5"/>
  <c r="U281" i="5" s="1"/>
  <c r="B281" i="5"/>
  <c r="T281" i="5" s="1"/>
  <c r="A281" i="5"/>
  <c r="S280" i="5"/>
  <c r="R280" i="5"/>
  <c r="Q280" i="5"/>
  <c r="P280" i="5"/>
  <c r="O280" i="5"/>
  <c r="N280" i="5"/>
  <c r="K280" i="5"/>
  <c r="J280" i="5"/>
  <c r="I280" i="5"/>
  <c r="H280" i="5"/>
  <c r="G280" i="5"/>
  <c r="F280" i="5"/>
  <c r="E280" i="5"/>
  <c r="D280" i="5"/>
  <c r="C280" i="5"/>
  <c r="U280" i="5" s="1"/>
  <c r="B280" i="5"/>
  <c r="T280" i="5" s="1"/>
  <c r="A280" i="5"/>
  <c r="S279" i="5"/>
  <c r="R279" i="5"/>
  <c r="Q279" i="5"/>
  <c r="P279" i="5"/>
  <c r="O279" i="5"/>
  <c r="N279" i="5"/>
  <c r="K279" i="5"/>
  <c r="J279" i="5"/>
  <c r="I279" i="5"/>
  <c r="H279" i="5"/>
  <c r="G279" i="5"/>
  <c r="F279" i="5"/>
  <c r="E279" i="5"/>
  <c r="D279" i="5"/>
  <c r="C279" i="5"/>
  <c r="U279" i="5" s="1"/>
  <c r="B279" i="5"/>
  <c r="T279" i="5" s="1"/>
  <c r="A279" i="5"/>
  <c r="S278" i="5"/>
  <c r="R278" i="5"/>
  <c r="Q278" i="5"/>
  <c r="P278" i="5"/>
  <c r="O278" i="5"/>
  <c r="N278" i="5"/>
  <c r="K278" i="5"/>
  <c r="J278" i="5"/>
  <c r="I278" i="5"/>
  <c r="H278" i="5"/>
  <c r="G278" i="5"/>
  <c r="F278" i="5"/>
  <c r="E278" i="5"/>
  <c r="D278" i="5"/>
  <c r="C278" i="5"/>
  <c r="U278" i="5" s="1"/>
  <c r="B278" i="5"/>
  <c r="T278" i="5" s="1"/>
  <c r="A278" i="5"/>
  <c r="S277" i="5"/>
  <c r="R277" i="5"/>
  <c r="Q277" i="5"/>
  <c r="P277" i="5"/>
  <c r="O277" i="5"/>
  <c r="N277" i="5"/>
  <c r="K277" i="5"/>
  <c r="J277" i="5"/>
  <c r="I277" i="5"/>
  <c r="H277" i="5"/>
  <c r="G277" i="5"/>
  <c r="F277" i="5"/>
  <c r="E277" i="5"/>
  <c r="D277" i="5"/>
  <c r="C277" i="5"/>
  <c r="U277" i="5" s="1"/>
  <c r="B277" i="5"/>
  <c r="T277" i="5" s="1"/>
  <c r="A277" i="5"/>
  <c r="S276" i="5"/>
  <c r="R276" i="5"/>
  <c r="Q276" i="5"/>
  <c r="P276" i="5"/>
  <c r="O276" i="5"/>
  <c r="N276" i="5"/>
  <c r="K276" i="5"/>
  <c r="J276" i="5"/>
  <c r="I276" i="5"/>
  <c r="H276" i="5"/>
  <c r="G276" i="5"/>
  <c r="F276" i="5"/>
  <c r="E276" i="5"/>
  <c r="D276" i="5"/>
  <c r="C276" i="5"/>
  <c r="U276" i="5" s="1"/>
  <c r="B276" i="5"/>
  <c r="T276" i="5" s="1"/>
  <c r="A276" i="5"/>
  <c r="S275" i="5"/>
  <c r="R275" i="5"/>
  <c r="Q275" i="5"/>
  <c r="P275" i="5"/>
  <c r="O275" i="5"/>
  <c r="N275" i="5"/>
  <c r="K275" i="5"/>
  <c r="J275" i="5"/>
  <c r="I275" i="5"/>
  <c r="H275" i="5"/>
  <c r="G275" i="5"/>
  <c r="F275" i="5"/>
  <c r="E275" i="5"/>
  <c r="D275" i="5"/>
  <c r="C275" i="5"/>
  <c r="U275" i="5" s="1"/>
  <c r="B275" i="5"/>
  <c r="T275" i="5" s="1"/>
  <c r="A275" i="5"/>
  <c r="S274" i="5"/>
  <c r="R274" i="5"/>
  <c r="Q274" i="5"/>
  <c r="P274" i="5"/>
  <c r="O274" i="5"/>
  <c r="N274" i="5"/>
  <c r="K274" i="5"/>
  <c r="J274" i="5"/>
  <c r="I274" i="5"/>
  <c r="H274" i="5"/>
  <c r="G274" i="5"/>
  <c r="F274" i="5"/>
  <c r="E274" i="5"/>
  <c r="D274" i="5"/>
  <c r="C274" i="5"/>
  <c r="U274" i="5" s="1"/>
  <c r="B274" i="5"/>
  <c r="T274" i="5" s="1"/>
  <c r="A274" i="5"/>
  <c r="S273" i="5"/>
  <c r="R273" i="5"/>
  <c r="Q273" i="5"/>
  <c r="P273" i="5"/>
  <c r="O273" i="5"/>
  <c r="N273" i="5"/>
  <c r="K273" i="5"/>
  <c r="J273" i="5"/>
  <c r="I273" i="5"/>
  <c r="H273" i="5"/>
  <c r="G273" i="5"/>
  <c r="F273" i="5"/>
  <c r="E273" i="5"/>
  <c r="D273" i="5"/>
  <c r="C273" i="5"/>
  <c r="U273" i="5" s="1"/>
  <c r="B273" i="5"/>
  <c r="T273" i="5" s="1"/>
  <c r="A273" i="5"/>
  <c r="S272" i="5"/>
  <c r="R272" i="5"/>
  <c r="Q272" i="5"/>
  <c r="P272" i="5"/>
  <c r="O272" i="5"/>
  <c r="N272" i="5"/>
  <c r="K272" i="5"/>
  <c r="J272" i="5"/>
  <c r="I272" i="5"/>
  <c r="H272" i="5"/>
  <c r="G272" i="5"/>
  <c r="F272" i="5"/>
  <c r="E272" i="5"/>
  <c r="D272" i="5"/>
  <c r="C272" i="5"/>
  <c r="U272" i="5" s="1"/>
  <c r="B272" i="5"/>
  <c r="T272" i="5" s="1"/>
  <c r="A272" i="5"/>
  <c r="S271" i="5"/>
  <c r="R271" i="5"/>
  <c r="Q271" i="5"/>
  <c r="P271" i="5"/>
  <c r="O271" i="5"/>
  <c r="N271" i="5"/>
  <c r="K271" i="5"/>
  <c r="J271" i="5"/>
  <c r="I271" i="5"/>
  <c r="H271" i="5"/>
  <c r="G271" i="5"/>
  <c r="F271" i="5"/>
  <c r="E271" i="5"/>
  <c r="D271" i="5"/>
  <c r="C271" i="5"/>
  <c r="U271" i="5" s="1"/>
  <c r="B271" i="5"/>
  <c r="T271" i="5" s="1"/>
  <c r="A271" i="5"/>
  <c r="S270" i="5"/>
  <c r="R270" i="5"/>
  <c r="Q270" i="5"/>
  <c r="P270" i="5"/>
  <c r="O270" i="5"/>
  <c r="N270" i="5"/>
  <c r="K270" i="5"/>
  <c r="J270" i="5"/>
  <c r="I270" i="5"/>
  <c r="H270" i="5"/>
  <c r="G270" i="5"/>
  <c r="F270" i="5"/>
  <c r="E270" i="5"/>
  <c r="D270" i="5"/>
  <c r="C270" i="5"/>
  <c r="U270" i="5" s="1"/>
  <c r="B270" i="5"/>
  <c r="T270" i="5" s="1"/>
  <c r="A270" i="5"/>
  <c r="S269" i="5"/>
  <c r="R269" i="5"/>
  <c r="Q269" i="5"/>
  <c r="P269" i="5"/>
  <c r="O269" i="5"/>
  <c r="N269" i="5"/>
  <c r="K269" i="5"/>
  <c r="J269" i="5"/>
  <c r="I269" i="5"/>
  <c r="H269" i="5"/>
  <c r="G269" i="5"/>
  <c r="F269" i="5"/>
  <c r="E269" i="5"/>
  <c r="D269" i="5"/>
  <c r="C269" i="5"/>
  <c r="U269" i="5" s="1"/>
  <c r="B269" i="5"/>
  <c r="T269" i="5" s="1"/>
  <c r="A269" i="5"/>
  <c r="S268" i="5"/>
  <c r="R268" i="5"/>
  <c r="Q268" i="5"/>
  <c r="P268" i="5"/>
  <c r="O268" i="5"/>
  <c r="N268" i="5"/>
  <c r="K268" i="5"/>
  <c r="J268" i="5"/>
  <c r="I268" i="5"/>
  <c r="H268" i="5"/>
  <c r="G268" i="5"/>
  <c r="F268" i="5"/>
  <c r="E268" i="5"/>
  <c r="D268" i="5"/>
  <c r="C268" i="5"/>
  <c r="U268" i="5" s="1"/>
  <c r="B268" i="5"/>
  <c r="T268" i="5" s="1"/>
  <c r="A268" i="5"/>
  <c r="S267" i="5"/>
  <c r="R267" i="5"/>
  <c r="Q267" i="5"/>
  <c r="P267" i="5"/>
  <c r="O267" i="5"/>
  <c r="N267" i="5"/>
  <c r="K267" i="5"/>
  <c r="J267" i="5"/>
  <c r="I267" i="5"/>
  <c r="H267" i="5"/>
  <c r="G267" i="5"/>
  <c r="F267" i="5"/>
  <c r="E267" i="5"/>
  <c r="D267" i="5"/>
  <c r="C267" i="5"/>
  <c r="U267" i="5" s="1"/>
  <c r="B267" i="5"/>
  <c r="T267" i="5" s="1"/>
  <c r="A267" i="5"/>
  <c r="S266" i="5"/>
  <c r="R266" i="5"/>
  <c r="Q266" i="5"/>
  <c r="P266" i="5"/>
  <c r="O266" i="5"/>
  <c r="N266" i="5"/>
  <c r="K266" i="5"/>
  <c r="J266" i="5"/>
  <c r="I266" i="5"/>
  <c r="H266" i="5"/>
  <c r="G266" i="5"/>
  <c r="F266" i="5"/>
  <c r="E266" i="5"/>
  <c r="D266" i="5"/>
  <c r="C266" i="5"/>
  <c r="U266" i="5" s="1"/>
  <c r="B266" i="5"/>
  <c r="T266" i="5" s="1"/>
  <c r="A266" i="5"/>
  <c r="S265" i="5"/>
  <c r="R265" i="5"/>
  <c r="Q265" i="5"/>
  <c r="P265" i="5"/>
  <c r="O265" i="5"/>
  <c r="N265" i="5"/>
  <c r="K265" i="5"/>
  <c r="J265" i="5"/>
  <c r="I265" i="5"/>
  <c r="H265" i="5"/>
  <c r="G265" i="5"/>
  <c r="F265" i="5"/>
  <c r="E265" i="5"/>
  <c r="D265" i="5"/>
  <c r="C265" i="5"/>
  <c r="U265" i="5" s="1"/>
  <c r="B265" i="5"/>
  <c r="T265" i="5" s="1"/>
  <c r="A265" i="5"/>
  <c r="S264" i="5"/>
  <c r="R264" i="5"/>
  <c r="Q264" i="5"/>
  <c r="P264" i="5"/>
  <c r="O264" i="5"/>
  <c r="N264" i="5"/>
  <c r="K264" i="5"/>
  <c r="J264" i="5"/>
  <c r="I264" i="5"/>
  <c r="H264" i="5"/>
  <c r="G264" i="5"/>
  <c r="F264" i="5"/>
  <c r="E264" i="5"/>
  <c r="D264" i="5"/>
  <c r="C264" i="5"/>
  <c r="U264" i="5" s="1"/>
  <c r="B264" i="5"/>
  <c r="T264" i="5" s="1"/>
  <c r="A264" i="5"/>
  <c r="S263" i="5"/>
  <c r="R263" i="5"/>
  <c r="Q263" i="5"/>
  <c r="P263" i="5"/>
  <c r="O263" i="5"/>
  <c r="N263" i="5"/>
  <c r="K263" i="5"/>
  <c r="J263" i="5"/>
  <c r="I263" i="5"/>
  <c r="H263" i="5"/>
  <c r="G263" i="5"/>
  <c r="F263" i="5"/>
  <c r="E263" i="5"/>
  <c r="D263" i="5"/>
  <c r="C263" i="5"/>
  <c r="U263" i="5" s="1"/>
  <c r="B263" i="5"/>
  <c r="T263" i="5" s="1"/>
  <c r="A263" i="5"/>
  <c r="S262" i="5"/>
  <c r="R262" i="5"/>
  <c r="Q262" i="5"/>
  <c r="P262" i="5"/>
  <c r="O262" i="5"/>
  <c r="N262" i="5"/>
  <c r="K262" i="5"/>
  <c r="J262" i="5"/>
  <c r="I262" i="5"/>
  <c r="H262" i="5"/>
  <c r="G262" i="5"/>
  <c r="F262" i="5"/>
  <c r="E262" i="5"/>
  <c r="D262" i="5"/>
  <c r="C262" i="5"/>
  <c r="U262" i="5" s="1"/>
  <c r="B262" i="5"/>
  <c r="T262" i="5" s="1"/>
  <c r="A262" i="5"/>
  <c r="S261" i="5"/>
  <c r="R261" i="5"/>
  <c r="Q261" i="5"/>
  <c r="P261" i="5"/>
  <c r="O261" i="5"/>
  <c r="N261" i="5"/>
  <c r="K261" i="5"/>
  <c r="J261" i="5"/>
  <c r="I261" i="5"/>
  <c r="H261" i="5"/>
  <c r="G261" i="5"/>
  <c r="F261" i="5"/>
  <c r="E261" i="5"/>
  <c r="D261" i="5"/>
  <c r="C261" i="5"/>
  <c r="U261" i="5" s="1"/>
  <c r="B261" i="5"/>
  <c r="T261" i="5" s="1"/>
  <c r="A261" i="5"/>
  <c r="S260" i="5"/>
  <c r="R260" i="5"/>
  <c r="Q260" i="5"/>
  <c r="P260" i="5"/>
  <c r="O260" i="5"/>
  <c r="N260" i="5"/>
  <c r="K260" i="5"/>
  <c r="J260" i="5"/>
  <c r="I260" i="5"/>
  <c r="H260" i="5"/>
  <c r="G260" i="5"/>
  <c r="F260" i="5"/>
  <c r="E260" i="5"/>
  <c r="D260" i="5"/>
  <c r="C260" i="5"/>
  <c r="U260" i="5" s="1"/>
  <c r="B260" i="5"/>
  <c r="T260" i="5" s="1"/>
  <c r="A260" i="5"/>
  <c r="S259" i="5"/>
  <c r="R259" i="5"/>
  <c r="Q259" i="5"/>
  <c r="P259" i="5"/>
  <c r="O259" i="5"/>
  <c r="N259" i="5"/>
  <c r="K259" i="5"/>
  <c r="J259" i="5"/>
  <c r="I259" i="5"/>
  <c r="H259" i="5"/>
  <c r="G259" i="5"/>
  <c r="F259" i="5"/>
  <c r="E259" i="5"/>
  <c r="D259" i="5"/>
  <c r="C259" i="5"/>
  <c r="U259" i="5" s="1"/>
  <c r="B259" i="5"/>
  <c r="T259" i="5" s="1"/>
  <c r="A259" i="5"/>
  <c r="S258" i="5"/>
  <c r="R258" i="5"/>
  <c r="Q258" i="5"/>
  <c r="P258" i="5"/>
  <c r="O258" i="5"/>
  <c r="N258" i="5"/>
  <c r="K258" i="5"/>
  <c r="J258" i="5"/>
  <c r="I258" i="5"/>
  <c r="H258" i="5"/>
  <c r="G258" i="5"/>
  <c r="F258" i="5"/>
  <c r="E258" i="5"/>
  <c r="D258" i="5"/>
  <c r="C258" i="5"/>
  <c r="U258" i="5" s="1"/>
  <c r="B258" i="5"/>
  <c r="T258" i="5" s="1"/>
  <c r="A258" i="5"/>
  <c r="S257" i="5"/>
  <c r="R257" i="5"/>
  <c r="Q257" i="5"/>
  <c r="P257" i="5"/>
  <c r="O257" i="5"/>
  <c r="N257" i="5"/>
  <c r="K257" i="5"/>
  <c r="J257" i="5"/>
  <c r="I257" i="5"/>
  <c r="H257" i="5"/>
  <c r="G257" i="5"/>
  <c r="F257" i="5"/>
  <c r="E257" i="5"/>
  <c r="D257" i="5"/>
  <c r="C257" i="5"/>
  <c r="U257" i="5" s="1"/>
  <c r="B257" i="5"/>
  <c r="T257" i="5" s="1"/>
  <c r="A257" i="5"/>
  <c r="S256" i="5"/>
  <c r="R256" i="5"/>
  <c r="Q256" i="5"/>
  <c r="P256" i="5"/>
  <c r="O256" i="5"/>
  <c r="N256" i="5"/>
  <c r="K256" i="5"/>
  <c r="J256" i="5"/>
  <c r="I256" i="5"/>
  <c r="H256" i="5"/>
  <c r="G256" i="5"/>
  <c r="F256" i="5"/>
  <c r="E256" i="5"/>
  <c r="D256" i="5"/>
  <c r="C256" i="5"/>
  <c r="U256" i="5" s="1"/>
  <c r="B256" i="5"/>
  <c r="T256" i="5" s="1"/>
  <c r="A256" i="5"/>
  <c r="S255" i="5"/>
  <c r="R255" i="5"/>
  <c r="Q255" i="5"/>
  <c r="P255" i="5"/>
  <c r="O255" i="5"/>
  <c r="N255" i="5"/>
  <c r="K255" i="5"/>
  <c r="J255" i="5"/>
  <c r="I255" i="5"/>
  <c r="H255" i="5"/>
  <c r="G255" i="5"/>
  <c r="F255" i="5"/>
  <c r="E255" i="5"/>
  <c r="D255" i="5"/>
  <c r="C255" i="5"/>
  <c r="U255" i="5" s="1"/>
  <c r="B255" i="5"/>
  <c r="T255" i="5" s="1"/>
  <c r="A255" i="5"/>
  <c r="S254" i="5"/>
  <c r="R254" i="5"/>
  <c r="Q254" i="5"/>
  <c r="P254" i="5"/>
  <c r="O254" i="5"/>
  <c r="N254" i="5"/>
  <c r="K254" i="5"/>
  <c r="J254" i="5"/>
  <c r="I254" i="5"/>
  <c r="H254" i="5"/>
  <c r="G254" i="5"/>
  <c r="F254" i="5"/>
  <c r="E254" i="5"/>
  <c r="D254" i="5"/>
  <c r="C254" i="5"/>
  <c r="U254" i="5" s="1"/>
  <c r="B254" i="5"/>
  <c r="T254" i="5" s="1"/>
  <c r="A254" i="5"/>
  <c r="S253" i="5"/>
  <c r="R253" i="5"/>
  <c r="Q253" i="5"/>
  <c r="P253" i="5"/>
  <c r="O253" i="5"/>
  <c r="N253" i="5"/>
  <c r="K253" i="5"/>
  <c r="J253" i="5"/>
  <c r="I253" i="5"/>
  <c r="H253" i="5"/>
  <c r="G253" i="5"/>
  <c r="F253" i="5"/>
  <c r="E253" i="5"/>
  <c r="D253" i="5"/>
  <c r="C253" i="5"/>
  <c r="U253" i="5" s="1"/>
  <c r="B253" i="5"/>
  <c r="T253" i="5" s="1"/>
  <c r="A253" i="5"/>
  <c r="S252" i="5"/>
  <c r="R252" i="5"/>
  <c r="Q252" i="5"/>
  <c r="P252" i="5"/>
  <c r="O252" i="5"/>
  <c r="N252" i="5"/>
  <c r="K252" i="5"/>
  <c r="J252" i="5"/>
  <c r="I252" i="5"/>
  <c r="H252" i="5"/>
  <c r="G252" i="5"/>
  <c r="F252" i="5"/>
  <c r="E252" i="5"/>
  <c r="D252" i="5"/>
  <c r="C252" i="5"/>
  <c r="U252" i="5" s="1"/>
  <c r="B252" i="5"/>
  <c r="T252" i="5" s="1"/>
  <c r="A252" i="5"/>
  <c r="S251" i="5"/>
  <c r="R251" i="5"/>
  <c r="Q251" i="5"/>
  <c r="P251" i="5"/>
  <c r="O251" i="5"/>
  <c r="N251" i="5"/>
  <c r="K251" i="5"/>
  <c r="J251" i="5"/>
  <c r="I251" i="5"/>
  <c r="H251" i="5"/>
  <c r="G251" i="5"/>
  <c r="F251" i="5"/>
  <c r="E251" i="5"/>
  <c r="D251" i="5"/>
  <c r="C251" i="5"/>
  <c r="U251" i="5" s="1"/>
  <c r="B251" i="5"/>
  <c r="T251" i="5" s="1"/>
  <c r="A251" i="5"/>
  <c r="S250" i="5"/>
  <c r="R250" i="5"/>
  <c r="Q250" i="5"/>
  <c r="P250" i="5"/>
  <c r="O250" i="5"/>
  <c r="N250" i="5"/>
  <c r="K250" i="5"/>
  <c r="J250" i="5"/>
  <c r="I250" i="5"/>
  <c r="H250" i="5"/>
  <c r="G250" i="5"/>
  <c r="F250" i="5"/>
  <c r="E250" i="5"/>
  <c r="D250" i="5"/>
  <c r="C250" i="5"/>
  <c r="U250" i="5" s="1"/>
  <c r="B250" i="5"/>
  <c r="T250" i="5" s="1"/>
  <c r="A250" i="5"/>
  <c r="S249" i="5"/>
  <c r="R249" i="5"/>
  <c r="Q249" i="5"/>
  <c r="P249" i="5"/>
  <c r="O249" i="5"/>
  <c r="N249" i="5"/>
  <c r="K249" i="5"/>
  <c r="J249" i="5"/>
  <c r="I249" i="5"/>
  <c r="H249" i="5"/>
  <c r="G249" i="5"/>
  <c r="F249" i="5"/>
  <c r="E249" i="5"/>
  <c r="D249" i="5"/>
  <c r="C249" i="5"/>
  <c r="U249" i="5" s="1"/>
  <c r="B249" i="5"/>
  <c r="T249" i="5" s="1"/>
  <c r="A249" i="5"/>
  <c r="S248" i="5"/>
  <c r="R248" i="5"/>
  <c r="Q248" i="5"/>
  <c r="P248" i="5"/>
  <c r="O248" i="5"/>
  <c r="N248" i="5"/>
  <c r="K248" i="5"/>
  <c r="J248" i="5"/>
  <c r="I248" i="5"/>
  <c r="H248" i="5"/>
  <c r="G248" i="5"/>
  <c r="F248" i="5"/>
  <c r="E248" i="5"/>
  <c r="D248" i="5"/>
  <c r="C248" i="5"/>
  <c r="U248" i="5" s="1"/>
  <c r="B248" i="5"/>
  <c r="T248" i="5" s="1"/>
  <c r="A248" i="5"/>
  <c r="S247" i="5"/>
  <c r="R247" i="5"/>
  <c r="Q247" i="5"/>
  <c r="P247" i="5"/>
  <c r="O247" i="5"/>
  <c r="N247" i="5"/>
  <c r="K247" i="5"/>
  <c r="J247" i="5"/>
  <c r="I247" i="5"/>
  <c r="H247" i="5"/>
  <c r="G247" i="5"/>
  <c r="F247" i="5"/>
  <c r="E247" i="5"/>
  <c r="D247" i="5"/>
  <c r="C247" i="5"/>
  <c r="U247" i="5" s="1"/>
  <c r="B247" i="5"/>
  <c r="T247" i="5" s="1"/>
  <c r="A247" i="5"/>
  <c r="S246" i="5"/>
  <c r="R246" i="5"/>
  <c r="Q246" i="5"/>
  <c r="P246" i="5"/>
  <c r="O246" i="5"/>
  <c r="N246" i="5"/>
  <c r="K246" i="5"/>
  <c r="J246" i="5"/>
  <c r="I246" i="5"/>
  <c r="H246" i="5"/>
  <c r="G246" i="5"/>
  <c r="F246" i="5"/>
  <c r="E246" i="5"/>
  <c r="D246" i="5"/>
  <c r="C246" i="5"/>
  <c r="U246" i="5" s="1"/>
  <c r="B246" i="5"/>
  <c r="T246" i="5" s="1"/>
  <c r="A246" i="5"/>
  <c r="S245" i="5"/>
  <c r="R245" i="5"/>
  <c r="Q245" i="5"/>
  <c r="P245" i="5"/>
  <c r="O245" i="5"/>
  <c r="N245" i="5"/>
  <c r="K245" i="5"/>
  <c r="J245" i="5"/>
  <c r="I245" i="5"/>
  <c r="H245" i="5"/>
  <c r="G245" i="5"/>
  <c r="F245" i="5"/>
  <c r="E245" i="5"/>
  <c r="D245" i="5"/>
  <c r="C245" i="5"/>
  <c r="U245" i="5" s="1"/>
  <c r="B245" i="5"/>
  <c r="T245" i="5" s="1"/>
  <c r="A245" i="5"/>
  <c r="S244" i="5"/>
  <c r="R244" i="5"/>
  <c r="Q244" i="5"/>
  <c r="P244" i="5"/>
  <c r="O244" i="5"/>
  <c r="N244" i="5"/>
  <c r="K244" i="5"/>
  <c r="J244" i="5"/>
  <c r="I244" i="5"/>
  <c r="H244" i="5"/>
  <c r="G244" i="5"/>
  <c r="F244" i="5"/>
  <c r="E244" i="5"/>
  <c r="D244" i="5"/>
  <c r="C244" i="5"/>
  <c r="U244" i="5" s="1"/>
  <c r="B244" i="5"/>
  <c r="T244" i="5" s="1"/>
  <c r="A244" i="5"/>
  <c r="S243" i="5"/>
  <c r="R243" i="5"/>
  <c r="Q243" i="5"/>
  <c r="P243" i="5"/>
  <c r="O243" i="5"/>
  <c r="N243" i="5"/>
  <c r="K243" i="5"/>
  <c r="J243" i="5"/>
  <c r="I243" i="5"/>
  <c r="H243" i="5"/>
  <c r="G243" i="5"/>
  <c r="F243" i="5"/>
  <c r="E243" i="5"/>
  <c r="D243" i="5"/>
  <c r="C243" i="5"/>
  <c r="U243" i="5" s="1"/>
  <c r="B243" i="5"/>
  <c r="T243" i="5" s="1"/>
  <c r="A243" i="5"/>
  <c r="S242" i="5"/>
  <c r="R242" i="5"/>
  <c r="Q242" i="5"/>
  <c r="P242" i="5"/>
  <c r="O242" i="5"/>
  <c r="N242" i="5"/>
  <c r="K242" i="5"/>
  <c r="J242" i="5"/>
  <c r="I242" i="5"/>
  <c r="H242" i="5"/>
  <c r="G242" i="5"/>
  <c r="F242" i="5"/>
  <c r="E242" i="5"/>
  <c r="D242" i="5"/>
  <c r="C242" i="5"/>
  <c r="U242" i="5" s="1"/>
  <c r="B242" i="5"/>
  <c r="T242" i="5" s="1"/>
  <c r="A242" i="5"/>
  <c r="S241" i="5"/>
  <c r="R241" i="5"/>
  <c r="Q241" i="5"/>
  <c r="P241" i="5"/>
  <c r="O241" i="5"/>
  <c r="N241" i="5"/>
  <c r="K241" i="5"/>
  <c r="J241" i="5"/>
  <c r="I241" i="5"/>
  <c r="H241" i="5"/>
  <c r="G241" i="5"/>
  <c r="F241" i="5"/>
  <c r="E241" i="5"/>
  <c r="D241" i="5"/>
  <c r="C241" i="5"/>
  <c r="U241" i="5" s="1"/>
  <c r="B241" i="5"/>
  <c r="T241" i="5" s="1"/>
  <c r="A241" i="5"/>
  <c r="S240" i="5"/>
  <c r="R240" i="5"/>
  <c r="Q240" i="5"/>
  <c r="P240" i="5"/>
  <c r="O240" i="5"/>
  <c r="N240" i="5"/>
  <c r="K240" i="5"/>
  <c r="J240" i="5"/>
  <c r="I240" i="5"/>
  <c r="H240" i="5"/>
  <c r="G240" i="5"/>
  <c r="F240" i="5"/>
  <c r="E240" i="5"/>
  <c r="D240" i="5"/>
  <c r="C240" i="5"/>
  <c r="U240" i="5" s="1"/>
  <c r="B240" i="5"/>
  <c r="T240" i="5" s="1"/>
  <c r="A240" i="5"/>
  <c r="S239" i="5"/>
  <c r="R239" i="5"/>
  <c r="Q239" i="5"/>
  <c r="P239" i="5"/>
  <c r="O239" i="5"/>
  <c r="N239" i="5"/>
  <c r="K239" i="5"/>
  <c r="J239" i="5"/>
  <c r="I239" i="5"/>
  <c r="H239" i="5"/>
  <c r="G239" i="5"/>
  <c r="F239" i="5"/>
  <c r="E239" i="5"/>
  <c r="D239" i="5"/>
  <c r="C239" i="5"/>
  <c r="U239" i="5" s="1"/>
  <c r="B239" i="5"/>
  <c r="T239" i="5" s="1"/>
  <c r="A239" i="5"/>
  <c r="S238" i="5"/>
  <c r="R238" i="5"/>
  <c r="Q238" i="5"/>
  <c r="P238" i="5"/>
  <c r="O238" i="5"/>
  <c r="N238" i="5"/>
  <c r="K238" i="5"/>
  <c r="J238" i="5"/>
  <c r="I238" i="5"/>
  <c r="H238" i="5"/>
  <c r="G238" i="5"/>
  <c r="F238" i="5"/>
  <c r="E238" i="5"/>
  <c r="D238" i="5"/>
  <c r="C238" i="5"/>
  <c r="U238" i="5" s="1"/>
  <c r="B238" i="5"/>
  <c r="T238" i="5" s="1"/>
  <c r="A238" i="5"/>
  <c r="S237" i="5"/>
  <c r="R237" i="5"/>
  <c r="Q237" i="5"/>
  <c r="P237" i="5"/>
  <c r="O237" i="5"/>
  <c r="N237" i="5"/>
  <c r="K237" i="5"/>
  <c r="J237" i="5"/>
  <c r="I237" i="5"/>
  <c r="H237" i="5"/>
  <c r="G237" i="5"/>
  <c r="F237" i="5"/>
  <c r="E237" i="5"/>
  <c r="D237" i="5"/>
  <c r="C237" i="5"/>
  <c r="U237" i="5" s="1"/>
  <c r="B237" i="5"/>
  <c r="T237" i="5" s="1"/>
  <c r="A237" i="5"/>
  <c r="S236" i="5"/>
  <c r="R236" i="5"/>
  <c r="Q236" i="5"/>
  <c r="P236" i="5"/>
  <c r="O236" i="5"/>
  <c r="N236" i="5"/>
  <c r="K236" i="5"/>
  <c r="J236" i="5"/>
  <c r="I236" i="5"/>
  <c r="H236" i="5"/>
  <c r="G236" i="5"/>
  <c r="F236" i="5"/>
  <c r="E236" i="5"/>
  <c r="D236" i="5"/>
  <c r="C236" i="5"/>
  <c r="U236" i="5" s="1"/>
  <c r="B236" i="5"/>
  <c r="T236" i="5" s="1"/>
  <c r="A236" i="5"/>
  <c r="S235" i="5"/>
  <c r="R235" i="5"/>
  <c r="Q235" i="5"/>
  <c r="P235" i="5"/>
  <c r="O235" i="5"/>
  <c r="N235" i="5"/>
  <c r="K235" i="5"/>
  <c r="J235" i="5"/>
  <c r="I235" i="5"/>
  <c r="H235" i="5"/>
  <c r="G235" i="5"/>
  <c r="F235" i="5"/>
  <c r="E235" i="5"/>
  <c r="D235" i="5"/>
  <c r="C235" i="5"/>
  <c r="U235" i="5" s="1"/>
  <c r="B235" i="5"/>
  <c r="T235" i="5" s="1"/>
  <c r="A235" i="5"/>
  <c r="S234" i="5"/>
  <c r="R234" i="5"/>
  <c r="Q234" i="5"/>
  <c r="P234" i="5"/>
  <c r="O234" i="5"/>
  <c r="N234" i="5"/>
  <c r="K234" i="5"/>
  <c r="J234" i="5"/>
  <c r="I234" i="5"/>
  <c r="H234" i="5"/>
  <c r="G234" i="5"/>
  <c r="F234" i="5"/>
  <c r="E234" i="5"/>
  <c r="D234" i="5"/>
  <c r="C234" i="5"/>
  <c r="U234" i="5" s="1"/>
  <c r="B234" i="5"/>
  <c r="T234" i="5" s="1"/>
  <c r="A234" i="5"/>
  <c r="S233" i="5"/>
  <c r="R233" i="5"/>
  <c r="Q233" i="5"/>
  <c r="P233" i="5"/>
  <c r="O233" i="5"/>
  <c r="N233" i="5"/>
  <c r="K233" i="5"/>
  <c r="J233" i="5"/>
  <c r="I233" i="5"/>
  <c r="H233" i="5"/>
  <c r="G233" i="5"/>
  <c r="F233" i="5"/>
  <c r="E233" i="5"/>
  <c r="D233" i="5"/>
  <c r="C233" i="5"/>
  <c r="U233" i="5" s="1"/>
  <c r="B233" i="5"/>
  <c r="T233" i="5" s="1"/>
  <c r="A233" i="5"/>
  <c r="S232" i="5"/>
  <c r="R232" i="5"/>
  <c r="Q232" i="5"/>
  <c r="P232" i="5"/>
  <c r="O232" i="5"/>
  <c r="N232" i="5"/>
  <c r="K232" i="5"/>
  <c r="J232" i="5"/>
  <c r="I232" i="5"/>
  <c r="H232" i="5"/>
  <c r="G232" i="5"/>
  <c r="F232" i="5"/>
  <c r="E232" i="5"/>
  <c r="D232" i="5"/>
  <c r="C232" i="5"/>
  <c r="U232" i="5" s="1"/>
  <c r="B232" i="5"/>
  <c r="T232" i="5" s="1"/>
  <c r="A232" i="5"/>
  <c r="S231" i="5"/>
  <c r="R231" i="5"/>
  <c r="Q231" i="5"/>
  <c r="P231" i="5"/>
  <c r="O231" i="5"/>
  <c r="N231" i="5"/>
  <c r="K231" i="5"/>
  <c r="J231" i="5"/>
  <c r="I231" i="5"/>
  <c r="H231" i="5"/>
  <c r="G231" i="5"/>
  <c r="F231" i="5"/>
  <c r="E231" i="5"/>
  <c r="D231" i="5"/>
  <c r="C231" i="5"/>
  <c r="U231" i="5" s="1"/>
  <c r="B231" i="5"/>
  <c r="T231" i="5" s="1"/>
  <c r="A231" i="5"/>
  <c r="S230" i="5"/>
  <c r="R230" i="5"/>
  <c r="Q230" i="5"/>
  <c r="P230" i="5"/>
  <c r="O230" i="5"/>
  <c r="N230" i="5"/>
  <c r="K230" i="5"/>
  <c r="J230" i="5"/>
  <c r="I230" i="5"/>
  <c r="H230" i="5"/>
  <c r="G230" i="5"/>
  <c r="F230" i="5"/>
  <c r="E230" i="5"/>
  <c r="D230" i="5"/>
  <c r="C230" i="5"/>
  <c r="U230" i="5" s="1"/>
  <c r="B230" i="5"/>
  <c r="T230" i="5" s="1"/>
  <c r="A230" i="5"/>
  <c r="S229" i="5"/>
  <c r="R229" i="5"/>
  <c r="Q229" i="5"/>
  <c r="P229" i="5"/>
  <c r="O229" i="5"/>
  <c r="N229" i="5"/>
  <c r="K229" i="5"/>
  <c r="J229" i="5"/>
  <c r="I229" i="5"/>
  <c r="H229" i="5"/>
  <c r="G229" i="5"/>
  <c r="F229" i="5"/>
  <c r="E229" i="5"/>
  <c r="D229" i="5"/>
  <c r="C229" i="5"/>
  <c r="U229" i="5" s="1"/>
  <c r="B229" i="5"/>
  <c r="T229" i="5" s="1"/>
  <c r="A229" i="5"/>
  <c r="S228" i="5"/>
  <c r="R228" i="5"/>
  <c r="Q228" i="5"/>
  <c r="P228" i="5"/>
  <c r="O228" i="5"/>
  <c r="N228" i="5"/>
  <c r="K228" i="5"/>
  <c r="J228" i="5"/>
  <c r="I228" i="5"/>
  <c r="H228" i="5"/>
  <c r="G228" i="5"/>
  <c r="F228" i="5"/>
  <c r="E228" i="5"/>
  <c r="D228" i="5"/>
  <c r="C228" i="5"/>
  <c r="U228" i="5" s="1"/>
  <c r="B228" i="5"/>
  <c r="T228" i="5" s="1"/>
  <c r="A228" i="5"/>
  <c r="S227" i="5"/>
  <c r="R227" i="5"/>
  <c r="Q227" i="5"/>
  <c r="P227" i="5"/>
  <c r="O227" i="5"/>
  <c r="N227" i="5"/>
  <c r="K227" i="5"/>
  <c r="J227" i="5"/>
  <c r="I227" i="5"/>
  <c r="H227" i="5"/>
  <c r="G227" i="5"/>
  <c r="F227" i="5"/>
  <c r="E227" i="5"/>
  <c r="D227" i="5"/>
  <c r="C227" i="5"/>
  <c r="U227" i="5" s="1"/>
  <c r="B227" i="5"/>
  <c r="T227" i="5" s="1"/>
  <c r="A227" i="5"/>
  <c r="S226" i="5"/>
  <c r="R226" i="5"/>
  <c r="Q226" i="5"/>
  <c r="P226" i="5"/>
  <c r="O226" i="5"/>
  <c r="N226" i="5"/>
  <c r="K226" i="5"/>
  <c r="J226" i="5"/>
  <c r="I226" i="5"/>
  <c r="H226" i="5"/>
  <c r="G226" i="5"/>
  <c r="F226" i="5"/>
  <c r="E226" i="5"/>
  <c r="D226" i="5"/>
  <c r="C226" i="5"/>
  <c r="U226" i="5" s="1"/>
  <c r="B226" i="5"/>
  <c r="T226" i="5" s="1"/>
  <c r="A226" i="5"/>
  <c r="S225" i="5"/>
  <c r="R225" i="5"/>
  <c r="Q225" i="5"/>
  <c r="P225" i="5"/>
  <c r="O225" i="5"/>
  <c r="N225" i="5"/>
  <c r="K225" i="5"/>
  <c r="J225" i="5"/>
  <c r="I225" i="5"/>
  <c r="H225" i="5"/>
  <c r="G225" i="5"/>
  <c r="F225" i="5"/>
  <c r="E225" i="5"/>
  <c r="D225" i="5"/>
  <c r="C225" i="5"/>
  <c r="U225" i="5" s="1"/>
  <c r="B225" i="5"/>
  <c r="T225" i="5" s="1"/>
  <c r="A225" i="5"/>
  <c r="S224" i="5"/>
  <c r="R224" i="5"/>
  <c r="Q224" i="5"/>
  <c r="P224" i="5"/>
  <c r="O224" i="5"/>
  <c r="N224" i="5"/>
  <c r="K224" i="5"/>
  <c r="J224" i="5"/>
  <c r="I224" i="5"/>
  <c r="H224" i="5"/>
  <c r="G224" i="5"/>
  <c r="F224" i="5"/>
  <c r="E224" i="5"/>
  <c r="D224" i="5"/>
  <c r="C224" i="5"/>
  <c r="U224" i="5" s="1"/>
  <c r="B224" i="5"/>
  <c r="T224" i="5" s="1"/>
  <c r="A224" i="5"/>
  <c r="S223" i="5"/>
  <c r="R223" i="5"/>
  <c r="Q223" i="5"/>
  <c r="P223" i="5"/>
  <c r="O223" i="5"/>
  <c r="N223" i="5"/>
  <c r="K223" i="5"/>
  <c r="J223" i="5"/>
  <c r="I223" i="5"/>
  <c r="H223" i="5"/>
  <c r="G223" i="5"/>
  <c r="F223" i="5"/>
  <c r="E223" i="5"/>
  <c r="D223" i="5"/>
  <c r="C223" i="5"/>
  <c r="U223" i="5" s="1"/>
  <c r="B223" i="5"/>
  <c r="T223" i="5" s="1"/>
  <c r="A223" i="5"/>
  <c r="S222" i="5"/>
  <c r="R222" i="5"/>
  <c r="Q222" i="5"/>
  <c r="P222" i="5"/>
  <c r="O222" i="5"/>
  <c r="N222" i="5"/>
  <c r="K222" i="5"/>
  <c r="J222" i="5"/>
  <c r="I222" i="5"/>
  <c r="H222" i="5"/>
  <c r="G222" i="5"/>
  <c r="F222" i="5"/>
  <c r="E222" i="5"/>
  <c r="D222" i="5"/>
  <c r="C222" i="5"/>
  <c r="U222" i="5" s="1"/>
  <c r="B222" i="5"/>
  <c r="T222" i="5" s="1"/>
  <c r="A222" i="5"/>
  <c r="S221" i="5"/>
  <c r="R221" i="5"/>
  <c r="Q221" i="5"/>
  <c r="P221" i="5"/>
  <c r="O221" i="5"/>
  <c r="N221" i="5"/>
  <c r="K221" i="5"/>
  <c r="J221" i="5"/>
  <c r="I221" i="5"/>
  <c r="H221" i="5"/>
  <c r="G221" i="5"/>
  <c r="F221" i="5"/>
  <c r="E221" i="5"/>
  <c r="D221" i="5"/>
  <c r="C221" i="5"/>
  <c r="U221" i="5" s="1"/>
  <c r="B221" i="5"/>
  <c r="T221" i="5" s="1"/>
  <c r="A221" i="5"/>
  <c r="S220" i="5"/>
  <c r="R220" i="5"/>
  <c r="Q220" i="5"/>
  <c r="P220" i="5"/>
  <c r="O220" i="5"/>
  <c r="N220" i="5"/>
  <c r="K220" i="5"/>
  <c r="J220" i="5"/>
  <c r="I220" i="5"/>
  <c r="H220" i="5"/>
  <c r="G220" i="5"/>
  <c r="F220" i="5"/>
  <c r="E220" i="5"/>
  <c r="D220" i="5"/>
  <c r="C220" i="5"/>
  <c r="U220" i="5" s="1"/>
  <c r="B220" i="5"/>
  <c r="T220" i="5" s="1"/>
  <c r="A220" i="5"/>
  <c r="S219" i="5"/>
  <c r="R219" i="5"/>
  <c r="Q219" i="5"/>
  <c r="P219" i="5"/>
  <c r="O219" i="5"/>
  <c r="N219" i="5"/>
  <c r="K219" i="5"/>
  <c r="J219" i="5"/>
  <c r="I219" i="5"/>
  <c r="H219" i="5"/>
  <c r="G219" i="5"/>
  <c r="F219" i="5"/>
  <c r="E219" i="5"/>
  <c r="D219" i="5"/>
  <c r="C219" i="5"/>
  <c r="U219" i="5" s="1"/>
  <c r="B219" i="5"/>
  <c r="T219" i="5" s="1"/>
  <c r="A219" i="5"/>
  <c r="S218" i="5"/>
  <c r="R218" i="5"/>
  <c r="Q218" i="5"/>
  <c r="P218" i="5"/>
  <c r="O218" i="5"/>
  <c r="N218" i="5"/>
  <c r="K218" i="5"/>
  <c r="J218" i="5"/>
  <c r="I218" i="5"/>
  <c r="H218" i="5"/>
  <c r="G218" i="5"/>
  <c r="F218" i="5"/>
  <c r="E218" i="5"/>
  <c r="D218" i="5"/>
  <c r="C218" i="5"/>
  <c r="U218" i="5" s="1"/>
  <c r="B218" i="5"/>
  <c r="T218" i="5" s="1"/>
  <c r="A218" i="5"/>
  <c r="S217" i="5"/>
  <c r="R217" i="5"/>
  <c r="Q217" i="5"/>
  <c r="P217" i="5"/>
  <c r="O217" i="5"/>
  <c r="N217" i="5"/>
  <c r="K217" i="5"/>
  <c r="J217" i="5"/>
  <c r="I217" i="5"/>
  <c r="H217" i="5"/>
  <c r="G217" i="5"/>
  <c r="F217" i="5"/>
  <c r="E217" i="5"/>
  <c r="D217" i="5"/>
  <c r="C217" i="5"/>
  <c r="U217" i="5" s="1"/>
  <c r="B217" i="5"/>
  <c r="T217" i="5" s="1"/>
  <c r="A217" i="5"/>
  <c r="S216" i="5"/>
  <c r="R216" i="5"/>
  <c r="Q216" i="5"/>
  <c r="P216" i="5"/>
  <c r="O216" i="5"/>
  <c r="N216" i="5"/>
  <c r="K216" i="5"/>
  <c r="J216" i="5"/>
  <c r="I216" i="5"/>
  <c r="H216" i="5"/>
  <c r="G216" i="5"/>
  <c r="F216" i="5"/>
  <c r="E216" i="5"/>
  <c r="D216" i="5"/>
  <c r="C216" i="5"/>
  <c r="U216" i="5" s="1"/>
  <c r="B216" i="5"/>
  <c r="T216" i="5" s="1"/>
  <c r="A216" i="5"/>
  <c r="S215" i="5"/>
  <c r="R215" i="5"/>
  <c r="Q215" i="5"/>
  <c r="P215" i="5"/>
  <c r="O215" i="5"/>
  <c r="N215" i="5"/>
  <c r="K215" i="5"/>
  <c r="J215" i="5"/>
  <c r="I215" i="5"/>
  <c r="H215" i="5"/>
  <c r="G215" i="5"/>
  <c r="F215" i="5"/>
  <c r="E215" i="5"/>
  <c r="D215" i="5"/>
  <c r="C215" i="5"/>
  <c r="U215" i="5" s="1"/>
  <c r="B215" i="5"/>
  <c r="T215" i="5" s="1"/>
  <c r="A215" i="5"/>
  <c r="S214" i="5"/>
  <c r="R214" i="5"/>
  <c r="Q214" i="5"/>
  <c r="P214" i="5"/>
  <c r="O214" i="5"/>
  <c r="N214" i="5"/>
  <c r="K214" i="5"/>
  <c r="J214" i="5"/>
  <c r="I214" i="5"/>
  <c r="H214" i="5"/>
  <c r="G214" i="5"/>
  <c r="F214" i="5"/>
  <c r="E214" i="5"/>
  <c r="D214" i="5"/>
  <c r="C214" i="5"/>
  <c r="U214" i="5" s="1"/>
  <c r="B214" i="5"/>
  <c r="T214" i="5" s="1"/>
  <c r="A214" i="5"/>
  <c r="S213" i="5"/>
  <c r="R213" i="5"/>
  <c r="Q213" i="5"/>
  <c r="P213" i="5"/>
  <c r="O213" i="5"/>
  <c r="N213" i="5"/>
  <c r="K213" i="5"/>
  <c r="J213" i="5"/>
  <c r="I213" i="5"/>
  <c r="H213" i="5"/>
  <c r="G213" i="5"/>
  <c r="F213" i="5"/>
  <c r="E213" i="5"/>
  <c r="D213" i="5"/>
  <c r="C213" i="5"/>
  <c r="U213" i="5" s="1"/>
  <c r="B213" i="5"/>
  <c r="T213" i="5" s="1"/>
  <c r="A213" i="5"/>
  <c r="S212" i="5"/>
  <c r="R212" i="5"/>
  <c r="Q212" i="5"/>
  <c r="P212" i="5"/>
  <c r="O212" i="5"/>
  <c r="N212" i="5"/>
  <c r="K212" i="5"/>
  <c r="J212" i="5"/>
  <c r="I212" i="5"/>
  <c r="H212" i="5"/>
  <c r="G212" i="5"/>
  <c r="F212" i="5"/>
  <c r="E212" i="5"/>
  <c r="D212" i="5"/>
  <c r="C212" i="5"/>
  <c r="U212" i="5" s="1"/>
  <c r="B212" i="5"/>
  <c r="T212" i="5" s="1"/>
  <c r="A212" i="5"/>
  <c r="S211" i="5"/>
  <c r="R211" i="5"/>
  <c r="Q211" i="5"/>
  <c r="P211" i="5"/>
  <c r="O211" i="5"/>
  <c r="N211" i="5"/>
  <c r="K211" i="5"/>
  <c r="J211" i="5"/>
  <c r="I211" i="5"/>
  <c r="H211" i="5"/>
  <c r="G211" i="5"/>
  <c r="F211" i="5"/>
  <c r="E211" i="5"/>
  <c r="D211" i="5"/>
  <c r="C211" i="5"/>
  <c r="U211" i="5" s="1"/>
  <c r="B211" i="5"/>
  <c r="T211" i="5" s="1"/>
  <c r="A211" i="5"/>
  <c r="S210" i="5"/>
  <c r="R210" i="5"/>
  <c r="Q210" i="5"/>
  <c r="P210" i="5"/>
  <c r="O210" i="5"/>
  <c r="N210" i="5"/>
  <c r="K210" i="5"/>
  <c r="J210" i="5"/>
  <c r="I210" i="5"/>
  <c r="H210" i="5"/>
  <c r="G210" i="5"/>
  <c r="F210" i="5"/>
  <c r="E210" i="5"/>
  <c r="D210" i="5"/>
  <c r="C210" i="5"/>
  <c r="U210" i="5" s="1"/>
  <c r="B210" i="5"/>
  <c r="T210" i="5" s="1"/>
  <c r="A210" i="5"/>
  <c r="S209" i="5"/>
  <c r="R209" i="5"/>
  <c r="Q209" i="5"/>
  <c r="P209" i="5"/>
  <c r="O209" i="5"/>
  <c r="N209" i="5"/>
  <c r="K209" i="5"/>
  <c r="J209" i="5"/>
  <c r="I209" i="5"/>
  <c r="H209" i="5"/>
  <c r="G209" i="5"/>
  <c r="F209" i="5"/>
  <c r="E209" i="5"/>
  <c r="D209" i="5"/>
  <c r="C209" i="5"/>
  <c r="U209" i="5" s="1"/>
  <c r="B209" i="5"/>
  <c r="T209" i="5" s="1"/>
  <c r="A209" i="5"/>
  <c r="S208" i="5"/>
  <c r="R208" i="5"/>
  <c r="Q208" i="5"/>
  <c r="P208" i="5"/>
  <c r="O208" i="5"/>
  <c r="N208" i="5"/>
  <c r="K208" i="5"/>
  <c r="J208" i="5"/>
  <c r="I208" i="5"/>
  <c r="H208" i="5"/>
  <c r="G208" i="5"/>
  <c r="F208" i="5"/>
  <c r="E208" i="5"/>
  <c r="D208" i="5"/>
  <c r="C208" i="5"/>
  <c r="U208" i="5" s="1"/>
  <c r="B208" i="5"/>
  <c r="T208" i="5" s="1"/>
  <c r="A208" i="5"/>
  <c r="S207" i="5"/>
  <c r="R207" i="5"/>
  <c r="Q207" i="5"/>
  <c r="P207" i="5"/>
  <c r="O207" i="5"/>
  <c r="N207" i="5"/>
  <c r="K207" i="5"/>
  <c r="J207" i="5"/>
  <c r="I207" i="5"/>
  <c r="H207" i="5"/>
  <c r="G207" i="5"/>
  <c r="F207" i="5"/>
  <c r="E207" i="5"/>
  <c r="D207" i="5"/>
  <c r="C207" i="5"/>
  <c r="U207" i="5" s="1"/>
  <c r="B207" i="5"/>
  <c r="T207" i="5" s="1"/>
  <c r="A207" i="5"/>
  <c r="S206" i="5"/>
  <c r="R206" i="5"/>
  <c r="Q206" i="5"/>
  <c r="P206" i="5"/>
  <c r="O206" i="5"/>
  <c r="N206" i="5"/>
  <c r="K206" i="5"/>
  <c r="J206" i="5"/>
  <c r="I206" i="5"/>
  <c r="H206" i="5"/>
  <c r="G206" i="5"/>
  <c r="F206" i="5"/>
  <c r="E206" i="5"/>
  <c r="D206" i="5"/>
  <c r="C206" i="5"/>
  <c r="U206" i="5" s="1"/>
  <c r="B206" i="5"/>
  <c r="T206" i="5" s="1"/>
  <c r="A206" i="5"/>
  <c r="S205" i="5"/>
  <c r="R205" i="5"/>
  <c r="Q205" i="5"/>
  <c r="P205" i="5"/>
  <c r="O205" i="5"/>
  <c r="N205" i="5"/>
  <c r="K205" i="5"/>
  <c r="J205" i="5"/>
  <c r="I205" i="5"/>
  <c r="H205" i="5"/>
  <c r="G205" i="5"/>
  <c r="F205" i="5"/>
  <c r="E205" i="5"/>
  <c r="D205" i="5"/>
  <c r="C205" i="5"/>
  <c r="U205" i="5" s="1"/>
  <c r="B205" i="5"/>
  <c r="T205" i="5" s="1"/>
  <c r="A205" i="5"/>
  <c r="S204" i="5"/>
  <c r="R204" i="5"/>
  <c r="Q204" i="5"/>
  <c r="P204" i="5"/>
  <c r="O204" i="5"/>
  <c r="N204" i="5"/>
  <c r="K204" i="5"/>
  <c r="J204" i="5"/>
  <c r="I204" i="5"/>
  <c r="H204" i="5"/>
  <c r="G204" i="5"/>
  <c r="F204" i="5"/>
  <c r="E204" i="5"/>
  <c r="D204" i="5"/>
  <c r="C204" i="5"/>
  <c r="U204" i="5" s="1"/>
  <c r="B204" i="5"/>
  <c r="T204" i="5" s="1"/>
  <c r="A204" i="5"/>
  <c r="S203" i="5"/>
  <c r="R203" i="5"/>
  <c r="Q203" i="5"/>
  <c r="P203" i="5"/>
  <c r="O203" i="5"/>
  <c r="N203" i="5"/>
  <c r="K203" i="5"/>
  <c r="J203" i="5"/>
  <c r="I203" i="5"/>
  <c r="H203" i="5"/>
  <c r="G203" i="5"/>
  <c r="F203" i="5"/>
  <c r="E203" i="5"/>
  <c r="D203" i="5"/>
  <c r="C203" i="5"/>
  <c r="U203" i="5" s="1"/>
  <c r="B203" i="5"/>
  <c r="T203" i="5" s="1"/>
  <c r="A203" i="5"/>
  <c r="S202" i="5"/>
  <c r="R202" i="5"/>
  <c r="Q202" i="5"/>
  <c r="P202" i="5"/>
  <c r="O202" i="5"/>
  <c r="N202" i="5"/>
  <c r="K202" i="5"/>
  <c r="J202" i="5"/>
  <c r="I202" i="5"/>
  <c r="H202" i="5"/>
  <c r="G202" i="5"/>
  <c r="F202" i="5"/>
  <c r="E202" i="5"/>
  <c r="D202" i="5"/>
  <c r="C202" i="5"/>
  <c r="U202" i="5" s="1"/>
  <c r="B202" i="5"/>
  <c r="T202" i="5" s="1"/>
  <c r="A202" i="5"/>
  <c r="S201" i="5"/>
  <c r="R201" i="5"/>
  <c r="Q201" i="5"/>
  <c r="P201" i="5"/>
  <c r="O201" i="5"/>
  <c r="N201" i="5"/>
  <c r="K201" i="5"/>
  <c r="J201" i="5"/>
  <c r="I201" i="5"/>
  <c r="H201" i="5"/>
  <c r="G201" i="5"/>
  <c r="F201" i="5"/>
  <c r="E201" i="5"/>
  <c r="D201" i="5"/>
  <c r="C201" i="5"/>
  <c r="U201" i="5" s="1"/>
  <c r="B201" i="5"/>
  <c r="T201" i="5" s="1"/>
  <c r="A201" i="5"/>
  <c r="S200" i="5"/>
  <c r="R200" i="5"/>
  <c r="Q200" i="5"/>
  <c r="P200" i="5"/>
  <c r="O200" i="5"/>
  <c r="N200" i="5"/>
  <c r="K200" i="5"/>
  <c r="J200" i="5"/>
  <c r="I200" i="5"/>
  <c r="H200" i="5"/>
  <c r="G200" i="5"/>
  <c r="F200" i="5"/>
  <c r="E200" i="5"/>
  <c r="D200" i="5"/>
  <c r="C200" i="5"/>
  <c r="U200" i="5" s="1"/>
  <c r="B200" i="5"/>
  <c r="T200" i="5" s="1"/>
  <c r="A200" i="5"/>
  <c r="S199" i="5"/>
  <c r="R199" i="5"/>
  <c r="Q199" i="5"/>
  <c r="P199" i="5"/>
  <c r="O199" i="5"/>
  <c r="N199" i="5"/>
  <c r="K199" i="5"/>
  <c r="J199" i="5"/>
  <c r="I199" i="5"/>
  <c r="H199" i="5"/>
  <c r="G199" i="5"/>
  <c r="F199" i="5"/>
  <c r="E199" i="5"/>
  <c r="D199" i="5"/>
  <c r="C199" i="5"/>
  <c r="U199" i="5" s="1"/>
  <c r="B199" i="5"/>
  <c r="T199" i="5" s="1"/>
  <c r="A199" i="5"/>
  <c r="S198" i="5"/>
  <c r="R198" i="5"/>
  <c r="Q198" i="5"/>
  <c r="P198" i="5"/>
  <c r="O198" i="5"/>
  <c r="N198" i="5"/>
  <c r="K198" i="5"/>
  <c r="J198" i="5"/>
  <c r="I198" i="5"/>
  <c r="H198" i="5"/>
  <c r="G198" i="5"/>
  <c r="F198" i="5"/>
  <c r="E198" i="5"/>
  <c r="D198" i="5"/>
  <c r="C198" i="5"/>
  <c r="U198" i="5" s="1"/>
  <c r="B198" i="5"/>
  <c r="T198" i="5" s="1"/>
  <c r="A198" i="5"/>
  <c r="S197" i="5"/>
  <c r="R197" i="5"/>
  <c r="Q197" i="5"/>
  <c r="P197" i="5"/>
  <c r="O197" i="5"/>
  <c r="N197" i="5"/>
  <c r="K197" i="5"/>
  <c r="J197" i="5"/>
  <c r="I197" i="5"/>
  <c r="H197" i="5"/>
  <c r="G197" i="5"/>
  <c r="F197" i="5"/>
  <c r="E197" i="5"/>
  <c r="D197" i="5"/>
  <c r="C197" i="5"/>
  <c r="U197" i="5" s="1"/>
  <c r="B197" i="5"/>
  <c r="T197" i="5" s="1"/>
  <c r="A197" i="5"/>
  <c r="S196" i="5"/>
  <c r="R196" i="5"/>
  <c r="Q196" i="5"/>
  <c r="P196" i="5"/>
  <c r="O196" i="5"/>
  <c r="N196" i="5"/>
  <c r="K196" i="5"/>
  <c r="J196" i="5"/>
  <c r="I196" i="5"/>
  <c r="H196" i="5"/>
  <c r="G196" i="5"/>
  <c r="F196" i="5"/>
  <c r="E196" i="5"/>
  <c r="D196" i="5"/>
  <c r="C196" i="5"/>
  <c r="U196" i="5" s="1"/>
  <c r="B196" i="5"/>
  <c r="T196" i="5" s="1"/>
  <c r="A196" i="5"/>
  <c r="S195" i="5"/>
  <c r="R195" i="5"/>
  <c r="Q195" i="5"/>
  <c r="P195" i="5"/>
  <c r="O195" i="5"/>
  <c r="N195" i="5"/>
  <c r="K195" i="5"/>
  <c r="J195" i="5"/>
  <c r="I195" i="5"/>
  <c r="H195" i="5"/>
  <c r="G195" i="5"/>
  <c r="F195" i="5"/>
  <c r="E195" i="5"/>
  <c r="D195" i="5"/>
  <c r="C195" i="5"/>
  <c r="U195" i="5" s="1"/>
  <c r="B195" i="5"/>
  <c r="T195" i="5" s="1"/>
  <c r="A195" i="5"/>
  <c r="S194" i="5"/>
  <c r="R194" i="5"/>
  <c r="Q194" i="5"/>
  <c r="P194" i="5"/>
  <c r="O194" i="5"/>
  <c r="N194" i="5"/>
  <c r="K194" i="5"/>
  <c r="J194" i="5"/>
  <c r="I194" i="5"/>
  <c r="H194" i="5"/>
  <c r="G194" i="5"/>
  <c r="F194" i="5"/>
  <c r="E194" i="5"/>
  <c r="D194" i="5"/>
  <c r="C194" i="5"/>
  <c r="U194" i="5" s="1"/>
  <c r="B194" i="5"/>
  <c r="T194" i="5" s="1"/>
  <c r="A194" i="5"/>
  <c r="S193" i="5"/>
  <c r="R193" i="5"/>
  <c r="Q193" i="5"/>
  <c r="P193" i="5"/>
  <c r="O193" i="5"/>
  <c r="N193" i="5"/>
  <c r="K193" i="5"/>
  <c r="J193" i="5"/>
  <c r="I193" i="5"/>
  <c r="H193" i="5"/>
  <c r="G193" i="5"/>
  <c r="F193" i="5"/>
  <c r="E193" i="5"/>
  <c r="D193" i="5"/>
  <c r="C193" i="5"/>
  <c r="U193" i="5" s="1"/>
  <c r="B193" i="5"/>
  <c r="T193" i="5" s="1"/>
  <c r="A193" i="5"/>
  <c r="S192" i="5"/>
  <c r="R192" i="5"/>
  <c r="Q192" i="5"/>
  <c r="P192" i="5"/>
  <c r="O192" i="5"/>
  <c r="N192" i="5"/>
  <c r="K192" i="5"/>
  <c r="J192" i="5"/>
  <c r="I192" i="5"/>
  <c r="H192" i="5"/>
  <c r="G192" i="5"/>
  <c r="F192" i="5"/>
  <c r="E192" i="5"/>
  <c r="D192" i="5"/>
  <c r="C192" i="5"/>
  <c r="U192" i="5" s="1"/>
  <c r="B192" i="5"/>
  <c r="T192" i="5" s="1"/>
  <c r="A192" i="5"/>
  <c r="S191" i="5"/>
  <c r="R191" i="5"/>
  <c r="Q191" i="5"/>
  <c r="P191" i="5"/>
  <c r="O191" i="5"/>
  <c r="N191" i="5"/>
  <c r="K191" i="5"/>
  <c r="J191" i="5"/>
  <c r="I191" i="5"/>
  <c r="H191" i="5"/>
  <c r="G191" i="5"/>
  <c r="F191" i="5"/>
  <c r="E191" i="5"/>
  <c r="D191" i="5"/>
  <c r="C191" i="5"/>
  <c r="U191" i="5" s="1"/>
  <c r="B191" i="5"/>
  <c r="T191" i="5" s="1"/>
  <c r="A191" i="5"/>
  <c r="S190" i="5"/>
  <c r="R190" i="5"/>
  <c r="Q190" i="5"/>
  <c r="P190" i="5"/>
  <c r="O190" i="5"/>
  <c r="N190" i="5"/>
  <c r="K190" i="5"/>
  <c r="J190" i="5"/>
  <c r="I190" i="5"/>
  <c r="H190" i="5"/>
  <c r="G190" i="5"/>
  <c r="F190" i="5"/>
  <c r="E190" i="5"/>
  <c r="D190" i="5"/>
  <c r="C190" i="5"/>
  <c r="U190" i="5" s="1"/>
  <c r="B190" i="5"/>
  <c r="T190" i="5" s="1"/>
  <c r="A190" i="5"/>
  <c r="S189" i="5"/>
  <c r="R189" i="5"/>
  <c r="Q189" i="5"/>
  <c r="P189" i="5"/>
  <c r="O189" i="5"/>
  <c r="N189" i="5"/>
  <c r="K189" i="5"/>
  <c r="J189" i="5"/>
  <c r="I189" i="5"/>
  <c r="H189" i="5"/>
  <c r="G189" i="5"/>
  <c r="F189" i="5"/>
  <c r="E189" i="5"/>
  <c r="D189" i="5"/>
  <c r="C189" i="5"/>
  <c r="U189" i="5" s="1"/>
  <c r="B189" i="5"/>
  <c r="T189" i="5" s="1"/>
  <c r="A189" i="5"/>
  <c r="S188" i="5"/>
  <c r="R188" i="5"/>
  <c r="Q188" i="5"/>
  <c r="P188" i="5"/>
  <c r="O188" i="5"/>
  <c r="N188" i="5"/>
  <c r="K188" i="5"/>
  <c r="J188" i="5"/>
  <c r="I188" i="5"/>
  <c r="H188" i="5"/>
  <c r="G188" i="5"/>
  <c r="F188" i="5"/>
  <c r="E188" i="5"/>
  <c r="D188" i="5"/>
  <c r="C188" i="5"/>
  <c r="U188" i="5" s="1"/>
  <c r="B188" i="5"/>
  <c r="T188" i="5" s="1"/>
  <c r="A188" i="5"/>
  <c r="S187" i="5"/>
  <c r="R187" i="5"/>
  <c r="Q187" i="5"/>
  <c r="P187" i="5"/>
  <c r="O187" i="5"/>
  <c r="N187" i="5"/>
  <c r="L187" i="5"/>
  <c r="K187" i="5"/>
  <c r="J187" i="5"/>
  <c r="I187" i="5"/>
  <c r="H187" i="5"/>
  <c r="G187" i="5"/>
  <c r="F187" i="5"/>
  <c r="E187" i="5"/>
  <c r="D187" i="5"/>
  <c r="C187" i="5"/>
  <c r="U187" i="5" s="1"/>
  <c r="B187" i="5"/>
  <c r="T187" i="5" s="1"/>
  <c r="A187" i="5"/>
  <c r="S186" i="5"/>
  <c r="R186" i="5"/>
  <c r="Q186" i="5"/>
  <c r="P186" i="5"/>
  <c r="O186" i="5"/>
  <c r="N186" i="5"/>
  <c r="L186" i="5"/>
  <c r="K186" i="5"/>
  <c r="J186" i="5"/>
  <c r="I186" i="5"/>
  <c r="H186" i="5"/>
  <c r="G186" i="5"/>
  <c r="F186" i="5"/>
  <c r="E186" i="5"/>
  <c r="D186" i="5"/>
  <c r="C186" i="5"/>
  <c r="U186" i="5" s="1"/>
  <c r="B186" i="5"/>
  <c r="T186" i="5" s="1"/>
  <c r="A186" i="5"/>
  <c r="S185" i="5"/>
  <c r="R185" i="5"/>
  <c r="Q185" i="5"/>
  <c r="P185" i="5"/>
  <c r="O185" i="5"/>
  <c r="N185" i="5"/>
  <c r="L185" i="5"/>
  <c r="K185" i="5"/>
  <c r="J185" i="5"/>
  <c r="I185" i="5"/>
  <c r="H185" i="5"/>
  <c r="G185" i="5"/>
  <c r="F185" i="5"/>
  <c r="E185" i="5"/>
  <c r="D185" i="5"/>
  <c r="C185" i="5"/>
  <c r="U185" i="5" s="1"/>
  <c r="B185" i="5"/>
  <c r="T185" i="5" s="1"/>
  <c r="A185" i="5"/>
  <c r="S184" i="5"/>
  <c r="R184" i="5"/>
  <c r="Q184" i="5"/>
  <c r="P184" i="5"/>
  <c r="O184" i="5"/>
  <c r="N184" i="5"/>
  <c r="L184" i="5"/>
  <c r="K184" i="5"/>
  <c r="J184" i="5"/>
  <c r="I184" i="5"/>
  <c r="H184" i="5"/>
  <c r="G184" i="5"/>
  <c r="F184" i="5"/>
  <c r="E184" i="5"/>
  <c r="D184" i="5"/>
  <c r="C184" i="5"/>
  <c r="U184" i="5" s="1"/>
  <c r="B184" i="5"/>
  <c r="T184" i="5" s="1"/>
  <c r="A184" i="5"/>
  <c r="S183" i="5"/>
  <c r="R183" i="5"/>
  <c r="Q183" i="5"/>
  <c r="P183" i="5"/>
  <c r="O183" i="5"/>
  <c r="N183" i="5"/>
  <c r="L183" i="5"/>
  <c r="K183" i="5"/>
  <c r="J183" i="5"/>
  <c r="I183" i="5"/>
  <c r="H183" i="5"/>
  <c r="G183" i="5"/>
  <c r="F183" i="5"/>
  <c r="E183" i="5"/>
  <c r="D183" i="5"/>
  <c r="C183" i="5"/>
  <c r="U183" i="5" s="1"/>
  <c r="B183" i="5"/>
  <c r="T183" i="5" s="1"/>
  <c r="A183" i="5"/>
  <c r="S182" i="5"/>
  <c r="R182" i="5"/>
  <c r="Q182" i="5"/>
  <c r="P182" i="5"/>
  <c r="O182" i="5"/>
  <c r="N182" i="5"/>
  <c r="L182" i="5"/>
  <c r="K182" i="5"/>
  <c r="J182" i="5"/>
  <c r="I182" i="5"/>
  <c r="H182" i="5"/>
  <c r="G182" i="5"/>
  <c r="F182" i="5"/>
  <c r="E182" i="5"/>
  <c r="D182" i="5"/>
  <c r="C182" i="5"/>
  <c r="U182" i="5" s="1"/>
  <c r="B182" i="5"/>
  <c r="T182" i="5" s="1"/>
  <c r="A182" i="5"/>
  <c r="S181" i="5"/>
  <c r="R181" i="5"/>
  <c r="Q181" i="5"/>
  <c r="P181" i="5"/>
  <c r="O181" i="5"/>
  <c r="N181" i="5"/>
  <c r="L181" i="5"/>
  <c r="K181" i="5"/>
  <c r="J181" i="5"/>
  <c r="I181" i="5"/>
  <c r="H181" i="5"/>
  <c r="G181" i="5"/>
  <c r="F181" i="5"/>
  <c r="E181" i="5"/>
  <c r="D181" i="5"/>
  <c r="C181" i="5"/>
  <c r="U181" i="5" s="1"/>
  <c r="B181" i="5"/>
  <c r="T181" i="5" s="1"/>
  <c r="A181" i="5"/>
  <c r="S180" i="5"/>
  <c r="R180" i="5"/>
  <c r="Q180" i="5"/>
  <c r="P180" i="5"/>
  <c r="O180" i="5"/>
  <c r="N180" i="5"/>
  <c r="L180" i="5"/>
  <c r="K180" i="5"/>
  <c r="J180" i="5"/>
  <c r="I180" i="5"/>
  <c r="H180" i="5"/>
  <c r="G180" i="5"/>
  <c r="F180" i="5"/>
  <c r="E180" i="5"/>
  <c r="D180" i="5"/>
  <c r="C180" i="5"/>
  <c r="U180" i="5" s="1"/>
  <c r="B180" i="5"/>
  <c r="T180" i="5" s="1"/>
  <c r="A180" i="5"/>
  <c r="S179" i="5"/>
  <c r="R179" i="5"/>
  <c r="Q179" i="5"/>
  <c r="P179" i="5"/>
  <c r="O179" i="5"/>
  <c r="N179" i="5"/>
  <c r="L179" i="5"/>
  <c r="K179" i="5"/>
  <c r="J179" i="5"/>
  <c r="I179" i="5"/>
  <c r="H179" i="5"/>
  <c r="G179" i="5"/>
  <c r="F179" i="5"/>
  <c r="E179" i="5"/>
  <c r="D179" i="5"/>
  <c r="C179" i="5"/>
  <c r="U179" i="5" s="1"/>
  <c r="B179" i="5"/>
  <c r="T179" i="5" s="1"/>
  <c r="A179" i="5"/>
  <c r="S178" i="5"/>
  <c r="R178" i="5"/>
  <c r="Q178" i="5"/>
  <c r="P178" i="5"/>
  <c r="O178" i="5"/>
  <c r="N178" i="5"/>
  <c r="L178" i="5"/>
  <c r="K178" i="5"/>
  <c r="J178" i="5"/>
  <c r="I178" i="5"/>
  <c r="H178" i="5"/>
  <c r="G178" i="5"/>
  <c r="F178" i="5"/>
  <c r="E178" i="5"/>
  <c r="D178" i="5"/>
  <c r="C178" i="5"/>
  <c r="U178" i="5" s="1"/>
  <c r="B178" i="5"/>
  <c r="T178" i="5" s="1"/>
  <c r="A178" i="5"/>
  <c r="S177" i="5"/>
  <c r="R177" i="5"/>
  <c r="Q177" i="5"/>
  <c r="P177" i="5"/>
  <c r="O177" i="5"/>
  <c r="N177" i="5"/>
  <c r="L177" i="5"/>
  <c r="K177" i="5"/>
  <c r="J177" i="5"/>
  <c r="I177" i="5"/>
  <c r="H177" i="5"/>
  <c r="G177" i="5"/>
  <c r="F177" i="5"/>
  <c r="E177" i="5"/>
  <c r="D177" i="5"/>
  <c r="C177" i="5"/>
  <c r="U177" i="5" s="1"/>
  <c r="B177" i="5"/>
  <c r="T177" i="5" s="1"/>
  <c r="A177" i="5"/>
  <c r="S176" i="5"/>
  <c r="R176" i="5"/>
  <c r="Q176" i="5"/>
  <c r="P176" i="5"/>
  <c r="O176" i="5"/>
  <c r="N176" i="5"/>
  <c r="L176" i="5"/>
  <c r="K176" i="5"/>
  <c r="J176" i="5"/>
  <c r="I176" i="5"/>
  <c r="H176" i="5"/>
  <c r="G176" i="5"/>
  <c r="F176" i="5"/>
  <c r="E176" i="5"/>
  <c r="D176" i="5"/>
  <c r="C176" i="5"/>
  <c r="U176" i="5" s="1"/>
  <c r="B176" i="5"/>
  <c r="T176" i="5" s="1"/>
  <c r="A176" i="5"/>
  <c r="S175" i="5"/>
  <c r="R175" i="5"/>
  <c r="Q175" i="5"/>
  <c r="P175" i="5"/>
  <c r="O175" i="5"/>
  <c r="N175" i="5"/>
  <c r="L175" i="5"/>
  <c r="K175" i="5"/>
  <c r="J175" i="5"/>
  <c r="I175" i="5"/>
  <c r="H175" i="5"/>
  <c r="G175" i="5"/>
  <c r="F175" i="5"/>
  <c r="E175" i="5"/>
  <c r="D175" i="5"/>
  <c r="C175" i="5"/>
  <c r="U175" i="5" s="1"/>
  <c r="B175" i="5"/>
  <c r="T175" i="5" s="1"/>
  <c r="A175" i="5"/>
  <c r="S174" i="5"/>
  <c r="R174" i="5"/>
  <c r="Q174" i="5"/>
  <c r="P174" i="5"/>
  <c r="O174" i="5"/>
  <c r="N174" i="5"/>
  <c r="L174" i="5"/>
  <c r="K174" i="5"/>
  <c r="J174" i="5"/>
  <c r="I174" i="5"/>
  <c r="H174" i="5"/>
  <c r="G174" i="5"/>
  <c r="F174" i="5"/>
  <c r="E174" i="5"/>
  <c r="D174" i="5"/>
  <c r="C174" i="5"/>
  <c r="U174" i="5" s="1"/>
  <c r="B174" i="5"/>
  <c r="T174" i="5" s="1"/>
  <c r="A174" i="5"/>
  <c r="S173" i="5"/>
  <c r="R173" i="5"/>
  <c r="Q173" i="5"/>
  <c r="P173" i="5"/>
  <c r="O173" i="5"/>
  <c r="N173" i="5"/>
  <c r="L173" i="5"/>
  <c r="K173" i="5"/>
  <c r="J173" i="5"/>
  <c r="I173" i="5"/>
  <c r="H173" i="5"/>
  <c r="G173" i="5"/>
  <c r="F173" i="5"/>
  <c r="E173" i="5"/>
  <c r="D173" i="5"/>
  <c r="C173" i="5"/>
  <c r="U173" i="5" s="1"/>
  <c r="B173" i="5"/>
  <c r="T173" i="5" s="1"/>
  <c r="A173" i="5"/>
  <c r="S172" i="5"/>
  <c r="R172" i="5"/>
  <c r="Q172" i="5"/>
  <c r="P172" i="5"/>
  <c r="O172" i="5"/>
  <c r="N172" i="5"/>
  <c r="L172" i="5"/>
  <c r="K172" i="5"/>
  <c r="J172" i="5"/>
  <c r="I172" i="5"/>
  <c r="H172" i="5"/>
  <c r="G172" i="5"/>
  <c r="F172" i="5"/>
  <c r="E172" i="5"/>
  <c r="D172" i="5"/>
  <c r="C172" i="5"/>
  <c r="U172" i="5" s="1"/>
  <c r="B172" i="5"/>
  <c r="T172" i="5" s="1"/>
  <c r="A172" i="5"/>
  <c r="S171" i="5"/>
  <c r="R171" i="5"/>
  <c r="Q171" i="5"/>
  <c r="P171" i="5"/>
  <c r="O171" i="5"/>
  <c r="N171" i="5"/>
  <c r="L171" i="5"/>
  <c r="K171" i="5"/>
  <c r="J171" i="5"/>
  <c r="I171" i="5"/>
  <c r="H171" i="5"/>
  <c r="G171" i="5"/>
  <c r="F171" i="5"/>
  <c r="E171" i="5"/>
  <c r="D171" i="5"/>
  <c r="C171" i="5"/>
  <c r="U171" i="5" s="1"/>
  <c r="B171" i="5"/>
  <c r="T171" i="5" s="1"/>
  <c r="A171" i="5"/>
  <c r="S170" i="5"/>
  <c r="R170" i="5"/>
  <c r="Q170" i="5"/>
  <c r="P170" i="5"/>
  <c r="O170" i="5"/>
  <c r="N170" i="5"/>
  <c r="L170" i="5"/>
  <c r="K170" i="5"/>
  <c r="J170" i="5"/>
  <c r="I170" i="5"/>
  <c r="H170" i="5"/>
  <c r="G170" i="5"/>
  <c r="F170" i="5"/>
  <c r="E170" i="5"/>
  <c r="D170" i="5"/>
  <c r="C170" i="5"/>
  <c r="U170" i="5" s="1"/>
  <c r="B170" i="5"/>
  <c r="T170" i="5" s="1"/>
  <c r="A170" i="5"/>
  <c r="S169" i="5"/>
  <c r="R169" i="5"/>
  <c r="Q169" i="5"/>
  <c r="P169" i="5"/>
  <c r="O169" i="5"/>
  <c r="N169" i="5"/>
  <c r="L169" i="5"/>
  <c r="K169" i="5"/>
  <c r="J169" i="5"/>
  <c r="I169" i="5"/>
  <c r="H169" i="5"/>
  <c r="G169" i="5"/>
  <c r="F169" i="5"/>
  <c r="E169" i="5"/>
  <c r="D169" i="5"/>
  <c r="C169" i="5"/>
  <c r="U169" i="5" s="1"/>
  <c r="B169" i="5"/>
  <c r="T169" i="5" s="1"/>
  <c r="A169" i="5"/>
  <c r="S168" i="5"/>
  <c r="R168" i="5"/>
  <c r="Q168" i="5"/>
  <c r="P168" i="5"/>
  <c r="O168" i="5"/>
  <c r="N168" i="5"/>
  <c r="L168" i="5"/>
  <c r="K168" i="5"/>
  <c r="J168" i="5"/>
  <c r="I168" i="5"/>
  <c r="H168" i="5"/>
  <c r="G168" i="5"/>
  <c r="F168" i="5"/>
  <c r="E168" i="5"/>
  <c r="D168" i="5"/>
  <c r="C168" i="5"/>
  <c r="U168" i="5" s="1"/>
  <c r="B168" i="5"/>
  <c r="T168" i="5" s="1"/>
  <c r="A168" i="5"/>
  <c r="S167" i="5"/>
  <c r="R167" i="5"/>
  <c r="Q167" i="5"/>
  <c r="P167" i="5"/>
  <c r="O167" i="5"/>
  <c r="N167" i="5"/>
  <c r="L167" i="5"/>
  <c r="K167" i="5"/>
  <c r="J167" i="5"/>
  <c r="I167" i="5"/>
  <c r="H167" i="5"/>
  <c r="G167" i="5"/>
  <c r="F167" i="5"/>
  <c r="E167" i="5"/>
  <c r="D167" i="5"/>
  <c r="C167" i="5"/>
  <c r="U167" i="5" s="1"/>
  <c r="B167" i="5"/>
  <c r="T167" i="5" s="1"/>
  <c r="A167" i="5"/>
  <c r="S166" i="5"/>
  <c r="R166" i="5"/>
  <c r="Q166" i="5"/>
  <c r="P166" i="5"/>
  <c r="O166" i="5"/>
  <c r="N166" i="5"/>
  <c r="L166" i="5"/>
  <c r="K166" i="5"/>
  <c r="J166" i="5"/>
  <c r="I166" i="5"/>
  <c r="H166" i="5"/>
  <c r="G166" i="5"/>
  <c r="F166" i="5"/>
  <c r="E166" i="5"/>
  <c r="D166" i="5"/>
  <c r="C166" i="5"/>
  <c r="U166" i="5" s="1"/>
  <c r="B166" i="5"/>
  <c r="T166" i="5" s="1"/>
  <c r="A166" i="5"/>
  <c r="S165" i="5"/>
  <c r="R165" i="5"/>
  <c r="Q165" i="5"/>
  <c r="P165" i="5"/>
  <c r="O165" i="5"/>
  <c r="N165" i="5"/>
  <c r="L165" i="5"/>
  <c r="K165" i="5"/>
  <c r="J165" i="5"/>
  <c r="I165" i="5"/>
  <c r="H165" i="5"/>
  <c r="G165" i="5"/>
  <c r="F165" i="5"/>
  <c r="E165" i="5"/>
  <c r="D165" i="5"/>
  <c r="C165" i="5"/>
  <c r="U165" i="5" s="1"/>
  <c r="B165" i="5"/>
  <c r="T165" i="5" s="1"/>
  <c r="A165" i="5"/>
  <c r="S164" i="5"/>
  <c r="R164" i="5"/>
  <c r="Q164" i="5"/>
  <c r="P164" i="5"/>
  <c r="O164" i="5"/>
  <c r="N164" i="5"/>
  <c r="L164" i="5"/>
  <c r="K164" i="5"/>
  <c r="J164" i="5"/>
  <c r="I164" i="5"/>
  <c r="H164" i="5"/>
  <c r="G164" i="5"/>
  <c r="F164" i="5"/>
  <c r="E164" i="5"/>
  <c r="D164" i="5"/>
  <c r="C164" i="5"/>
  <c r="U164" i="5" s="1"/>
  <c r="B164" i="5"/>
  <c r="T164" i="5" s="1"/>
  <c r="A164" i="5"/>
  <c r="S163" i="5"/>
  <c r="R163" i="5"/>
  <c r="Q163" i="5"/>
  <c r="P163" i="5"/>
  <c r="O163" i="5"/>
  <c r="N163" i="5"/>
  <c r="L163" i="5"/>
  <c r="K163" i="5"/>
  <c r="J163" i="5"/>
  <c r="I163" i="5"/>
  <c r="H163" i="5"/>
  <c r="G163" i="5"/>
  <c r="F163" i="5"/>
  <c r="E163" i="5"/>
  <c r="D163" i="5"/>
  <c r="C163" i="5"/>
  <c r="U163" i="5" s="1"/>
  <c r="B163" i="5"/>
  <c r="T163" i="5" s="1"/>
  <c r="A163" i="5"/>
  <c r="S162" i="5"/>
  <c r="R162" i="5"/>
  <c r="Q162" i="5"/>
  <c r="P162" i="5"/>
  <c r="O162" i="5"/>
  <c r="N162" i="5"/>
  <c r="L162" i="5"/>
  <c r="K162" i="5"/>
  <c r="J162" i="5"/>
  <c r="I162" i="5"/>
  <c r="H162" i="5"/>
  <c r="G162" i="5"/>
  <c r="F162" i="5"/>
  <c r="E162" i="5"/>
  <c r="D162" i="5"/>
  <c r="C162" i="5"/>
  <c r="U162" i="5" s="1"/>
  <c r="B162" i="5"/>
  <c r="T162" i="5" s="1"/>
  <c r="A162" i="5"/>
  <c r="S161" i="5"/>
  <c r="R161" i="5"/>
  <c r="Q161" i="5"/>
  <c r="P161" i="5"/>
  <c r="O161" i="5"/>
  <c r="N161" i="5"/>
  <c r="L161" i="5"/>
  <c r="K161" i="5"/>
  <c r="J161" i="5"/>
  <c r="I161" i="5"/>
  <c r="H161" i="5"/>
  <c r="G161" i="5"/>
  <c r="F161" i="5"/>
  <c r="E161" i="5"/>
  <c r="D161" i="5"/>
  <c r="C161" i="5"/>
  <c r="U161" i="5" s="1"/>
  <c r="B161" i="5"/>
  <c r="T161" i="5" s="1"/>
  <c r="A161" i="5"/>
  <c r="S160" i="5"/>
  <c r="R160" i="5"/>
  <c r="Q160" i="5"/>
  <c r="P160" i="5"/>
  <c r="O160" i="5"/>
  <c r="N160" i="5"/>
  <c r="L160" i="5"/>
  <c r="K160" i="5"/>
  <c r="J160" i="5"/>
  <c r="I160" i="5"/>
  <c r="H160" i="5"/>
  <c r="G160" i="5"/>
  <c r="F160" i="5"/>
  <c r="E160" i="5"/>
  <c r="D160" i="5"/>
  <c r="C160" i="5"/>
  <c r="U160" i="5" s="1"/>
  <c r="B160" i="5"/>
  <c r="T160" i="5" s="1"/>
  <c r="A160" i="5"/>
  <c r="S159" i="5"/>
  <c r="R159" i="5"/>
  <c r="Q159" i="5"/>
  <c r="P159" i="5"/>
  <c r="O159" i="5"/>
  <c r="N159" i="5"/>
  <c r="L159" i="5"/>
  <c r="K159" i="5"/>
  <c r="J159" i="5"/>
  <c r="I159" i="5"/>
  <c r="H159" i="5"/>
  <c r="G159" i="5"/>
  <c r="F159" i="5"/>
  <c r="E159" i="5"/>
  <c r="D159" i="5"/>
  <c r="C159" i="5"/>
  <c r="U159" i="5" s="1"/>
  <c r="B159" i="5"/>
  <c r="T159" i="5" s="1"/>
  <c r="A159" i="5"/>
  <c r="S158" i="5"/>
  <c r="R158" i="5"/>
  <c r="Q158" i="5"/>
  <c r="P158" i="5"/>
  <c r="O158" i="5"/>
  <c r="N158" i="5"/>
  <c r="L158" i="5"/>
  <c r="K158" i="5"/>
  <c r="J158" i="5"/>
  <c r="I158" i="5"/>
  <c r="H158" i="5"/>
  <c r="G158" i="5"/>
  <c r="F158" i="5"/>
  <c r="E158" i="5"/>
  <c r="D158" i="5"/>
  <c r="C158" i="5"/>
  <c r="U158" i="5" s="1"/>
  <c r="B158" i="5"/>
  <c r="T158" i="5" s="1"/>
  <c r="A158" i="5"/>
  <c r="S157" i="5"/>
  <c r="R157" i="5"/>
  <c r="Q157" i="5"/>
  <c r="P157" i="5"/>
  <c r="O157" i="5"/>
  <c r="N157" i="5"/>
  <c r="L157" i="5"/>
  <c r="K157" i="5"/>
  <c r="J157" i="5"/>
  <c r="I157" i="5"/>
  <c r="H157" i="5"/>
  <c r="G157" i="5"/>
  <c r="F157" i="5"/>
  <c r="E157" i="5"/>
  <c r="D157" i="5"/>
  <c r="C157" i="5"/>
  <c r="U157" i="5" s="1"/>
  <c r="B157" i="5"/>
  <c r="T157" i="5" s="1"/>
  <c r="A157" i="5"/>
  <c r="S156" i="5"/>
  <c r="R156" i="5"/>
  <c r="Q156" i="5"/>
  <c r="P156" i="5"/>
  <c r="O156" i="5"/>
  <c r="N156" i="5"/>
  <c r="L156" i="5"/>
  <c r="K156" i="5"/>
  <c r="J156" i="5"/>
  <c r="I156" i="5"/>
  <c r="H156" i="5"/>
  <c r="G156" i="5"/>
  <c r="F156" i="5"/>
  <c r="E156" i="5"/>
  <c r="D156" i="5"/>
  <c r="C156" i="5"/>
  <c r="U156" i="5" s="1"/>
  <c r="B156" i="5"/>
  <c r="T156" i="5" s="1"/>
  <c r="A156" i="5"/>
  <c r="S155" i="5"/>
  <c r="R155" i="5"/>
  <c r="Q155" i="5"/>
  <c r="P155" i="5"/>
  <c r="O155" i="5"/>
  <c r="N155" i="5"/>
  <c r="L155" i="5"/>
  <c r="K155" i="5"/>
  <c r="J155" i="5"/>
  <c r="I155" i="5"/>
  <c r="H155" i="5"/>
  <c r="G155" i="5"/>
  <c r="F155" i="5"/>
  <c r="E155" i="5"/>
  <c r="D155" i="5"/>
  <c r="C155" i="5"/>
  <c r="U155" i="5" s="1"/>
  <c r="B155" i="5"/>
  <c r="T155" i="5" s="1"/>
  <c r="A155" i="5"/>
  <c r="S154" i="5"/>
  <c r="R154" i="5"/>
  <c r="Q154" i="5"/>
  <c r="P154" i="5"/>
  <c r="O154" i="5"/>
  <c r="N154" i="5"/>
  <c r="L154" i="5"/>
  <c r="K154" i="5"/>
  <c r="J154" i="5"/>
  <c r="I154" i="5"/>
  <c r="H154" i="5"/>
  <c r="G154" i="5"/>
  <c r="F154" i="5"/>
  <c r="E154" i="5"/>
  <c r="D154" i="5"/>
  <c r="C154" i="5"/>
  <c r="U154" i="5" s="1"/>
  <c r="B154" i="5"/>
  <c r="T154" i="5" s="1"/>
  <c r="A154" i="5"/>
  <c r="S153" i="5"/>
  <c r="R153" i="5"/>
  <c r="Q153" i="5"/>
  <c r="P153" i="5"/>
  <c r="O153" i="5"/>
  <c r="N153" i="5"/>
  <c r="L153" i="5"/>
  <c r="K153" i="5"/>
  <c r="J153" i="5"/>
  <c r="I153" i="5"/>
  <c r="H153" i="5"/>
  <c r="G153" i="5"/>
  <c r="F153" i="5"/>
  <c r="E153" i="5"/>
  <c r="D153" i="5"/>
  <c r="C153" i="5"/>
  <c r="U153" i="5" s="1"/>
  <c r="B153" i="5"/>
  <c r="T153" i="5" s="1"/>
  <c r="A153" i="5"/>
  <c r="S152" i="5"/>
  <c r="R152" i="5"/>
  <c r="Q152" i="5"/>
  <c r="P152" i="5"/>
  <c r="O152" i="5"/>
  <c r="N152" i="5"/>
  <c r="L152" i="5"/>
  <c r="K152" i="5"/>
  <c r="J152" i="5"/>
  <c r="I152" i="5"/>
  <c r="H152" i="5"/>
  <c r="G152" i="5"/>
  <c r="F152" i="5"/>
  <c r="E152" i="5"/>
  <c r="D152" i="5"/>
  <c r="C152" i="5"/>
  <c r="U152" i="5" s="1"/>
  <c r="B152" i="5"/>
  <c r="T152" i="5" s="1"/>
  <c r="A152" i="5"/>
  <c r="S151" i="5"/>
  <c r="R151" i="5"/>
  <c r="Q151" i="5"/>
  <c r="P151" i="5"/>
  <c r="O151" i="5"/>
  <c r="N151" i="5"/>
  <c r="L151" i="5"/>
  <c r="K151" i="5"/>
  <c r="J151" i="5"/>
  <c r="I151" i="5"/>
  <c r="H151" i="5"/>
  <c r="G151" i="5"/>
  <c r="F151" i="5"/>
  <c r="E151" i="5"/>
  <c r="D151" i="5"/>
  <c r="C151" i="5"/>
  <c r="U151" i="5" s="1"/>
  <c r="B151" i="5"/>
  <c r="T151" i="5" s="1"/>
  <c r="A151" i="5"/>
  <c r="S150" i="5"/>
  <c r="R150" i="5"/>
  <c r="Q150" i="5"/>
  <c r="P150" i="5"/>
  <c r="O150" i="5"/>
  <c r="N150" i="5"/>
  <c r="L150" i="5"/>
  <c r="K150" i="5"/>
  <c r="J150" i="5"/>
  <c r="I150" i="5"/>
  <c r="H150" i="5"/>
  <c r="G150" i="5"/>
  <c r="F150" i="5"/>
  <c r="E150" i="5"/>
  <c r="D150" i="5"/>
  <c r="C150" i="5"/>
  <c r="U150" i="5" s="1"/>
  <c r="B150" i="5"/>
  <c r="T150" i="5" s="1"/>
  <c r="A150" i="5"/>
  <c r="S149" i="5"/>
  <c r="R149" i="5"/>
  <c r="Q149" i="5"/>
  <c r="P149" i="5"/>
  <c r="O149" i="5"/>
  <c r="N149" i="5"/>
  <c r="L149" i="5"/>
  <c r="K149" i="5"/>
  <c r="J149" i="5"/>
  <c r="I149" i="5"/>
  <c r="H149" i="5"/>
  <c r="G149" i="5"/>
  <c r="F149" i="5"/>
  <c r="E149" i="5"/>
  <c r="D149" i="5"/>
  <c r="C149" i="5"/>
  <c r="U149" i="5" s="1"/>
  <c r="B149" i="5"/>
  <c r="T149" i="5" s="1"/>
  <c r="A149" i="5"/>
  <c r="S148" i="5"/>
  <c r="R148" i="5"/>
  <c r="Q148" i="5"/>
  <c r="P148" i="5"/>
  <c r="O148" i="5"/>
  <c r="N148" i="5"/>
  <c r="L148" i="5"/>
  <c r="K148" i="5"/>
  <c r="J148" i="5"/>
  <c r="I148" i="5"/>
  <c r="H148" i="5"/>
  <c r="G148" i="5"/>
  <c r="F148" i="5"/>
  <c r="E148" i="5"/>
  <c r="D148" i="5"/>
  <c r="C148" i="5"/>
  <c r="U148" i="5" s="1"/>
  <c r="B148" i="5"/>
  <c r="T148" i="5" s="1"/>
  <c r="A148" i="5"/>
  <c r="S147" i="5"/>
  <c r="R147" i="5"/>
  <c r="Q147" i="5"/>
  <c r="P147" i="5"/>
  <c r="O147" i="5"/>
  <c r="N147" i="5"/>
  <c r="L147" i="5"/>
  <c r="K147" i="5"/>
  <c r="J147" i="5"/>
  <c r="I147" i="5"/>
  <c r="H147" i="5"/>
  <c r="G147" i="5"/>
  <c r="F147" i="5"/>
  <c r="E147" i="5"/>
  <c r="D147" i="5"/>
  <c r="C147" i="5"/>
  <c r="U147" i="5" s="1"/>
  <c r="B147" i="5"/>
  <c r="T147" i="5" s="1"/>
  <c r="A147" i="5"/>
  <c r="S146" i="5"/>
  <c r="R146" i="5"/>
  <c r="Q146" i="5"/>
  <c r="P146" i="5"/>
  <c r="O146" i="5"/>
  <c r="N146" i="5"/>
  <c r="L146" i="5"/>
  <c r="K146" i="5"/>
  <c r="J146" i="5"/>
  <c r="I146" i="5"/>
  <c r="H146" i="5"/>
  <c r="G146" i="5"/>
  <c r="F146" i="5"/>
  <c r="E146" i="5"/>
  <c r="D146" i="5"/>
  <c r="C146" i="5"/>
  <c r="U146" i="5" s="1"/>
  <c r="B146" i="5"/>
  <c r="T146" i="5" s="1"/>
  <c r="A146" i="5"/>
  <c r="S145" i="5"/>
  <c r="R145" i="5"/>
  <c r="Q145" i="5"/>
  <c r="P145" i="5"/>
  <c r="O145" i="5"/>
  <c r="N145" i="5"/>
  <c r="L145" i="5"/>
  <c r="K145" i="5"/>
  <c r="J145" i="5"/>
  <c r="I145" i="5"/>
  <c r="H145" i="5"/>
  <c r="G145" i="5"/>
  <c r="F145" i="5"/>
  <c r="E145" i="5"/>
  <c r="D145" i="5"/>
  <c r="C145" i="5"/>
  <c r="U145" i="5" s="1"/>
  <c r="B145" i="5"/>
  <c r="T145" i="5" s="1"/>
  <c r="A145" i="5"/>
  <c r="S144" i="5"/>
  <c r="R144" i="5"/>
  <c r="Q144" i="5"/>
  <c r="P144" i="5"/>
  <c r="O144" i="5"/>
  <c r="N144" i="5"/>
  <c r="L144" i="5"/>
  <c r="K144" i="5"/>
  <c r="J144" i="5"/>
  <c r="I144" i="5"/>
  <c r="H144" i="5"/>
  <c r="G144" i="5"/>
  <c r="F144" i="5"/>
  <c r="E144" i="5"/>
  <c r="D144" i="5"/>
  <c r="C144" i="5"/>
  <c r="U144" i="5" s="1"/>
  <c r="B144" i="5"/>
  <c r="T144" i="5" s="1"/>
  <c r="A144" i="5"/>
  <c r="S143" i="5"/>
  <c r="R143" i="5"/>
  <c r="Q143" i="5"/>
  <c r="P143" i="5"/>
  <c r="O143" i="5"/>
  <c r="N143" i="5"/>
  <c r="L143" i="5"/>
  <c r="K143" i="5"/>
  <c r="J143" i="5"/>
  <c r="I143" i="5"/>
  <c r="H143" i="5"/>
  <c r="G143" i="5"/>
  <c r="F143" i="5"/>
  <c r="E143" i="5"/>
  <c r="D143" i="5"/>
  <c r="C143" i="5"/>
  <c r="U143" i="5" s="1"/>
  <c r="B143" i="5"/>
  <c r="T143" i="5" s="1"/>
  <c r="A143" i="5"/>
  <c r="S142" i="5"/>
  <c r="R142" i="5"/>
  <c r="Q142" i="5"/>
  <c r="P142" i="5"/>
  <c r="O142" i="5"/>
  <c r="N142" i="5"/>
  <c r="L142" i="5"/>
  <c r="K142" i="5"/>
  <c r="J142" i="5"/>
  <c r="I142" i="5"/>
  <c r="H142" i="5"/>
  <c r="G142" i="5"/>
  <c r="F142" i="5"/>
  <c r="E142" i="5"/>
  <c r="D142" i="5"/>
  <c r="C142" i="5"/>
  <c r="U142" i="5" s="1"/>
  <c r="B142" i="5"/>
  <c r="T142" i="5" s="1"/>
  <c r="A142" i="5"/>
  <c r="S141" i="5"/>
  <c r="R141" i="5"/>
  <c r="Q141" i="5"/>
  <c r="P141" i="5"/>
  <c r="O141" i="5"/>
  <c r="N141" i="5"/>
  <c r="L141" i="5"/>
  <c r="K141" i="5"/>
  <c r="J141" i="5"/>
  <c r="I141" i="5"/>
  <c r="H141" i="5"/>
  <c r="G141" i="5"/>
  <c r="F141" i="5"/>
  <c r="E141" i="5"/>
  <c r="D141" i="5"/>
  <c r="C141" i="5"/>
  <c r="U141" i="5" s="1"/>
  <c r="B141" i="5"/>
  <c r="T141" i="5" s="1"/>
  <c r="A141" i="5"/>
  <c r="S140" i="5"/>
  <c r="R140" i="5"/>
  <c r="Q140" i="5"/>
  <c r="P140" i="5"/>
  <c r="O140" i="5"/>
  <c r="N140" i="5"/>
  <c r="L140" i="5"/>
  <c r="K140" i="5"/>
  <c r="J140" i="5"/>
  <c r="I140" i="5"/>
  <c r="H140" i="5"/>
  <c r="G140" i="5"/>
  <c r="F140" i="5"/>
  <c r="E140" i="5"/>
  <c r="D140" i="5"/>
  <c r="C140" i="5"/>
  <c r="U140" i="5" s="1"/>
  <c r="B140" i="5"/>
  <c r="T140" i="5" s="1"/>
  <c r="A140" i="5"/>
  <c r="S139" i="5"/>
  <c r="R139" i="5"/>
  <c r="Q139" i="5"/>
  <c r="P139" i="5"/>
  <c r="O139" i="5"/>
  <c r="N139" i="5"/>
  <c r="L139" i="5"/>
  <c r="K139" i="5"/>
  <c r="J139" i="5"/>
  <c r="I139" i="5"/>
  <c r="H139" i="5"/>
  <c r="G139" i="5"/>
  <c r="F139" i="5"/>
  <c r="E139" i="5"/>
  <c r="D139" i="5"/>
  <c r="C139" i="5"/>
  <c r="U139" i="5" s="1"/>
  <c r="B139" i="5"/>
  <c r="T139" i="5" s="1"/>
  <c r="A139" i="5"/>
  <c r="S138" i="5"/>
  <c r="R138" i="5"/>
  <c r="Q138" i="5"/>
  <c r="P138" i="5"/>
  <c r="O138" i="5"/>
  <c r="N138" i="5"/>
  <c r="L138" i="5"/>
  <c r="K138" i="5"/>
  <c r="J138" i="5"/>
  <c r="I138" i="5"/>
  <c r="H138" i="5"/>
  <c r="G138" i="5"/>
  <c r="F138" i="5"/>
  <c r="E138" i="5"/>
  <c r="D138" i="5"/>
  <c r="C138" i="5"/>
  <c r="U138" i="5" s="1"/>
  <c r="B138" i="5"/>
  <c r="T138" i="5" s="1"/>
  <c r="A138" i="5"/>
  <c r="S137" i="5"/>
  <c r="R137" i="5"/>
  <c r="Q137" i="5"/>
  <c r="P137" i="5"/>
  <c r="O137" i="5"/>
  <c r="N137" i="5"/>
  <c r="L137" i="5"/>
  <c r="K137" i="5"/>
  <c r="J137" i="5"/>
  <c r="I137" i="5"/>
  <c r="H137" i="5"/>
  <c r="G137" i="5"/>
  <c r="F137" i="5"/>
  <c r="E137" i="5"/>
  <c r="D137" i="5"/>
  <c r="C137" i="5"/>
  <c r="U137" i="5" s="1"/>
  <c r="B137" i="5"/>
  <c r="T137" i="5" s="1"/>
  <c r="A137" i="5"/>
  <c r="S136" i="5"/>
  <c r="R136" i="5"/>
  <c r="Q136" i="5"/>
  <c r="P136" i="5"/>
  <c r="O136" i="5"/>
  <c r="N136" i="5"/>
  <c r="L136" i="5"/>
  <c r="K136" i="5"/>
  <c r="J136" i="5"/>
  <c r="I136" i="5"/>
  <c r="H136" i="5"/>
  <c r="G136" i="5"/>
  <c r="F136" i="5"/>
  <c r="E136" i="5"/>
  <c r="D136" i="5"/>
  <c r="C136" i="5"/>
  <c r="U136" i="5" s="1"/>
  <c r="B136" i="5"/>
  <c r="T136" i="5" s="1"/>
  <c r="A136" i="5"/>
  <c r="S135" i="5"/>
  <c r="R135" i="5"/>
  <c r="Q135" i="5"/>
  <c r="P135" i="5"/>
  <c r="O135" i="5"/>
  <c r="N135" i="5"/>
  <c r="L135" i="5"/>
  <c r="K135" i="5"/>
  <c r="J135" i="5"/>
  <c r="I135" i="5"/>
  <c r="H135" i="5"/>
  <c r="G135" i="5"/>
  <c r="F135" i="5"/>
  <c r="E135" i="5"/>
  <c r="D135" i="5"/>
  <c r="C135" i="5"/>
  <c r="U135" i="5" s="1"/>
  <c r="B135" i="5"/>
  <c r="T135" i="5" s="1"/>
  <c r="A135" i="5"/>
  <c r="S134" i="5"/>
  <c r="R134" i="5"/>
  <c r="Q134" i="5"/>
  <c r="P134" i="5"/>
  <c r="O134" i="5"/>
  <c r="N134" i="5"/>
  <c r="L134" i="5"/>
  <c r="K134" i="5"/>
  <c r="J134" i="5"/>
  <c r="I134" i="5"/>
  <c r="H134" i="5"/>
  <c r="G134" i="5"/>
  <c r="F134" i="5"/>
  <c r="E134" i="5"/>
  <c r="D134" i="5"/>
  <c r="C134" i="5"/>
  <c r="U134" i="5" s="1"/>
  <c r="B134" i="5"/>
  <c r="T134" i="5" s="1"/>
  <c r="A134" i="5"/>
  <c r="S133" i="5"/>
  <c r="R133" i="5"/>
  <c r="Q133" i="5"/>
  <c r="P133" i="5"/>
  <c r="O133" i="5"/>
  <c r="N133" i="5"/>
  <c r="L133" i="5"/>
  <c r="K133" i="5"/>
  <c r="J133" i="5"/>
  <c r="I133" i="5"/>
  <c r="H133" i="5"/>
  <c r="G133" i="5"/>
  <c r="F133" i="5"/>
  <c r="E133" i="5"/>
  <c r="D133" i="5"/>
  <c r="C133" i="5"/>
  <c r="U133" i="5" s="1"/>
  <c r="B133" i="5"/>
  <c r="T133" i="5" s="1"/>
  <c r="A133" i="5"/>
  <c r="S132" i="5"/>
  <c r="R132" i="5"/>
  <c r="Q132" i="5"/>
  <c r="P132" i="5"/>
  <c r="O132" i="5"/>
  <c r="N132" i="5"/>
  <c r="L132" i="5"/>
  <c r="K132" i="5"/>
  <c r="J132" i="5"/>
  <c r="I132" i="5"/>
  <c r="H132" i="5"/>
  <c r="G132" i="5"/>
  <c r="F132" i="5"/>
  <c r="E132" i="5"/>
  <c r="D132" i="5"/>
  <c r="C132" i="5"/>
  <c r="U132" i="5" s="1"/>
  <c r="B132" i="5"/>
  <c r="T132" i="5" s="1"/>
  <c r="A132" i="5"/>
  <c r="S131" i="5"/>
  <c r="R131" i="5"/>
  <c r="Q131" i="5"/>
  <c r="P131" i="5"/>
  <c r="O131" i="5"/>
  <c r="N131" i="5"/>
  <c r="L131" i="5"/>
  <c r="K131" i="5"/>
  <c r="J131" i="5"/>
  <c r="I131" i="5"/>
  <c r="H131" i="5"/>
  <c r="G131" i="5"/>
  <c r="F131" i="5"/>
  <c r="E131" i="5"/>
  <c r="D131" i="5"/>
  <c r="C131" i="5"/>
  <c r="U131" i="5" s="1"/>
  <c r="B131" i="5"/>
  <c r="T131" i="5" s="1"/>
  <c r="A131" i="5"/>
  <c r="S130" i="5"/>
  <c r="R130" i="5"/>
  <c r="Q130" i="5"/>
  <c r="P130" i="5"/>
  <c r="O130" i="5"/>
  <c r="N130" i="5"/>
  <c r="L130" i="5"/>
  <c r="K130" i="5"/>
  <c r="J130" i="5"/>
  <c r="I130" i="5"/>
  <c r="H130" i="5"/>
  <c r="G130" i="5"/>
  <c r="F130" i="5"/>
  <c r="E130" i="5"/>
  <c r="D130" i="5"/>
  <c r="C130" i="5"/>
  <c r="U130" i="5" s="1"/>
  <c r="B130" i="5"/>
  <c r="T130" i="5" s="1"/>
  <c r="A130" i="5"/>
  <c r="S129" i="5"/>
  <c r="R129" i="5"/>
  <c r="Q129" i="5"/>
  <c r="P129" i="5"/>
  <c r="O129" i="5"/>
  <c r="N129" i="5"/>
  <c r="L129" i="5"/>
  <c r="K129" i="5"/>
  <c r="J129" i="5"/>
  <c r="I129" i="5"/>
  <c r="H129" i="5"/>
  <c r="G129" i="5"/>
  <c r="F129" i="5"/>
  <c r="E129" i="5"/>
  <c r="D129" i="5"/>
  <c r="C129" i="5"/>
  <c r="U129" i="5" s="1"/>
  <c r="B129" i="5"/>
  <c r="T129" i="5" s="1"/>
  <c r="A129" i="5"/>
  <c r="S128" i="5"/>
  <c r="R128" i="5"/>
  <c r="Q128" i="5"/>
  <c r="P128" i="5"/>
  <c r="O128" i="5"/>
  <c r="N128" i="5"/>
  <c r="L128" i="5"/>
  <c r="K128" i="5"/>
  <c r="J128" i="5"/>
  <c r="I128" i="5"/>
  <c r="H128" i="5"/>
  <c r="G128" i="5"/>
  <c r="F128" i="5"/>
  <c r="E128" i="5"/>
  <c r="D128" i="5"/>
  <c r="C128" i="5"/>
  <c r="U128" i="5" s="1"/>
  <c r="B128" i="5"/>
  <c r="T128" i="5" s="1"/>
  <c r="A128" i="5"/>
  <c r="S127" i="5"/>
  <c r="R127" i="5"/>
  <c r="Q127" i="5"/>
  <c r="P127" i="5"/>
  <c r="O127" i="5"/>
  <c r="N127" i="5"/>
  <c r="L127" i="5"/>
  <c r="K127" i="5"/>
  <c r="J127" i="5"/>
  <c r="I127" i="5"/>
  <c r="H127" i="5"/>
  <c r="G127" i="5"/>
  <c r="F127" i="5"/>
  <c r="E127" i="5"/>
  <c r="D127" i="5"/>
  <c r="C127" i="5"/>
  <c r="U127" i="5" s="1"/>
  <c r="B127" i="5"/>
  <c r="T127" i="5" s="1"/>
  <c r="A127" i="5"/>
  <c r="S126" i="5"/>
  <c r="R126" i="5"/>
  <c r="Q126" i="5"/>
  <c r="P126" i="5"/>
  <c r="O126" i="5"/>
  <c r="N126" i="5"/>
  <c r="L126" i="5"/>
  <c r="K126" i="5"/>
  <c r="J126" i="5"/>
  <c r="I126" i="5"/>
  <c r="H126" i="5"/>
  <c r="G126" i="5"/>
  <c r="F126" i="5"/>
  <c r="E126" i="5"/>
  <c r="D126" i="5"/>
  <c r="C126" i="5"/>
  <c r="U126" i="5" s="1"/>
  <c r="B126" i="5"/>
  <c r="T126" i="5" s="1"/>
  <c r="A126" i="5"/>
  <c r="S125" i="5"/>
  <c r="R125" i="5"/>
  <c r="Q125" i="5"/>
  <c r="P125" i="5"/>
  <c r="O125" i="5"/>
  <c r="N125" i="5"/>
  <c r="L125" i="5"/>
  <c r="K125" i="5"/>
  <c r="J125" i="5"/>
  <c r="I125" i="5"/>
  <c r="H125" i="5"/>
  <c r="G125" i="5"/>
  <c r="F125" i="5"/>
  <c r="E125" i="5"/>
  <c r="D125" i="5"/>
  <c r="C125" i="5"/>
  <c r="U125" i="5" s="1"/>
  <c r="B125" i="5"/>
  <c r="T125" i="5" s="1"/>
  <c r="A125" i="5"/>
  <c r="S124" i="5"/>
  <c r="R124" i="5"/>
  <c r="Q124" i="5"/>
  <c r="P124" i="5"/>
  <c r="O124" i="5"/>
  <c r="N124" i="5"/>
  <c r="L124" i="5"/>
  <c r="K124" i="5"/>
  <c r="J124" i="5"/>
  <c r="I124" i="5"/>
  <c r="H124" i="5"/>
  <c r="G124" i="5"/>
  <c r="F124" i="5"/>
  <c r="E124" i="5"/>
  <c r="D124" i="5"/>
  <c r="C124" i="5"/>
  <c r="U124" i="5" s="1"/>
  <c r="B124" i="5"/>
  <c r="T124" i="5" s="1"/>
  <c r="A124" i="5"/>
  <c r="S123" i="5"/>
  <c r="R123" i="5"/>
  <c r="Q123" i="5"/>
  <c r="P123" i="5"/>
  <c r="O123" i="5"/>
  <c r="N123" i="5"/>
  <c r="L123" i="5"/>
  <c r="K123" i="5"/>
  <c r="J123" i="5"/>
  <c r="I123" i="5"/>
  <c r="H123" i="5"/>
  <c r="G123" i="5"/>
  <c r="F123" i="5"/>
  <c r="E123" i="5"/>
  <c r="D123" i="5"/>
  <c r="C123" i="5"/>
  <c r="U123" i="5" s="1"/>
  <c r="B123" i="5"/>
  <c r="T123" i="5" s="1"/>
  <c r="A123" i="5"/>
  <c r="S122" i="5"/>
  <c r="R122" i="5"/>
  <c r="Q122" i="5"/>
  <c r="P122" i="5"/>
  <c r="O122" i="5"/>
  <c r="N122" i="5"/>
  <c r="L122" i="5"/>
  <c r="K122" i="5"/>
  <c r="J122" i="5"/>
  <c r="I122" i="5"/>
  <c r="H122" i="5"/>
  <c r="G122" i="5"/>
  <c r="F122" i="5"/>
  <c r="E122" i="5"/>
  <c r="D122" i="5"/>
  <c r="C122" i="5"/>
  <c r="U122" i="5" s="1"/>
  <c r="B122" i="5"/>
  <c r="T122" i="5" s="1"/>
  <c r="A122" i="5"/>
  <c r="S121" i="5"/>
  <c r="R121" i="5"/>
  <c r="Q121" i="5"/>
  <c r="P121" i="5"/>
  <c r="O121" i="5"/>
  <c r="N121" i="5"/>
  <c r="L121" i="5"/>
  <c r="K121" i="5"/>
  <c r="J121" i="5"/>
  <c r="I121" i="5"/>
  <c r="H121" i="5"/>
  <c r="G121" i="5"/>
  <c r="F121" i="5"/>
  <c r="E121" i="5"/>
  <c r="D121" i="5"/>
  <c r="C121" i="5"/>
  <c r="U121" i="5" s="1"/>
  <c r="B121" i="5"/>
  <c r="T121" i="5" s="1"/>
  <c r="A121" i="5"/>
  <c r="S120" i="5"/>
  <c r="R120" i="5"/>
  <c r="Q120" i="5"/>
  <c r="P120" i="5"/>
  <c r="O120" i="5"/>
  <c r="N120" i="5"/>
  <c r="L120" i="5"/>
  <c r="K120" i="5"/>
  <c r="J120" i="5"/>
  <c r="I120" i="5"/>
  <c r="H120" i="5"/>
  <c r="G120" i="5"/>
  <c r="F120" i="5"/>
  <c r="E120" i="5"/>
  <c r="D120" i="5"/>
  <c r="C120" i="5"/>
  <c r="U120" i="5" s="1"/>
  <c r="B120" i="5"/>
  <c r="T120" i="5" s="1"/>
  <c r="A120" i="5"/>
  <c r="S119" i="5"/>
  <c r="R119" i="5"/>
  <c r="Q119" i="5"/>
  <c r="P119" i="5"/>
  <c r="O119" i="5"/>
  <c r="N119" i="5"/>
  <c r="L119" i="5"/>
  <c r="K119" i="5"/>
  <c r="J119" i="5"/>
  <c r="I119" i="5"/>
  <c r="H119" i="5"/>
  <c r="G119" i="5"/>
  <c r="F119" i="5"/>
  <c r="E119" i="5"/>
  <c r="D119" i="5"/>
  <c r="C119" i="5"/>
  <c r="U119" i="5" s="1"/>
  <c r="B119" i="5"/>
  <c r="T119" i="5" s="1"/>
  <c r="A119" i="5"/>
  <c r="S118" i="5"/>
  <c r="R118" i="5"/>
  <c r="Q118" i="5"/>
  <c r="P118" i="5"/>
  <c r="O118" i="5"/>
  <c r="N118" i="5"/>
  <c r="L118" i="5"/>
  <c r="K118" i="5"/>
  <c r="J118" i="5"/>
  <c r="I118" i="5"/>
  <c r="H118" i="5"/>
  <c r="G118" i="5"/>
  <c r="F118" i="5"/>
  <c r="E118" i="5"/>
  <c r="D118" i="5"/>
  <c r="C118" i="5"/>
  <c r="U118" i="5" s="1"/>
  <c r="B118" i="5"/>
  <c r="T118" i="5" s="1"/>
  <c r="A118" i="5"/>
  <c r="S117" i="5"/>
  <c r="R117" i="5"/>
  <c r="Q117" i="5"/>
  <c r="P117" i="5"/>
  <c r="O117" i="5"/>
  <c r="N117" i="5"/>
  <c r="L117" i="5"/>
  <c r="K117" i="5"/>
  <c r="J117" i="5"/>
  <c r="I117" i="5"/>
  <c r="H117" i="5"/>
  <c r="G117" i="5"/>
  <c r="F117" i="5"/>
  <c r="E117" i="5"/>
  <c r="D117" i="5"/>
  <c r="C117" i="5"/>
  <c r="U117" i="5" s="1"/>
  <c r="B117" i="5"/>
  <c r="T117" i="5" s="1"/>
  <c r="A117" i="5"/>
  <c r="S116" i="5"/>
  <c r="R116" i="5"/>
  <c r="Q116" i="5"/>
  <c r="P116" i="5"/>
  <c r="O116" i="5"/>
  <c r="N116" i="5"/>
  <c r="L116" i="5"/>
  <c r="K116" i="5"/>
  <c r="J116" i="5"/>
  <c r="I116" i="5"/>
  <c r="H116" i="5"/>
  <c r="G116" i="5"/>
  <c r="F116" i="5"/>
  <c r="E116" i="5"/>
  <c r="D116" i="5"/>
  <c r="C116" i="5"/>
  <c r="U116" i="5" s="1"/>
  <c r="B116" i="5"/>
  <c r="T116" i="5" s="1"/>
  <c r="A116" i="5"/>
  <c r="S115" i="5"/>
  <c r="R115" i="5"/>
  <c r="Q115" i="5"/>
  <c r="P115" i="5"/>
  <c r="O115" i="5"/>
  <c r="N115" i="5"/>
  <c r="L115" i="5"/>
  <c r="K115" i="5"/>
  <c r="J115" i="5"/>
  <c r="I115" i="5"/>
  <c r="H115" i="5"/>
  <c r="G115" i="5"/>
  <c r="F115" i="5"/>
  <c r="E115" i="5"/>
  <c r="D115" i="5"/>
  <c r="C115" i="5"/>
  <c r="U115" i="5" s="1"/>
  <c r="B115" i="5"/>
  <c r="T115" i="5" s="1"/>
  <c r="A115" i="5"/>
  <c r="S114" i="5"/>
  <c r="R114" i="5"/>
  <c r="Q114" i="5"/>
  <c r="P114" i="5"/>
  <c r="O114" i="5"/>
  <c r="N114" i="5"/>
  <c r="L114" i="5"/>
  <c r="K114" i="5"/>
  <c r="J114" i="5"/>
  <c r="I114" i="5"/>
  <c r="H114" i="5"/>
  <c r="G114" i="5"/>
  <c r="F114" i="5"/>
  <c r="E114" i="5"/>
  <c r="D114" i="5"/>
  <c r="C114" i="5"/>
  <c r="U114" i="5" s="1"/>
  <c r="B114" i="5"/>
  <c r="T114" i="5" s="1"/>
  <c r="A114" i="5"/>
  <c r="S113" i="5"/>
  <c r="R113" i="5"/>
  <c r="Q113" i="5"/>
  <c r="P113" i="5"/>
  <c r="O113" i="5"/>
  <c r="N113" i="5"/>
  <c r="L113" i="5"/>
  <c r="K113" i="5"/>
  <c r="J113" i="5"/>
  <c r="I113" i="5"/>
  <c r="H113" i="5"/>
  <c r="G113" i="5"/>
  <c r="F113" i="5"/>
  <c r="E113" i="5"/>
  <c r="D113" i="5"/>
  <c r="C113" i="5"/>
  <c r="U113" i="5" s="1"/>
  <c r="B113" i="5"/>
  <c r="T113" i="5" s="1"/>
  <c r="A113" i="5"/>
  <c r="S112" i="5"/>
  <c r="R112" i="5"/>
  <c r="Q112" i="5"/>
  <c r="P112" i="5"/>
  <c r="O112" i="5"/>
  <c r="N112" i="5"/>
  <c r="L112" i="5"/>
  <c r="K112" i="5"/>
  <c r="J112" i="5"/>
  <c r="I112" i="5"/>
  <c r="H112" i="5"/>
  <c r="G112" i="5"/>
  <c r="F112" i="5"/>
  <c r="E112" i="5"/>
  <c r="D112" i="5"/>
  <c r="C112" i="5"/>
  <c r="U112" i="5" s="1"/>
  <c r="B112" i="5"/>
  <c r="T112" i="5" s="1"/>
  <c r="A112" i="5"/>
  <c r="S111" i="5"/>
  <c r="R111" i="5"/>
  <c r="Q111" i="5"/>
  <c r="P111" i="5"/>
  <c r="O111" i="5"/>
  <c r="N111" i="5"/>
  <c r="L111" i="5"/>
  <c r="K111" i="5"/>
  <c r="J111" i="5"/>
  <c r="I111" i="5"/>
  <c r="H111" i="5"/>
  <c r="G111" i="5"/>
  <c r="F111" i="5"/>
  <c r="E111" i="5"/>
  <c r="D111" i="5"/>
  <c r="C111" i="5"/>
  <c r="U111" i="5" s="1"/>
  <c r="B111" i="5"/>
  <c r="T111" i="5" s="1"/>
  <c r="A111" i="5"/>
  <c r="S110" i="5"/>
  <c r="R110" i="5"/>
  <c r="Q110" i="5"/>
  <c r="P110" i="5"/>
  <c r="O110" i="5"/>
  <c r="N110" i="5"/>
  <c r="L110" i="5"/>
  <c r="K110" i="5"/>
  <c r="J110" i="5"/>
  <c r="I110" i="5"/>
  <c r="H110" i="5"/>
  <c r="G110" i="5"/>
  <c r="F110" i="5"/>
  <c r="E110" i="5"/>
  <c r="D110" i="5"/>
  <c r="C110" i="5"/>
  <c r="U110" i="5" s="1"/>
  <c r="B110" i="5"/>
  <c r="T110" i="5" s="1"/>
  <c r="A110" i="5"/>
  <c r="S109" i="5"/>
  <c r="R109" i="5"/>
  <c r="Q109" i="5"/>
  <c r="P109" i="5"/>
  <c r="O109" i="5"/>
  <c r="N109" i="5"/>
  <c r="L109" i="5"/>
  <c r="K109" i="5"/>
  <c r="J109" i="5"/>
  <c r="I109" i="5"/>
  <c r="H109" i="5"/>
  <c r="G109" i="5"/>
  <c r="F109" i="5"/>
  <c r="E109" i="5"/>
  <c r="D109" i="5"/>
  <c r="C109" i="5"/>
  <c r="U109" i="5" s="1"/>
  <c r="B109" i="5"/>
  <c r="T109" i="5" s="1"/>
  <c r="A109" i="5"/>
  <c r="S108" i="5"/>
  <c r="R108" i="5"/>
  <c r="Q108" i="5"/>
  <c r="P108" i="5"/>
  <c r="O108" i="5"/>
  <c r="N108" i="5"/>
  <c r="L108" i="5"/>
  <c r="K108" i="5"/>
  <c r="J108" i="5"/>
  <c r="I108" i="5"/>
  <c r="H108" i="5"/>
  <c r="G108" i="5"/>
  <c r="F108" i="5"/>
  <c r="E108" i="5"/>
  <c r="D108" i="5"/>
  <c r="C108" i="5"/>
  <c r="U108" i="5" s="1"/>
  <c r="B108" i="5"/>
  <c r="T108" i="5" s="1"/>
  <c r="A108" i="5"/>
  <c r="S107" i="5"/>
  <c r="R107" i="5"/>
  <c r="Q107" i="5"/>
  <c r="P107" i="5"/>
  <c r="O107" i="5"/>
  <c r="N107" i="5"/>
  <c r="L107" i="5"/>
  <c r="K107" i="5"/>
  <c r="J107" i="5"/>
  <c r="I107" i="5"/>
  <c r="H107" i="5"/>
  <c r="G107" i="5"/>
  <c r="F107" i="5"/>
  <c r="E107" i="5"/>
  <c r="D107" i="5"/>
  <c r="C107" i="5"/>
  <c r="U107" i="5" s="1"/>
  <c r="B107" i="5"/>
  <c r="T107" i="5" s="1"/>
  <c r="A107" i="5"/>
  <c r="S106" i="5"/>
  <c r="R106" i="5"/>
  <c r="Q106" i="5"/>
  <c r="P106" i="5"/>
  <c r="O106" i="5"/>
  <c r="N106" i="5"/>
  <c r="L106" i="5"/>
  <c r="K106" i="5"/>
  <c r="J106" i="5"/>
  <c r="I106" i="5"/>
  <c r="H106" i="5"/>
  <c r="G106" i="5"/>
  <c r="F106" i="5"/>
  <c r="E106" i="5"/>
  <c r="D106" i="5"/>
  <c r="C106" i="5"/>
  <c r="U106" i="5" s="1"/>
  <c r="B106" i="5"/>
  <c r="T106" i="5" s="1"/>
  <c r="A106" i="5"/>
  <c r="S105" i="5"/>
  <c r="R105" i="5"/>
  <c r="Q105" i="5"/>
  <c r="P105" i="5"/>
  <c r="O105" i="5"/>
  <c r="N105" i="5"/>
  <c r="L105" i="5"/>
  <c r="K105" i="5"/>
  <c r="J105" i="5"/>
  <c r="I105" i="5"/>
  <c r="H105" i="5"/>
  <c r="G105" i="5"/>
  <c r="F105" i="5"/>
  <c r="E105" i="5"/>
  <c r="D105" i="5"/>
  <c r="C105" i="5"/>
  <c r="U105" i="5" s="1"/>
  <c r="B105" i="5"/>
  <c r="T105" i="5" s="1"/>
  <c r="A105" i="5"/>
  <c r="S104" i="5"/>
  <c r="R104" i="5"/>
  <c r="Q104" i="5"/>
  <c r="P104" i="5"/>
  <c r="O104" i="5"/>
  <c r="N104" i="5"/>
  <c r="L104" i="5"/>
  <c r="K104" i="5"/>
  <c r="J104" i="5"/>
  <c r="I104" i="5"/>
  <c r="H104" i="5"/>
  <c r="G104" i="5"/>
  <c r="F104" i="5"/>
  <c r="E104" i="5"/>
  <c r="D104" i="5"/>
  <c r="C104" i="5"/>
  <c r="U104" i="5" s="1"/>
  <c r="B104" i="5"/>
  <c r="T104" i="5" s="1"/>
  <c r="A104" i="5"/>
  <c r="S103" i="5"/>
  <c r="R103" i="5"/>
  <c r="Q103" i="5"/>
  <c r="P103" i="5"/>
  <c r="O103" i="5"/>
  <c r="N103" i="5"/>
  <c r="L103" i="5"/>
  <c r="K103" i="5"/>
  <c r="J103" i="5"/>
  <c r="I103" i="5"/>
  <c r="H103" i="5"/>
  <c r="G103" i="5"/>
  <c r="F103" i="5"/>
  <c r="E103" i="5"/>
  <c r="D103" i="5"/>
  <c r="C103" i="5"/>
  <c r="U103" i="5" s="1"/>
  <c r="B103" i="5"/>
  <c r="T103" i="5" s="1"/>
  <c r="A103" i="5"/>
  <c r="S102" i="5"/>
  <c r="R102" i="5"/>
  <c r="Q102" i="5"/>
  <c r="P102" i="5"/>
  <c r="O102" i="5"/>
  <c r="N102" i="5"/>
  <c r="L102" i="5"/>
  <c r="K102" i="5"/>
  <c r="J102" i="5"/>
  <c r="I102" i="5"/>
  <c r="H102" i="5"/>
  <c r="G102" i="5"/>
  <c r="F102" i="5"/>
  <c r="E102" i="5"/>
  <c r="D102" i="5"/>
  <c r="C102" i="5"/>
  <c r="U102" i="5" s="1"/>
  <c r="B102" i="5"/>
  <c r="T102" i="5" s="1"/>
  <c r="A102" i="5"/>
  <c r="S101" i="5"/>
  <c r="R101" i="5"/>
  <c r="Q101" i="5"/>
  <c r="P101" i="5"/>
  <c r="O101" i="5"/>
  <c r="N101" i="5"/>
  <c r="L101" i="5"/>
  <c r="K101" i="5"/>
  <c r="J101" i="5"/>
  <c r="I101" i="5"/>
  <c r="H101" i="5"/>
  <c r="G101" i="5"/>
  <c r="F101" i="5"/>
  <c r="E101" i="5"/>
  <c r="D101" i="5"/>
  <c r="C101" i="5"/>
  <c r="U101" i="5" s="1"/>
  <c r="B101" i="5"/>
  <c r="T101" i="5" s="1"/>
  <c r="A101" i="5"/>
  <c r="S100" i="5"/>
  <c r="R100" i="5"/>
  <c r="Q100" i="5"/>
  <c r="P100" i="5"/>
  <c r="O100" i="5"/>
  <c r="N100" i="5"/>
  <c r="L100" i="5"/>
  <c r="K100" i="5"/>
  <c r="J100" i="5"/>
  <c r="I100" i="5"/>
  <c r="H100" i="5"/>
  <c r="G100" i="5"/>
  <c r="F100" i="5"/>
  <c r="E100" i="5"/>
  <c r="D100" i="5"/>
  <c r="C100" i="5"/>
  <c r="U100" i="5" s="1"/>
  <c r="B100" i="5"/>
  <c r="T100" i="5" s="1"/>
  <c r="A100" i="5"/>
  <c r="S99" i="5"/>
  <c r="R99" i="5"/>
  <c r="Q99" i="5"/>
  <c r="P99" i="5"/>
  <c r="O99" i="5"/>
  <c r="N99" i="5"/>
  <c r="L99" i="5"/>
  <c r="K99" i="5"/>
  <c r="J99" i="5"/>
  <c r="I99" i="5"/>
  <c r="H99" i="5"/>
  <c r="G99" i="5"/>
  <c r="F99" i="5"/>
  <c r="E99" i="5"/>
  <c r="D99" i="5"/>
  <c r="C99" i="5"/>
  <c r="U99" i="5" s="1"/>
  <c r="B99" i="5"/>
  <c r="T99" i="5" s="1"/>
  <c r="A99" i="5"/>
  <c r="S98" i="5"/>
  <c r="R98" i="5"/>
  <c r="Q98" i="5"/>
  <c r="P98" i="5"/>
  <c r="O98" i="5"/>
  <c r="N98" i="5"/>
  <c r="L98" i="5"/>
  <c r="K98" i="5"/>
  <c r="J98" i="5"/>
  <c r="I98" i="5"/>
  <c r="H98" i="5"/>
  <c r="G98" i="5"/>
  <c r="F98" i="5"/>
  <c r="E98" i="5"/>
  <c r="D98" i="5"/>
  <c r="C98" i="5"/>
  <c r="U98" i="5" s="1"/>
  <c r="B98" i="5"/>
  <c r="T98" i="5" s="1"/>
  <c r="A98" i="5"/>
  <c r="S97" i="5"/>
  <c r="R97" i="5"/>
  <c r="Q97" i="5"/>
  <c r="P97" i="5"/>
  <c r="O97" i="5"/>
  <c r="N97" i="5"/>
  <c r="L97" i="5"/>
  <c r="K97" i="5"/>
  <c r="J97" i="5"/>
  <c r="I97" i="5"/>
  <c r="H97" i="5"/>
  <c r="G97" i="5"/>
  <c r="F97" i="5"/>
  <c r="E97" i="5"/>
  <c r="D97" i="5"/>
  <c r="C97" i="5"/>
  <c r="U97" i="5" s="1"/>
  <c r="B97" i="5"/>
  <c r="T97" i="5" s="1"/>
  <c r="A97" i="5"/>
  <c r="S96" i="5"/>
  <c r="R96" i="5"/>
  <c r="Q96" i="5"/>
  <c r="P96" i="5"/>
  <c r="O96" i="5"/>
  <c r="N96" i="5"/>
  <c r="L96" i="5"/>
  <c r="K96" i="5"/>
  <c r="J96" i="5"/>
  <c r="I96" i="5"/>
  <c r="H96" i="5"/>
  <c r="G96" i="5"/>
  <c r="F96" i="5"/>
  <c r="E96" i="5"/>
  <c r="D96" i="5"/>
  <c r="C96" i="5"/>
  <c r="U96" i="5" s="1"/>
  <c r="B96" i="5"/>
  <c r="T96" i="5" s="1"/>
  <c r="A96" i="5"/>
  <c r="S95" i="5"/>
  <c r="R95" i="5"/>
  <c r="Q95" i="5"/>
  <c r="P95" i="5"/>
  <c r="O95" i="5"/>
  <c r="N95" i="5"/>
  <c r="L95" i="5"/>
  <c r="K95" i="5"/>
  <c r="J95" i="5"/>
  <c r="I95" i="5"/>
  <c r="H95" i="5"/>
  <c r="G95" i="5"/>
  <c r="F95" i="5"/>
  <c r="E95" i="5"/>
  <c r="D95" i="5"/>
  <c r="C95" i="5"/>
  <c r="U95" i="5" s="1"/>
  <c r="B95" i="5"/>
  <c r="T95" i="5" s="1"/>
  <c r="A95" i="5"/>
  <c r="S94" i="5"/>
  <c r="R94" i="5"/>
  <c r="Q94" i="5"/>
  <c r="P94" i="5"/>
  <c r="O94" i="5"/>
  <c r="N94" i="5"/>
  <c r="L94" i="5"/>
  <c r="K94" i="5"/>
  <c r="J94" i="5"/>
  <c r="I94" i="5"/>
  <c r="H94" i="5"/>
  <c r="G94" i="5"/>
  <c r="F94" i="5"/>
  <c r="E94" i="5"/>
  <c r="D94" i="5"/>
  <c r="C94" i="5"/>
  <c r="U94" i="5" s="1"/>
  <c r="B94" i="5"/>
  <c r="T94" i="5" s="1"/>
  <c r="A94" i="5"/>
  <c r="S93" i="5"/>
  <c r="R93" i="5"/>
  <c r="Q93" i="5"/>
  <c r="P93" i="5"/>
  <c r="O93" i="5"/>
  <c r="N93" i="5"/>
  <c r="L93" i="5"/>
  <c r="K93" i="5"/>
  <c r="J93" i="5"/>
  <c r="I93" i="5"/>
  <c r="H93" i="5"/>
  <c r="G93" i="5"/>
  <c r="F93" i="5"/>
  <c r="E93" i="5"/>
  <c r="D93" i="5"/>
  <c r="C93" i="5"/>
  <c r="U93" i="5" s="1"/>
  <c r="B93" i="5"/>
  <c r="T93" i="5" s="1"/>
  <c r="A93" i="5"/>
  <c r="S92" i="5"/>
  <c r="R92" i="5"/>
  <c r="Q92" i="5"/>
  <c r="P92" i="5"/>
  <c r="O92" i="5"/>
  <c r="N92" i="5"/>
  <c r="L92" i="5"/>
  <c r="K92" i="5"/>
  <c r="J92" i="5"/>
  <c r="I92" i="5"/>
  <c r="H92" i="5"/>
  <c r="G92" i="5"/>
  <c r="F92" i="5"/>
  <c r="E92" i="5"/>
  <c r="D92" i="5"/>
  <c r="C92" i="5"/>
  <c r="U92" i="5" s="1"/>
  <c r="B92" i="5"/>
  <c r="T92" i="5" s="1"/>
  <c r="A92" i="5"/>
  <c r="S91" i="5"/>
  <c r="R91" i="5"/>
  <c r="Q91" i="5"/>
  <c r="P91" i="5"/>
  <c r="O91" i="5"/>
  <c r="N91" i="5"/>
  <c r="L91" i="5"/>
  <c r="K91" i="5"/>
  <c r="J91" i="5"/>
  <c r="I91" i="5"/>
  <c r="H91" i="5"/>
  <c r="G91" i="5"/>
  <c r="F91" i="5"/>
  <c r="E91" i="5"/>
  <c r="D91" i="5"/>
  <c r="C91" i="5"/>
  <c r="U91" i="5" s="1"/>
  <c r="B91" i="5"/>
  <c r="T91" i="5" s="1"/>
  <c r="A91" i="5"/>
  <c r="S90" i="5"/>
  <c r="R90" i="5"/>
  <c r="Q90" i="5"/>
  <c r="P90" i="5"/>
  <c r="O90" i="5"/>
  <c r="N90" i="5"/>
  <c r="L90" i="5"/>
  <c r="K90" i="5"/>
  <c r="J90" i="5"/>
  <c r="I90" i="5"/>
  <c r="H90" i="5"/>
  <c r="G90" i="5"/>
  <c r="F90" i="5"/>
  <c r="E90" i="5"/>
  <c r="D90" i="5"/>
  <c r="C90" i="5"/>
  <c r="U90" i="5" s="1"/>
  <c r="B90" i="5"/>
  <c r="T90" i="5" s="1"/>
  <c r="A90" i="5"/>
  <c r="S89" i="5"/>
  <c r="R89" i="5"/>
  <c r="Q89" i="5"/>
  <c r="P89" i="5"/>
  <c r="O89" i="5"/>
  <c r="N89" i="5"/>
  <c r="L89" i="5"/>
  <c r="K89" i="5"/>
  <c r="J89" i="5"/>
  <c r="I89" i="5"/>
  <c r="H89" i="5"/>
  <c r="G89" i="5"/>
  <c r="F89" i="5"/>
  <c r="E89" i="5"/>
  <c r="D89" i="5"/>
  <c r="C89" i="5"/>
  <c r="U89" i="5" s="1"/>
  <c r="B89" i="5"/>
  <c r="T89" i="5" s="1"/>
  <c r="A89" i="5"/>
  <c r="S88" i="5"/>
  <c r="R88" i="5"/>
  <c r="Q88" i="5"/>
  <c r="P88" i="5"/>
  <c r="O88" i="5"/>
  <c r="N88" i="5"/>
  <c r="L88" i="5"/>
  <c r="K88" i="5"/>
  <c r="J88" i="5"/>
  <c r="I88" i="5"/>
  <c r="H88" i="5"/>
  <c r="G88" i="5"/>
  <c r="F88" i="5"/>
  <c r="E88" i="5"/>
  <c r="D88" i="5"/>
  <c r="C88" i="5"/>
  <c r="U88" i="5" s="1"/>
  <c r="B88" i="5"/>
  <c r="T88" i="5" s="1"/>
  <c r="A88" i="5"/>
  <c r="S87" i="5"/>
  <c r="R87" i="5"/>
  <c r="Q87" i="5"/>
  <c r="P87" i="5"/>
  <c r="O87" i="5"/>
  <c r="N87" i="5"/>
  <c r="L87" i="5"/>
  <c r="K87" i="5"/>
  <c r="J87" i="5"/>
  <c r="I87" i="5"/>
  <c r="H87" i="5"/>
  <c r="G87" i="5"/>
  <c r="F87" i="5"/>
  <c r="E87" i="5"/>
  <c r="D87" i="5"/>
  <c r="C87" i="5"/>
  <c r="U87" i="5" s="1"/>
  <c r="B87" i="5"/>
  <c r="T87" i="5" s="1"/>
  <c r="A87" i="5"/>
  <c r="S86" i="5"/>
  <c r="R86" i="5"/>
  <c r="Q86" i="5"/>
  <c r="P86" i="5"/>
  <c r="O86" i="5"/>
  <c r="N86" i="5"/>
  <c r="L86" i="5"/>
  <c r="K86" i="5"/>
  <c r="J86" i="5"/>
  <c r="I86" i="5"/>
  <c r="H86" i="5"/>
  <c r="G86" i="5"/>
  <c r="F86" i="5"/>
  <c r="E86" i="5"/>
  <c r="D86" i="5"/>
  <c r="C86" i="5"/>
  <c r="U86" i="5" s="1"/>
  <c r="B86" i="5"/>
  <c r="T86" i="5" s="1"/>
  <c r="A86" i="5"/>
  <c r="S85" i="5"/>
  <c r="R85" i="5"/>
  <c r="Q85" i="5"/>
  <c r="P85" i="5"/>
  <c r="O85" i="5"/>
  <c r="N85" i="5"/>
  <c r="L85" i="5"/>
  <c r="K85" i="5"/>
  <c r="J85" i="5"/>
  <c r="I85" i="5"/>
  <c r="H85" i="5"/>
  <c r="G85" i="5"/>
  <c r="F85" i="5"/>
  <c r="E85" i="5"/>
  <c r="D85" i="5"/>
  <c r="C85" i="5"/>
  <c r="U85" i="5" s="1"/>
  <c r="B85" i="5"/>
  <c r="T85" i="5" s="1"/>
  <c r="A85" i="5"/>
  <c r="S84" i="5"/>
  <c r="R84" i="5"/>
  <c r="Q84" i="5"/>
  <c r="P84" i="5"/>
  <c r="O84" i="5"/>
  <c r="N84" i="5"/>
  <c r="L84" i="5"/>
  <c r="K84" i="5"/>
  <c r="J84" i="5"/>
  <c r="I84" i="5"/>
  <c r="H84" i="5"/>
  <c r="G84" i="5"/>
  <c r="F84" i="5"/>
  <c r="E84" i="5"/>
  <c r="D84" i="5"/>
  <c r="C84" i="5"/>
  <c r="U84" i="5" s="1"/>
  <c r="B84" i="5"/>
  <c r="T84" i="5" s="1"/>
  <c r="A84" i="5"/>
  <c r="S83" i="5"/>
  <c r="R83" i="5"/>
  <c r="Q83" i="5"/>
  <c r="P83" i="5"/>
  <c r="O83" i="5"/>
  <c r="N83" i="5"/>
  <c r="L83" i="5"/>
  <c r="K83" i="5"/>
  <c r="J83" i="5"/>
  <c r="I83" i="5"/>
  <c r="H83" i="5"/>
  <c r="G83" i="5"/>
  <c r="F83" i="5"/>
  <c r="E83" i="5"/>
  <c r="D83" i="5"/>
  <c r="C83" i="5"/>
  <c r="U83" i="5" s="1"/>
  <c r="B83" i="5"/>
  <c r="T83" i="5" s="1"/>
  <c r="A83" i="5"/>
  <c r="S82" i="5"/>
  <c r="R82" i="5"/>
  <c r="Q82" i="5"/>
  <c r="P82" i="5"/>
  <c r="O82" i="5"/>
  <c r="N82" i="5"/>
  <c r="L82" i="5"/>
  <c r="K82" i="5"/>
  <c r="J82" i="5"/>
  <c r="I82" i="5"/>
  <c r="H82" i="5"/>
  <c r="G82" i="5"/>
  <c r="F82" i="5"/>
  <c r="E82" i="5"/>
  <c r="D82" i="5"/>
  <c r="C82" i="5"/>
  <c r="U82" i="5" s="1"/>
  <c r="B82" i="5"/>
  <c r="T82" i="5" s="1"/>
  <c r="A82" i="5"/>
  <c r="S81" i="5"/>
  <c r="R81" i="5"/>
  <c r="Q81" i="5"/>
  <c r="P81" i="5"/>
  <c r="O81" i="5"/>
  <c r="N81" i="5"/>
  <c r="L81" i="5"/>
  <c r="K81" i="5"/>
  <c r="J81" i="5"/>
  <c r="I81" i="5"/>
  <c r="H81" i="5"/>
  <c r="G81" i="5"/>
  <c r="F81" i="5"/>
  <c r="E81" i="5"/>
  <c r="D81" i="5"/>
  <c r="C81" i="5"/>
  <c r="U81" i="5" s="1"/>
  <c r="B81" i="5"/>
  <c r="T81" i="5" s="1"/>
  <c r="A81" i="5"/>
  <c r="S80" i="5"/>
  <c r="R80" i="5"/>
  <c r="Q80" i="5"/>
  <c r="P80" i="5"/>
  <c r="O80" i="5"/>
  <c r="N80" i="5"/>
  <c r="L80" i="5"/>
  <c r="K80" i="5"/>
  <c r="J80" i="5"/>
  <c r="I80" i="5"/>
  <c r="H80" i="5"/>
  <c r="G80" i="5"/>
  <c r="F80" i="5"/>
  <c r="E80" i="5"/>
  <c r="D80" i="5"/>
  <c r="C80" i="5"/>
  <c r="U80" i="5" s="1"/>
  <c r="B80" i="5"/>
  <c r="T80" i="5" s="1"/>
  <c r="A80" i="5"/>
  <c r="S79" i="5"/>
  <c r="R79" i="5"/>
  <c r="Q79" i="5"/>
  <c r="P79" i="5"/>
  <c r="O79" i="5"/>
  <c r="N79" i="5"/>
  <c r="L79" i="5"/>
  <c r="K79" i="5"/>
  <c r="J79" i="5"/>
  <c r="I79" i="5"/>
  <c r="H79" i="5"/>
  <c r="G79" i="5"/>
  <c r="F79" i="5"/>
  <c r="E79" i="5"/>
  <c r="D79" i="5"/>
  <c r="C79" i="5"/>
  <c r="U79" i="5" s="1"/>
  <c r="B79" i="5"/>
  <c r="T79" i="5" s="1"/>
  <c r="A79" i="5"/>
  <c r="S78" i="5"/>
  <c r="R78" i="5"/>
  <c r="Q78" i="5"/>
  <c r="P78" i="5"/>
  <c r="O78" i="5"/>
  <c r="N78" i="5"/>
  <c r="L78" i="5"/>
  <c r="K78" i="5"/>
  <c r="J78" i="5"/>
  <c r="I78" i="5"/>
  <c r="H78" i="5"/>
  <c r="G78" i="5"/>
  <c r="F78" i="5"/>
  <c r="E78" i="5"/>
  <c r="D78" i="5"/>
  <c r="C78" i="5"/>
  <c r="U78" i="5" s="1"/>
  <c r="B78" i="5"/>
  <c r="T78" i="5" s="1"/>
  <c r="A78" i="5"/>
  <c r="S77" i="5"/>
  <c r="R77" i="5"/>
  <c r="Q77" i="5"/>
  <c r="P77" i="5"/>
  <c r="O77" i="5"/>
  <c r="N77" i="5"/>
  <c r="L77" i="5"/>
  <c r="K77" i="5"/>
  <c r="J77" i="5"/>
  <c r="I77" i="5"/>
  <c r="H77" i="5"/>
  <c r="G77" i="5"/>
  <c r="F77" i="5"/>
  <c r="E77" i="5"/>
  <c r="D77" i="5"/>
  <c r="C77" i="5"/>
  <c r="U77" i="5" s="1"/>
  <c r="B77" i="5"/>
  <c r="T77" i="5" s="1"/>
  <c r="A77" i="5"/>
  <c r="S76" i="5"/>
  <c r="R76" i="5"/>
  <c r="Q76" i="5"/>
  <c r="P76" i="5"/>
  <c r="O76" i="5"/>
  <c r="N76" i="5"/>
  <c r="L76" i="5"/>
  <c r="K76" i="5"/>
  <c r="J76" i="5"/>
  <c r="I76" i="5"/>
  <c r="H76" i="5"/>
  <c r="G76" i="5"/>
  <c r="F76" i="5"/>
  <c r="E76" i="5"/>
  <c r="D76" i="5"/>
  <c r="C76" i="5"/>
  <c r="U76" i="5" s="1"/>
  <c r="B76" i="5"/>
  <c r="T76" i="5" s="1"/>
  <c r="A76" i="5"/>
  <c r="S75" i="5"/>
  <c r="R75" i="5"/>
  <c r="Q75" i="5"/>
  <c r="P75" i="5"/>
  <c r="O75" i="5"/>
  <c r="N75" i="5"/>
  <c r="L75" i="5"/>
  <c r="K75" i="5"/>
  <c r="J75" i="5"/>
  <c r="I75" i="5"/>
  <c r="H75" i="5"/>
  <c r="G75" i="5"/>
  <c r="F75" i="5"/>
  <c r="E75" i="5"/>
  <c r="D75" i="5"/>
  <c r="C75" i="5"/>
  <c r="U75" i="5" s="1"/>
  <c r="B75" i="5"/>
  <c r="T75" i="5" s="1"/>
  <c r="A75" i="5"/>
  <c r="S74" i="5"/>
  <c r="R74" i="5"/>
  <c r="Q74" i="5"/>
  <c r="P74" i="5"/>
  <c r="O74" i="5"/>
  <c r="N74" i="5"/>
  <c r="L74" i="5"/>
  <c r="K74" i="5"/>
  <c r="J74" i="5"/>
  <c r="I74" i="5"/>
  <c r="H74" i="5"/>
  <c r="G74" i="5"/>
  <c r="F74" i="5"/>
  <c r="E74" i="5"/>
  <c r="D74" i="5"/>
  <c r="C74" i="5"/>
  <c r="U74" i="5" s="1"/>
  <c r="B74" i="5"/>
  <c r="T74" i="5" s="1"/>
  <c r="A74" i="5"/>
  <c r="S73" i="5"/>
  <c r="R73" i="5"/>
  <c r="Q73" i="5"/>
  <c r="P73" i="5"/>
  <c r="O73" i="5"/>
  <c r="N73" i="5"/>
  <c r="L73" i="5"/>
  <c r="K73" i="5"/>
  <c r="J73" i="5"/>
  <c r="I73" i="5"/>
  <c r="H73" i="5"/>
  <c r="G73" i="5"/>
  <c r="F73" i="5"/>
  <c r="E73" i="5"/>
  <c r="D73" i="5"/>
  <c r="C73" i="5"/>
  <c r="U73" i="5" s="1"/>
  <c r="B73" i="5"/>
  <c r="T73" i="5" s="1"/>
  <c r="A73" i="5"/>
  <c r="S72" i="5"/>
  <c r="R72" i="5"/>
  <c r="Q72" i="5"/>
  <c r="P72" i="5"/>
  <c r="O72" i="5"/>
  <c r="N72" i="5"/>
  <c r="L72" i="5"/>
  <c r="K72" i="5"/>
  <c r="J72" i="5"/>
  <c r="I72" i="5"/>
  <c r="H72" i="5"/>
  <c r="G72" i="5"/>
  <c r="F72" i="5"/>
  <c r="E72" i="5"/>
  <c r="D72" i="5"/>
  <c r="C72" i="5"/>
  <c r="U72" i="5" s="1"/>
  <c r="B72" i="5"/>
  <c r="T72" i="5" s="1"/>
  <c r="A72" i="5"/>
  <c r="S71" i="5"/>
  <c r="R71" i="5"/>
  <c r="Q71" i="5"/>
  <c r="P71" i="5"/>
  <c r="O71" i="5"/>
  <c r="N71" i="5"/>
  <c r="L71" i="5"/>
  <c r="K71" i="5"/>
  <c r="J71" i="5"/>
  <c r="I71" i="5"/>
  <c r="H71" i="5"/>
  <c r="G71" i="5"/>
  <c r="F71" i="5"/>
  <c r="E71" i="5"/>
  <c r="D71" i="5"/>
  <c r="C71" i="5"/>
  <c r="U71" i="5" s="1"/>
  <c r="B71" i="5"/>
  <c r="T71" i="5" s="1"/>
  <c r="A71" i="5"/>
  <c r="S70" i="5"/>
  <c r="R70" i="5"/>
  <c r="Q70" i="5"/>
  <c r="P70" i="5"/>
  <c r="O70" i="5"/>
  <c r="N70" i="5"/>
  <c r="L70" i="5"/>
  <c r="K70" i="5"/>
  <c r="J70" i="5"/>
  <c r="I70" i="5"/>
  <c r="H70" i="5"/>
  <c r="G70" i="5"/>
  <c r="F70" i="5"/>
  <c r="E70" i="5"/>
  <c r="D70" i="5"/>
  <c r="C70" i="5"/>
  <c r="U70" i="5" s="1"/>
  <c r="B70" i="5"/>
  <c r="T70" i="5" s="1"/>
  <c r="A70" i="5"/>
  <c r="S69" i="5"/>
  <c r="R69" i="5"/>
  <c r="Q69" i="5"/>
  <c r="P69" i="5"/>
  <c r="O69" i="5"/>
  <c r="N69" i="5"/>
  <c r="L69" i="5"/>
  <c r="K69" i="5"/>
  <c r="J69" i="5"/>
  <c r="I69" i="5"/>
  <c r="H69" i="5"/>
  <c r="G69" i="5"/>
  <c r="F69" i="5"/>
  <c r="E69" i="5"/>
  <c r="D69" i="5"/>
  <c r="C69" i="5"/>
  <c r="U69" i="5" s="1"/>
  <c r="B69" i="5"/>
  <c r="T69" i="5" s="1"/>
  <c r="A69" i="5"/>
  <c r="S68" i="5"/>
  <c r="R68" i="5"/>
  <c r="Q68" i="5"/>
  <c r="P68" i="5"/>
  <c r="O68" i="5"/>
  <c r="N68" i="5"/>
  <c r="L68" i="5"/>
  <c r="K68" i="5"/>
  <c r="J68" i="5"/>
  <c r="I68" i="5"/>
  <c r="H68" i="5"/>
  <c r="G68" i="5"/>
  <c r="F68" i="5"/>
  <c r="E68" i="5"/>
  <c r="D68" i="5"/>
  <c r="C68" i="5"/>
  <c r="U68" i="5" s="1"/>
  <c r="B68" i="5"/>
  <c r="T68" i="5" s="1"/>
  <c r="A68" i="5"/>
  <c r="S67" i="5"/>
  <c r="R67" i="5"/>
  <c r="Q67" i="5"/>
  <c r="P67" i="5"/>
  <c r="O67" i="5"/>
  <c r="N67" i="5"/>
  <c r="L67" i="5"/>
  <c r="K67" i="5"/>
  <c r="J67" i="5"/>
  <c r="I67" i="5"/>
  <c r="H67" i="5"/>
  <c r="G67" i="5"/>
  <c r="F67" i="5"/>
  <c r="E67" i="5"/>
  <c r="D67" i="5"/>
  <c r="C67" i="5"/>
  <c r="U67" i="5" s="1"/>
  <c r="B67" i="5"/>
  <c r="T67" i="5" s="1"/>
  <c r="A67" i="5"/>
  <c r="S66" i="5"/>
  <c r="R66" i="5"/>
  <c r="Q66" i="5"/>
  <c r="P66" i="5"/>
  <c r="O66" i="5"/>
  <c r="N66" i="5"/>
  <c r="L66" i="5"/>
  <c r="K66" i="5"/>
  <c r="J66" i="5"/>
  <c r="I66" i="5"/>
  <c r="H66" i="5"/>
  <c r="G66" i="5"/>
  <c r="F66" i="5"/>
  <c r="E66" i="5"/>
  <c r="D66" i="5"/>
  <c r="C66" i="5"/>
  <c r="U66" i="5" s="1"/>
  <c r="B66" i="5"/>
  <c r="T66" i="5" s="1"/>
  <c r="A66" i="5"/>
  <c r="S65" i="5"/>
  <c r="R65" i="5"/>
  <c r="Q65" i="5"/>
  <c r="P65" i="5"/>
  <c r="O65" i="5"/>
  <c r="N65" i="5"/>
  <c r="L65" i="5"/>
  <c r="K65" i="5"/>
  <c r="J65" i="5"/>
  <c r="I65" i="5"/>
  <c r="H65" i="5"/>
  <c r="G65" i="5"/>
  <c r="F65" i="5"/>
  <c r="E65" i="5"/>
  <c r="D65" i="5"/>
  <c r="C65" i="5"/>
  <c r="U65" i="5" s="1"/>
  <c r="B65" i="5"/>
  <c r="T65" i="5" s="1"/>
  <c r="A65" i="5"/>
  <c r="S64" i="5"/>
  <c r="R64" i="5"/>
  <c r="Q64" i="5"/>
  <c r="P64" i="5"/>
  <c r="O64" i="5"/>
  <c r="N64" i="5"/>
  <c r="L64" i="5"/>
  <c r="K64" i="5"/>
  <c r="J64" i="5"/>
  <c r="I64" i="5"/>
  <c r="H64" i="5"/>
  <c r="G64" i="5"/>
  <c r="F64" i="5"/>
  <c r="E64" i="5"/>
  <c r="D64" i="5"/>
  <c r="C64" i="5"/>
  <c r="U64" i="5" s="1"/>
  <c r="B64" i="5"/>
  <c r="T64" i="5" s="1"/>
  <c r="A64" i="5"/>
  <c r="S63" i="5"/>
  <c r="R63" i="5"/>
  <c r="Q63" i="5"/>
  <c r="P63" i="5"/>
  <c r="O63" i="5"/>
  <c r="N63" i="5"/>
  <c r="L63" i="5"/>
  <c r="K63" i="5"/>
  <c r="J63" i="5"/>
  <c r="I63" i="5"/>
  <c r="H63" i="5"/>
  <c r="G63" i="5"/>
  <c r="F63" i="5"/>
  <c r="E63" i="5"/>
  <c r="D63" i="5"/>
  <c r="C63" i="5"/>
  <c r="U63" i="5" s="1"/>
  <c r="B63" i="5"/>
  <c r="T63" i="5" s="1"/>
  <c r="A63" i="5"/>
  <c r="S62" i="5"/>
  <c r="R62" i="5"/>
  <c r="Q62" i="5"/>
  <c r="P62" i="5"/>
  <c r="O62" i="5"/>
  <c r="N62" i="5"/>
  <c r="L62" i="5"/>
  <c r="K62" i="5"/>
  <c r="J62" i="5"/>
  <c r="I62" i="5"/>
  <c r="H62" i="5"/>
  <c r="G62" i="5"/>
  <c r="F62" i="5"/>
  <c r="E62" i="5"/>
  <c r="D62" i="5"/>
  <c r="C62" i="5"/>
  <c r="U62" i="5" s="1"/>
  <c r="B62" i="5"/>
  <c r="T62" i="5" s="1"/>
  <c r="A62" i="5"/>
  <c r="S61" i="5"/>
  <c r="R61" i="5"/>
  <c r="Q61" i="5"/>
  <c r="P61" i="5"/>
  <c r="O61" i="5"/>
  <c r="N61" i="5"/>
  <c r="L61" i="5"/>
  <c r="K61" i="5"/>
  <c r="J61" i="5"/>
  <c r="I61" i="5"/>
  <c r="H61" i="5"/>
  <c r="G61" i="5"/>
  <c r="F61" i="5"/>
  <c r="E61" i="5"/>
  <c r="D61" i="5"/>
  <c r="C61" i="5"/>
  <c r="U61" i="5" s="1"/>
  <c r="B61" i="5"/>
  <c r="T61" i="5" s="1"/>
  <c r="A61" i="5"/>
  <c r="S60" i="5"/>
  <c r="R60" i="5"/>
  <c r="Q60" i="5"/>
  <c r="P60" i="5"/>
  <c r="O60" i="5"/>
  <c r="N60" i="5"/>
  <c r="L60" i="5"/>
  <c r="K60" i="5"/>
  <c r="J60" i="5"/>
  <c r="I60" i="5"/>
  <c r="H60" i="5"/>
  <c r="G60" i="5"/>
  <c r="F60" i="5"/>
  <c r="E60" i="5"/>
  <c r="D60" i="5"/>
  <c r="C60" i="5"/>
  <c r="U60" i="5" s="1"/>
  <c r="B60" i="5"/>
  <c r="T60" i="5" s="1"/>
  <c r="A60" i="5"/>
  <c r="S59" i="5"/>
  <c r="R59" i="5"/>
  <c r="Q59" i="5"/>
  <c r="P59" i="5"/>
  <c r="O59" i="5"/>
  <c r="N59" i="5"/>
  <c r="L59" i="5"/>
  <c r="K59" i="5"/>
  <c r="J59" i="5"/>
  <c r="I59" i="5"/>
  <c r="H59" i="5"/>
  <c r="G59" i="5"/>
  <c r="F59" i="5"/>
  <c r="E59" i="5"/>
  <c r="D59" i="5"/>
  <c r="C59" i="5"/>
  <c r="U59" i="5" s="1"/>
  <c r="B59" i="5"/>
  <c r="T59" i="5" s="1"/>
  <c r="A59" i="5"/>
  <c r="S58" i="5"/>
  <c r="R58" i="5"/>
  <c r="Q58" i="5"/>
  <c r="P58" i="5"/>
  <c r="O58" i="5"/>
  <c r="N58" i="5"/>
  <c r="L58" i="5"/>
  <c r="K58" i="5"/>
  <c r="J58" i="5"/>
  <c r="I58" i="5"/>
  <c r="H58" i="5"/>
  <c r="G58" i="5"/>
  <c r="F58" i="5"/>
  <c r="E58" i="5"/>
  <c r="D58" i="5"/>
  <c r="C58" i="5"/>
  <c r="U58" i="5" s="1"/>
  <c r="B58" i="5"/>
  <c r="T58" i="5" s="1"/>
  <c r="A58" i="5"/>
  <c r="S57" i="5"/>
  <c r="R57" i="5"/>
  <c r="Q57" i="5"/>
  <c r="P57" i="5"/>
  <c r="O57" i="5"/>
  <c r="N57" i="5"/>
  <c r="L57" i="5"/>
  <c r="K57" i="5"/>
  <c r="J57" i="5"/>
  <c r="I57" i="5"/>
  <c r="H57" i="5"/>
  <c r="G57" i="5"/>
  <c r="F57" i="5"/>
  <c r="E57" i="5"/>
  <c r="D57" i="5"/>
  <c r="C57" i="5"/>
  <c r="U57" i="5" s="1"/>
  <c r="B57" i="5"/>
  <c r="T57" i="5" s="1"/>
  <c r="A57" i="5"/>
  <c r="S56" i="5"/>
  <c r="R56" i="5"/>
  <c r="Q56" i="5"/>
  <c r="P56" i="5"/>
  <c r="O56" i="5"/>
  <c r="N56" i="5"/>
  <c r="L56" i="5"/>
  <c r="K56" i="5"/>
  <c r="J56" i="5"/>
  <c r="I56" i="5"/>
  <c r="H56" i="5"/>
  <c r="G56" i="5"/>
  <c r="F56" i="5"/>
  <c r="E56" i="5"/>
  <c r="D56" i="5"/>
  <c r="C56" i="5"/>
  <c r="U56" i="5" s="1"/>
  <c r="B56" i="5"/>
  <c r="T56" i="5" s="1"/>
  <c r="A56" i="5"/>
  <c r="S55" i="5"/>
  <c r="R55" i="5"/>
  <c r="Q55" i="5"/>
  <c r="P55" i="5"/>
  <c r="O55" i="5"/>
  <c r="N55" i="5"/>
  <c r="L55" i="5"/>
  <c r="K55" i="5"/>
  <c r="J55" i="5"/>
  <c r="I55" i="5"/>
  <c r="H55" i="5"/>
  <c r="G55" i="5"/>
  <c r="F55" i="5"/>
  <c r="E55" i="5"/>
  <c r="D55" i="5"/>
  <c r="C55" i="5"/>
  <c r="U55" i="5" s="1"/>
  <c r="B55" i="5"/>
  <c r="T55" i="5" s="1"/>
  <c r="A55" i="5"/>
  <c r="S54" i="5"/>
  <c r="R54" i="5"/>
  <c r="Q54" i="5"/>
  <c r="P54" i="5"/>
  <c r="O54" i="5"/>
  <c r="N54" i="5"/>
  <c r="L54" i="5"/>
  <c r="K54" i="5"/>
  <c r="J54" i="5"/>
  <c r="I54" i="5"/>
  <c r="H54" i="5"/>
  <c r="G54" i="5"/>
  <c r="F54" i="5"/>
  <c r="E54" i="5"/>
  <c r="D54" i="5"/>
  <c r="C54" i="5"/>
  <c r="U54" i="5" s="1"/>
  <c r="B54" i="5"/>
  <c r="T54" i="5" s="1"/>
  <c r="A54" i="5"/>
  <c r="S53" i="5"/>
  <c r="R53" i="5"/>
  <c r="Q53" i="5"/>
  <c r="P53" i="5"/>
  <c r="O53" i="5"/>
  <c r="N53" i="5"/>
  <c r="L53" i="5"/>
  <c r="K53" i="5"/>
  <c r="J53" i="5"/>
  <c r="I53" i="5"/>
  <c r="H53" i="5"/>
  <c r="G53" i="5"/>
  <c r="F53" i="5"/>
  <c r="E53" i="5"/>
  <c r="D53" i="5"/>
  <c r="C53" i="5"/>
  <c r="U53" i="5" s="1"/>
  <c r="B53" i="5"/>
  <c r="T53" i="5" s="1"/>
  <c r="A53" i="5"/>
  <c r="S52" i="5"/>
  <c r="R52" i="5"/>
  <c r="Q52" i="5"/>
  <c r="P52" i="5"/>
  <c r="O52" i="5"/>
  <c r="N52" i="5"/>
  <c r="L52" i="5"/>
  <c r="K52" i="5"/>
  <c r="J52" i="5"/>
  <c r="I52" i="5"/>
  <c r="H52" i="5"/>
  <c r="G52" i="5"/>
  <c r="F52" i="5"/>
  <c r="E52" i="5"/>
  <c r="D52" i="5"/>
  <c r="C52" i="5"/>
  <c r="U52" i="5" s="1"/>
  <c r="B52" i="5"/>
  <c r="T52" i="5" s="1"/>
  <c r="A52" i="5"/>
  <c r="S51" i="5"/>
  <c r="R51" i="5"/>
  <c r="Q51" i="5"/>
  <c r="P51" i="5"/>
  <c r="O51" i="5"/>
  <c r="N51" i="5"/>
  <c r="L51" i="5"/>
  <c r="K51" i="5"/>
  <c r="J51" i="5"/>
  <c r="I51" i="5"/>
  <c r="H51" i="5"/>
  <c r="G51" i="5"/>
  <c r="F51" i="5"/>
  <c r="E51" i="5"/>
  <c r="D51" i="5"/>
  <c r="C51" i="5"/>
  <c r="U51" i="5" s="1"/>
  <c r="B51" i="5"/>
  <c r="T51" i="5" s="1"/>
  <c r="A51" i="5"/>
  <c r="S50" i="5"/>
  <c r="R50" i="5"/>
  <c r="Q50" i="5"/>
  <c r="P50" i="5"/>
  <c r="O50" i="5"/>
  <c r="N50" i="5"/>
  <c r="L50" i="5"/>
  <c r="K50" i="5"/>
  <c r="J50" i="5"/>
  <c r="I50" i="5"/>
  <c r="H50" i="5"/>
  <c r="G50" i="5"/>
  <c r="F50" i="5"/>
  <c r="E50" i="5"/>
  <c r="D50" i="5"/>
  <c r="C50" i="5"/>
  <c r="U50" i="5" s="1"/>
  <c r="B50" i="5"/>
  <c r="T50" i="5" s="1"/>
  <c r="A50" i="5"/>
  <c r="S49" i="5"/>
  <c r="R49" i="5"/>
  <c r="Q49" i="5"/>
  <c r="P49" i="5"/>
  <c r="O49" i="5"/>
  <c r="N49" i="5"/>
  <c r="L49" i="5"/>
  <c r="K49" i="5"/>
  <c r="J49" i="5"/>
  <c r="I49" i="5"/>
  <c r="H49" i="5"/>
  <c r="G49" i="5"/>
  <c r="F49" i="5"/>
  <c r="E49" i="5"/>
  <c r="D49" i="5"/>
  <c r="C49" i="5"/>
  <c r="U49" i="5" s="1"/>
  <c r="B49" i="5"/>
  <c r="T49" i="5" s="1"/>
  <c r="A49" i="5"/>
  <c r="S48" i="5"/>
  <c r="R48" i="5"/>
  <c r="Q48" i="5"/>
  <c r="P48" i="5"/>
  <c r="O48" i="5"/>
  <c r="N48" i="5"/>
  <c r="L48" i="5"/>
  <c r="K48" i="5"/>
  <c r="J48" i="5"/>
  <c r="I48" i="5"/>
  <c r="H48" i="5"/>
  <c r="G48" i="5"/>
  <c r="F48" i="5"/>
  <c r="E48" i="5"/>
  <c r="D48" i="5"/>
  <c r="C48" i="5"/>
  <c r="U48" i="5" s="1"/>
  <c r="B48" i="5"/>
  <c r="T48" i="5" s="1"/>
  <c r="A48" i="5"/>
  <c r="S47" i="5"/>
  <c r="R47" i="5"/>
  <c r="Q47" i="5"/>
  <c r="P47" i="5"/>
  <c r="O47" i="5"/>
  <c r="N47" i="5"/>
  <c r="L47" i="5"/>
  <c r="K47" i="5"/>
  <c r="J47" i="5"/>
  <c r="I47" i="5"/>
  <c r="H47" i="5"/>
  <c r="G47" i="5"/>
  <c r="F47" i="5"/>
  <c r="E47" i="5"/>
  <c r="D47" i="5"/>
  <c r="C47" i="5"/>
  <c r="U47" i="5" s="1"/>
  <c r="B47" i="5"/>
  <c r="T47" i="5" s="1"/>
  <c r="A47" i="5"/>
  <c r="S46" i="5"/>
  <c r="R46" i="5"/>
  <c r="Q46" i="5"/>
  <c r="P46" i="5"/>
  <c r="O46" i="5"/>
  <c r="N46" i="5"/>
  <c r="L46" i="5"/>
  <c r="K46" i="5"/>
  <c r="J46" i="5"/>
  <c r="I46" i="5"/>
  <c r="H46" i="5"/>
  <c r="G46" i="5"/>
  <c r="F46" i="5"/>
  <c r="E46" i="5"/>
  <c r="D46" i="5"/>
  <c r="C46" i="5"/>
  <c r="U46" i="5" s="1"/>
  <c r="B46" i="5"/>
  <c r="T46" i="5" s="1"/>
  <c r="A46" i="5"/>
  <c r="S45" i="5"/>
  <c r="R45" i="5"/>
  <c r="Q45" i="5"/>
  <c r="P45" i="5"/>
  <c r="O45" i="5"/>
  <c r="N45" i="5"/>
  <c r="L45" i="5"/>
  <c r="K45" i="5"/>
  <c r="J45" i="5"/>
  <c r="I45" i="5"/>
  <c r="H45" i="5"/>
  <c r="G45" i="5"/>
  <c r="F45" i="5"/>
  <c r="E45" i="5"/>
  <c r="D45" i="5"/>
  <c r="C45" i="5"/>
  <c r="U45" i="5" s="1"/>
  <c r="B45" i="5"/>
  <c r="T45" i="5" s="1"/>
  <c r="A45" i="5"/>
  <c r="S44" i="5"/>
  <c r="R44" i="5"/>
  <c r="Q44" i="5"/>
  <c r="P44" i="5"/>
  <c r="O44" i="5"/>
  <c r="N44" i="5"/>
  <c r="L44" i="5"/>
  <c r="K44" i="5"/>
  <c r="J44" i="5"/>
  <c r="I44" i="5"/>
  <c r="H44" i="5"/>
  <c r="G44" i="5"/>
  <c r="F44" i="5"/>
  <c r="E44" i="5"/>
  <c r="D44" i="5"/>
  <c r="C44" i="5"/>
  <c r="U44" i="5" s="1"/>
  <c r="B44" i="5"/>
  <c r="T44" i="5" s="1"/>
  <c r="A44" i="5"/>
  <c r="S43" i="5"/>
  <c r="R43" i="5"/>
  <c r="Q43" i="5"/>
  <c r="P43" i="5"/>
  <c r="O43" i="5"/>
  <c r="N43" i="5"/>
  <c r="L43" i="5"/>
  <c r="K43" i="5"/>
  <c r="J43" i="5"/>
  <c r="I43" i="5"/>
  <c r="H43" i="5"/>
  <c r="G43" i="5"/>
  <c r="F43" i="5"/>
  <c r="E43" i="5"/>
  <c r="D43" i="5"/>
  <c r="C43" i="5"/>
  <c r="U43" i="5" s="1"/>
  <c r="B43" i="5"/>
  <c r="T43" i="5" s="1"/>
  <c r="A43" i="5"/>
  <c r="S42" i="5"/>
  <c r="R42" i="5"/>
  <c r="Q42" i="5"/>
  <c r="P42" i="5"/>
  <c r="O42" i="5"/>
  <c r="N42" i="5"/>
  <c r="L42" i="5"/>
  <c r="K42" i="5"/>
  <c r="J42" i="5"/>
  <c r="I42" i="5"/>
  <c r="H42" i="5"/>
  <c r="G42" i="5"/>
  <c r="F42" i="5"/>
  <c r="E42" i="5"/>
  <c r="D42" i="5"/>
  <c r="C42" i="5"/>
  <c r="U42" i="5" s="1"/>
  <c r="B42" i="5"/>
  <c r="T42" i="5" s="1"/>
  <c r="A42" i="5"/>
  <c r="S41" i="5"/>
  <c r="R41" i="5"/>
  <c r="Q41" i="5"/>
  <c r="P41" i="5"/>
  <c r="O41" i="5"/>
  <c r="N41" i="5"/>
  <c r="L41" i="5"/>
  <c r="K41" i="5"/>
  <c r="J41" i="5"/>
  <c r="I41" i="5"/>
  <c r="H41" i="5"/>
  <c r="G41" i="5"/>
  <c r="F41" i="5"/>
  <c r="E41" i="5"/>
  <c r="D41" i="5"/>
  <c r="C41" i="5"/>
  <c r="U41" i="5" s="1"/>
  <c r="B41" i="5"/>
  <c r="T41" i="5" s="1"/>
  <c r="A41" i="5"/>
  <c r="S40" i="5"/>
  <c r="R40" i="5"/>
  <c r="Q40" i="5"/>
  <c r="P40" i="5"/>
  <c r="O40" i="5"/>
  <c r="N40" i="5"/>
  <c r="L40" i="5"/>
  <c r="K40" i="5"/>
  <c r="J40" i="5"/>
  <c r="I40" i="5"/>
  <c r="H40" i="5"/>
  <c r="G40" i="5"/>
  <c r="F40" i="5"/>
  <c r="E40" i="5"/>
  <c r="D40" i="5"/>
  <c r="C40" i="5"/>
  <c r="U40" i="5" s="1"/>
  <c r="B40" i="5"/>
  <c r="T40" i="5" s="1"/>
  <c r="A40" i="5"/>
  <c r="S39" i="5"/>
  <c r="R39" i="5"/>
  <c r="Q39" i="5"/>
  <c r="P39" i="5"/>
  <c r="O39" i="5"/>
  <c r="N39" i="5"/>
  <c r="L39" i="5"/>
  <c r="K39" i="5"/>
  <c r="J39" i="5"/>
  <c r="I39" i="5"/>
  <c r="H39" i="5"/>
  <c r="G39" i="5"/>
  <c r="F39" i="5"/>
  <c r="E39" i="5"/>
  <c r="D39" i="5"/>
  <c r="C39" i="5"/>
  <c r="U39" i="5" s="1"/>
  <c r="B39" i="5"/>
  <c r="T39" i="5" s="1"/>
  <c r="A39" i="5"/>
  <c r="S38" i="5"/>
  <c r="R38" i="5"/>
  <c r="Q38" i="5"/>
  <c r="P38" i="5"/>
  <c r="O38" i="5"/>
  <c r="N38" i="5"/>
  <c r="L38" i="5"/>
  <c r="K38" i="5"/>
  <c r="J38" i="5"/>
  <c r="I38" i="5"/>
  <c r="H38" i="5"/>
  <c r="G38" i="5"/>
  <c r="F38" i="5"/>
  <c r="E38" i="5"/>
  <c r="D38" i="5"/>
  <c r="C38" i="5"/>
  <c r="U38" i="5" s="1"/>
  <c r="B38" i="5"/>
  <c r="T38" i="5" s="1"/>
  <c r="A38" i="5"/>
  <c r="S37" i="5"/>
  <c r="R37" i="5"/>
  <c r="Q37" i="5"/>
  <c r="P37" i="5"/>
  <c r="O37" i="5"/>
  <c r="N37" i="5"/>
  <c r="L37" i="5"/>
  <c r="K37" i="5"/>
  <c r="J37" i="5"/>
  <c r="I37" i="5"/>
  <c r="H37" i="5"/>
  <c r="G37" i="5"/>
  <c r="F37" i="5"/>
  <c r="E37" i="5"/>
  <c r="D37" i="5"/>
  <c r="C37" i="5"/>
  <c r="U37" i="5" s="1"/>
  <c r="B37" i="5"/>
  <c r="T37" i="5" s="1"/>
  <c r="A37" i="5"/>
  <c r="S36" i="5"/>
  <c r="R36" i="5"/>
  <c r="Q36" i="5"/>
  <c r="P36" i="5"/>
  <c r="O36" i="5"/>
  <c r="N36" i="5"/>
  <c r="L36" i="5"/>
  <c r="K36" i="5"/>
  <c r="J36" i="5"/>
  <c r="I36" i="5"/>
  <c r="H36" i="5"/>
  <c r="G36" i="5"/>
  <c r="F36" i="5"/>
  <c r="E36" i="5"/>
  <c r="D36" i="5"/>
  <c r="C36" i="5"/>
  <c r="U36" i="5" s="1"/>
  <c r="B36" i="5"/>
  <c r="T36" i="5" s="1"/>
  <c r="A36" i="5"/>
  <c r="S35" i="5"/>
  <c r="R35" i="5"/>
  <c r="Q35" i="5"/>
  <c r="P35" i="5"/>
  <c r="O35" i="5"/>
  <c r="N35" i="5"/>
  <c r="L35" i="5"/>
  <c r="K35" i="5"/>
  <c r="J35" i="5"/>
  <c r="I35" i="5"/>
  <c r="H35" i="5"/>
  <c r="G35" i="5"/>
  <c r="F35" i="5"/>
  <c r="E35" i="5"/>
  <c r="D35" i="5"/>
  <c r="C35" i="5"/>
  <c r="U35" i="5" s="1"/>
  <c r="B35" i="5"/>
  <c r="T35" i="5" s="1"/>
  <c r="A35" i="5"/>
  <c r="S34" i="5"/>
  <c r="R34" i="5"/>
  <c r="Q34" i="5"/>
  <c r="P34" i="5"/>
  <c r="O34" i="5"/>
  <c r="N34" i="5"/>
  <c r="L34" i="5"/>
  <c r="K34" i="5"/>
  <c r="J34" i="5"/>
  <c r="I34" i="5"/>
  <c r="H34" i="5"/>
  <c r="G34" i="5"/>
  <c r="F34" i="5"/>
  <c r="E34" i="5"/>
  <c r="D34" i="5"/>
  <c r="C34" i="5"/>
  <c r="U34" i="5" s="1"/>
  <c r="B34" i="5"/>
  <c r="T34" i="5" s="1"/>
  <c r="A34" i="5"/>
  <c r="S33" i="5"/>
  <c r="R33" i="5"/>
  <c r="Q33" i="5"/>
  <c r="P33" i="5"/>
  <c r="O33" i="5"/>
  <c r="N33" i="5"/>
  <c r="L33" i="5"/>
  <c r="K33" i="5"/>
  <c r="J33" i="5"/>
  <c r="I33" i="5"/>
  <c r="H33" i="5"/>
  <c r="G33" i="5"/>
  <c r="F33" i="5"/>
  <c r="E33" i="5"/>
  <c r="D33" i="5"/>
  <c r="C33" i="5"/>
  <c r="U33" i="5" s="1"/>
  <c r="B33" i="5"/>
  <c r="T33" i="5" s="1"/>
  <c r="A33" i="5"/>
  <c r="S32" i="5"/>
  <c r="R32" i="5"/>
  <c r="Q32" i="5"/>
  <c r="P32" i="5"/>
  <c r="O32" i="5"/>
  <c r="N32" i="5"/>
  <c r="L32" i="5"/>
  <c r="K32" i="5"/>
  <c r="J32" i="5"/>
  <c r="I32" i="5"/>
  <c r="H32" i="5"/>
  <c r="G32" i="5"/>
  <c r="F32" i="5"/>
  <c r="E32" i="5"/>
  <c r="D32" i="5"/>
  <c r="C32" i="5"/>
  <c r="U32" i="5" s="1"/>
  <c r="B32" i="5"/>
  <c r="T32" i="5" s="1"/>
  <c r="A32" i="5"/>
  <c r="S31" i="5"/>
  <c r="R31" i="5"/>
  <c r="Q31" i="5"/>
  <c r="P31" i="5"/>
  <c r="O31" i="5"/>
  <c r="N31" i="5"/>
  <c r="L31" i="5"/>
  <c r="K31" i="5"/>
  <c r="J31" i="5"/>
  <c r="I31" i="5"/>
  <c r="H31" i="5"/>
  <c r="G31" i="5"/>
  <c r="F31" i="5"/>
  <c r="E31" i="5"/>
  <c r="D31" i="5"/>
  <c r="C31" i="5"/>
  <c r="U31" i="5" s="1"/>
  <c r="B31" i="5"/>
  <c r="T31" i="5" s="1"/>
  <c r="A31" i="5"/>
  <c r="S30" i="5"/>
  <c r="R30" i="5"/>
  <c r="Q30" i="5"/>
  <c r="P30" i="5"/>
  <c r="O30" i="5"/>
  <c r="N30" i="5"/>
  <c r="L30" i="5"/>
  <c r="K30" i="5"/>
  <c r="J30" i="5"/>
  <c r="I30" i="5"/>
  <c r="H30" i="5"/>
  <c r="G30" i="5"/>
  <c r="F30" i="5"/>
  <c r="E30" i="5"/>
  <c r="D30" i="5"/>
  <c r="C30" i="5"/>
  <c r="U30" i="5" s="1"/>
  <c r="B30" i="5"/>
  <c r="T30" i="5" s="1"/>
  <c r="A30" i="5"/>
  <c r="S29" i="5"/>
  <c r="R29" i="5"/>
  <c r="Q29" i="5"/>
  <c r="P29" i="5"/>
  <c r="O29" i="5"/>
  <c r="N29" i="5"/>
  <c r="L29" i="5"/>
  <c r="K29" i="5"/>
  <c r="J29" i="5"/>
  <c r="I29" i="5"/>
  <c r="H29" i="5"/>
  <c r="G29" i="5"/>
  <c r="F29" i="5"/>
  <c r="E29" i="5"/>
  <c r="D29" i="5"/>
  <c r="C29" i="5"/>
  <c r="U29" i="5" s="1"/>
  <c r="B29" i="5"/>
  <c r="T29" i="5" s="1"/>
  <c r="A29" i="5"/>
  <c r="S28" i="5"/>
  <c r="R28" i="5"/>
  <c r="Q28" i="5"/>
  <c r="P28" i="5"/>
  <c r="O28" i="5"/>
  <c r="N28" i="5"/>
  <c r="L28" i="5"/>
  <c r="K28" i="5"/>
  <c r="J28" i="5"/>
  <c r="I28" i="5"/>
  <c r="H28" i="5"/>
  <c r="G28" i="5"/>
  <c r="F28" i="5"/>
  <c r="E28" i="5"/>
  <c r="D28" i="5"/>
  <c r="C28" i="5"/>
  <c r="U28" i="5" s="1"/>
  <c r="B28" i="5"/>
  <c r="T28" i="5" s="1"/>
  <c r="A28" i="5"/>
  <c r="S27" i="5"/>
  <c r="R27" i="5"/>
  <c r="Q27" i="5"/>
  <c r="P27" i="5"/>
  <c r="O27" i="5"/>
  <c r="N27" i="5"/>
  <c r="L27" i="5"/>
  <c r="K27" i="5"/>
  <c r="J27" i="5"/>
  <c r="I27" i="5"/>
  <c r="H27" i="5"/>
  <c r="G27" i="5"/>
  <c r="F27" i="5"/>
  <c r="E27" i="5"/>
  <c r="D27" i="5"/>
  <c r="C27" i="5"/>
  <c r="U27" i="5" s="1"/>
  <c r="B27" i="5"/>
  <c r="T27" i="5" s="1"/>
  <c r="A27" i="5"/>
  <c r="S28" i="4" s="1"/>
  <c r="S26" i="5"/>
  <c r="R26" i="5"/>
  <c r="Q26" i="5"/>
  <c r="P26" i="5"/>
  <c r="O26" i="5"/>
  <c r="N26" i="5"/>
  <c r="L26" i="5"/>
  <c r="K26" i="5"/>
  <c r="J26" i="5"/>
  <c r="I26" i="5"/>
  <c r="H26" i="5"/>
  <c r="G26" i="5"/>
  <c r="F26" i="5"/>
  <c r="E26" i="5"/>
  <c r="D26" i="5"/>
  <c r="C26" i="5"/>
  <c r="U26" i="5" s="1"/>
  <c r="B26" i="5"/>
  <c r="T26" i="5" s="1"/>
  <c r="A26" i="5"/>
  <c r="S27" i="4" s="1"/>
  <c r="S25" i="5"/>
  <c r="R25" i="5"/>
  <c r="Q25" i="5"/>
  <c r="P25" i="5"/>
  <c r="O25" i="5"/>
  <c r="N25" i="5"/>
  <c r="L25" i="5"/>
  <c r="K25" i="5"/>
  <c r="J25" i="5"/>
  <c r="I25" i="5"/>
  <c r="H25" i="5"/>
  <c r="G25" i="5"/>
  <c r="F25" i="5"/>
  <c r="E25" i="5"/>
  <c r="D25" i="5"/>
  <c r="C25" i="5"/>
  <c r="U25" i="5" s="1"/>
  <c r="B25" i="5"/>
  <c r="T25" i="5" s="1"/>
  <c r="A25" i="5"/>
  <c r="S24" i="5"/>
  <c r="R24" i="5"/>
  <c r="Q24" i="5"/>
  <c r="P24" i="5"/>
  <c r="O24" i="5"/>
  <c r="N24" i="5"/>
  <c r="L24" i="5"/>
  <c r="K24" i="5"/>
  <c r="J24" i="5"/>
  <c r="I24" i="5"/>
  <c r="H24" i="5"/>
  <c r="G24" i="5"/>
  <c r="F24" i="5"/>
  <c r="E24" i="5"/>
  <c r="D24" i="5"/>
  <c r="C24" i="5"/>
  <c r="U24" i="5" s="1"/>
  <c r="B24" i="5"/>
  <c r="T24" i="5" s="1"/>
  <c r="A24" i="5"/>
  <c r="S23" i="5"/>
  <c r="R23" i="5"/>
  <c r="Q23" i="5"/>
  <c r="P23" i="5"/>
  <c r="O23" i="5"/>
  <c r="N23" i="5"/>
  <c r="L23" i="5"/>
  <c r="K23" i="5"/>
  <c r="J23" i="5"/>
  <c r="I23" i="5"/>
  <c r="H23" i="5"/>
  <c r="G23" i="5"/>
  <c r="F23" i="5"/>
  <c r="E23" i="5"/>
  <c r="D23" i="5"/>
  <c r="C23" i="5"/>
  <c r="U23" i="5" s="1"/>
  <c r="B23" i="5"/>
  <c r="T23" i="5" s="1"/>
  <c r="A23" i="5"/>
  <c r="S24" i="4" s="1"/>
  <c r="S22" i="5"/>
  <c r="R22" i="5"/>
  <c r="Q22" i="5"/>
  <c r="P22" i="5"/>
  <c r="O22" i="5"/>
  <c r="N22" i="5"/>
  <c r="L22" i="5"/>
  <c r="K22" i="5"/>
  <c r="J22" i="5"/>
  <c r="I22" i="5"/>
  <c r="H22" i="5"/>
  <c r="G22" i="5"/>
  <c r="F22" i="5"/>
  <c r="E22" i="5"/>
  <c r="D22" i="5"/>
  <c r="C22" i="5"/>
  <c r="U22" i="5" s="1"/>
  <c r="B22" i="5"/>
  <c r="T22" i="5" s="1"/>
  <c r="A22" i="5"/>
  <c r="T21" i="5"/>
  <c r="S21" i="5"/>
  <c r="R21" i="5"/>
  <c r="Q21" i="5"/>
  <c r="P21" i="5"/>
  <c r="O21" i="5"/>
  <c r="N21" i="5"/>
  <c r="L21" i="5"/>
  <c r="K21" i="5"/>
  <c r="J21" i="5"/>
  <c r="I21" i="5"/>
  <c r="H21" i="5"/>
  <c r="G21" i="5"/>
  <c r="F21" i="5"/>
  <c r="E21" i="5"/>
  <c r="D21" i="5"/>
  <c r="C21" i="5"/>
  <c r="U21" i="5" s="1"/>
  <c r="B21" i="5"/>
  <c r="A21" i="5"/>
  <c r="S22" i="4" s="1"/>
  <c r="S20" i="5"/>
  <c r="R20" i="5"/>
  <c r="Q20" i="5"/>
  <c r="P20" i="5"/>
  <c r="O20" i="5"/>
  <c r="N20" i="5"/>
  <c r="L20" i="5"/>
  <c r="K20" i="5"/>
  <c r="J20" i="5"/>
  <c r="I20" i="5"/>
  <c r="H20" i="5"/>
  <c r="G20" i="5"/>
  <c r="F20" i="5"/>
  <c r="E20" i="5"/>
  <c r="D20" i="5"/>
  <c r="C20" i="5"/>
  <c r="U20" i="5" s="1"/>
  <c r="B20" i="5"/>
  <c r="T20" i="5" s="1"/>
  <c r="A20" i="5"/>
  <c r="T19" i="5"/>
  <c r="S19" i="5"/>
  <c r="R19" i="5"/>
  <c r="Q19" i="5"/>
  <c r="P19" i="5"/>
  <c r="O19" i="5"/>
  <c r="N19" i="5"/>
  <c r="L19" i="5"/>
  <c r="K19" i="5"/>
  <c r="J19" i="5"/>
  <c r="I19" i="5"/>
  <c r="H19" i="5"/>
  <c r="G19" i="5"/>
  <c r="F19" i="5"/>
  <c r="E19" i="5"/>
  <c r="D19" i="5"/>
  <c r="C19" i="5"/>
  <c r="U19" i="5" s="1"/>
  <c r="B19" i="5"/>
  <c r="A19" i="5"/>
  <c r="S18" i="5"/>
  <c r="R18" i="5"/>
  <c r="Q18" i="5"/>
  <c r="P18" i="5"/>
  <c r="O18" i="5"/>
  <c r="N18" i="5"/>
  <c r="L18" i="5"/>
  <c r="K18" i="5"/>
  <c r="J18" i="5"/>
  <c r="I18" i="5"/>
  <c r="H18" i="5"/>
  <c r="G18" i="5"/>
  <c r="F18" i="5"/>
  <c r="E18" i="5"/>
  <c r="D18" i="5"/>
  <c r="C18" i="5"/>
  <c r="U18" i="5" s="1"/>
  <c r="B18" i="5"/>
  <c r="T18" i="5" s="1"/>
  <c r="A18" i="5"/>
  <c r="T17" i="5"/>
  <c r="S17" i="5"/>
  <c r="R17" i="5"/>
  <c r="Q17" i="5"/>
  <c r="P17" i="5"/>
  <c r="O17" i="5"/>
  <c r="N17" i="5"/>
  <c r="L17" i="5"/>
  <c r="K17" i="5"/>
  <c r="J17" i="5"/>
  <c r="I17" i="5"/>
  <c r="H17" i="5"/>
  <c r="G17" i="5"/>
  <c r="F17" i="5"/>
  <c r="E17" i="5"/>
  <c r="D17" i="5"/>
  <c r="C17" i="5"/>
  <c r="U17" i="5" s="1"/>
  <c r="B17" i="5"/>
  <c r="A17" i="5"/>
  <c r="S16" i="5"/>
  <c r="R16" i="5"/>
  <c r="Q16" i="5"/>
  <c r="P16" i="5"/>
  <c r="O16" i="5"/>
  <c r="N16" i="5"/>
  <c r="L16" i="5"/>
  <c r="K16" i="5"/>
  <c r="J16" i="5"/>
  <c r="I16" i="5"/>
  <c r="H16" i="5"/>
  <c r="G16" i="5"/>
  <c r="F16" i="5"/>
  <c r="E16" i="5"/>
  <c r="D16" i="5"/>
  <c r="C16" i="5"/>
  <c r="U16" i="5" s="1"/>
  <c r="B16" i="5"/>
  <c r="T16" i="5" s="1"/>
  <c r="A16" i="5"/>
  <c r="T15" i="5"/>
  <c r="S15" i="5"/>
  <c r="R15" i="5"/>
  <c r="Q15" i="5"/>
  <c r="P15" i="5"/>
  <c r="O15" i="5"/>
  <c r="N15" i="5"/>
  <c r="L15" i="5"/>
  <c r="K15" i="5"/>
  <c r="J15" i="5"/>
  <c r="I15" i="5"/>
  <c r="H15" i="5"/>
  <c r="G15" i="5"/>
  <c r="F15" i="5"/>
  <c r="E15" i="5"/>
  <c r="D15" i="5"/>
  <c r="C15" i="5"/>
  <c r="U15" i="5" s="1"/>
  <c r="B15" i="5"/>
  <c r="A15" i="5"/>
  <c r="S14" i="5"/>
  <c r="R14" i="5"/>
  <c r="Q14" i="5"/>
  <c r="P14" i="5"/>
  <c r="O14" i="5"/>
  <c r="N14" i="5"/>
  <c r="L14" i="5"/>
  <c r="K14" i="5"/>
  <c r="J14" i="5"/>
  <c r="I14" i="5"/>
  <c r="H14" i="5"/>
  <c r="G14" i="5"/>
  <c r="F14" i="5"/>
  <c r="E14" i="5"/>
  <c r="D14" i="5"/>
  <c r="C14" i="5"/>
  <c r="U14" i="5" s="1"/>
  <c r="B14" i="5"/>
  <c r="T14" i="5" s="1"/>
  <c r="A14" i="5"/>
  <c r="S13" i="5"/>
  <c r="R13" i="5"/>
  <c r="Q13" i="5"/>
  <c r="P13" i="5"/>
  <c r="O13" i="5"/>
  <c r="N13" i="5"/>
  <c r="L13" i="5"/>
  <c r="K13" i="5"/>
  <c r="J13" i="5"/>
  <c r="I13" i="5"/>
  <c r="H13" i="5"/>
  <c r="G13" i="5"/>
  <c r="F13" i="5"/>
  <c r="E13" i="5"/>
  <c r="D13" i="5"/>
  <c r="C13" i="5"/>
  <c r="U13" i="5" s="1"/>
  <c r="B13" i="5"/>
  <c r="T13" i="5" s="1"/>
  <c r="A13" i="5"/>
  <c r="S12" i="5"/>
  <c r="R12" i="5"/>
  <c r="Q12" i="5"/>
  <c r="P12" i="5"/>
  <c r="O12" i="5"/>
  <c r="N12" i="5"/>
  <c r="L12" i="5"/>
  <c r="K12" i="5"/>
  <c r="J12" i="5"/>
  <c r="I12" i="5"/>
  <c r="H12" i="5"/>
  <c r="G12" i="5"/>
  <c r="F12" i="5"/>
  <c r="E12" i="5"/>
  <c r="D12" i="5"/>
  <c r="C12" i="5"/>
  <c r="U12" i="5" s="1"/>
  <c r="B12" i="5"/>
  <c r="T12" i="5" s="1"/>
  <c r="A12" i="5"/>
  <c r="S11" i="5"/>
  <c r="R11" i="5"/>
  <c r="Q11" i="5"/>
  <c r="P11" i="5"/>
  <c r="O11" i="5"/>
  <c r="N11" i="5"/>
  <c r="L11" i="5"/>
  <c r="K11" i="5"/>
  <c r="J11" i="5"/>
  <c r="I11" i="5"/>
  <c r="H11" i="5"/>
  <c r="G11" i="5"/>
  <c r="F11" i="5"/>
  <c r="E11" i="5"/>
  <c r="D11" i="5"/>
  <c r="C11" i="5"/>
  <c r="U11" i="5" s="1"/>
  <c r="B11" i="5"/>
  <c r="T11" i="5" s="1"/>
  <c r="A11" i="5"/>
  <c r="S10" i="5"/>
  <c r="R10" i="5"/>
  <c r="Q10" i="5"/>
  <c r="P10" i="5"/>
  <c r="O10" i="5"/>
  <c r="N10" i="5"/>
  <c r="L10" i="5"/>
  <c r="K10" i="5"/>
  <c r="J10" i="5"/>
  <c r="I10" i="5"/>
  <c r="H10" i="5"/>
  <c r="G10" i="5"/>
  <c r="F10" i="5"/>
  <c r="E10" i="5"/>
  <c r="D10" i="5"/>
  <c r="C10" i="5"/>
  <c r="U10" i="5" s="1"/>
  <c r="B10" i="5"/>
  <c r="T10" i="5" s="1"/>
  <c r="A10" i="5"/>
  <c r="S9" i="5"/>
  <c r="R9" i="5"/>
  <c r="Q9" i="5"/>
  <c r="P9" i="5"/>
  <c r="O9" i="5"/>
  <c r="N9" i="5"/>
  <c r="L9" i="5"/>
  <c r="K9" i="5"/>
  <c r="J9" i="5"/>
  <c r="I9" i="5"/>
  <c r="H9" i="5"/>
  <c r="G9" i="5"/>
  <c r="F9" i="5"/>
  <c r="E9" i="5"/>
  <c r="D9" i="5"/>
  <c r="C9" i="5"/>
  <c r="U9" i="5" s="1"/>
  <c r="B9" i="5"/>
  <c r="T9" i="5" s="1"/>
  <c r="A9" i="5"/>
  <c r="S8" i="5"/>
  <c r="R8" i="5"/>
  <c r="Q8" i="5"/>
  <c r="P8" i="5"/>
  <c r="O8" i="5"/>
  <c r="N8" i="5"/>
  <c r="L8" i="5"/>
  <c r="K8" i="5"/>
  <c r="J8" i="5"/>
  <c r="I8" i="5"/>
  <c r="H8" i="5"/>
  <c r="G8" i="5"/>
  <c r="F8" i="5"/>
  <c r="E8" i="5"/>
  <c r="D8" i="5"/>
  <c r="C8" i="5"/>
  <c r="U8" i="5" s="1"/>
  <c r="B8" i="5"/>
  <c r="T8" i="5" s="1"/>
  <c r="A8" i="5"/>
  <c r="S7" i="5"/>
  <c r="R7" i="5"/>
  <c r="Q7" i="5"/>
  <c r="P7" i="5"/>
  <c r="O7" i="5"/>
  <c r="N7" i="5"/>
  <c r="L7" i="5"/>
  <c r="K7" i="5"/>
  <c r="J7" i="5"/>
  <c r="I7" i="5"/>
  <c r="H7" i="5"/>
  <c r="G7" i="5"/>
  <c r="F7" i="5"/>
  <c r="E7" i="5"/>
  <c r="D7" i="5"/>
  <c r="C7" i="5"/>
  <c r="U7" i="5" s="1"/>
  <c r="B7" i="5"/>
  <c r="T7" i="5" s="1"/>
  <c r="A7" i="5"/>
  <c r="S6" i="5"/>
  <c r="R6" i="5"/>
  <c r="Q6" i="5"/>
  <c r="P6" i="5"/>
  <c r="O6" i="5"/>
  <c r="N6" i="5"/>
  <c r="L6" i="5"/>
  <c r="K6" i="5"/>
  <c r="J6" i="5"/>
  <c r="I6" i="5"/>
  <c r="H6" i="5"/>
  <c r="G6" i="5"/>
  <c r="F6" i="5"/>
  <c r="E6" i="5"/>
  <c r="D6" i="5"/>
  <c r="C6" i="5"/>
  <c r="U6" i="5" s="1"/>
  <c r="B6" i="5"/>
  <c r="T6" i="5" s="1"/>
  <c r="A6" i="5"/>
  <c r="T5" i="5"/>
  <c r="S5" i="5"/>
  <c r="R5" i="5"/>
  <c r="Q5" i="5"/>
  <c r="P5" i="5"/>
  <c r="O5" i="5"/>
  <c r="N5" i="5"/>
  <c r="L5" i="5"/>
  <c r="K5" i="5"/>
  <c r="J5" i="5"/>
  <c r="I5" i="5"/>
  <c r="H5" i="5"/>
  <c r="G5" i="5"/>
  <c r="F5" i="5"/>
  <c r="E5" i="5"/>
  <c r="D5" i="5"/>
  <c r="C5" i="5"/>
  <c r="U5" i="5" s="1"/>
  <c r="B5" i="5"/>
  <c r="A5" i="5"/>
  <c r="S4" i="5"/>
  <c r="R4" i="5"/>
  <c r="Q4" i="5"/>
  <c r="P4" i="5"/>
  <c r="O4" i="5"/>
  <c r="N4" i="5"/>
  <c r="L4" i="5"/>
  <c r="K4" i="5"/>
  <c r="J4" i="5"/>
  <c r="I4" i="5"/>
  <c r="H4" i="5"/>
  <c r="G4" i="5"/>
  <c r="F4" i="5"/>
  <c r="E4" i="5"/>
  <c r="D4" i="5"/>
  <c r="C4" i="5"/>
  <c r="U4" i="5" s="1"/>
  <c r="B4" i="5"/>
  <c r="T4" i="5" s="1"/>
  <c r="A4" i="5"/>
  <c r="T3" i="5"/>
  <c r="S3" i="5"/>
  <c r="R3" i="5"/>
  <c r="Q3" i="5"/>
  <c r="P3" i="5"/>
  <c r="O3" i="5"/>
  <c r="N3" i="5"/>
  <c r="L3" i="5"/>
  <c r="K3" i="5"/>
  <c r="J3" i="5"/>
  <c r="I3" i="5"/>
  <c r="H3" i="5"/>
  <c r="G3" i="5"/>
  <c r="F3" i="5"/>
  <c r="E3" i="5"/>
  <c r="D3" i="5"/>
  <c r="C3" i="5"/>
  <c r="U3" i="5" s="1"/>
  <c r="B3" i="5"/>
  <c r="A3" i="5"/>
  <c r="B4" i="4"/>
  <c r="A11" i="29" s="1"/>
  <c r="C4" i="4" l="1"/>
  <c r="S10" i="4"/>
  <c r="S6" i="4"/>
  <c r="S14" i="4"/>
  <c r="S18" i="4"/>
  <c r="S25" i="4"/>
  <c r="S26" i="4"/>
  <c r="S8" i="4"/>
  <c r="S12" i="4"/>
  <c r="S16" i="4"/>
  <c r="S20" i="4"/>
  <c r="S5" i="4"/>
  <c r="S7" i="4"/>
  <c r="S9" i="4"/>
  <c r="S11" i="4"/>
  <c r="S13" i="4"/>
  <c r="S15" i="4"/>
  <c r="S17" i="4"/>
  <c r="S19" i="4"/>
  <c r="S21" i="4"/>
  <c r="S23" i="4"/>
  <c r="AA32" i="9"/>
  <c r="Z35" i="9"/>
  <c r="AB34" i="9"/>
  <c r="AA33" i="9"/>
  <c r="Z32" i="9"/>
  <c r="AB30" i="9"/>
  <c r="AA29" i="9"/>
  <c r="AB33" i="9"/>
  <c r="AB29" i="9"/>
  <c r="Z33" i="9"/>
  <c r="Z31" i="9"/>
  <c r="AA30" i="9"/>
  <c r="AA35" i="9"/>
  <c r="Z34" i="9"/>
  <c r="AB32" i="9"/>
  <c r="AA31" i="9"/>
  <c r="Z30" i="9"/>
  <c r="AB35" i="9"/>
  <c r="AB31" i="9"/>
  <c r="Z29" i="9"/>
  <c r="AA34" i="9"/>
  <c r="A11" i="27"/>
  <c r="S4" i="4"/>
  <c r="H24" i="6" s="1"/>
  <c r="N4" i="4"/>
  <c r="L4" i="4"/>
  <c r="K4" i="4"/>
  <c r="J4" i="4"/>
  <c r="E11" i="9" s="1"/>
  <c r="I4" i="4"/>
  <c r="H4" i="4"/>
  <c r="D11" i="29" s="1"/>
  <c r="G4" i="4"/>
  <c r="C11" i="29" s="1"/>
  <c r="F4" i="4"/>
  <c r="F11" i="9" s="1"/>
  <c r="D4" i="4"/>
  <c r="E4" i="4"/>
  <c r="A11" i="9"/>
  <c r="A12" i="26" s="1"/>
  <c r="G11" i="9"/>
  <c r="D12" i="26" s="1"/>
  <c r="B5" i="4"/>
  <c r="A12" i="29" s="1"/>
  <c r="A29" i="27"/>
  <c r="A29" i="9"/>
  <c r="A30" i="26" s="1"/>
  <c r="A30" i="27"/>
  <c r="A30" i="9"/>
  <c r="A31" i="26" s="1"/>
  <c r="A31" i="27"/>
  <c r="A31" i="9"/>
  <c r="A32" i="26" s="1"/>
  <c r="A32" i="27"/>
  <c r="A32" i="9"/>
  <c r="A33" i="26" s="1"/>
  <c r="A33" i="27"/>
  <c r="A33" i="9"/>
  <c r="A34" i="26" s="1"/>
  <c r="A34" i="27"/>
  <c r="A34" i="9"/>
  <c r="A35" i="26" s="1"/>
  <c r="A35" i="27"/>
  <c r="J4" i="27"/>
  <c r="C11" i="9"/>
  <c r="H11" i="9"/>
  <c r="E12" i="26" s="1"/>
  <c r="C5" i="4" l="1"/>
  <c r="D11" i="9"/>
  <c r="C12" i="26" s="1"/>
  <c r="AD35" i="9"/>
  <c r="Z28" i="4" s="1"/>
  <c r="H11" i="27"/>
  <c r="H11" i="29"/>
  <c r="C11" i="27"/>
  <c r="G11" i="27"/>
  <c r="G11" i="29"/>
  <c r="I11" i="27"/>
  <c r="I11" i="29"/>
  <c r="D11" i="27"/>
  <c r="E11" i="27"/>
  <c r="M11" i="29"/>
  <c r="AB11" i="9"/>
  <c r="Z11" i="9"/>
  <c r="AA11" i="9"/>
  <c r="B2" i="29" s="1"/>
  <c r="AD32" i="9"/>
  <c r="Z25" i="4" s="1"/>
  <c r="E29" i="27"/>
  <c r="E29" i="9"/>
  <c r="E33" i="27"/>
  <c r="E33" i="9"/>
  <c r="D29" i="27"/>
  <c r="D29" i="9"/>
  <c r="C30" i="26" s="1"/>
  <c r="D33" i="27"/>
  <c r="D33" i="9"/>
  <c r="C34" i="26" s="1"/>
  <c r="C29" i="27"/>
  <c r="C29" i="9"/>
  <c r="B30" i="26" s="1"/>
  <c r="C33" i="27"/>
  <c r="C33" i="9"/>
  <c r="B34" i="26" s="1"/>
  <c r="I29" i="27"/>
  <c r="I33" i="27"/>
  <c r="H30" i="27"/>
  <c r="H30" i="9"/>
  <c r="E31" i="26" s="1"/>
  <c r="H34" i="27"/>
  <c r="H34" i="9"/>
  <c r="E35" i="26" s="1"/>
  <c r="G32" i="27"/>
  <c r="G32" i="9"/>
  <c r="D33" i="26" s="1"/>
  <c r="E32" i="27"/>
  <c r="E32" i="9"/>
  <c r="D32" i="27"/>
  <c r="D32" i="9"/>
  <c r="C33" i="26" s="1"/>
  <c r="C30" i="27"/>
  <c r="C30" i="9"/>
  <c r="B31" i="26" s="1"/>
  <c r="C34" i="27"/>
  <c r="C34" i="9"/>
  <c r="B35" i="26" s="1"/>
  <c r="I32" i="27"/>
  <c r="H29" i="27"/>
  <c r="H29" i="9"/>
  <c r="E30" i="26" s="1"/>
  <c r="H33" i="27"/>
  <c r="H33" i="9"/>
  <c r="E34" i="26" s="1"/>
  <c r="G29" i="27"/>
  <c r="G29" i="9"/>
  <c r="D30" i="26" s="1"/>
  <c r="G33" i="27"/>
  <c r="G33" i="9"/>
  <c r="D34" i="26" s="1"/>
  <c r="E31" i="27"/>
  <c r="E31" i="9"/>
  <c r="E35" i="27"/>
  <c r="D31" i="27"/>
  <c r="D31" i="9"/>
  <c r="C32" i="26" s="1"/>
  <c r="D35" i="27"/>
  <c r="C31" i="27"/>
  <c r="C31" i="9"/>
  <c r="B32" i="26" s="1"/>
  <c r="C35" i="27"/>
  <c r="I31" i="27"/>
  <c r="I35" i="27"/>
  <c r="H32" i="27"/>
  <c r="H32" i="9"/>
  <c r="E33" i="26" s="1"/>
  <c r="G30" i="27"/>
  <c r="G30" i="9"/>
  <c r="D31" i="26" s="1"/>
  <c r="G34" i="27"/>
  <c r="G34" i="9"/>
  <c r="D35" i="26" s="1"/>
  <c r="E30" i="27"/>
  <c r="E30" i="9"/>
  <c r="E34" i="27"/>
  <c r="E34" i="9"/>
  <c r="D30" i="27"/>
  <c r="D30" i="9"/>
  <c r="C31" i="26" s="1"/>
  <c r="D34" i="27"/>
  <c r="D34" i="9"/>
  <c r="C35" i="26" s="1"/>
  <c r="C32" i="27"/>
  <c r="C32" i="9"/>
  <c r="B33" i="26" s="1"/>
  <c r="I30" i="27"/>
  <c r="I34" i="27"/>
  <c r="H31" i="27"/>
  <c r="H31" i="9"/>
  <c r="E32" i="26" s="1"/>
  <c r="H35" i="27"/>
  <c r="G31" i="27"/>
  <c r="G31" i="9"/>
  <c r="D32" i="26" s="1"/>
  <c r="G35" i="27"/>
  <c r="AD29" i="9"/>
  <c r="Z22" i="4" s="1"/>
  <c r="A12" i="27"/>
  <c r="E5" i="4"/>
  <c r="D5" i="4"/>
  <c r="H12" i="29" s="1"/>
  <c r="N5" i="4"/>
  <c r="L5" i="4"/>
  <c r="K5" i="4"/>
  <c r="J5" i="4"/>
  <c r="I5" i="4"/>
  <c r="H5" i="4"/>
  <c r="D12" i="29" s="1"/>
  <c r="G5" i="4"/>
  <c r="C12" i="29" s="1"/>
  <c r="F5" i="4"/>
  <c r="G12" i="29"/>
  <c r="B6" i="4"/>
  <c r="A12" i="9"/>
  <c r="A13" i="26" s="1"/>
  <c r="AD33" i="9"/>
  <c r="Z26" i="4" s="1"/>
  <c r="AD34" i="9"/>
  <c r="Z27" i="4" s="1"/>
  <c r="AD30" i="9"/>
  <c r="Z23" i="4" s="1"/>
  <c r="AD31" i="9"/>
  <c r="Z24" i="4" s="1"/>
  <c r="B2" i="26"/>
  <c r="B2" i="9"/>
  <c r="M11" i="9"/>
  <c r="L4" i="9" s="1"/>
  <c r="K11" i="9"/>
  <c r="J11" i="9"/>
  <c r="L11" i="9"/>
  <c r="B12" i="26"/>
  <c r="A13" i="29" l="1"/>
  <c r="C6" i="4"/>
  <c r="I12" i="29"/>
  <c r="F12" i="9"/>
  <c r="K11" i="29"/>
  <c r="L11" i="29"/>
  <c r="J11" i="29"/>
  <c r="M12" i="29"/>
  <c r="AA12" i="9"/>
  <c r="Z12" i="9"/>
  <c r="AB12" i="9"/>
  <c r="L11" i="27"/>
  <c r="K11" i="27"/>
  <c r="J11" i="27"/>
  <c r="A13" i="27"/>
  <c r="N6" i="4"/>
  <c r="L6" i="4"/>
  <c r="K6" i="4"/>
  <c r="J6" i="4"/>
  <c r="I6" i="4"/>
  <c r="H6" i="4"/>
  <c r="D13" i="29" s="1"/>
  <c r="G6" i="4"/>
  <c r="C13" i="29" s="1"/>
  <c r="F6" i="4"/>
  <c r="E6" i="4"/>
  <c r="D6" i="4"/>
  <c r="H13" i="29" s="1"/>
  <c r="A13" i="9"/>
  <c r="A14" i="26" s="1"/>
  <c r="B7" i="4"/>
  <c r="G13" i="29"/>
  <c r="I12" i="27"/>
  <c r="D12" i="27"/>
  <c r="D12" i="9"/>
  <c r="C13" i="26" s="1"/>
  <c r="E12" i="27"/>
  <c r="AD7" i="9"/>
  <c r="AC7" i="9"/>
  <c r="AB7" i="9"/>
  <c r="E12" i="9"/>
  <c r="H12" i="27"/>
  <c r="H12" i="9"/>
  <c r="E13" i="26" s="1"/>
  <c r="K34" i="9"/>
  <c r="M34" i="9"/>
  <c r="J34" i="9"/>
  <c r="L34" i="9"/>
  <c r="K30" i="9"/>
  <c r="M30" i="9"/>
  <c r="J30" i="9"/>
  <c r="L30" i="9"/>
  <c r="K31" i="9"/>
  <c r="M31" i="9"/>
  <c r="J31" i="9"/>
  <c r="L31" i="9"/>
  <c r="K32" i="9"/>
  <c r="M32" i="9"/>
  <c r="J32" i="9"/>
  <c r="L32" i="9"/>
  <c r="K33" i="9"/>
  <c r="M33" i="9"/>
  <c r="J33" i="9"/>
  <c r="L33" i="9"/>
  <c r="K29" i="9"/>
  <c r="M29" i="9"/>
  <c r="J29" i="9"/>
  <c r="L29" i="9"/>
  <c r="G12" i="27"/>
  <c r="G12" i="9"/>
  <c r="D13" i="26" s="1"/>
  <c r="C12" i="27"/>
  <c r="C12" i="9"/>
  <c r="B13" i="26" s="1"/>
  <c r="J34" i="27"/>
  <c r="K34" i="27"/>
  <c r="L34" i="27"/>
  <c r="J30" i="27"/>
  <c r="K30" i="27"/>
  <c r="L30" i="27"/>
  <c r="J35" i="27"/>
  <c r="L35" i="27"/>
  <c r="K35" i="27"/>
  <c r="J31" i="27"/>
  <c r="L31" i="27"/>
  <c r="K31" i="27"/>
  <c r="J32" i="27"/>
  <c r="K32" i="27"/>
  <c r="L32" i="27"/>
  <c r="J33" i="27"/>
  <c r="L33" i="27"/>
  <c r="K33" i="27"/>
  <c r="J29" i="27"/>
  <c r="L29" i="27"/>
  <c r="K29" i="27"/>
  <c r="A14" i="29" l="1"/>
  <c r="C7" i="4"/>
  <c r="I13" i="29"/>
  <c r="F13" i="9"/>
  <c r="J12" i="29"/>
  <c r="L12" i="29"/>
  <c r="K12" i="29"/>
  <c r="M13" i="29"/>
  <c r="Z13" i="9"/>
  <c r="AB13" i="9"/>
  <c r="AA13" i="9"/>
  <c r="G13" i="27"/>
  <c r="G13" i="9"/>
  <c r="D14" i="26" s="1"/>
  <c r="C13" i="27"/>
  <c r="C13" i="9"/>
  <c r="B14" i="26" s="1"/>
  <c r="J12" i="9"/>
  <c r="K12" i="9"/>
  <c r="L12" i="9"/>
  <c r="M12" i="9"/>
  <c r="J12" i="27"/>
  <c r="K12" i="27"/>
  <c r="L12" i="27"/>
  <c r="A14" i="27"/>
  <c r="E7" i="4"/>
  <c r="D7" i="4"/>
  <c r="H14" i="29" s="1"/>
  <c r="N7" i="4"/>
  <c r="L7" i="4"/>
  <c r="K7" i="4"/>
  <c r="J7" i="4"/>
  <c r="I7" i="4"/>
  <c r="H7" i="4"/>
  <c r="D14" i="29" s="1"/>
  <c r="G7" i="4"/>
  <c r="C14" i="29" s="1"/>
  <c r="F7" i="4"/>
  <c r="G14" i="29"/>
  <c r="B8" i="4"/>
  <c r="A14" i="9"/>
  <c r="A15" i="26" s="1"/>
  <c r="H13" i="27"/>
  <c r="H13" i="9"/>
  <c r="E14" i="26" s="1"/>
  <c r="I13" i="27"/>
  <c r="D13" i="27"/>
  <c r="D13" i="9"/>
  <c r="C14" i="26" s="1"/>
  <c r="E13" i="27"/>
  <c r="E13" i="9"/>
  <c r="N13" i="29"/>
  <c r="A15" i="29" l="1"/>
  <c r="C8" i="4"/>
  <c r="I14" i="29"/>
  <c r="F14" i="9"/>
  <c r="K13" i="29"/>
  <c r="J13" i="29"/>
  <c r="L13" i="29"/>
  <c r="M14" i="29"/>
  <c r="AA14" i="9"/>
  <c r="Z14" i="9"/>
  <c r="AB14" i="9"/>
  <c r="J13" i="9"/>
  <c r="K13" i="9"/>
  <c r="L13" i="9"/>
  <c r="M13" i="9"/>
  <c r="J13" i="27"/>
  <c r="L13" i="27"/>
  <c r="K13" i="27"/>
  <c r="A15" i="27"/>
  <c r="N8" i="4"/>
  <c r="L8" i="4"/>
  <c r="K8" i="4"/>
  <c r="J8" i="4"/>
  <c r="I8" i="4"/>
  <c r="H8" i="4"/>
  <c r="D15" i="29" s="1"/>
  <c r="G8" i="4"/>
  <c r="C15" i="29" s="1"/>
  <c r="F8" i="4"/>
  <c r="E8" i="4"/>
  <c r="D8" i="4"/>
  <c r="H15" i="29" s="1"/>
  <c r="A15" i="9"/>
  <c r="A16" i="26" s="1"/>
  <c r="B9" i="4"/>
  <c r="G15" i="29"/>
  <c r="I14" i="27"/>
  <c r="D14" i="27"/>
  <c r="D14" i="9"/>
  <c r="C15" i="26" s="1"/>
  <c r="E14" i="27"/>
  <c r="E14" i="9"/>
  <c r="H14" i="27"/>
  <c r="H14" i="9"/>
  <c r="E15" i="26" s="1"/>
  <c r="G14" i="27"/>
  <c r="G14" i="9"/>
  <c r="D15" i="26" s="1"/>
  <c r="C14" i="27"/>
  <c r="C14" i="9"/>
  <c r="B15" i="26" s="1"/>
  <c r="A16" i="29" l="1"/>
  <c r="C9" i="4"/>
  <c r="I15" i="29"/>
  <c r="F15" i="9"/>
  <c r="J14" i="29"/>
  <c r="L14" i="29"/>
  <c r="K14" i="29"/>
  <c r="M15" i="29"/>
  <c r="Z15" i="9"/>
  <c r="AB15" i="9"/>
  <c r="AA15" i="9"/>
  <c r="J14" i="27"/>
  <c r="K14" i="27"/>
  <c r="L14" i="27"/>
  <c r="A16" i="27"/>
  <c r="E9" i="4"/>
  <c r="D9" i="4"/>
  <c r="H16" i="29" s="1"/>
  <c r="N9" i="4"/>
  <c r="L9" i="4"/>
  <c r="K9" i="4"/>
  <c r="J9" i="4"/>
  <c r="I9" i="4"/>
  <c r="H9" i="4"/>
  <c r="D16" i="29" s="1"/>
  <c r="G9" i="4"/>
  <c r="C16" i="29" s="1"/>
  <c r="F9" i="4"/>
  <c r="G16" i="29"/>
  <c r="B10" i="4"/>
  <c r="A16" i="9"/>
  <c r="A17" i="26" s="1"/>
  <c r="H15" i="27"/>
  <c r="H15" i="9"/>
  <c r="E16" i="26" s="1"/>
  <c r="I15" i="27"/>
  <c r="D15" i="27"/>
  <c r="D15" i="9"/>
  <c r="C16" i="26" s="1"/>
  <c r="E15" i="27"/>
  <c r="AB9" i="9"/>
  <c r="E15" i="9"/>
  <c r="AD9" i="9"/>
  <c r="AC9" i="9"/>
  <c r="J14" i="9"/>
  <c r="K14" i="9"/>
  <c r="L14" i="9"/>
  <c r="M14" i="9"/>
  <c r="G15" i="27"/>
  <c r="G15" i="9"/>
  <c r="D16" i="26" s="1"/>
  <c r="C15" i="27"/>
  <c r="C15" i="9"/>
  <c r="B16" i="26" s="1"/>
  <c r="N15" i="29"/>
  <c r="A17" i="29" l="1"/>
  <c r="C10" i="4"/>
  <c r="I16" i="29"/>
  <c r="F16" i="9"/>
  <c r="K15" i="29"/>
  <c r="J15" i="29"/>
  <c r="L15" i="29"/>
  <c r="M16" i="29"/>
  <c r="AA16" i="9"/>
  <c r="Z16" i="9"/>
  <c r="AB16" i="9"/>
  <c r="J15" i="9"/>
  <c r="K15" i="9"/>
  <c r="L15" i="9"/>
  <c r="M15" i="9"/>
  <c r="J15" i="27"/>
  <c r="L15" i="27"/>
  <c r="K15" i="27"/>
  <c r="A17" i="27"/>
  <c r="N10" i="4"/>
  <c r="L10" i="4"/>
  <c r="K10" i="4"/>
  <c r="J10" i="4"/>
  <c r="I10" i="4"/>
  <c r="H10" i="4"/>
  <c r="D17" i="29" s="1"/>
  <c r="G10" i="4"/>
  <c r="C17" i="29" s="1"/>
  <c r="F10" i="4"/>
  <c r="E10" i="4"/>
  <c r="D10" i="4"/>
  <c r="H17" i="29" s="1"/>
  <c r="A17" i="9"/>
  <c r="A18" i="26" s="1"/>
  <c r="B11" i="4"/>
  <c r="G17" i="29"/>
  <c r="I16" i="27"/>
  <c r="D16" i="27"/>
  <c r="D16" i="9"/>
  <c r="C17" i="26" s="1"/>
  <c r="E16" i="27"/>
  <c r="AC10" i="9"/>
  <c r="AD10" i="9"/>
  <c r="E16" i="9"/>
  <c r="H16" i="27"/>
  <c r="H16" i="9"/>
  <c r="E17" i="26" s="1"/>
  <c r="G16" i="27"/>
  <c r="G16" i="9"/>
  <c r="D17" i="26" s="1"/>
  <c r="C16" i="27"/>
  <c r="C16" i="9"/>
  <c r="B17" i="26" s="1"/>
  <c r="N16" i="29"/>
  <c r="A18" i="29" l="1"/>
  <c r="C11" i="4"/>
  <c r="I17" i="29"/>
  <c r="F17" i="9"/>
  <c r="J16" i="29"/>
  <c r="L16" i="29"/>
  <c r="K16" i="29"/>
  <c r="M17" i="29"/>
  <c r="Z17" i="9"/>
  <c r="AB17" i="9"/>
  <c r="AA17" i="9"/>
  <c r="J16" i="9"/>
  <c r="K16" i="9"/>
  <c r="L16" i="9"/>
  <c r="M16" i="9"/>
  <c r="J16" i="27"/>
  <c r="K16" i="27"/>
  <c r="L16" i="27"/>
  <c r="A18" i="27"/>
  <c r="E11" i="4"/>
  <c r="N11" i="4"/>
  <c r="L11" i="4"/>
  <c r="K11" i="4"/>
  <c r="J11" i="4"/>
  <c r="I11" i="4"/>
  <c r="H11" i="4"/>
  <c r="D18" i="29" s="1"/>
  <c r="G11" i="4"/>
  <c r="C18" i="29" s="1"/>
  <c r="F11" i="4"/>
  <c r="D11" i="4"/>
  <c r="H18" i="29" s="1"/>
  <c r="G18" i="29"/>
  <c r="B12" i="4"/>
  <c r="A18" i="9"/>
  <c r="A19" i="26" s="1"/>
  <c r="H17" i="27"/>
  <c r="H17" i="9"/>
  <c r="E18" i="26" s="1"/>
  <c r="I17" i="27"/>
  <c r="D17" i="27"/>
  <c r="D17" i="9"/>
  <c r="C18" i="26" s="1"/>
  <c r="E17" i="27"/>
  <c r="E17" i="9"/>
  <c r="G17" i="27"/>
  <c r="G17" i="9"/>
  <c r="D18" i="26" s="1"/>
  <c r="C17" i="27"/>
  <c r="C17" i="9"/>
  <c r="B18" i="26" s="1"/>
  <c r="N17" i="29"/>
  <c r="A19" i="29" l="1"/>
  <c r="C12" i="4"/>
  <c r="I18" i="29"/>
  <c r="F18" i="9"/>
  <c r="M18" i="29"/>
  <c r="AA18" i="9"/>
  <c r="Z18" i="9"/>
  <c r="AB18" i="9"/>
  <c r="K17" i="29"/>
  <c r="J17" i="29"/>
  <c r="L17" i="29"/>
  <c r="AD11" i="9"/>
  <c r="Z4" i="4" s="1"/>
  <c r="J17" i="27"/>
  <c r="L17" i="27"/>
  <c r="K17" i="27"/>
  <c r="A19" i="27"/>
  <c r="N12" i="4"/>
  <c r="L12" i="4"/>
  <c r="K12" i="4"/>
  <c r="J12" i="4"/>
  <c r="M19" i="29" s="1"/>
  <c r="I12" i="4"/>
  <c r="H12" i="4"/>
  <c r="D19" i="29" s="1"/>
  <c r="G12" i="4"/>
  <c r="C19" i="29" s="1"/>
  <c r="F12" i="4"/>
  <c r="E12" i="4"/>
  <c r="D12" i="4"/>
  <c r="H19" i="29" s="1"/>
  <c r="A19" i="9"/>
  <c r="A20" i="26" s="1"/>
  <c r="B13" i="4"/>
  <c r="G19" i="29"/>
  <c r="H18" i="27"/>
  <c r="H18" i="9"/>
  <c r="E19" i="26" s="1"/>
  <c r="C18" i="27"/>
  <c r="C18" i="9"/>
  <c r="B19" i="26" s="1"/>
  <c r="J17" i="9"/>
  <c r="K17" i="9"/>
  <c r="L17" i="9"/>
  <c r="M17" i="9"/>
  <c r="G18" i="27"/>
  <c r="G18" i="9"/>
  <c r="D19" i="26" s="1"/>
  <c r="I18" i="27"/>
  <c r="D18" i="27"/>
  <c r="D18" i="9"/>
  <c r="C19" i="26" s="1"/>
  <c r="E18" i="27"/>
  <c r="E18" i="9"/>
  <c r="N18" i="29"/>
  <c r="N19" i="29"/>
  <c r="A20" i="29" l="1"/>
  <c r="C13" i="4"/>
  <c r="I19" i="29"/>
  <c r="F19" i="9"/>
  <c r="K19" i="29"/>
  <c r="J19" i="29"/>
  <c r="L19" i="29"/>
  <c r="J18" i="29"/>
  <c r="L18" i="29"/>
  <c r="K18" i="29"/>
  <c r="Z19" i="9"/>
  <c r="AB19" i="9"/>
  <c r="AA19" i="9"/>
  <c r="AD12" i="9"/>
  <c r="Z5" i="4" s="1"/>
  <c r="G19" i="27"/>
  <c r="G19" i="9"/>
  <c r="D20" i="26" s="1"/>
  <c r="C19" i="27"/>
  <c r="C19" i="9"/>
  <c r="B20" i="26" s="1"/>
  <c r="J18" i="9"/>
  <c r="K18" i="9"/>
  <c r="L18" i="9"/>
  <c r="M18" i="9"/>
  <c r="J18" i="27"/>
  <c r="K18" i="27"/>
  <c r="L18" i="27"/>
  <c r="A20" i="27"/>
  <c r="E13" i="4"/>
  <c r="N13" i="4"/>
  <c r="L13" i="4"/>
  <c r="K13" i="4"/>
  <c r="J13" i="4"/>
  <c r="M20" i="29" s="1"/>
  <c r="I13" i="4"/>
  <c r="H13" i="4"/>
  <c r="D20" i="29" s="1"/>
  <c r="G13" i="4"/>
  <c r="C20" i="29" s="1"/>
  <c r="F13" i="4"/>
  <c r="G20" i="29"/>
  <c r="B14" i="4"/>
  <c r="D13" i="4"/>
  <c r="H20" i="29" s="1"/>
  <c r="A20" i="9"/>
  <c r="A21" i="26" s="1"/>
  <c r="H19" i="27"/>
  <c r="H19" i="9"/>
  <c r="E20" i="26" s="1"/>
  <c r="I19" i="27"/>
  <c r="D19" i="27"/>
  <c r="D19" i="9"/>
  <c r="C20" i="26" s="1"/>
  <c r="E19" i="27"/>
  <c r="E19" i="9"/>
  <c r="AD13" i="9"/>
  <c r="Z6" i="4" s="1"/>
  <c r="N20" i="29"/>
  <c r="A21" i="29" l="1"/>
  <c r="C14" i="4"/>
  <c r="I20" i="29"/>
  <c r="F20" i="9"/>
  <c r="J20" i="29"/>
  <c r="L20" i="29"/>
  <c r="K20" i="29"/>
  <c r="AA20" i="9"/>
  <c r="Z20" i="9"/>
  <c r="AB20" i="9"/>
  <c r="J19" i="27"/>
  <c r="L19" i="27"/>
  <c r="K19" i="27"/>
  <c r="H20" i="27"/>
  <c r="H20" i="9"/>
  <c r="E21" i="26" s="1"/>
  <c r="G20" i="27"/>
  <c r="G20" i="9"/>
  <c r="D21" i="26" s="1"/>
  <c r="C20" i="27"/>
  <c r="C20" i="9"/>
  <c r="B21" i="26" s="1"/>
  <c r="J19" i="9"/>
  <c r="K19" i="9"/>
  <c r="L19" i="9"/>
  <c r="M19" i="9"/>
  <c r="A21" i="27"/>
  <c r="N14" i="4"/>
  <c r="L14" i="4"/>
  <c r="K14" i="4"/>
  <c r="J14" i="4"/>
  <c r="M21" i="29" s="1"/>
  <c r="I14" i="4"/>
  <c r="H14" i="4"/>
  <c r="D21" i="29" s="1"/>
  <c r="G14" i="4"/>
  <c r="C21" i="29" s="1"/>
  <c r="F14" i="4"/>
  <c r="E14" i="4"/>
  <c r="D14" i="4"/>
  <c r="H21" i="29" s="1"/>
  <c r="A21" i="9"/>
  <c r="A22" i="26" s="1"/>
  <c r="B15" i="4"/>
  <c r="G21" i="29"/>
  <c r="I20" i="27"/>
  <c r="D20" i="27"/>
  <c r="D20" i="9"/>
  <c r="C21" i="26" s="1"/>
  <c r="E20" i="27"/>
  <c r="AD14" i="9"/>
  <c r="Z7" i="4" s="1"/>
  <c r="E20" i="9"/>
  <c r="N21" i="29"/>
  <c r="A22" i="29" l="1"/>
  <c r="C15" i="4"/>
  <c r="I21" i="29"/>
  <c r="F21" i="9"/>
  <c r="K21" i="29"/>
  <c r="J21" i="29"/>
  <c r="L21" i="29"/>
  <c r="Z21" i="9"/>
  <c r="AB21" i="9"/>
  <c r="AA21" i="9"/>
  <c r="J20" i="9"/>
  <c r="K20" i="9"/>
  <c r="L20" i="9"/>
  <c r="M20" i="9"/>
  <c r="J20" i="27"/>
  <c r="K20" i="27"/>
  <c r="L20" i="27"/>
  <c r="A22" i="27"/>
  <c r="E15" i="4"/>
  <c r="N15" i="4"/>
  <c r="C19" i="6" s="1"/>
  <c r="L15" i="4"/>
  <c r="C12" i="6" s="1"/>
  <c r="K15" i="4"/>
  <c r="E14" i="6" s="1"/>
  <c r="J15" i="4"/>
  <c r="I15" i="4"/>
  <c r="E11" i="6" s="1"/>
  <c r="H15" i="4"/>
  <c r="G15" i="4"/>
  <c r="F15" i="4"/>
  <c r="D15" i="4"/>
  <c r="B16" i="4"/>
  <c r="A22" i="9"/>
  <c r="A23" i="26" s="1"/>
  <c r="H21" i="27"/>
  <c r="H21" i="9"/>
  <c r="E22" i="26" s="1"/>
  <c r="I21" i="27"/>
  <c r="D21" i="27"/>
  <c r="D21" i="9"/>
  <c r="C22" i="26" s="1"/>
  <c r="E21" i="27"/>
  <c r="E21" i="9"/>
  <c r="G21" i="27"/>
  <c r="G21" i="9"/>
  <c r="D22" i="26" s="1"/>
  <c r="C21" i="27"/>
  <c r="C21" i="9"/>
  <c r="B22" i="26" s="1"/>
  <c r="A23" i="29" l="1"/>
  <c r="C16" i="4"/>
  <c r="H22" i="29"/>
  <c r="E18" i="6"/>
  <c r="C22" i="29"/>
  <c r="E9" i="6"/>
  <c r="G39" i="6"/>
  <c r="E32" i="6"/>
  <c r="E45" i="6"/>
  <c r="G22" i="29"/>
  <c r="C18" i="6"/>
  <c r="I22" i="29"/>
  <c r="F22" i="9"/>
  <c r="E15" i="6"/>
  <c r="D22" i="29"/>
  <c r="B39" i="6"/>
  <c r="E10" i="6"/>
  <c r="M22" i="29"/>
  <c r="L22" i="29" s="1"/>
  <c r="E13" i="6"/>
  <c r="J22" i="29"/>
  <c r="AA22" i="9"/>
  <c r="Z22" i="9"/>
  <c r="AB22" i="9"/>
  <c r="AD15" i="9"/>
  <c r="Z8" i="4" s="1"/>
  <c r="J21" i="27"/>
  <c r="L21" i="27"/>
  <c r="K21" i="27"/>
  <c r="A23" i="27"/>
  <c r="N16" i="4"/>
  <c r="L16" i="4"/>
  <c r="K16" i="4"/>
  <c r="J16" i="4"/>
  <c r="M23" i="29" s="1"/>
  <c r="I16" i="4"/>
  <c r="H16" i="4"/>
  <c r="D23" i="29" s="1"/>
  <c r="G16" i="4"/>
  <c r="C23" i="29" s="1"/>
  <c r="F16" i="4"/>
  <c r="E16" i="4"/>
  <c r="A23" i="9"/>
  <c r="A24" i="26" s="1"/>
  <c r="B17" i="4"/>
  <c r="D16" i="4"/>
  <c r="H23" i="29" s="1"/>
  <c r="G23" i="29"/>
  <c r="H22" i="27"/>
  <c r="H22" i="9"/>
  <c r="E23" i="26" s="1"/>
  <c r="C22" i="27"/>
  <c r="C22" i="9"/>
  <c r="B23" i="26" s="1"/>
  <c r="J21" i="9"/>
  <c r="K21" i="9"/>
  <c r="L21" i="9"/>
  <c r="M21" i="9"/>
  <c r="G22" i="27"/>
  <c r="G22" i="9"/>
  <c r="D23" i="26" s="1"/>
  <c r="I22" i="27"/>
  <c r="D22" i="27"/>
  <c r="D22" i="9"/>
  <c r="C23" i="26" s="1"/>
  <c r="E22" i="27"/>
  <c r="AD16" i="9"/>
  <c r="Z9" i="4" s="1"/>
  <c r="E22" i="9"/>
  <c r="N23" i="29"/>
  <c r="N22" i="29"/>
  <c r="A24" i="29" l="1"/>
  <c r="C17" i="4"/>
  <c r="K22" i="29"/>
  <c r="I23" i="29"/>
  <c r="F23" i="9"/>
  <c r="Z23" i="9"/>
  <c r="AB23" i="9"/>
  <c r="AA23" i="9"/>
  <c r="G23" i="27"/>
  <c r="G23" i="9"/>
  <c r="D24" i="26" s="1"/>
  <c r="A24" i="27"/>
  <c r="E17" i="4"/>
  <c r="N17" i="4"/>
  <c r="L17" i="4"/>
  <c r="K17" i="4"/>
  <c r="J17" i="4"/>
  <c r="M24" i="29" s="1"/>
  <c r="I17" i="4"/>
  <c r="H17" i="4"/>
  <c r="D24" i="29" s="1"/>
  <c r="G17" i="4"/>
  <c r="C24" i="29" s="1"/>
  <c r="F17" i="4"/>
  <c r="D17" i="4"/>
  <c r="H24" i="29" s="1"/>
  <c r="G24" i="29"/>
  <c r="B18" i="4"/>
  <c r="A24" i="9"/>
  <c r="A25" i="26" s="1"/>
  <c r="C23" i="27"/>
  <c r="C23" i="9"/>
  <c r="B24" i="26" s="1"/>
  <c r="J22" i="9"/>
  <c r="K22" i="9"/>
  <c r="L22" i="9"/>
  <c r="M22" i="9"/>
  <c r="J22" i="27"/>
  <c r="K22" i="27"/>
  <c r="L22" i="27"/>
  <c r="H23" i="27"/>
  <c r="H23" i="9"/>
  <c r="E24" i="26" s="1"/>
  <c r="I23" i="27"/>
  <c r="D23" i="27"/>
  <c r="D23" i="9"/>
  <c r="C24" i="26" s="1"/>
  <c r="E23" i="27"/>
  <c r="E23" i="9"/>
  <c r="AD17" i="9"/>
  <c r="Z10" i="4" s="1"/>
  <c r="N24" i="29"/>
  <c r="A25" i="29" l="1"/>
  <c r="C18" i="4"/>
  <c r="I24" i="29"/>
  <c r="F24" i="9"/>
  <c r="AA24" i="9"/>
  <c r="Z24" i="9"/>
  <c r="AB24" i="9"/>
  <c r="AD23" i="9"/>
  <c r="Z16" i="4" s="1"/>
  <c r="J23" i="27"/>
  <c r="L23" i="27"/>
  <c r="K23" i="27"/>
  <c r="G24" i="27"/>
  <c r="G24" i="9"/>
  <c r="D25" i="26" s="1"/>
  <c r="I24" i="27"/>
  <c r="D24" i="27"/>
  <c r="D24" i="9"/>
  <c r="C25" i="26" s="1"/>
  <c r="E24" i="27"/>
  <c r="AD18" i="9"/>
  <c r="Z11" i="4" s="1"/>
  <c r="E24" i="9"/>
  <c r="J23" i="9"/>
  <c r="K23" i="9"/>
  <c r="L23" i="9"/>
  <c r="M23" i="9"/>
  <c r="A25" i="27"/>
  <c r="N18" i="4"/>
  <c r="L18" i="4"/>
  <c r="K18" i="4"/>
  <c r="J18" i="4"/>
  <c r="M25" i="29" s="1"/>
  <c r="I18" i="4"/>
  <c r="H18" i="4"/>
  <c r="D25" i="29" s="1"/>
  <c r="G18" i="4"/>
  <c r="C25" i="29" s="1"/>
  <c r="F18" i="4"/>
  <c r="E18" i="4"/>
  <c r="A25" i="9"/>
  <c r="A26" i="26" s="1"/>
  <c r="B19" i="4"/>
  <c r="D18" i="4"/>
  <c r="H25" i="29" s="1"/>
  <c r="G25" i="29"/>
  <c r="H24" i="27"/>
  <c r="H24" i="9"/>
  <c r="E25" i="26" s="1"/>
  <c r="C24" i="27"/>
  <c r="C24" i="9"/>
  <c r="B25" i="26" s="1"/>
  <c r="N25" i="29"/>
  <c r="A26" i="29" l="1"/>
  <c r="C19" i="4"/>
  <c r="I25" i="29"/>
  <c r="F25" i="9"/>
  <c r="AD24" i="9"/>
  <c r="Z17" i="4" s="1"/>
  <c r="Z25" i="9"/>
  <c r="AB25" i="9"/>
  <c r="AA25" i="9"/>
  <c r="G25" i="27"/>
  <c r="G25" i="9"/>
  <c r="D26" i="26" s="1"/>
  <c r="A26" i="27"/>
  <c r="E19" i="4"/>
  <c r="N19" i="4"/>
  <c r="L19" i="4"/>
  <c r="K19" i="4"/>
  <c r="J19" i="4"/>
  <c r="M26" i="29" s="1"/>
  <c r="I19" i="4"/>
  <c r="H19" i="4"/>
  <c r="D26" i="29" s="1"/>
  <c r="G19" i="4"/>
  <c r="C26" i="29" s="1"/>
  <c r="F19" i="4"/>
  <c r="D19" i="4"/>
  <c r="H26" i="29" s="1"/>
  <c r="G26" i="29"/>
  <c r="B20" i="4"/>
  <c r="A26" i="9"/>
  <c r="A27" i="26" s="1"/>
  <c r="C25" i="27"/>
  <c r="C25" i="9"/>
  <c r="B26" i="26" s="1"/>
  <c r="J24" i="9"/>
  <c r="K24" i="9"/>
  <c r="L24" i="9"/>
  <c r="M24" i="9"/>
  <c r="J24" i="27"/>
  <c r="K24" i="27"/>
  <c r="L24" i="27"/>
  <c r="H25" i="27"/>
  <c r="H25" i="9"/>
  <c r="E26" i="26" s="1"/>
  <c r="I25" i="27"/>
  <c r="D25" i="27"/>
  <c r="D25" i="9"/>
  <c r="C26" i="26" s="1"/>
  <c r="E25" i="27"/>
  <c r="E25" i="9"/>
  <c r="N26" i="29"/>
  <c r="A27" i="29" l="1"/>
  <c r="C20" i="4"/>
  <c r="I26" i="29"/>
  <c r="F26" i="9"/>
  <c r="AA26" i="9"/>
  <c r="Z26" i="9"/>
  <c r="AB26" i="9"/>
  <c r="AD25" i="9"/>
  <c r="Z18" i="4" s="1"/>
  <c r="AD19" i="9"/>
  <c r="Z12" i="4" s="1"/>
  <c r="J25" i="9"/>
  <c r="K25" i="9"/>
  <c r="L25" i="9"/>
  <c r="M25" i="9"/>
  <c r="J25" i="27"/>
  <c r="L25" i="27"/>
  <c r="K25" i="27"/>
  <c r="G26" i="27"/>
  <c r="G26" i="9"/>
  <c r="D27" i="26" s="1"/>
  <c r="I26" i="27"/>
  <c r="D26" i="27"/>
  <c r="D26" i="9"/>
  <c r="C27" i="26" s="1"/>
  <c r="E26" i="27"/>
  <c r="AD20" i="9"/>
  <c r="Z13" i="4" s="1"/>
  <c r="E26" i="9"/>
  <c r="A27" i="27"/>
  <c r="N20" i="4"/>
  <c r="L20" i="4"/>
  <c r="K20" i="4"/>
  <c r="J20" i="4"/>
  <c r="M27" i="29" s="1"/>
  <c r="I20" i="4"/>
  <c r="H20" i="4"/>
  <c r="D27" i="29" s="1"/>
  <c r="G20" i="4"/>
  <c r="C27" i="29" s="1"/>
  <c r="F20" i="4"/>
  <c r="E20" i="4"/>
  <c r="A27" i="9"/>
  <c r="A28" i="26" s="1"/>
  <c r="B21" i="4"/>
  <c r="D20" i="4"/>
  <c r="H27" i="29" s="1"/>
  <c r="G27" i="29"/>
  <c r="H26" i="27"/>
  <c r="H26" i="9"/>
  <c r="E27" i="26" s="1"/>
  <c r="C26" i="27"/>
  <c r="C26" i="9"/>
  <c r="B27" i="26" s="1"/>
  <c r="N27" i="29"/>
  <c r="A28" i="29" l="1"/>
  <c r="C21" i="4"/>
  <c r="I27" i="29"/>
  <c r="F27" i="9"/>
  <c r="J27" i="29"/>
  <c r="K27" i="29"/>
  <c r="L27" i="29"/>
  <c r="Z27" i="9"/>
  <c r="AB27" i="9"/>
  <c r="AA27" i="9"/>
  <c r="AD26" i="9"/>
  <c r="Z19" i="4" s="1"/>
  <c r="H27" i="27"/>
  <c r="H27" i="9"/>
  <c r="E28" i="26" s="1"/>
  <c r="I27" i="27"/>
  <c r="D27" i="27"/>
  <c r="D27" i="9"/>
  <c r="C28" i="26" s="1"/>
  <c r="E27" i="27"/>
  <c r="E27" i="9"/>
  <c r="G27" i="27"/>
  <c r="G27" i="9"/>
  <c r="D28" i="26" s="1"/>
  <c r="A28" i="27"/>
  <c r="A28" i="9"/>
  <c r="A29" i="26" s="1"/>
  <c r="E21" i="4"/>
  <c r="N21" i="4"/>
  <c r="L21" i="4"/>
  <c r="K21" i="4"/>
  <c r="J21" i="4"/>
  <c r="M28" i="29" s="1"/>
  <c r="I21" i="4"/>
  <c r="H21" i="4"/>
  <c r="D28" i="29" s="1"/>
  <c r="G21" i="4"/>
  <c r="C28" i="29" s="1"/>
  <c r="F21" i="4"/>
  <c r="D21" i="4"/>
  <c r="H28" i="29" s="1"/>
  <c r="G28" i="29"/>
  <c r="C27" i="27"/>
  <c r="C27" i="9"/>
  <c r="B28" i="26" s="1"/>
  <c r="J26" i="9"/>
  <c r="K26" i="9"/>
  <c r="L26" i="9"/>
  <c r="M26" i="9"/>
  <c r="J26" i="27"/>
  <c r="K26" i="27"/>
  <c r="L26" i="27"/>
  <c r="N28" i="29"/>
  <c r="I28" i="29" l="1"/>
  <c r="F28" i="9"/>
  <c r="J28" i="29"/>
  <c r="L28" i="29"/>
  <c r="K28" i="29"/>
  <c r="AA28" i="9"/>
  <c r="Z28" i="9"/>
  <c r="AB28" i="9"/>
  <c r="AD27" i="9"/>
  <c r="Z20" i="4" s="1"/>
  <c r="G28" i="27"/>
  <c r="G28" i="9"/>
  <c r="D29" i="26" s="1"/>
  <c r="I28" i="27"/>
  <c r="D28" i="27"/>
  <c r="D28" i="9"/>
  <c r="C29" i="26" s="1"/>
  <c r="E28" i="27"/>
  <c r="E28" i="9"/>
  <c r="AD21" i="9"/>
  <c r="Z14" i="4" s="1"/>
  <c r="H28" i="27"/>
  <c r="H28" i="9"/>
  <c r="E29" i="26" s="1"/>
  <c r="C28" i="27"/>
  <c r="C28" i="9"/>
  <c r="B29" i="26" s="1"/>
  <c r="J27" i="9"/>
  <c r="K27" i="9"/>
  <c r="L27" i="9"/>
  <c r="M27" i="9"/>
  <c r="J27" i="27"/>
  <c r="L27" i="27"/>
  <c r="K27" i="27"/>
  <c r="AD28" i="9" l="1"/>
  <c r="Z21" i="4" s="1"/>
  <c r="AD22" i="9"/>
  <c r="Z15" i="4" s="1"/>
  <c r="H19" i="6" s="1"/>
  <c r="F46" i="6" s="1"/>
  <c r="J28" i="9"/>
  <c r="K28" i="9"/>
  <c r="M28" i="9"/>
  <c r="L28" i="9"/>
  <c r="J28" i="27"/>
  <c r="K28" i="27"/>
  <c r="L28" i="27"/>
</calcChain>
</file>

<file path=xl/comments1.xml><?xml version="1.0" encoding="utf-8"?>
<comments xmlns="http://schemas.openxmlformats.org/spreadsheetml/2006/main">
  <authors>
    <author>Admin</author>
  </authors>
  <commentList>
    <comment ref="A4" authorId="0">
      <text>
        <r>
          <rPr>
            <b/>
            <sz val="12"/>
            <color indexed="81"/>
            <rFont val="Tahoma"/>
            <family val="2"/>
          </rPr>
          <t xml:space="preserve">भागीरथ मल </t>
        </r>
        <r>
          <rPr>
            <sz val="9"/>
            <color indexed="81"/>
            <rFont val="Tahoma"/>
            <family val="2"/>
          </rPr>
          <t xml:space="preserve">
</t>
        </r>
        <r>
          <rPr>
            <b/>
            <sz val="12"/>
            <color indexed="33"/>
            <rFont val="Tahoma"/>
            <family val="2"/>
          </rPr>
          <t>जिस खिलाडी का फॉर्म भरना है उनके न लिखे</t>
        </r>
      </text>
    </comment>
    <comment ref="A5" authorId="0">
      <text>
        <r>
          <rPr>
            <sz val="9"/>
            <color indexed="81"/>
            <rFont val="Tahoma"/>
            <family val="2"/>
          </rPr>
          <t>भागीरथ मल 
जिस खिलाडी का फॉर्म भरना है उनके न लिखे</t>
        </r>
      </text>
    </comment>
  </commentList>
</comments>
</file>

<file path=xl/comments2.xml><?xml version="1.0" encoding="utf-8"?>
<comments xmlns="http://schemas.openxmlformats.org/spreadsheetml/2006/main">
  <authors>
    <author>Admin</author>
  </authors>
  <commentList>
    <comment ref="N4" authorId="0">
      <text>
        <r>
          <rPr>
            <b/>
            <sz val="10"/>
            <color indexed="81"/>
            <rFont val="Tahoma"/>
            <family val="2"/>
          </rPr>
          <t>भागीरथ:</t>
        </r>
        <r>
          <rPr>
            <sz val="9"/>
            <color indexed="81"/>
            <rFont val="Tahoma"/>
            <family val="2"/>
          </rPr>
          <t xml:space="preserve">
</t>
        </r>
        <r>
          <rPr>
            <b/>
            <sz val="10"/>
            <color indexed="33"/>
            <rFont val="Tahoma"/>
            <family val="2"/>
          </rPr>
          <t>जिस छात्र का फॉर्म प्रिंट करना है उसके प्रवेशांक लिखे या DROP DOWN से SELECT करे I</t>
        </r>
      </text>
    </comment>
  </commentList>
</comments>
</file>

<file path=xl/comments3.xml><?xml version="1.0" encoding="utf-8"?>
<comments xmlns="http://schemas.openxmlformats.org/spreadsheetml/2006/main">
  <authors>
    <author/>
  </authors>
  <commentList>
    <comment ref="C6" authorId="0">
      <text>
        <r>
          <rPr>
            <sz val="11"/>
            <color theme="1"/>
            <rFont val="Calibri"/>
            <family val="2"/>
            <scheme val="minor"/>
          </rPr>
          <t xml:space="preserve">भागीरथ मल:
</t>
        </r>
        <r>
          <rPr>
            <sz val="14"/>
            <color theme="1"/>
            <rFont val="Kruti Dev 010"/>
          </rPr>
          <t xml:space="preserve">bl Øe esa ifjorZu djus ds fy;s 
</t>
        </r>
        <r>
          <rPr>
            <sz val="14"/>
            <color theme="1"/>
            <rFont val="Calibri"/>
            <family val="2"/>
            <scheme val="minor"/>
          </rPr>
          <t>MASTER DATA SHEET</t>
        </r>
        <r>
          <rPr>
            <sz val="14"/>
            <color theme="1"/>
            <rFont val="Kruti Dev 010"/>
          </rPr>
          <t xml:space="preserve"> esa ifjorZu djsa</t>
        </r>
        <r>
          <rPr>
            <sz val="18"/>
            <color theme="1"/>
            <rFont val="Kruti Dev 010"/>
          </rPr>
          <t xml:space="preserve"> a</t>
        </r>
        <r>
          <rPr>
            <sz val="11"/>
            <color theme="1"/>
            <rFont val="Calibri"/>
            <family val="2"/>
            <scheme val="minor"/>
          </rPr>
          <t xml:space="preserve">
</t>
        </r>
      </text>
    </comment>
    <comment ref="B12" authorId="0">
      <text>
        <r>
          <rPr>
            <sz val="11"/>
            <color theme="1"/>
            <rFont val="Calibri"/>
            <family val="2"/>
            <scheme val="minor"/>
          </rPr>
          <t xml:space="preserve">RAM KARAN BENIWAL: 
bl Øe esa ifjorZu djus ds fy;s 
MASTER FILE esa ifjorZu djsa a
</t>
        </r>
      </text>
    </comment>
  </commentList>
</comments>
</file>

<file path=xl/comments4.xml><?xml version="1.0" encoding="utf-8"?>
<comments xmlns="http://schemas.openxmlformats.org/spreadsheetml/2006/main">
  <authors>
    <author>Admin</author>
  </authors>
  <commentList>
    <comment ref="N11" authorId="0">
      <text>
        <r>
          <rPr>
            <b/>
            <sz val="11"/>
            <color indexed="33"/>
            <rFont val="Tahoma"/>
            <family val="2"/>
          </rPr>
          <t>भागीरथ मल</t>
        </r>
        <r>
          <rPr>
            <sz val="9"/>
            <color indexed="81"/>
            <rFont val="Tahoma"/>
            <family val="2"/>
          </rPr>
          <t xml:space="preserve">
खिलाड़ी की इवेन्ट मैन्युअली लिखेI</t>
        </r>
      </text>
    </comment>
  </commentList>
</comments>
</file>

<file path=xl/sharedStrings.xml><?xml version="1.0" encoding="utf-8"?>
<sst xmlns="http://schemas.openxmlformats.org/spreadsheetml/2006/main" count="3842" uniqueCount="1480">
  <si>
    <t>विद्यालय का नाम</t>
  </si>
  <si>
    <t>खेल का नाम</t>
  </si>
  <si>
    <t>जिला /राज्य स्तरीय खेल की आयोजन दिनांक</t>
  </si>
  <si>
    <t>जिला/राज्य स्तरीय खेल की आयोजन स्थल</t>
  </si>
  <si>
    <t xml:space="preserve">प्रधानाचार्य का नाम </t>
  </si>
  <si>
    <t>प्रभारी का नाम एंव पद</t>
  </si>
  <si>
    <t>आयु वर्ग</t>
  </si>
  <si>
    <t>विद्यालय का डाईस कोड</t>
  </si>
  <si>
    <t xml:space="preserve">विद्यालय का 'शाला दर्पण </t>
  </si>
  <si>
    <t>अंतर सदनीय प्रतियोगिता दिनांक</t>
  </si>
  <si>
    <t>izfr;ksfxrk l=</t>
  </si>
  <si>
    <t>'kkjhfjd f'k{kd eks- u-</t>
  </si>
  <si>
    <t>[ksy dk uke</t>
  </si>
  <si>
    <t>vk;q oxZ</t>
  </si>
  <si>
    <t>Vhe izHkkjh dk uke</t>
  </si>
  <si>
    <t>Vhe izHkkjh dk in</t>
  </si>
  <si>
    <t>संभाग/जिला /शाखा का नाम</t>
  </si>
  <si>
    <t xml:space="preserve">प्रतियोगिता क्रमांक </t>
  </si>
  <si>
    <t>प्रतियोगिता स्तर</t>
  </si>
  <si>
    <t>जिला स्तरीय</t>
  </si>
  <si>
    <t>समूह या वर्ग</t>
  </si>
  <si>
    <t>छात्रा</t>
  </si>
  <si>
    <t>से</t>
  </si>
  <si>
    <t>आयु की गणना 31 दिसम्बर</t>
  </si>
  <si>
    <t xml:space="preserve"> iz/kkukpk;Z eks-u-</t>
  </si>
  <si>
    <t>विद्यालय की EMAIL.ID</t>
  </si>
  <si>
    <t>शारीरिक शिक्षक की EMAIL ID</t>
  </si>
  <si>
    <t>Class</t>
  </si>
  <si>
    <t>Section</t>
  </si>
  <si>
    <t>SRNO</t>
  </si>
  <si>
    <t>DOA</t>
  </si>
  <si>
    <t>Name</t>
  </si>
  <si>
    <t>Late Status</t>
  </si>
  <si>
    <t>FatherName</t>
  </si>
  <si>
    <t>MotherName</t>
  </si>
  <si>
    <t>Gender</t>
  </si>
  <si>
    <t>Dob</t>
  </si>
  <si>
    <t>ClassRollNo</t>
  </si>
  <si>
    <t>ExamRollNumber</t>
  </si>
  <si>
    <t>School Total Working Days</t>
  </si>
  <si>
    <t>Student Total Attendence</t>
  </si>
  <si>
    <t>Category</t>
  </si>
  <si>
    <t>Religion</t>
  </si>
  <si>
    <t>Previous Year Marks</t>
  </si>
  <si>
    <t>Name Of School</t>
  </si>
  <si>
    <t>School UDise Code</t>
  </si>
  <si>
    <t>Aadhar No of Student</t>
  </si>
  <si>
    <t>Bhamashash Card</t>
  </si>
  <si>
    <t>Mobile No Student(Father/Mother/Guardian</t>
  </si>
  <si>
    <t>Student Permanent Address</t>
  </si>
  <si>
    <t>Annual Parental Income</t>
  </si>
  <si>
    <t>CWSN Status</t>
  </si>
  <si>
    <t>BPL Status</t>
  </si>
  <si>
    <t>Minority Status</t>
  </si>
  <si>
    <t>Age On Present(In Years)</t>
  </si>
  <si>
    <t>Co-Curricular Activity</t>
  </si>
  <si>
    <t>Distance From School</t>
  </si>
  <si>
    <t>A</t>
  </si>
  <si>
    <t>Bhawana</t>
  </si>
  <si>
    <t>Revanta Ram</t>
  </si>
  <si>
    <t>Anju Devi</t>
  </si>
  <si>
    <t>F</t>
  </si>
  <si>
    <t>SC</t>
  </si>
  <si>
    <t>Hindu</t>
  </si>
  <si>
    <t>GOVT. SENIOR SECONDARY SCHOOL DASANA KHURD (219769)</t>
  </si>
  <si>
    <t>DASANA KHURD,MAULASAR,DASANA KHURD,341506</t>
  </si>
  <si>
    <t>N</t>
  </si>
  <si>
    <t>No</t>
  </si>
  <si>
    <t>None</t>
  </si>
  <si>
    <t>Triksha</t>
  </si>
  <si>
    <t>Ganesha Ram</t>
  </si>
  <si>
    <t>Kamla</t>
  </si>
  <si>
    <t>OBC</t>
  </si>
  <si>
    <t>VILL DASANA KHURD ,MOLASAR,DASANA KHURD ,341506</t>
  </si>
  <si>
    <t>Deependra</t>
  </si>
  <si>
    <t>Baldeva Ram</t>
  </si>
  <si>
    <t>Sunita</t>
  </si>
  <si>
    <t>M</t>
  </si>
  <si>
    <t>XXXX7684</t>
  </si>
  <si>
    <t>DASANA KHURD,MAULASAR, DASANA KHURD,341506</t>
  </si>
  <si>
    <t>Dhanpriya</t>
  </si>
  <si>
    <t>Jitendra Singh</t>
  </si>
  <si>
    <t>Om Kanwar</t>
  </si>
  <si>
    <t>GEN</t>
  </si>
  <si>
    <t>XXXX9217</t>
  </si>
  <si>
    <t>DASANA KHURD,maulasar, DASANA KHURD,341506</t>
  </si>
  <si>
    <t>DINESH</t>
  </si>
  <si>
    <t>NEMA RAM</t>
  </si>
  <si>
    <t>SUNITA</t>
  </si>
  <si>
    <t>XXXX4883</t>
  </si>
  <si>
    <t>Himesh</t>
  </si>
  <si>
    <t>Mangla Ram</t>
  </si>
  <si>
    <t>Maya Devi</t>
  </si>
  <si>
    <t>XXXX1299</t>
  </si>
  <si>
    <t>Kanishka</t>
  </si>
  <si>
    <t>Kisana Ram</t>
  </si>
  <si>
    <t>Usha Devi</t>
  </si>
  <si>
    <t>XXXX6229</t>
  </si>
  <si>
    <t>Lilesh Rayka</t>
  </si>
  <si>
    <t>Bhimraj Rebari</t>
  </si>
  <si>
    <t>Sita Devi</t>
  </si>
  <si>
    <t>SBC</t>
  </si>
  <si>
    <t>XXXX2614</t>
  </si>
  <si>
    <t>MANJU</t>
  </si>
  <si>
    <t>OM PRAKASH</t>
  </si>
  <si>
    <t>BIMLA</t>
  </si>
  <si>
    <t>XXXX4514</t>
  </si>
  <si>
    <t>Omprakash,Molasar,Aakoda,341506</t>
  </si>
  <si>
    <t>Minakshi Jangid</t>
  </si>
  <si>
    <t>Parmeshwar Jangid</t>
  </si>
  <si>
    <t>Anita Jangir</t>
  </si>
  <si>
    <t>XXXX5700</t>
  </si>
  <si>
    <t>Rohit</t>
  </si>
  <si>
    <t>Radheshyam</t>
  </si>
  <si>
    <t>Suman</t>
  </si>
  <si>
    <t>Sonakshi</t>
  </si>
  <si>
    <t>Gyana Ram</t>
  </si>
  <si>
    <t>Guddi</t>
  </si>
  <si>
    <t>XXXX4041</t>
  </si>
  <si>
    <t>Raju Ram</t>
  </si>
  <si>
    <t>Munni</t>
  </si>
  <si>
    <t>XXXX3773</t>
  </si>
  <si>
    <t>Virendra Singh</t>
  </si>
  <si>
    <t>Raju Singh</t>
  </si>
  <si>
    <t>Sunita Kanwar</t>
  </si>
  <si>
    <t>XXXX4676</t>
  </si>
  <si>
    <t>Akash</t>
  </si>
  <si>
    <t>Renwtaram Nayak</t>
  </si>
  <si>
    <t>Anju</t>
  </si>
  <si>
    <t>DASANA KHURD ,MOLASAR ,DASANA KHURD ,341506</t>
  </si>
  <si>
    <t>Bajrang Deru</t>
  </si>
  <si>
    <t>Sinjara Ram</t>
  </si>
  <si>
    <t>Parmeshvari</t>
  </si>
  <si>
    <t>XXXX3178</t>
  </si>
  <si>
    <t>KESARPURA,MAULASAR,KESARPURA,341506</t>
  </si>
  <si>
    <t>Bheru Ram</t>
  </si>
  <si>
    <t>Hansraj</t>
  </si>
  <si>
    <t>Sanju Devi</t>
  </si>
  <si>
    <t>XXXX3815</t>
  </si>
  <si>
    <t>DASANA KHURD ,MOLASAR,DASANA KHURD ,341506</t>
  </si>
  <si>
    <t>Bhupendra</t>
  </si>
  <si>
    <t>Harji Ram Mahala</t>
  </si>
  <si>
    <t>Dimpal Kumari</t>
  </si>
  <si>
    <t>XXXX5578</t>
  </si>
  <si>
    <t>Deepak Bhati</t>
  </si>
  <si>
    <t>Ashok</t>
  </si>
  <si>
    <t>Ragani Devi</t>
  </si>
  <si>
    <t>XXXX5512</t>
  </si>
  <si>
    <t>Gajendra</t>
  </si>
  <si>
    <t>Pema Ram</t>
  </si>
  <si>
    <t>Sayari Devi</t>
  </si>
  <si>
    <t>XXXX5521</t>
  </si>
  <si>
    <t>Kavita</t>
  </si>
  <si>
    <t>Jetha Ram</t>
  </si>
  <si>
    <t>Chhoti Devi</t>
  </si>
  <si>
    <t>XXXX9908</t>
  </si>
  <si>
    <t>VILLAGE DASANA KHURD,MOLASAR,DASANA KHURD,341506</t>
  </si>
  <si>
    <t>Manisha</t>
  </si>
  <si>
    <t>Mularam</t>
  </si>
  <si>
    <t>Ganeshi</t>
  </si>
  <si>
    <t>XXXX7178</t>
  </si>
  <si>
    <t>VILL-DASANA KHURD,MAULASAR,KHOJAS,341506</t>
  </si>
  <si>
    <t>Nitesh</t>
  </si>
  <si>
    <t>Nanda Ram Gurjar</t>
  </si>
  <si>
    <t>Munni Devi</t>
  </si>
  <si>
    <t>XXXX5623</t>
  </si>
  <si>
    <t>Palak</t>
  </si>
  <si>
    <t>Lichhaman Ram</t>
  </si>
  <si>
    <t>XXXX1518</t>
  </si>
  <si>
    <t>Poonam</t>
  </si>
  <si>
    <t>Chena Ram</t>
  </si>
  <si>
    <t>Hira Devi</t>
  </si>
  <si>
    <t>XXXX7365</t>
  </si>
  <si>
    <t>Priyal Soni</t>
  </si>
  <si>
    <t>Raj Mohan Soni</t>
  </si>
  <si>
    <t>Dimpal</t>
  </si>
  <si>
    <t>XXXX3860</t>
  </si>
  <si>
    <t>PRIYAL SONI D/O RAJ MOHAN SONI,MOLASAR,DASANA KHURD,341506</t>
  </si>
  <si>
    <t>Punam Swami</t>
  </si>
  <si>
    <t>Mukesh Swami</t>
  </si>
  <si>
    <t>XXXX6618</t>
  </si>
  <si>
    <t>DASANA KHURD ,MOLASAR ,DASANA HURD ,341506</t>
  </si>
  <si>
    <t>Rajveer</t>
  </si>
  <si>
    <t>Gajendra Meghwal</t>
  </si>
  <si>
    <t>Chhotu Devi</t>
  </si>
  <si>
    <t>XXXX2610</t>
  </si>
  <si>
    <t>RAJVEER S/O GAJENDRA,MOLASAR,DASANA KHURD,341506</t>
  </si>
  <si>
    <t>Y</t>
  </si>
  <si>
    <t>Ranveer</t>
  </si>
  <si>
    <t>Sukha Ram</t>
  </si>
  <si>
    <t>Prem Devi</t>
  </si>
  <si>
    <t>XXXX0023</t>
  </si>
  <si>
    <t>Riddhi Kanwar</t>
  </si>
  <si>
    <t>XXXX9620</t>
  </si>
  <si>
    <t>Sandhya Kanwar</t>
  </si>
  <si>
    <t>Satu Singh</t>
  </si>
  <si>
    <t>Sajana Kanwar</t>
  </si>
  <si>
    <t>XXXX5008</t>
  </si>
  <si>
    <t>Vandana</t>
  </si>
  <si>
    <t>Jagdish Nayak</t>
  </si>
  <si>
    <t>XXXX1025</t>
  </si>
  <si>
    <t>DASANA KHURD,Molasar,DASANA KHURD,341506</t>
  </si>
  <si>
    <t>Yashpal</t>
  </si>
  <si>
    <t>Gopal Ram</t>
  </si>
  <si>
    <t>Sharda</t>
  </si>
  <si>
    <t>XXXX8427</t>
  </si>
  <si>
    <t>Yashveer Singh</t>
  </si>
  <si>
    <t>Jagroop Singh</t>
  </si>
  <si>
    <t>Suman Kanwar</t>
  </si>
  <si>
    <t>XXXX9045</t>
  </si>
  <si>
    <t>Akshita</t>
  </si>
  <si>
    <t>Mukesh Bijarniya</t>
  </si>
  <si>
    <t>Monika Devi</t>
  </si>
  <si>
    <t>XXXX0959</t>
  </si>
  <si>
    <t>VILLAGE TELIYA KUAA KI DHANI ,MOLASAR,MOLASAR,341506</t>
  </si>
  <si>
    <t>Anjali</t>
  </si>
  <si>
    <t>XXXX1970</t>
  </si>
  <si>
    <t>VVHCHPT</t>
  </si>
  <si>
    <t>DASANA KHURD POST DIKAWA,MOLASAR,DASANA KHURD,341506</t>
  </si>
  <si>
    <t>Bharat</t>
  </si>
  <si>
    <t>Amara Ram</t>
  </si>
  <si>
    <t>Patasi Devi</t>
  </si>
  <si>
    <t>XXXX3946</t>
  </si>
  <si>
    <t>VILLAGE DASANA KHURD POST DIKAWA,MOLASAR,DASANA KHURD ,341506</t>
  </si>
  <si>
    <t>Dana Ram</t>
  </si>
  <si>
    <t>XXXX6207</t>
  </si>
  <si>
    <t>VPHKXRH</t>
  </si>
  <si>
    <t>DASANA KHURD,MOLASAR,DASANA KHURD,341506</t>
  </si>
  <si>
    <t>Dinesh</t>
  </si>
  <si>
    <t>XXXX9995</t>
  </si>
  <si>
    <t>Gunjan Bhati</t>
  </si>
  <si>
    <t>XXXX2594</t>
  </si>
  <si>
    <t>BASBUQC</t>
  </si>
  <si>
    <t>DASANA KHURD DIDWANA DIST NAGAUR,MOULASAR,DASANA KHURD,341506</t>
  </si>
  <si>
    <t>Kaavya</t>
  </si>
  <si>
    <t>Lala Ram</t>
  </si>
  <si>
    <t>Sumitra</t>
  </si>
  <si>
    <t>XXXX4387</t>
  </si>
  <si>
    <t>YKFMFQK</t>
  </si>
  <si>
    <t>KHATIYO KA BAS,MOLASAR,DASANA KHURD,341506</t>
  </si>
  <si>
    <t>Krish</t>
  </si>
  <si>
    <t>Anita Devi</t>
  </si>
  <si>
    <t>XXXX9242</t>
  </si>
  <si>
    <t>YKBUQYS</t>
  </si>
  <si>
    <t>VILLAGE DASANA KHURD ,MOLASAR,DASANA KHURD ,341506</t>
  </si>
  <si>
    <t>Mohit</t>
  </si>
  <si>
    <t>Awatar Ram</t>
  </si>
  <si>
    <t>Kiran Devi</t>
  </si>
  <si>
    <t>XXXX1919</t>
  </si>
  <si>
    <t>Norta Ram</t>
  </si>
  <si>
    <t>Ramdeva Ram</t>
  </si>
  <si>
    <t>XXXX5682</t>
  </si>
  <si>
    <t>VTOXPPJ</t>
  </si>
  <si>
    <t>VILLAGE DASNA KHURD ,MOLASAR,DASANA KHURD,341506</t>
  </si>
  <si>
    <t>Prema Ram</t>
  </si>
  <si>
    <t>Jagu Ram</t>
  </si>
  <si>
    <t>Baju Devi</t>
  </si>
  <si>
    <t>XXXX6377</t>
  </si>
  <si>
    <t>Rampyari</t>
  </si>
  <si>
    <t>Radhyeshyam</t>
  </si>
  <si>
    <t>XXXX7368</t>
  </si>
  <si>
    <t>Rishabh Chaudhary</t>
  </si>
  <si>
    <t>Narendra Bhakar</t>
  </si>
  <si>
    <t>Saroj Chaudhary</t>
  </si>
  <si>
    <t>XXXX9290</t>
  </si>
  <si>
    <t>DASANA KHURD ,MOLASAR,DASANA KHURD,341506</t>
  </si>
  <si>
    <t>Siya Kanwar</t>
  </si>
  <si>
    <t>XXXX9380</t>
  </si>
  <si>
    <t>Subhash</t>
  </si>
  <si>
    <t>XXXX3471</t>
  </si>
  <si>
    <t>DASANA KHURD MOLASAR,MOLASAR,DASANA KHURD,341506</t>
  </si>
  <si>
    <t>Bhanu Kanwar</t>
  </si>
  <si>
    <t>Pappu Singh</t>
  </si>
  <si>
    <t>Saroj Kanwar</t>
  </si>
  <si>
    <t>XXXX0106</t>
  </si>
  <si>
    <t>VSCBJPH</t>
  </si>
  <si>
    <t>VILL DASANA KHURD POST DIKAWA TEH DEEDWANA,MAULASAR,DASANA KHURD ,341506</t>
  </si>
  <si>
    <t>Gunjan</t>
  </si>
  <si>
    <t>Budha Ram</t>
  </si>
  <si>
    <t>Bhanwari Devi</t>
  </si>
  <si>
    <t>XXXX9407</t>
  </si>
  <si>
    <t>YUSFUKF</t>
  </si>
  <si>
    <t>VILL. DASANA KHURD POST DIKAWA,MAULASAR,DASANA KHURD,341506</t>
  </si>
  <si>
    <t>Harish</t>
  </si>
  <si>
    <t>XXXX5803</t>
  </si>
  <si>
    <t>S/O BALDEVA RAM,MOLASAR,DASANA KHURD POST - DIKAWA,341506</t>
  </si>
  <si>
    <t>Harshita</t>
  </si>
  <si>
    <t>Kamla Devi</t>
  </si>
  <si>
    <t>XXXX4163</t>
  </si>
  <si>
    <t>Hemant Bhakar</t>
  </si>
  <si>
    <t>Bhoma Ram</t>
  </si>
  <si>
    <t>Rupa Devi</t>
  </si>
  <si>
    <t>XXXX1466</t>
  </si>
  <si>
    <t>YFSUSMS</t>
  </si>
  <si>
    <t>Jitu Meghwal</t>
  </si>
  <si>
    <t>XXXX4693</t>
  </si>
  <si>
    <t>YKBBIFC</t>
  </si>
  <si>
    <t>VILLAGE-DASANA KHURD ,POST DIKAWA,MAULASAR,-DASANA KHURD,341506</t>
  </si>
  <si>
    <t>Mahendra</t>
  </si>
  <si>
    <t>Hanumana Ram</t>
  </si>
  <si>
    <t>Manju Devi</t>
  </si>
  <si>
    <t>XXXX6319</t>
  </si>
  <si>
    <t>Manish Kumar</t>
  </si>
  <si>
    <t>Setha Ram</t>
  </si>
  <si>
    <t>Pooja Devi</t>
  </si>
  <si>
    <t>XXXX2845</t>
  </si>
  <si>
    <t>VTTJRKR</t>
  </si>
  <si>
    <t>VILL DASANA KHURD POST DIKAWA ,MOLASAR ,DASANA KHURD ,341506</t>
  </si>
  <si>
    <t>Neetika</t>
  </si>
  <si>
    <t>Dayala Ram Meghwal</t>
  </si>
  <si>
    <t>Santosh</t>
  </si>
  <si>
    <t>XXXX5597</t>
  </si>
  <si>
    <t>VSZBOZX</t>
  </si>
  <si>
    <t>VILL DASANA KHURD POST DIKAWA TEH DEEDWANA,MAULASAR,DASANA KHURD,341506</t>
  </si>
  <si>
    <t>Pappu Ram Thori</t>
  </si>
  <si>
    <t>Harji Ram</t>
  </si>
  <si>
    <t>Jadav Devi</t>
  </si>
  <si>
    <t>XXXX7820</t>
  </si>
  <si>
    <t>ywmbauo</t>
  </si>
  <si>
    <t>post dikawa,MAULASAR,DASANA KHURD,341506</t>
  </si>
  <si>
    <t>Jagdish</t>
  </si>
  <si>
    <t>YSCYFDW</t>
  </si>
  <si>
    <t>VILL-DASANA KHURD,POST-DIKAWA,TEHSIL-DEEDWANA,MAULASAR,DASANA KHURD,341506</t>
  </si>
  <si>
    <t>PRAMOD SINGH</t>
  </si>
  <si>
    <t>CHEN SINGH</t>
  </si>
  <si>
    <t>LALITA KANWAR</t>
  </si>
  <si>
    <t>XXXX0408</t>
  </si>
  <si>
    <t>YRSTBXX</t>
  </si>
  <si>
    <t>Sundar Kumari</t>
  </si>
  <si>
    <t>XXXX8711</t>
  </si>
  <si>
    <t>BCAGBUW</t>
  </si>
  <si>
    <t>VILL DASANA KHURD POST DIKAWA TEH DEEDWANA DIST NAGAUR ,MOULASAR ,DASANA KHURD ,341506</t>
  </si>
  <si>
    <t>Tanu</t>
  </si>
  <si>
    <t>Lichaman Ram</t>
  </si>
  <si>
    <t>XXXX1048</t>
  </si>
  <si>
    <t>VKJSBJV</t>
  </si>
  <si>
    <t>VILL DASANA KHURD POST DIKAWA TEH DEEDWANA,MOLASAR,DASANA KHURD,341506</t>
  </si>
  <si>
    <t>Vishnu</t>
  </si>
  <si>
    <t>Bajrang</t>
  </si>
  <si>
    <t>Jetu</t>
  </si>
  <si>
    <t>XXXX5034</t>
  </si>
  <si>
    <t>YUODMMG</t>
  </si>
  <si>
    <t>VILL.DASANA KHURD,POST DIKAWA, TEHSIL DEEDWANA,MAULASAR,DASANA KHURD,341506</t>
  </si>
  <si>
    <t>Yuvraj Bhakar</t>
  </si>
  <si>
    <t>XXXX9924</t>
  </si>
  <si>
    <t>VZKZZPR</t>
  </si>
  <si>
    <t>DASANA KHURD,MOLASAR,DASANA KHURD ,341506</t>
  </si>
  <si>
    <t>Ananya</t>
  </si>
  <si>
    <t>XXXX6734</t>
  </si>
  <si>
    <t>Arpita</t>
  </si>
  <si>
    <t>XXXX9956</t>
  </si>
  <si>
    <t>Chetan</t>
  </si>
  <si>
    <t>XXXX9837</t>
  </si>
  <si>
    <t>VKBBIFC</t>
  </si>
  <si>
    <t>DEV KISHAN</t>
  </si>
  <si>
    <t>PEMA RAM</t>
  </si>
  <si>
    <t>SAYARI DEVI</t>
  </si>
  <si>
    <t>XXXX0134</t>
  </si>
  <si>
    <t>YUQIOQF</t>
  </si>
  <si>
    <t>DASANA KHURD,MOULASR,DASANA KHURD,341506</t>
  </si>
  <si>
    <t>Giriraj Singh</t>
  </si>
  <si>
    <t>Ram Ratan Singh</t>
  </si>
  <si>
    <t>XXXX9137</t>
  </si>
  <si>
    <t>YUQSACB</t>
  </si>
  <si>
    <t>HARI RAM</t>
  </si>
  <si>
    <t>NARSA RAM</t>
  </si>
  <si>
    <t>CHANDA DEVI</t>
  </si>
  <si>
    <t>XXXX4440</t>
  </si>
  <si>
    <t>YODAKMB</t>
  </si>
  <si>
    <t>HARSHIT JANGIR</t>
  </si>
  <si>
    <t>SANJAY JANGIR</t>
  </si>
  <si>
    <t>URMILA DEVI</t>
  </si>
  <si>
    <t>XXXX2521</t>
  </si>
  <si>
    <t>ywfokkc</t>
  </si>
  <si>
    <t>dasana khurd,molasar,dasana khurd,341506</t>
  </si>
  <si>
    <t>Hemlata</t>
  </si>
  <si>
    <t>XXXX0165</t>
  </si>
  <si>
    <t>Himanshi</t>
  </si>
  <si>
    <t>XXXX8202</t>
  </si>
  <si>
    <t>Himanshi Kanwar</t>
  </si>
  <si>
    <t>Balraj Singh Rajpoot</t>
  </si>
  <si>
    <t>Rachna Kanwar</t>
  </si>
  <si>
    <t>XXXX6862</t>
  </si>
  <si>
    <t>Jyoti</t>
  </si>
  <si>
    <t>Jodha Ram</t>
  </si>
  <si>
    <t>Sohani Devi</t>
  </si>
  <si>
    <t>XXXX0395</t>
  </si>
  <si>
    <t>9999-LG</t>
  </si>
  <si>
    <t>KOMITA RAYKA</t>
  </si>
  <si>
    <t>BHEEMRAJ REBARI</t>
  </si>
  <si>
    <t>SITA REBARI</t>
  </si>
  <si>
    <t>XXXX9374</t>
  </si>
  <si>
    <t>YWUYDCW</t>
  </si>
  <si>
    <t>DHANI BHAVSAGAR ,SHAHPURA ,DHANI BHAVSAGAR ,311404</t>
  </si>
  <si>
    <t>Krishana Jangir</t>
  </si>
  <si>
    <t>Keshar Ram Jangir</t>
  </si>
  <si>
    <t>Sajjan Jangir</t>
  </si>
  <si>
    <t>XXXX9767</t>
  </si>
  <si>
    <t>VILL-DASANA KHURD POST- DIKAWA,MAULASAR,DASANA KHURD,341506</t>
  </si>
  <si>
    <t>KRISHNA</t>
  </si>
  <si>
    <t>RAMNIWAS RAM</t>
  </si>
  <si>
    <t>CHENA DEVI</t>
  </si>
  <si>
    <t>XXXX4835</t>
  </si>
  <si>
    <t>YMAMOFC</t>
  </si>
  <si>
    <t>Lichhama</t>
  </si>
  <si>
    <t>Hanuman Ram</t>
  </si>
  <si>
    <t>XXXX1479</t>
  </si>
  <si>
    <t>Lucky Bhunwal</t>
  </si>
  <si>
    <t>XXXX1957</t>
  </si>
  <si>
    <t>S/O KISANA RAM BHUNWAL,MOLASAR,DASANA KHURD POST - DIKAWA,341506</t>
  </si>
  <si>
    <t>MANISHA</t>
  </si>
  <si>
    <t>PANNA RAM</t>
  </si>
  <si>
    <t>SUKHI DEVI</t>
  </si>
  <si>
    <t>XXXX7859</t>
  </si>
  <si>
    <t>VZXNGJP</t>
  </si>
  <si>
    <t>Monika</t>
  </si>
  <si>
    <t>Birada Ram</t>
  </si>
  <si>
    <t>Sarita Devi</t>
  </si>
  <si>
    <t>XXXX0479</t>
  </si>
  <si>
    <t>YUOUQDO</t>
  </si>
  <si>
    <t>NARENDRA</t>
  </si>
  <si>
    <t>BANSHI RAM</t>
  </si>
  <si>
    <t>GOURA DEVI</t>
  </si>
  <si>
    <t>XXXX3530</t>
  </si>
  <si>
    <t>YUQMQSK</t>
  </si>
  <si>
    <t>Nikita</t>
  </si>
  <si>
    <t>XXXX9923</t>
  </si>
  <si>
    <t>Nimisha Jangir</t>
  </si>
  <si>
    <t>Hari Ram</t>
  </si>
  <si>
    <t>Muli Devi</t>
  </si>
  <si>
    <t>XXXX2041</t>
  </si>
  <si>
    <t>Pawan Gurjar</t>
  </si>
  <si>
    <t>XXXX9167</t>
  </si>
  <si>
    <t>PRADEEP</t>
  </si>
  <si>
    <t>RAJU NATH</t>
  </si>
  <si>
    <t>SONI DEVI</t>
  </si>
  <si>
    <t>XXXX4973</t>
  </si>
  <si>
    <t>VTNJCRP</t>
  </si>
  <si>
    <t>Rohit Singh</t>
  </si>
  <si>
    <t>Sukh Singh</t>
  </si>
  <si>
    <t>XXXX5125</t>
  </si>
  <si>
    <t>SARITA</t>
  </si>
  <si>
    <t>REVATA RAM</t>
  </si>
  <si>
    <t>ANJU DEVI</t>
  </si>
  <si>
    <t>XXXX3208</t>
  </si>
  <si>
    <t>VVWHZKJ</t>
  </si>
  <si>
    <t>Shyam Singh</t>
  </si>
  <si>
    <t>Datar Singh</t>
  </si>
  <si>
    <t>Son Kanwar</t>
  </si>
  <si>
    <t>XXXX7791</t>
  </si>
  <si>
    <t>S/O DATAR SINGH,MOLASAR,DASANA KHURD, POST - DIKAWA,341506</t>
  </si>
  <si>
    <t>Sumeet Bhunwal</t>
  </si>
  <si>
    <t>Harendra Ram</t>
  </si>
  <si>
    <t>XXXX8840</t>
  </si>
  <si>
    <t>Vinod Netar</t>
  </si>
  <si>
    <t>Deva Ram</t>
  </si>
  <si>
    <t>XXXX5204</t>
  </si>
  <si>
    <t>Vivek Soni</t>
  </si>
  <si>
    <t>XXXX9219</t>
  </si>
  <si>
    <t>VKXCHBT</t>
  </si>
  <si>
    <t>VILL DASANA KHURD POST DIKAWA TEH DEEDWANA NAGAUR ,MOULASAR ,DASANA KHURD ,341506</t>
  </si>
  <si>
    <t>Yogendra</t>
  </si>
  <si>
    <t>Babluram Gurjar</t>
  </si>
  <si>
    <t>Divya</t>
  </si>
  <si>
    <t>XXXX3390</t>
  </si>
  <si>
    <t>VTBBJRX</t>
  </si>
  <si>
    <t>ARTI JANGIR</t>
  </si>
  <si>
    <t>MULA RAM</t>
  </si>
  <si>
    <t>BHAGOTI</t>
  </si>
  <si>
    <t>XXXX1356</t>
  </si>
  <si>
    <t>BABKSSF</t>
  </si>
  <si>
    <t>Astha Jangir</t>
  </si>
  <si>
    <t>XXXX8233</t>
  </si>
  <si>
    <t>BABALI</t>
  </si>
  <si>
    <t>JHODHARAM</t>
  </si>
  <si>
    <t>SOHNI DEVI</t>
  </si>
  <si>
    <t>XXXX7810</t>
  </si>
  <si>
    <t>Post dikawa,Molasar,DASANA khurd,341506</t>
  </si>
  <si>
    <t>Dashrath</t>
  </si>
  <si>
    <t>Setha ram</t>
  </si>
  <si>
    <t>XXXX7862</t>
  </si>
  <si>
    <t>dasana khurd ,MOLASAR ,DASANA KHURD ,341506</t>
  </si>
  <si>
    <t>Karishma</t>
  </si>
  <si>
    <t>Teja Ram</t>
  </si>
  <si>
    <t>Rekha Devi</t>
  </si>
  <si>
    <t>XXXX9522</t>
  </si>
  <si>
    <t>KOMAL</t>
  </si>
  <si>
    <t>NEMICHAND</t>
  </si>
  <si>
    <t>CHOOTUDI</t>
  </si>
  <si>
    <t>XXXX3819</t>
  </si>
  <si>
    <t>VPHPRVH</t>
  </si>
  <si>
    <t>LICHHMA</t>
  </si>
  <si>
    <t>RAMU RAM</t>
  </si>
  <si>
    <t>DURGA DEVI</t>
  </si>
  <si>
    <t>XXXX0987</t>
  </si>
  <si>
    <t>YUMQCQC</t>
  </si>
  <si>
    <t>Mumal Kanwar</t>
  </si>
  <si>
    <t>Mahendra Singh</t>
  </si>
  <si>
    <t>Dariyav Kanwar</t>
  </si>
  <si>
    <t>XXXX9455</t>
  </si>
  <si>
    <t>VTTJBCR</t>
  </si>
  <si>
    <t>Post dikawa,Moulasar,Fasana khurd,341506</t>
  </si>
  <si>
    <t>PANKAJ</t>
  </si>
  <si>
    <t>GITA DEVI</t>
  </si>
  <si>
    <t>XXXX5618</t>
  </si>
  <si>
    <t>YMAKDQC</t>
  </si>
  <si>
    <t>POOJA</t>
  </si>
  <si>
    <t>DEEPA RAM</t>
  </si>
  <si>
    <t>AARTI DEVI</t>
  </si>
  <si>
    <t>XXXX5420</t>
  </si>
  <si>
    <t>PRAVEEN CHOUDHARY</t>
  </si>
  <si>
    <t>HARJIRAM</t>
  </si>
  <si>
    <t>MANJUDEVI</t>
  </si>
  <si>
    <t>XXXX1905</t>
  </si>
  <si>
    <t>Vwozkkr</t>
  </si>
  <si>
    <t>PRIYANKA</t>
  </si>
  <si>
    <t>KAILASH CHAND</t>
  </si>
  <si>
    <t>GANPATI</t>
  </si>
  <si>
    <t>XXXX1382</t>
  </si>
  <si>
    <t>YUAOKEF</t>
  </si>
  <si>
    <t>Ravi</t>
  </si>
  <si>
    <t>Gokul Ram</t>
  </si>
  <si>
    <t>Gita Devi</t>
  </si>
  <si>
    <t>XXXX3236</t>
  </si>
  <si>
    <t>VVGJBXT</t>
  </si>
  <si>
    <t>BHAGU RAM</t>
  </si>
  <si>
    <t>CHUKA DEVI</t>
  </si>
  <si>
    <t>XXXX7516</t>
  </si>
  <si>
    <t>YDEQAKO</t>
  </si>
  <si>
    <t>SHYAM PRATAP</t>
  </si>
  <si>
    <t>XXXX2366</t>
  </si>
  <si>
    <t>Sunil</t>
  </si>
  <si>
    <t>XXXX4840</t>
  </si>
  <si>
    <t>Kani Devi</t>
  </si>
  <si>
    <t>XXXX2465</t>
  </si>
  <si>
    <t>SURAJ SONI</t>
  </si>
  <si>
    <t>BABULAL SONI</t>
  </si>
  <si>
    <t>RUKMA DEVI SONI</t>
  </si>
  <si>
    <t>XXXX7318</t>
  </si>
  <si>
    <t>YUQMMBF</t>
  </si>
  <si>
    <t>SURYA PRATAP</t>
  </si>
  <si>
    <t>SUKHA RAM</t>
  </si>
  <si>
    <t>PREM DEVI</t>
  </si>
  <si>
    <t>XXXX6320</t>
  </si>
  <si>
    <t>AARTI PRAJAPAT</t>
  </si>
  <si>
    <t>JETHA RAM</t>
  </si>
  <si>
    <t>SANTOSH</t>
  </si>
  <si>
    <t>XXXX1327</t>
  </si>
  <si>
    <t>DASANA KHURD,DIDWANA,DASANA KHURD,341303</t>
  </si>
  <si>
    <t>Amit Singh</t>
  </si>
  <si>
    <t>Chain Singh</t>
  </si>
  <si>
    <t>Lalita Kanwar</t>
  </si>
  <si>
    <t>Heerwana,Udaipurwati,Heerwana,333053</t>
  </si>
  <si>
    <t>DEEPAK JANGIR</t>
  </si>
  <si>
    <t>NATHU RAM JANGIR</t>
  </si>
  <si>
    <t>SANTOSH DEVI</t>
  </si>
  <si>
    <t>XXXX6151</t>
  </si>
  <si>
    <t>Vkjkjhj</t>
  </si>
  <si>
    <t>DIKSHITA SHARMA</t>
  </si>
  <si>
    <t>PREMRAJ SHARMA</t>
  </si>
  <si>
    <t>MAINA DEVI</t>
  </si>
  <si>
    <t>XXXX6169</t>
  </si>
  <si>
    <t>VTPVJCT</t>
  </si>
  <si>
    <t>VPO DASANA KHURD,MOLASAR,TEHSIL DIDWANA,341506</t>
  </si>
  <si>
    <t>DIPIKA</t>
  </si>
  <si>
    <t>LALA RAM</t>
  </si>
  <si>
    <t>VIMLA DEVI</t>
  </si>
  <si>
    <t>XXXX2970</t>
  </si>
  <si>
    <t>Dikawa,Molasar,Dasanakhurd,341506</t>
  </si>
  <si>
    <t>Harshit Bhunwal</t>
  </si>
  <si>
    <t>XXXX4376</t>
  </si>
  <si>
    <t>JITENDRA SINGH</t>
  </si>
  <si>
    <t>MADAN SINGH</t>
  </si>
  <si>
    <t>GEETA KANWAR</t>
  </si>
  <si>
    <t>XXXX1968</t>
  </si>
  <si>
    <t>VTNPGCJ</t>
  </si>
  <si>
    <t>KARAN</t>
  </si>
  <si>
    <t>XXXX0186</t>
  </si>
  <si>
    <t>KHUSHBU</t>
  </si>
  <si>
    <t>BIRDA RAM</t>
  </si>
  <si>
    <t>SARITA DEVI</t>
  </si>
  <si>
    <t>XXXX4525</t>
  </si>
  <si>
    <t>XXXX6234</t>
  </si>
  <si>
    <t>KRISHNA SHARMA</t>
  </si>
  <si>
    <t>SITARAM</t>
  </si>
  <si>
    <t>LIPIKA</t>
  </si>
  <si>
    <t>XXXX1729</t>
  </si>
  <si>
    <t>YSCYFDB</t>
  </si>
  <si>
    <t>VPO DASANA KHURD,MOLASAR,DASANA KHURD,341506</t>
  </si>
  <si>
    <t>LAXMI PRAJAPAT</t>
  </si>
  <si>
    <t>JETHARAM</t>
  </si>
  <si>
    <t>XXXX0277</t>
  </si>
  <si>
    <t>MANOJ</t>
  </si>
  <si>
    <t>GANPATI DEVI</t>
  </si>
  <si>
    <t>XXXX1352</t>
  </si>
  <si>
    <t>MINAXI</t>
  </si>
  <si>
    <t>JAGU RAM</t>
  </si>
  <si>
    <t>BAJU DEVI</t>
  </si>
  <si>
    <t>XXXX2628</t>
  </si>
  <si>
    <t>NISHA NATH</t>
  </si>
  <si>
    <t>RAJU RAM</t>
  </si>
  <si>
    <t>XXXX2724</t>
  </si>
  <si>
    <t>XXXX8902</t>
  </si>
  <si>
    <t>PRIYANKA JAKHAR</t>
  </si>
  <si>
    <t>TULACHHA RAM</t>
  </si>
  <si>
    <t>XXXX3116</t>
  </si>
  <si>
    <t>VROOJCT</t>
  </si>
  <si>
    <t>Dikawa,Molasar,Dasana khurd,341506</t>
  </si>
  <si>
    <t>Rahul Singh</t>
  </si>
  <si>
    <t>XXXX1041</t>
  </si>
  <si>
    <t>RAJVEER SINGH</t>
  </si>
  <si>
    <t>PAPPU SINGH</t>
  </si>
  <si>
    <t>SAROJ KANWAR</t>
  </si>
  <si>
    <t>Vscdjph</t>
  </si>
  <si>
    <t>SHIVRAJ SINGH</t>
  </si>
  <si>
    <t>GIRDHARI SINGH</t>
  </si>
  <si>
    <t>MANJU KANWAR</t>
  </si>
  <si>
    <t>XXXX6480</t>
  </si>
  <si>
    <t>SUMAN BHATI</t>
  </si>
  <si>
    <t>ASHOK</t>
  </si>
  <si>
    <t>RAGANI</t>
  </si>
  <si>
    <t>XXXX9919</t>
  </si>
  <si>
    <t>AJAY</t>
  </si>
  <si>
    <t>GIRDHARI</t>
  </si>
  <si>
    <t>KHETURI</t>
  </si>
  <si>
    <t>XXXX2660</t>
  </si>
  <si>
    <t>YUMMWCW</t>
  </si>
  <si>
    <t>POST DIKAWA,MAUASAR,DASANA KHURD,341506</t>
  </si>
  <si>
    <t>Bhawna Kanwar</t>
  </si>
  <si>
    <t>Anand Singh</t>
  </si>
  <si>
    <t>Rohitash Kanwar</t>
  </si>
  <si>
    <t>XXXX3912</t>
  </si>
  <si>
    <t>CHHATRAPAL</t>
  </si>
  <si>
    <t>BABLU RAM GURJAR</t>
  </si>
  <si>
    <t>DIVYA</t>
  </si>
  <si>
    <t>XXXX8365</t>
  </si>
  <si>
    <t>DEVRAJ SINGH</t>
  </si>
  <si>
    <t>MAHAVEER SINGH</t>
  </si>
  <si>
    <t>KIRAN KANWAR</t>
  </si>
  <si>
    <t>XXXX3609</t>
  </si>
  <si>
    <t>YWWACMO</t>
  </si>
  <si>
    <t>POST DIKAWA,MOLASAR,DASANA KHURD,341506</t>
  </si>
  <si>
    <t>DILIP</t>
  </si>
  <si>
    <t>BANSI RAM</t>
  </si>
  <si>
    <t>GORA DEVI</t>
  </si>
  <si>
    <t>XXXX8820</t>
  </si>
  <si>
    <t>Dikawa,Molasar,DASANA khurd,341506</t>
  </si>
  <si>
    <t>HARENDRA GURJAR</t>
  </si>
  <si>
    <t>BUDHA RAM</t>
  </si>
  <si>
    <t>BHANWARI DEVI</t>
  </si>
  <si>
    <t>XXXX9750</t>
  </si>
  <si>
    <t>Khushi</t>
  </si>
  <si>
    <t>XXXX4904</t>
  </si>
  <si>
    <t>KISAN BHAKAR</t>
  </si>
  <si>
    <t>SATYNARAYAN</t>
  </si>
  <si>
    <t>VIMALA</t>
  </si>
  <si>
    <t>XXXX4866</t>
  </si>
  <si>
    <t>YUMMUSS</t>
  </si>
  <si>
    <t>MANISH NATH</t>
  </si>
  <si>
    <t>XXXX8307</t>
  </si>
  <si>
    <t>MANOJ SAIN</t>
  </si>
  <si>
    <t>MOHANA RAM</t>
  </si>
  <si>
    <t>RUKAMA DEVI</t>
  </si>
  <si>
    <t>XXXX9625</t>
  </si>
  <si>
    <t>VBBGOZN</t>
  </si>
  <si>
    <t>MOHIT SAIN</t>
  </si>
  <si>
    <t>RAMNIWAS</t>
  </si>
  <si>
    <t>XXXX0750</t>
  </si>
  <si>
    <t>NEHA KANWAR</t>
  </si>
  <si>
    <t>DHANNA RAM</t>
  </si>
  <si>
    <t>XXXX7003</t>
  </si>
  <si>
    <t>YUYKFCB</t>
  </si>
  <si>
    <t>XXXX0535</t>
  </si>
  <si>
    <t>NISHA KANWAR</t>
  </si>
  <si>
    <t>BALVEER SINGH</t>
  </si>
  <si>
    <t>LAD KANWAR</t>
  </si>
  <si>
    <t>XXXX8728</t>
  </si>
  <si>
    <t>VPHOPGV</t>
  </si>
  <si>
    <t>NISHA THORY</t>
  </si>
  <si>
    <t>RAMSWAROOP THORY</t>
  </si>
  <si>
    <t>XXXX0598</t>
  </si>
  <si>
    <t>YWOFBOB</t>
  </si>
  <si>
    <t>PUNAM KANWAR</t>
  </si>
  <si>
    <t>VIKRAM SINGH</t>
  </si>
  <si>
    <t>PRAKASH KANWAR</t>
  </si>
  <si>
    <t>XXXX4988</t>
  </si>
  <si>
    <t>VILLAGE DASANA KHURD POST DIKAWA ,MOLASAR ,DASANA KHURD ,341506</t>
  </si>
  <si>
    <t>Rinu Thalore</t>
  </si>
  <si>
    <t>Sohana Ram</t>
  </si>
  <si>
    <t>Reshmi</t>
  </si>
  <si>
    <t>XXXX1393</t>
  </si>
  <si>
    <t>D/O SOHANA RAM,MOLASAR,DASANA KHURD POST - DIKAWA,341506</t>
  </si>
  <si>
    <t>VIKKI PAL</t>
  </si>
  <si>
    <t>BODU RAM</t>
  </si>
  <si>
    <t>DHANI DEVI</t>
  </si>
  <si>
    <t>XXXX6919</t>
  </si>
  <si>
    <t>VTRJTSY</t>
  </si>
  <si>
    <t>Post Dikawa,Molasar,DASANA khurd,341506</t>
  </si>
  <si>
    <t>Vishal</t>
  </si>
  <si>
    <t>Balkishan</t>
  </si>
  <si>
    <t>Pana Devi</t>
  </si>
  <si>
    <t>XXXX9531</t>
  </si>
  <si>
    <t>DASANA KHURD,MOLASAR,,341506</t>
  </si>
  <si>
    <t>BHOMA RAM</t>
  </si>
  <si>
    <t>GANAPATI DEVI</t>
  </si>
  <si>
    <t>XXXX9244</t>
  </si>
  <si>
    <t>VILL-DHAKI KI DHANI,MOLASAR,VILL-DHAKI KI DHANI POST-AKODA,341506</t>
  </si>
  <si>
    <t>KAMLESH</t>
  </si>
  <si>
    <t>BHANWAR LAL</t>
  </si>
  <si>
    <t>GODAWARI</t>
  </si>
  <si>
    <t>XXXX4925</t>
  </si>
  <si>
    <t>YOBKUAO</t>
  </si>
  <si>
    <t>VILL-DASANA KHURD,MAULASAR,POST-DIKAWA,341506</t>
  </si>
  <si>
    <t>MONIKA SAIN</t>
  </si>
  <si>
    <t>RAMNIWAS SAIN</t>
  </si>
  <si>
    <t>XXXX3332</t>
  </si>
  <si>
    <t>MUKESH MEGHWAL</t>
  </si>
  <si>
    <t>RAMNARAYAN</t>
  </si>
  <si>
    <t>KAMLA DEVI</t>
  </si>
  <si>
    <t>XXXX2601</t>
  </si>
  <si>
    <t>VVTXCZI</t>
  </si>
  <si>
    <t>VILLAGE DASANA KHURD POST DIKAWA,MOLASAR TEH DIDWANA,DASANA KHURD,341506</t>
  </si>
  <si>
    <t>RADHA NAYAK</t>
  </si>
  <si>
    <t>JODHARAM</t>
  </si>
  <si>
    <t>SOHANI DEVI</t>
  </si>
  <si>
    <t>XXXX9200</t>
  </si>
  <si>
    <t>RUKMA NAYAK</t>
  </si>
  <si>
    <t>XXXX0788</t>
  </si>
  <si>
    <t>SAPNA BAWARI</t>
  </si>
  <si>
    <t>BABU LAL</t>
  </si>
  <si>
    <t>MAYA DEVI</t>
  </si>
  <si>
    <t>XXXX2335</t>
  </si>
  <si>
    <t>YUMMIIF</t>
  </si>
  <si>
    <t>RAJURAM</t>
  </si>
  <si>
    <t>SUMAN DEVI</t>
  </si>
  <si>
    <t>XXXX7931</t>
  </si>
  <si>
    <t>VHSJHCH</t>
  </si>
  <si>
    <t>SUNTHALI,MAKARANA,KOOKRODH,341319</t>
  </si>
  <si>
    <t>SHIVRAJ</t>
  </si>
  <si>
    <t>XXXX3690</t>
  </si>
  <si>
    <t>babkssf</t>
  </si>
  <si>
    <t>Dasana khurd,Molasar,Dasana khurd,341506</t>
  </si>
  <si>
    <t>Sushila</t>
  </si>
  <si>
    <t>XXXX2812</t>
  </si>
  <si>
    <t>TAMANNA RATHORE</t>
  </si>
  <si>
    <t>XXXX4390</t>
  </si>
  <si>
    <t>VKFDUQB</t>
  </si>
  <si>
    <t>DIKAWA,MOLASAR,DASANA KHURD,341306</t>
  </si>
  <si>
    <t>YASHPAL BHAKAR</t>
  </si>
  <si>
    <t>BHAGWANI DEVI</t>
  </si>
  <si>
    <t>XXXX0386</t>
  </si>
  <si>
    <t>YBJYDCW</t>
  </si>
  <si>
    <t>Deepu Kanwar</t>
  </si>
  <si>
    <t>Shimbhu Singh</t>
  </si>
  <si>
    <t>XXXX6221</t>
  </si>
  <si>
    <t>YSCYODG</t>
  </si>
  <si>
    <t>HEMYATI</t>
  </si>
  <si>
    <t>JAGDISH</t>
  </si>
  <si>
    <t>SUPYAR DEVI</t>
  </si>
  <si>
    <t>XXXX6381</t>
  </si>
  <si>
    <t>VVWTBBH</t>
  </si>
  <si>
    <t>PRAKASH DERU</t>
  </si>
  <si>
    <t>XXXX9150</t>
  </si>
  <si>
    <t>RAKESH NAYAK</t>
  </si>
  <si>
    <t>NARAYAN RAM</t>
  </si>
  <si>
    <t>KAMALA DEVI</t>
  </si>
  <si>
    <t>XXXX1156</t>
  </si>
  <si>
    <t>RAVINDRA BHAKAR</t>
  </si>
  <si>
    <t>RAMNIWAS BHAKAR</t>
  </si>
  <si>
    <t>BHAGAWANI DEVI</t>
  </si>
  <si>
    <t>XXXX0861</t>
  </si>
  <si>
    <t>YBGYDCW</t>
  </si>
  <si>
    <t>SHIVRAJ BAWARI</t>
  </si>
  <si>
    <t>BIRBAL RAM BAWARI</t>
  </si>
  <si>
    <t>RAJU DEVI</t>
  </si>
  <si>
    <t>XXXX3443</t>
  </si>
  <si>
    <t>VTRPPBX</t>
  </si>
  <si>
    <t>SHYOPAL GURJAR</t>
  </si>
  <si>
    <t>SITA DEVI</t>
  </si>
  <si>
    <t>XXXX1432</t>
  </si>
  <si>
    <t>YYDCQYO</t>
  </si>
  <si>
    <t>USHA KANWAR</t>
  </si>
  <si>
    <t>RAJU KANWAR</t>
  </si>
  <si>
    <t>XXXX1810</t>
  </si>
  <si>
    <t>YUVRAJ SINGH</t>
  </si>
  <si>
    <t>XXXX4103</t>
  </si>
  <si>
    <t>Anil</t>
  </si>
  <si>
    <t>XXXX3046</t>
  </si>
  <si>
    <t>BHARATI</t>
  </si>
  <si>
    <t>VIMLA</t>
  </si>
  <si>
    <t>XXXX0511</t>
  </si>
  <si>
    <t>GYAN KANWAR</t>
  </si>
  <si>
    <t>RAJENDRA SINGH</t>
  </si>
  <si>
    <t>XXXX5285</t>
  </si>
  <si>
    <t>VRVBJHT</t>
  </si>
  <si>
    <t>LICHHAMAN LORA</t>
  </si>
  <si>
    <t>RAMESHWAR LORA</t>
  </si>
  <si>
    <t>SHANTI DEVI</t>
  </si>
  <si>
    <t>XXXX4269</t>
  </si>
  <si>
    <t>YDOBFSW</t>
  </si>
  <si>
    <t>MANISHA KANWAR</t>
  </si>
  <si>
    <t>XXXX8076</t>
  </si>
  <si>
    <t>VRYBJHT</t>
  </si>
  <si>
    <t>NARAYAN</t>
  </si>
  <si>
    <t>SHRAWAN RAM GURJAR</t>
  </si>
  <si>
    <t>LALI DEVI</t>
  </si>
  <si>
    <t>XXXX0923</t>
  </si>
  <si>
    <t>VTZCPPR</t>
  </si>
  <si>
    <t>RENU</t>
  </si>
  <si>
    <t>DHARMA RAM</t>
  </si>
  <si>
    <t>INDRA DEVI</t>
  </si>
  <si>
    <t>XXXX1925</t>
  </si>
  <si>
    <t>SHOPAL SINGH</t>
  </si>
  <si>
    <t>BHAWANI SINGH</t>
  </si>
  <si>
    <t>XXXX0936</t>
  </si>
  <si>
    <t>YUBDFOK</t>
  </si>
  <si>
    <t>POSTDIKAWA,MOLASAR,DASANA KHURD,341506</t>
  </si>
  <si>
    <t>USHA LORA</t>
  </si>
  <si>
    <t>NANURAM LORA</t>
  </si>
  <si>
    <t>XXXX0804</t>
  </si>
  <si>
    <t>VORCCWH</t>
  </si>
  <si>
    <t>VIKAS LORA</t>
  </si>
  <si>
    <t>GODAVARI DEVI</t>
  </si>
  <si>
    <t>XXXX9383</t>
  </si>
  <si>
    <t>yobkuao</t>
  </si>
  <si>
    <t>Dasana khurd ,POST DIKAWA ,MAULASAR,Dasana khurd,341506</t>
  </si>
  <si>
    <t>Yogesh Ram</t>
  </si>
  <si>
    <t>Lichhman Ram</t>
  </si>
  <si>
    <t>Dallu Devi</t>
  </si>
  <si>
    <t>XXXX1807</t>
  </si>
  <si>
    <t>VILL DASANA KHURD,MOLASAR,DASANA KHURD,341506</t>
  </si>
  <si>
    <t>Dob  in Words</t>
  </si>
  <si>
    <t>CLASS</t>
  </si>
  <si>
    <t>SEC</t>
  </si>
  <si>
    <t>S.NO</t>
  </si>
  <si>
    <t>Øe l-</t>
  </si>
  <si>
    <t>izfr;ksxh dk uke</t>
  </si>
  <si>
    <t>firk dk uke</t>
  </si>
  <si>
    <t xml:space="preserve">tUe frfFk vadks esa </t>
  </si>
  <si>
    <t xml:space="preserve">tUe frfFk 'kCnks esa </t>
  </si>
  <si>
    <t>fo|ky; es izos'k ysus dh fnukad</t>
  </si>
  <si>
    <t>fo|ky; es izos'k Øekad</t>
  </si>
  <si>
    <t>iÙkk</t>
  </si>
  <si>
    <t>d{kk</t>
  </si>
  <si>
    <t>oxZ</t>
  </si>
  <si>
    <t xml:space="preserve">orZeku d{kk esa  dc ls i&lt;+ jgk gSa </t>
  </si>
  <si>
    <t>ekrk dk uke</t>
  </si>
  <si>
    <t>vk/kkj dkMZ u-</t>
  </si>
  <si>
    <t>vfHkHkkod eksckbZy u-</t>
  </si>
  <si>
    <t>'kkjhfjd fu'kkfu;kW 1-</t>
  </si>
  <si>
    <t>'kkjhfjd fu'kkfu;kW 2-</t>
  </si>
  <si>
    <t>cSad [kkrk /kkjd dk uke</t>
  </si>
  <si>
    <t xml:space="preserve">cSad [kkrk /kkjd dh] [kkrk l[a;k </t>
  </si>
  <si>
    <t>cSad 'kk[kk dk uke</t>
  </si>
  <si>
    <t>IFSC CODE</t>
  </si>
  <si>
    <t xml:space="preserve">mifLFkfr d+{kk </t>
  </si>
  <si>
    <t xml:space="preserve">mifLFkfr eSnku </t>
  </si>
  <si>
    <t>प्रवेशांक न. लिखे</t>
  </si>
  <si>
    <t>;ksX;rk QkWeZ</t>
  </si>
  <si>
    <t>izfr;ksfxrk gsrq</t>
  </si>
  <si>
    <t xml:space="preserve">ftyk </t>
  </si>
  <si>
    <t>e.M+y</t>
  </si>
  <si>
    <t>QkWeZ u</t>
  </si>
  <si>
    <t xml:space="preserve">izfr;ksfxrk dh vof/k fnukad </t>
  </si>
  <si>
    <t>ls</t>
  </si>
  <si>
    <t>rd</t>
  </si>
  <si>
    <t>1- izfr;ksxh dk uke %&amp;</t>
  </si>
  <si>
    <t>2- firk dk uke %&amp;</t>
  </si>
  <si>
    <t>2-a ekrk dk uke %&amp;</t>
  </si>
  <si>
    <t xml:space="preserve">3- LFkkbZ irk  </t>
  </si>
  <si>
    <t>4- tUe frfFk ¼v½ vadks esa</t>
  </si>
  <si>
    <t xml:space="preserve">             ¼c½ ’kCnks esa     </t>
  </si>
  <si>
    <t xml:space="preserve">5- fo|ky; es izos'k ysus dh fnukad </t>
  </si>
  <si>
    <t>8. BRANCH NAME</t>
  </si>
  <si>
    <t>10. IFSC code</t>
  </si>
  <si>
    <t>11- d{kk</t>
  </si>
  <si>
    <t xml:space="preserve">12- orZeku d{kk es dc ls i&lt;+ jgk@jgh gS </t>
  </si>
  <si>
    <t>13- vk/kkj u-</t>
  </si>
  <si>
    <t>dks vk;q dh x.kuk</t>
  </si>
  <si>
    <t xml:space="preserve">17 'kkjhfjd f'k{kd bZ-esy vkbZ Mh </t>
  </si>
  <si>
    <t>gLrk{kj izfr;ksxh</t>
  </si>
  <si>
    <t xml:space="preserve">                        izekf.kr fd;k tkrk gSa fd mijksDr fooj.k fo|ky; ds S.R jftLVj o vU; fjdkMZ </t>
  </si>
  <si>
    <t>esjh tkudkjh esa iw.kZr;k lR; gSa izfr;ksxh esa dksbZ Qhl cdk;k ugha gS A</t>
  </si>
  <si>
    <t xml:space="preserve">  </t>
  </si>
  <si>
    <t>vkidks lwfpr fd;k tkrk gS fd vkids okMZ</t>
  </si>
  <si>
    <t>Hkkx ysus gsrq ¼LFkku</t>
  </si>
  <si>
    <t>Hkstk tk jgk gS ½</t>
  </si>
  <si>
    <t xml:space="preserve"> og fnukad </t>
  </si>
  <si>
    <t xml:space="preserve">  gLrk{kj</t>
  </si>
  <si>
    <t>firk @vfHkHkkod }kjk  ?kks"k.kk</t>
  </si>
  <si>
    <t>firk @laj{kd vius okMZ</t>
  </si>
  <si>
    <t xml:space="preserve">dks </t>
  </si>
  <si>
    <t>fpfdRldh; izek.k i=</t>
  </si>
  <si>
    <t xml:space="preserve">  dks </t>
  </si>
  <si>
    <t>डीडवाना-कुचामन</t>
  </si>
  <si>
    <t>मंडल</t>
  </si>
  <si>
    <t>अजमेर</t>
  </si>
  <si>
    <t>राजकीय उच्च माध्यमिक विद्यालय डसाणा खुर्द ब्लॉक मौलासर जिला - डीडवाना-कुचामन</t>
  </si>
  <si>
    <t>नाम विद्यालय</t>
  </si>
  <si>
    <t>6-fo|ky; es izos'k Øekad</t>
  </si>
  <si>
    <t>KOLIYA</t>
  </si>
  <si>
    <t>SBIN0031406</t>
  </si>
  <si>
    <t>15- nks  'kkjhfjd fu'kkfu;kWa  1-                                                                                                                                                                                                                                                                                      2 .</t>
  </si>
  <si>
    <t>YEAR</t>
  </si>
  <si>
    <t>MONTH</t>
  </si>
  <si>
    <t>DAY</t>
  </si>
  <si>
    <t xml:space="preserve">चेहरे पर बायीं तरफ तिल का निशान </t>
  </si>
  <si>
    <t>दाये हाथ के अंगूठे पर चोट का निशान</t>
  </si>
  <si>
    <t>दूरभाष न.(कोड सहित)</t>
  </si>
  <si>
    <t>1.विद्यालय</t>
  </si>
  <si>
    <t>2.प्रधानाचार्य/प्रधानाध्यापक</t>
  </si>
  <si>
    <t>3.शारीरिक शिक्षक</t>
  </si>
  <si>
    <t>4.अभिभावक</t>
  </si>
  <si>
    <t>विद्यालय के दूरभाष न</t>
  </si>
  <si>
    <t>abcd@gmail.com</t>
  </si>
  <si>
    <t>व.अ.</t>
  </si>
  <si>
    <r>
      <t xml:space="preserve"> प्रतियोगिता  में भाग लेने हेतु </t>
    </r>
    <r>
      <rPr>
        <b/>
        <sz val="16"/>
        <rFont val="Kruti Dev 010"/>
      </rPr>
      <t xml:space="preserve">Vhe izHkkjh dks izfr;ksfxrk ds fy;s fo|ky; ls dk;ZeqDRk djus dh fnukad  </t>
    </r>
    <r>
      <rPr>
        <b/>
        <sz val="12"/>
        <rFont val="Kruti Dev 010"/>
      </rPr>
      <t xml:space="preserve"> </t>
    </r>
  </si>
  <si>
    <t>कब्बड्डी</t>
  </si>
  <si>
    <t>विद्यालय की EMAIL.ID:--</t>
  </si>
  <si>
    <t xml:space="preserve"> gLrk{kj</t>
  </si>
  <si>
    <t xml:space="preserve">        iz/kkukpk;Z@iz/kkuk/;kid</t>
  </si>
  <si>
    <t>dks  izfr;ksfxrk esa fo|ky; dh vkSj ls</t>
  </si>
  <si>
    <t xml:space="preserve">      eSa  </t>
  </si>
  <si>
    <t>gSa rFkk mijksDr</t>
  </si>
  <si>
    <t xml:space="preserve">           izfr;ksxh dh vk;q </t>
  </si>
  <si>
    <t>vk;q lhek ds vUrxZr gS A</t>
  </si>
  <si>
    <t>दिनांक :---</t>
  </si>
  <si>
    <t>/---/202</t>
  </si>
  <si>
    <t>7-A/C Holder Name</t>
  </si>
  <si>
    <t>9-cSad [kkrk l-</t>
  </si>
  <si>
    <t>14- mifLFkfr izfr'kr % ¼1½ lkekU; f'k{kk ¼d{kk d{k ½</t>
  </si>
  <si>
    <t xml:space="preserve">  ¼2½ [ksy d{kk ¼eSnku ½</t>
  </si>
  <si>
    <t xml:space="preserve">                  शारीरिक शिक्षक (P.T.I.)                                                                                 प्रधानाचार्य/प्रधानाध्यापक (मय मोहर)   </t>
  </si>
  <si>
    <t>rd ogk jgsxk @jgsxhA fuEu izk:i  esa vkidh</t>
  </si>
  <si>
    <t xml:space="preserve"> LoÑfr okaNuh; gS </t>
  </si>
  <si>
    <t xml:space="preserve">[ksydwn izfr;ksfxrk esa fo|ky; dh vkSj ls Hkkx ysus gsrq vius mÙkjnkf;Ro ij Hkstus dh LoÑfr </t>
  </si>
  <si>
    <t xml:space="preserve">nsrk gwW+A fdlh  Hkh ?kfVr  nq?kZVuk dk mÙkjnkf;Ro  esjk gksxk </t>
  </si>
  <si>
    <t xml:space="preserve"> izekf.kr fd;k tkrk gS fd mijksDr izfr;ksxh</t>
  </si>
  <si>
    <t>dh vk;q  dk ijh{k.k  esjs  }kjk  fd;k</t>
  </si>
  <si>
    <t xml:space="preserve">x;k gS] vkSj bldh vk;q fnukad  </t>
  </si>
  <si>
    <t xml:space="preserve"> e; in o eksgj </t>
  </si>
  <si>
    <t xml:space="preserve">प्रोग्राम निर्माणकर्ता :-- भागीरथ मल कलवानिया अध्यापक L-1,राज.उच्च.माध्य.विद्या.डसाणा खुर्द </t>
  </si>
  <si>
    <t xml:space="preserve">ब्लॉक मौलासर,जिला-डीडवाना-कुचामन EMAIL ID: bhagirathmalkalwania@gmail.com </t>
  </si>
  <si>
    <t>क्रमांक :-</t>
  </si>
  <si>
    <t>दिनांक</t>
  </si>
  <si>
    <t xml:space="preserve">हस्ताक्षर </t>
  </si>
  <si>
    <t>प्रभारी चयन समिति</t>
  </si>
  <si>
    <t>प्रधानाचार्य</t>
  </si>
  <si>
    <t>डाईस कोड</t>
  </si>
  <si>
    <t>प्रतियोगी समेकित सूची</t>
  </si>
  <si>
    <t>वर्ग</t>
  </si>
  <si>
    <t>क्रम संख्या</t>
  </si>
  <si>
    <t>विद्यालय के प्रवेशांक</t>
  </si>
  <si>
    <t>प्रतियोगी का नाम</t>
  </si>
  <si>
    <t>पिता का नाम</t>
  </si>
  <si>
    <t>जन्म तिथि</t>
  </si>
  <si>
    <t>कक्षा</t>
  </si>
  <si>
    <t>कक्षा में प्रवेशित दिनांक</t>
  </si>
  <si>
    <t>वर्ष</t>
  </si>
  <si>
    <t xml:space="preserve">माह </t>
  </si>
  <si>
    <t>दिन</t>
  </si>
  <si>
    <t>टेबल टेनिस</t>
  </si>
  <si>
    <t>हस्ताक्षर प्रतियोगी</t>
  </si>
  <si>
    <t>68 oha ftyk LRkjh; ek/;fed ,oa mPp ek/;fed ¼vk;q oxZ 17 o 19 o"kZ ½ fo|ky;h Nk=@Nk=k ------------------------------------------------------------------------------------------ [ksydwn izfr;ksfxrk l= 2024&amp;25</t>
  </si>
  <si>
    <t xml:space="preserve">izsf"kr %&amp; Jheku iz/kkukpk;Z@iz/kkuk/;kid </t>
  </si>
  <si>
    <t xml:space="preserve"> &amp;% dk;kZy; vkns'k %&amp;</t>
  </si>
  <si>
    <t xml:space="preserve">vk;q oxZ %&amp;  19 o"kZ Nk= </t>
  </si>
  <si>
    <t>Ø-l-</t>
  </si>
  <si>
    <t>Nk=@Nk=k dk uke</t>
  </si>
  <si>
    <t xml:space="preserve">d{kk </t>
  </si>
  <si>
    <t>fo|ky; dk uke</t>
  </si>
  <si>
    <t>uksV%&amp;1 p;fur Nk=@Nk=k ekSle ds vuqlkj diM+s o  fcLrj lkFk fHktokosaA</t>
  </si>
  <si>
    <t xml:space="preserve">     2 izfr;ksxh dk vk/kkj dkMZ @jftLVªs'ku gksuk vfuok;Z gSA</t>
  </si>
  <si>
    <t>la;kstd ,oa iz/kkukpk;Z</t>
  </si>
  <si>
    <t>fnukad%&amp;</t>
  </si>
  <si>
    <t>izfrfyfi%&amp; lwpukFkZ ,oa vko';d dk;Zokgh gsrqA</t>
  </si>
  <si>
    <t>2 iz/kkukpk;Z@iz/kkuk/;kid@jk0m0ek0fo0@jk0ek0fo0@---------------------</t>
  </si>
  <si>
    <t>3 dk;kZy; izfrA</t>
  </si>
  <si>
    <t>izi= %&amp; d</t>
  </si>
  <si>
    <t xml:space="preserve">jkT; Lrjh; izfr;ksfxrk gsrq p;u lwph </t>
  </si>
  <si>
    <t>tUe frfFk</t>
  </si>
  <si>
    <t>izos'kkad</t>
  </si>
  <si>
    <t>f[kykM+h ds p;u gsrq ekinaM</t>
  </si>
  <si>
    <t>fo-fo-</t>
  </si>
  <si>
    <t xml:space="preserve"> 'kkjhfjd {kerk</t>
  </si>
  <si>
    <t>rduhfd Kku</t>
  </si>
  <si>
    <t>[ksy izn'kZu</t>
  </si>
  <si>
    <t>dkS'ky dk Kku</t>
  </si>
  <si>
    <t>eksckbZy u-</t>
  </si>
  <si>
    <t xml:space="preserve">   </t>
  </si>
  <si>
    <t>izi= %&amp; [k</t>
  </si>
  <si>
    <t xml:space="preserve">2 izfr;ksfxrk vk;kstd </t>
  </si>
  <si>
    <t xml:space="preserve">3 izfr;ksfxrk vk;kstu vof/k %&amp; </t>
  </si>
  <si>
    <t>vfUre p;u lwph</t>
  </si>
  <si>
    <t>f[kykM+h dk uke</t>
  </si>
  <si>
    <t xml:space="preserve"> 1- mijksDr fooj.k 'kkyk izos'k jftLVj ds vuqlkj f[kykM+h dk feyku dj fy;k x;k gS tks lgh gS A</t>
  </si>
  <si>
    <t xml:space="preserve">gLrk{kj </t>
  </si>
  <si>
    <t>¼ uke ---------------------------------------</t>
  </si>
  <si>
    <t>izfr gLrk{kj ftyk f'k{kk vf/kdkjh</t>
  </si>
  <si>
    <t>fpfdRld e; 'khy</t>
  </si>
  <si>
    <t>[ksy izf'k{kd</t>
  </si>
  <si>
    <t>ek/;fed izFke ukxkSj e; 'kkhy</t>
  </si>
  <si>
    <t>izi= %&amp; x</t>
  </si>
  <si>
    <t>vk;kstu LFky  %&amp;</t>
  </si>
  <si>
    <t xml:space="preserve"> vk;kstu vof/k %&amp;</t>
  </si>
  <si>
    <t>izek.k i= Øekad</t>
  </si>
  <si>
    <t xml:space="preserve"> f[kykM+h ds gLrk{kj</t>
  </si>
  <si>
    <t>Lej.k</t>
  </si>
  <si>
    <t>esfjV</t>
  </si>
  <si>
    <t>gLrk{kj izf'k{kd</t>
  </si>
  <si>
    <t>gLrk{kj Vhe izHkkjh</t>
  </si>
  <si>
    <t>gLrk{kj nykf/kifr</t>
  </si>
  <si>
    <t>eks-u-%&amp;</t>
  </si>
  <si>
    <t>eks-u-</t>
  </si>
  <si>
    <t>बैडमिंटन</t>
  </si>
  <si>
    <t>खो-खो</t>
  </si>
  <si>
    <t>जूडो</t>
  </si>
  <si>
    <t>हैंडबॉल</t>
  </si>
  <si>
    <t>हॉकी</t>
  </si>
  <si>
    <t>तैराकी</t>
  </si>
  <si>
    <t>कुश्ती</t>
  </si>
  <si>
    <t>शतरंज</t>
  </si>
  <si>
    <t>बास्केटबाल</t>
  </si>
  <si>
    <t>सेपक टकरा</t>
  </si>
  <si>
    <t>कराटे</t>
  </si>
  <si>
    <t>फूटबाल</t>
  </si>
  <si>
    <t>साइक्लिंग(ट्रैक)</t>
  </si>
  <si>
    <t>ताईक्वांडो</t>
  </si>
  <si>
    <t xml:space="preserve">Øekad </t>
  </si>
  <si>
    <t>fnukad</t>
  </si>
  <si>
    <t>vUrj lnuh; izfr;ksfxrk izek.k i=</t>
  </si>
  <si>
    <t>dh Vhe esa loZJs"B dkS'ky ] LQwfrZ ] [ksy dh {kerk o [ksy rduhd ds vuqlkj  pquk gSa A</t>
  </si>
  <si>
    <t xml:space="preserve">[ksydwn Mh-Mh- o fo|ky; ukekadu dh izfrfyfi lXayu gSa </t>
  </si>
  <si>
    <t>E.MAIL.ID</t>
  </si>
  <si>
    <t>MAIL.ID PTI</t>
  </si>
  <si>
    <t xml:space="preserve">फोन न संस्था प्रधान </t>
  </si>
  <si>
    <t>फोन न शा.शि.</t>
  </si>
  <si>
    <t xml:space="preserve">          LFkkuh; fo|ky; esa vUrj lnuh; izfr;ksfxrk </t>
  </si>
  <si>
    <t xml:space="preserve">  yh  xbZa  gSa rFkk p;fur f[kykfM+;ksa  dks</t>
  </si>
  <si>
    <t>dks djk</t>
  </si>
  <si>
    <t xml:space="preserve">esa vk;ksftr </t>
  </si>
  <si>
    <t xml:space="preserve">izfr;ksfxrk  esa Hkkx ysxsa </t>
  </si>
  <si>
    <t xml:space="preserve"> izfr;ksfxrk LFky %&amp; </t>
  </si>
  <si>
    <t>izfr;ksxhrk</t>
  </si>
  <si>
    <t>izfr;ksfxrk es Hkkx  ysus okys izfrHkkfx;ks dh lesfdr lwph</t>
  </si>
  <si>
    <t>प्रतियोगिता दिनांक</t>
  </si>
  <si>
    <t>प्रतियोगिता स्थल</t>
  </si>
  <si>
    <r>
      <t xml:space="preserve">प्रोग्राम निर्माणकर्ता :-- भागीरथ मल कलवानिया अध्यापक L-1,GSSS DASANA KHURD EMAIL :- bhagirathmalkalwania@gmail.com </t>
    </r>
    <r>
      <rPr>
        <b/>
        <sz val="10"/>
        <color rgb="FFFF0000"/>
        <rFont val="Calibri"/>
        <family val="2"/>
      </rPr>
      <t xml:space="preserve"> 9828789204</t>
    </r>
  </si>
  <si>
    <t>E.MAIL.</t>
  </si>
  <si>
    <t>gssdasanakhurd@gmail.com</t>
  </si>
  <si>
    <t>Twenty-fifth September Two Thousand Seventeen</t>
  </si>
  <si>
    <t>Twenty-eighth September Two Thousand Sixteen</t>
  </si>
  <si>
    <t>Sixteenth July Two Thousand Eighteen</t>
  </si>
  <si>
    <t>Sixteenth February Two Thousand Seventeen</t>
  </si>
  <si>
    <t>Nineth May Two Thousand Eighteen</t>
  </si>
  <si>
    <t>Sixteenth June Two Thousand Eighteen</t>
  </si>
  <si>
    <t>Eleventh July Two Thousand Eighteen</t>
  </si>
  <si>
    <t>Fifth November Two Thousand Sixteen</t>
  </si>
  <si>
    <t>Twenty-sixth September Two Thousand Sixteen</t>
  </si>
  <si>
    <t>Twenty-fourth May Two Thousand Seventeen</t>
  </si>
  <si>
    <t>Fifth August Two Thousand Seventeen</t>
  </si>
  <si>
    <t>Twenty-fourth February Two Thousand Seventeen</t>
  </si>
  <si>
    <t>First January Two Thousand Fifteen</t>
  </si>
  <si>
    <t>Thirteenth May Two Thousand Seventeen</t>
  </si>
  <si>
    <t>Sixteenth January Two Thousand Seventeen</t>
  </si>
  <si>
    <t>First October Two Thousand Sixteen</t>
  </si>
  <si>
    <t>Fourth October Two Thousand Seventeen</t>
  </si>
  <si>
    <t>Fifth October Two Thousand Seventeen</t>
  </si>
  <si>
    <t>Eighth October Two Thousand Sixteen</t>
  </si>
  <si>
    <t>Third December Two Thousand Seventeen</t>
  </si>
  <si>
    <t>Sixth December Two Thousand Sixteen</t>
  </si>
  <si>
    <t>Tenth July Two Thousand Seventeen</t>
  </si>
  <si>
    <t>Nineth October Two Thousand Sixteen</t>
  </si>
  <si>
    <t>Thirty-first December Two Thousand Seventeen</t>
  </si>
  <si>
    <t>Twentieth November Two Thousand Seventeen</t>
  </si>
  <si>
    <t>Tenth September Two Thousand Seventeen</t>
  </si>
  <si>
    <t>Fourteenth July Two Thousand Fifteen</t>
  </si>
  <si>
    <t>Seventh July Two Thousand Sixteen</t>
  </si>
  <si>
    <t>Seventh May Two Thousand Fourteen</t>
  </si>
  <si>
    <t>Twenty-seventh August Two Thousand Fourteen</t>
  </si>
  <si>
    <t>Nineth January Two Thousand Fourteen</t>
  </si>
  <si>
    <t>Twenty-nineth September Two Thousand Fifteen</t>
  </si>
  <si>
    <t>Twenty-fourth June Two Thousand Sixteen</t>
  </si>
  <si>
    <t>Fifth January Two Thousand Fifteen</t>
  </si>
  <si>
    <t>Nineth January Two Thousand Sixteen</t>
  </si>
  <si>
    <t>Tenth October Two Thousand Thirteen</t>
  </si>
  <si>
    <t>Twenty-fourth July Two Thousand Fifteen</t>
  </si>
  <si>
    <t>Thirtieth September Two Thousand Fifteen</t>
  </si>
  <si>
    <t>Eighth August Two Thousand Sixteen</t>
  </si>
  <si>
    <t>Fifteenth March Two Thousand Fifteen</t>
  </si>
  <si>
    <t>Twenty-eighth August Two Thousand Fifteen</t>
  </si>
  <si>
    <t>Seventh January Two Thousand Fourteen</t>
  </si>
  <si>
    <t>First March Two Thousand Fourteen</t>
  </si>
  <si>
    <t>Thirteenth August Two Thousand Fifteen</t>
  </si>
  <si>
    <t>Eleventh March Two Thousand Fourteen</t>
  </si>
  <si>
    <t>Second June Two Thousand Fourteen</t>
  </si>
  <si>
    <t>Seventh September Two Thousand Fifteen</t>
  </si>
  <si>
    <t>Twenty-fourth August Two Thousand Fifteen</t>
  </si>
  <si>
    <t>Eleventh May Two Thousand Fifteen</t>
  </si>
  <si>
    <t>Sixth May Two Thousand Fifteen</t>
  </si>
  <si>
    <t>Thirteenth December Two Thousand Fourteen</t>
  </si>
  <si>
    <t>Nineteenth August Two Thousand Fifteen</t>
  </si>
  <si>
    <t>Thirtieth January Two Thousand Fourteen</t>
  </si>
  <si>
    <t>Fifteenth June Two Thousand Fourteen</t>
  </si>
  <si>
    <t>Seventh April Two Thousand Fifteen</t>
  </si>
  <si>
    <t>Twenty-seventh July Two Thousand Fifteen</t>
  </si>
  <si>
    <t>Fourteenth June Two Thousand Fourteen</t>
  </si>
  <si>
    <t>Fourth September Two Thousand Twelve</t>
  </si>
  <si>
    <t>First June Two Thousand Eleven</t>
  </si>
  <si>
    <t>Tenth May Two Thousand Fourteen</t>
  </si>
  <si>
    <t>First January Two Thousand Fourteen</t>
  </si>
  <si>
    <t>Thirty-first October Two Thousand Fourteen</t>
  </si>
  <si>
    <t>Twelfth February Two Thousand Fourteen</t>
  </si>
  <si>
    <t>Twenty-fifth February Two Thousand Thirteen</t>
  </si>
  <si>
    <t>Seventeenth May Two Thousand Thirteen</t>
  </si>
  <si>
    <t>Thirtieth April Two Thousand Twelve</t>
  </si>
  <si>
    <t>Twenty-seventh April Two Thousand Fourteen</t>
  </si>
  <si>
    <t>Fifth October Two Thousand Fourteen</t>
  </si>
  <si>
    <t>Twenty-fifth September Two Thousand Eighteen</t>
  </si>
  <si>
    <t>Fourteenth September Two Thousand Eighteen</t>
  </si>
  <si>
    <t>Thirteenth April Two Thousand Eighteen</t>
  </si>
  <si>
    <t>Eleventh March Two Thousand Eighteen</t>
  </si>
  <si>
    <t>First February Two Thousand Eighteen</t>
  </si>
  <si>
    <t>Nineteenth May Two Thousand Eighteen</t>
  </si>
  <si>
    <t>Twenty-first April Two Thousand Eighteen</t>
  </si>
  <si>
    <t>Fifteenth October Two Thousand Fourteen</t>
  </si>
  <si>
    <t>Twenty-fourth July Two Thousand Fourteen</t>
  </si>
  <si>
    <t>First November Two Thousand Eleven</t>
  </si>
  <si>
    <t>Fifteenth March Two Thousand Thirteen</t>
  </si>
  <si>
    <t>Fifteenth December Two Thousand Thirteen</t>
  </si>
  <si>
    <t>Thirteenth May Two Thousand Thirteen</t>
  </si>
  <si>
    <t>Twenty-fourth August Two Thousand Thirteen</t>
  </si>
  <si>
    <t>Fifteenth April Two Thousand Twelve</t>
  </si>
  <si>
    <t>First May Two Thousand Fourteen</t>
  </si>
  <si>
    <t>Twenty-fifth April Two Thousand Thirteen</t>
  </si>
  <si>
    <t>Tenth December Two Thousand Thirteen</t>
  </si>
  <si>
    <t>Eleventh April Two Thousand Fourteen</t>
  </si>
  <si>
    <t>Thirteenth February Two Thousand Fifteen</t>
  </si>
  <si>
    <t>Twenty-third June Two Thousand Fourteen</t>
  </si>
  <si>
    <t>Fifteenth July Two Thousand Twelve</t>
  </si>
  <si>
    <t>Twenty-seventh November Two Thousand Fourteen</t>
  </si>
  <si>
    <t>Sixth September Two Thousand Nine</t>
  </si>
  <si>
    <t>Sixth March Two Thousand Thirteen</t>
  </si>
  <si>
    <t>First May Two Thousand Eleven</t>
  </si>
  <si>
    <t>Thirteenth July Two Thousand Twelve</t>
  </si>
  <si>
    <t>Eighteenth July Two Thousand Thirteen</t>
  </si>
  <si>
    <t>Tenth September Two Thousand Twelve</t>
  </si>
  <si>
    <t>Twentieth December Two Thousand Twelve</t>
  </si>
  <si>
    <t>Twenty-seventh July Two Thousand Thirteen</t>
  </si>
  <si>
    <t>Thirteenth June Two Thousand Thirteen</t>
  </si>
  <si>
    <t>Tenth July Two Thousand Twelve</t>
  </si>
  <si>
    <t>Thirteenth January Two Thousand Thirteen</t>
  </si>
  <si>
    <t>Twenty-sixth May Two Thousand Thirteen</t>
  </si>
  <si>
    <t>Fifth August Two Thousand Eleven</t>
  </si>
  <si>
    <t>Eighteenth May Two Thousand Twelve</t>
  </si>
  <si>
    <t>Twenty-second December Two Thousand Eleven</t>
  </si>
  <si>
    <t>Twenty-first August Two Thousand Twelve</t>
  </si>
  <si>
    <t>First January Two Thousand Thirteen</t>
  </si>
  <si>
    <t>Thirty-first January Two Thousand Thirteen</t>
  </si>
  <si>
    <t>Sixth June Two Thousand Twelve</t>
  </si>
  <si>
    <t>Nineteenth October Two Thousand Ten</t>
  </si>
  <si>
    <t>Twenty-sixth January Two Thousand Ten</t>
  </si>
  <si>
    <t>Twenty-third June Two Thousand Eleven</t>
  </si>
  <si>
    <t>Thirteenth September Two Thousand Twelve</t>
  </si>
  <si>
    <t>Twenty-nineth September Two Thousand Twelve</t>
  </si>
  <si>
    <t>Thirty-first August Two Thousand Twelve</t>
  </si>
  <si>
    <t>Thirtieth March Two Thousand Twelve</t>
  </si>
  <si>
    <t>Nineteenth March Two Thousand Twelve</t>
  </si>
  <si>
    <t>Second October Two Thousand Eleven</t>
  </si>
  <si>
    <t>Seventh January Two Thousand Twelve</t>
  </si>
  <si>
    <t>Fifteenth October Two Thousand Twelve</t>
  </si>
  <si>
    <t>Tenth September Two Thousand Eleven</t>
  </si>
  <si>
    <t>Fifteenth June Two Thousand Twelve</t>
  </si>
  <si>
    <t>Eleventh October Two Thousand Ten</t>
  </si>
  <si>
    <t>Nineth September Two Thousand Nine</t>
  </si>
  <si>
    <t>Fifth June Two Thousand Twelve</t>
  </si>
  <si>
    <t>Twenty-eighth October Two Thousand Eleven</t>
  </si>
  <si>
    <t>Twenty-second November Two Thousand Twelve</t>
  </si>
  <si>
    <t>Twenty-seventh May Two Thousand Eleven</t>
  </si>
  <si>
    <t>Thirtieth December Two Thousand Eleven</t>
  </si>
  <si>
    <t>Eleventh December Two Thousand Ten</t>
  </si>
  <si>
    <t>Nineteenth August Two Thousand Ten</t>
  </si>
  <si>
    <t>Fifth December Two Thousand Eleven</t>
  </si>
  <si>
    <t>Nineth October Two Thousand Eleven</t>
  </si>
  <si>
    <t>Tenth May Two Thousand Ten</t>
  </si>
  <si>
    <t>Fifteenth April Two Thousand Nine</t>
  </si>
  <si>
    <t>Fourteenth July Two Thousand Twelve</t>
  </si>
  <si>
    <t>Fourth April Two Thousand Eleven</t>
  </si>
  <si>
    <t>Fifteenth August Two Thousand Nine</t>
  </si>
  <si>
    <t>Twentieth November Two Thousand Ten</t>
  </si>
  <si>
    <t>Nineth September Two Thousand Eleven</t>
  </si>
  <si>
    <t>Twenty-eighth January Two Thousand Eleven</t>
  </si>
  <si>
    <t>Twelfth January Two Thousand Ten</t>
  </si>
  <si>
    <t>First January Two Thousand Eleven</t>
  </si>
  <si>
    <t>First December Two Thousand Eleven</t>
  </si>
  <si>
    <t>Fifteenth July Two Thousand Eleven</t>
  </si>
  <si>
    <t>Nineth August Two Thousand Twelve</t>
  </si>
  <si>
    <t>Twenty-seventh January Two Thousand Ten</t>
  </si>
  <si>
    <t>Twelfth July Two Thousand Ten</t>
  </si>
  <si>
    <t>Fifth June Two Thousand Ten</t>
  </si>
  <si>
    <t>Tenth July Two Thousand Nine</t>
  </si>
  <si>
    <t>Twenty-fourth September Two Thousand Nine</t>
  </si>
  <si>
    <t>Fifteenth September Two Thousand Nine</t>
  </si>
  <si>
    <t>Eighth July Two Thousand Ten</t>
  </si>
  <si>
    <t>First January Two Thousand Ten</t>
  </si>
  <si>
    <t>Seventh July Two Thousand Eight</t>
  </si>
  <si>
    <t>Twenty-fifth June Two Thousand Nine</t>
  </si>
  <si>
    <t>Fourth January Two Thousand Eight</t>
  </si>
  <si>
    <t>Nineteenth August Two Thousand Nine</t>
  </si>
  <si>
    <t>Twenty-fourth October Two Thousand Ten</t>
  </si>
  <si>
    <t>Fifth June Two Thousand Nine</t>
  </si>
  <si>
    <t>Fifth February Two Thousand Ten</t>
  </si>
  <si>
    <t>First January Two Thousand Four</t>
  </si>
  <si>
    <t>Tenth September Two Thousand Seven</t>
  </si>
  <si>
    <t>Fourth May Two Thousand Nine</t>
  </si>
  <si>
    <t>Eighteenth May Two Thousand Five</t>
  </si>
  <si>
    <t>Twentieth January Two Thousand Nine</t>
  </si>
  <si>
    <t>Seventeenth February Two Thousand Nine</t>
  </si>
  <si>
    <t>Sixth July Two Thousand Seven</t>
  </si>
  <si>
    <t>Fifteenth March Two Thousand Nine</t>
  </si>
  <si>
    <t>Fifteenth May Two Thousand Eight</t>
  </si>
  <si>
    <t>Tenth August Two Thousand Eight</t>
  </si>
  <si>
    <t>Fourteenth May Two Thousand Five</t>
  </si>
  <si>
    <t>Second June Two Thousand Nine</t>
  </si>
  <si>
    <t>Fifteenth March Two Thousand Five</t>
  </si>
  <si>
    <t xml:space="preserve">खेल का नाम </t>
  </si>
  <si>
    <t xml:space="preserve">प्रतियोगिता स्थल </t>
  </si>
  <si>
    <t xml:space="preserve">दिनाँक </t>
  </si>
  <si>
    <t xml:space="preserve">से </t>
  </si>
  <si>
    <t>तक</t>
  </si>
  <si>
    <t xml:space="preserve">दूरी </t>
  </si>
  <si>
    <t xml:space="preserve">किलोमीटर </t>
  </si>
  <si>
    <t xml:space="preserve">क्रम संख्या </t>
  </si>
  <si>
    <t>छात्र का नाम</t>
  </si>
  <si>
    <t xml:space="preserve">वर्ग </t>
  </si>
  <si>
    <t xml:space="preserve">डसाना खुर्द से रताऊ </t>
  </si>
  <si>
    <t>जाने का किराया</t>
  </si>
  <si>
    <t xml:space="preserve">आने का किराया </t>
  </si>
  <si>
    <t xml:space="preserve">यात्रा विवरण </t>
  </si>
  <si>
    <t xml:space="preserve">दैनिक भत्ता </t>
  </si>
  <si>
    <t>लोकल किराया /तांगा अन्य</t>
  </si>
  <si>
    <t>जाने का</t>
  </si>
  <si>
    <t xml:space="preserve">आने का </t>
  </si>
  <si>
    <t xml:space="preserve">कीट </t>
  </si>
  <si>
    <t xml:space="preserve">योग </t>
  </si>
  <si>
    <t>कुल योग</t>
  </si>
  <si>
    <t>कुल योग शब्दों में</t>
  </si>
  <si>
    <t xml:space="preserve">टीम प्रभारी </t>
  </si>
  <si>
    <t>Made by :---------भागीरथ मल कलवानियां अध्या.L -1 रा उच्च मा वि डसाणा खुर्द 9828789204                             Email bhagirathmalkalwania@gmail.com</t>
  </si>
  <si>
    <t>खेल का नाम आयु वर्ग</t>
  </si>
  <si>
    <t>तक आयु की गणना</t>
  </si>
  <si>
    <t xml:space="preserve">प्रतियोगिता /आयु/वर्ग                            </t>
  </si>
  <si>
    <t>प्रतियोगी के हस्ताक्षर</t>
  </si>
  <si>
    <t>प्रतियोगिता /आयु वर्ग</t>
  </si>
  <si>
    <t xml:space="preserve">izfr;ksfxrk vk;kstu LFky dk uke </t>
  </si>
  <si>
    <t>जिले का नाम</t>
  </si>
  <si>
    <t xml:space="preserve">izfr;ksfxrk vk;kstu vof/k %&amp; </t>
  </si>
  <si>
    <t>14/17/19 वर्ष</t>
  </si>
  <si>
    <t xml:space="preserve"> [ksy dk uke %&amp; </t>
  </si>
  <si>
    <t xml:space="preserve">        gLrk{kj         fu.kkZ;d e.My</t>
  </si>
  <si>
    <t xml:space="preserve">      gLrk{kj          [ksy fo'ks"kK lnL;</t>
  </si>
  <si>
    <t xml:space="preserve">             gLrk{kj            izfr;ksfxrk  la;kstd ,oa laLFkk iz/kku</t>
  </si>
  <si>
    <t>68 oha jkT; Lrjh; ek/;fed @mPp ek/;fed fo|kky;h  ¼ 14@17@19 o"kZ Nk=@Nk=k,a ½ [ksydwn izfr;ksfxrk l= 2024 &amp; 25</t>
  </si>
  <si>
    <t>छात्र / छात्रा</t>
  </si>
  <si>
    <t xml:space="preserve">      gLrk{kj         [ksy fo'ks"kK lnL;</t>
  </si>
  <si>
    <t>68 oha jkT; Lrjh; ek/;fed @mPp ek/;fed fo|kky;h  ¼ 14@17@19 o"kZ Nk=@Nk=k,a ½ [ksydwn izfr;ksfxrk l= 2024&amp;25</t>
  </si>
  <si>
    <t xml:space="preserve">2 खेल का नाम </t>
  </si>
  <si>
    <t xml:space="preserve">4 ftyk dk uke </t>
  </si>
  <si>
    <t>विद्यालय में प्रवेशांक</t>
  </si>
  <si>
    <t>विद्यालय में प्रवेश तिथि</t>
  </si>
  <si>
    <t xml:space="preserve"> 2- Nk=@Mk=k 14@17@19 vk;q oxZ dk gS A</t>
  </si>
  <si>
    <t xml:space="preserve">       tUe frfFk              ¼ 'kCnks esa ½</t>
  </si>
  <si>
    <t>66 oha jkT; Lrjh; ek/;fed@m+Pp ek/;fed fo|ky;h vk;qoxZ 14@17@19 o"khZ; Nk=@Nk=k [ksydwn izfr;ksfxrk l= 2024&amp;25</t>
  </si>
  <si>
    <t xml:space="preserve">ftyk dk uke </t>
  </si>
  <si>
    <t>vk;q oxZ 14@17@19o"kZ Nk= Nk=k</t>
  </si>
  <si>
    <t xml:space="preserve">  tUe    frfFk       ¼ 'kCnks esa ½</t>
  </si>
  <si>
    <t>कार्यालय</t>
  </si>
  <si>
    <t>vk;q oxZ %&amp;14@17@19</t>
  </si>
  <si>
    <t xml:space="preserve">vk;kstu LFky </t>
  </si>
  <si>
    <t xml:space="preserve">31/08/2024    से    04/09/2024   तक </t>
  </si>
  <si>
    <t>Mªkt ¼Nk=@Nk=k oxZ ½ dCcM~h izfr;ksfxrk</t>
  </si>
  <si>
    <t xml:space="preserve"> इस शीट में खेल के प्रतियोगियों की संख्या अनुसार प्रिंट ले सकते है अगर  अतिरिक्त row आ रही है तो उन ROW को SELECT कर के HIDE कर प्रिंट ले सकते है प्रिंट के बाद आप उन्हें UNHIDE कर सकते है अगर दुसरे खेल की सूचि बनानी है तो MASTER DATA और SEARCH SR NO में CHANGE  करने पर ही नई सूचि GENRATE होगी I</t>
  </si>
  <si>
    <t xml:space="preserve">dk;kZy; </t>
  </si>
  <si>
    <t xml:space="preserve">      जिला शिक्षा अधिकारी माध्यमिक / प्रारम्भिक डीडवाना-कुचामन</t>
  </si>
  <si>
    <t>R.1</t>
  </si>
  <si>
    <t>R.2</t>
  </si>
  <si>
    <t>QU.</t>
  </si>
  <si>
    <t>P.Q.</t>
  </si>
  <si>
    <t>S.F</t>
  </si>
  <si>
    <t>TEAM NAME</t>
  </si>
  <si>
    <t xml:space="preserve">                     mDr izfr;ksfxrk esa vkidh 'kkyk ds fuEu Nk=@Nk=kvksa dk jkT; Lrjh; izfr;ksfxrk ds fy, izf'k{k.k f'kfoj esasa p;u gqvk gSSSSA izf'k{k.k f'kfoj dk  vk;kstu LFkkuh; fo|ky; esa fnukad------------- ls ------------------- rd vk;ksftr gksxkA vr% izf'k{k.k f'kfoj esa fuEu Nk=@Nk=kvksa dks fnukad --------------------- dks izkr% 10 cts  Hkstdj f'kfoj 'kqYd ----------------------------------------               -#i;s  izfr Nk=@Nk=k ds lkFk uxn fHktokus ds lkFk  ;ksX;rk izek.k i= dh pkj&amp;pkj izfr;ksa esa rS;kj dj fpfdRld }kjk gLrk{kfjr lfgr fHktokus dh O;oLFkk djkosa A Nk= dh tUe frfFk lR;kiu gsrq vadrkfydk o vk/kkj dkMZ ds lkFk HkstsA</t>
  </si>
  <si>
    <t>vk;kstu frfFk %&amp;-------------------            ls -------------------            rd</t>
  </si>
  <si>
    <t xml:space="preserve">Øekad%&amp; </t>
  </si>
  <si>
    <t>1 Jheku ftyk f'k{kk vf/kdkjh ek/;fed ---------------------</t>
  </si>
  <si>
    <t>कार्यालय :--- प्रधानाचार्य / संयोजक------------------------------------------------------------------</t>
  </si>
  <si>
    <r>
      <t xml:space="preserve">प्रोग्राम निर्माणकर्ता :-- भागीरथ मल कलवानिया अध्यापक L-1,GSSS DASANA KHURD EMAIL :- bhagirathmalkalwania@gmail.com </t>
    </r>
    <r>
      <rPr>
        <b/>
        <sz val="9"/>
        <color rgb="FFFF0000"/>
        <rFont val="Calibri"/>
        <family val="2"/>
      </rPr>
      <t xml:space="preserve"> 9828789204</t>
    </r>
  </si>
  <si>
    <r>
      <t xml:space="preserve">प्रोग्राम निर्माणकर्ता :-- भागीरथ मल कलवानिया अध्यापक L-1,GSSS DASANA KHURD EMAIL :- bhagirathmalkalwania@gmail.com </t>
    </r>
    <r>
      <rPr>
        <b/>
        <sz val="11"/>
        <color rgb="FFFF0000"/>
        <rFont val="Calibri"/>
        <family val="2"/>
      </rPr>
      <t xml:space="preserve"> 9828789204</t>
    </r>
  </si>
  <si>
    <r>
      <t xml:space="preserve">प्रोग्राम निर्माणकर्ता :-- भागीरथ मल कलवानिया अध्यापक L-1,GSSS DASANA KHURD EMAIL :- bhagirathmalkalwania@gmail.com </t>
    </r>
    <r>
      <rPr>
        <b/>
        <sz val="8"/>
        <color rgb="FFFF0000"/>
        <rFont val="Calibri"/>
        <family val="2"/>
      </rPr>
      <t xml:space="preserve"> 9828789204</t>
    </r>
  </si>
  <si>
    <t>वजन</t>
  </si>
  <si>
    <t>कब्बड्डी 14 वर्ष छात्र</t>
  </si>
  <si>
    <t>1. SHALA  DARPAN SHEET   में सर्वप्रथम शालादर्पण की DOWNLOAD TAB से STUDENT RECORD DOWNLOAD कर कॉपी PASTE करे |</t>
  </si>
  <si>
    <t>जन्म तिथि शब्दों में</t>
  </si>
  <si>
    <t>विद्यालय में प्रवेश दिनांक</t>
  </si>
  <si>
    <t xml:space="preserve">एथलेटिक इवेन्ट का नाम </t>
  </si>
  <si>
    <t>100,200,रिले 100*4</t>
  </si>
  <si>
    <r>
      <t xml:space="preserve">3 vk;q oxZ %&amp;   </t>
    </r>
    <r>
      <rPr>
        <b/>
        <sz val="14"/>
        <color rgb="FF000000"/>
        <rFont val="Kruti Dev 010"/>
      </rPr>
      <t xml:space="preserve"> </t>
    </r>
  </si>
  <si>
    <t>प्रोग्राम निर्माणकर्ता :-- भागीरथ मल कलवानिया अध्यापक L-1,राज.उच्च.माध्य.विद्या.डसाणा खुर्द 9828789204</t>
  </si>
  <si>
    <t>68 oha ftyk Lrjh; fo|ky; [ksydwn dCcM~h Nk=@Nk=k izfr;ksfxrk 2024-25</t>
  </si>
  <si>
    <t xml:space="preserve">से  </t>
  </si>
  <si>
    <t xml:space="preserve"> 04/09/2024  </t>
  </si>
  <si>
    <t xml:space="preserve">   तक </t>
  </si>
  <si>
    <t>vk;q oxZ 14@17@19</t>
  </si>
  <si>
    <t xml:space="preserve">  vk;q oxZ 14@17@19</t>
  </si>
  <si>
    <t>68 oha ftyk Lrjh; fo|ky; [ksydwn dCcM~h Nk=@Nk=k izfr;ksfxrk 2024 -25</t>
  </si>
  <si>
    <t>जिस छात्र का फॉर्म प्रिंट करना है उसके प्रवेशांक लिखे या DROP DOWN से SELECT करे I</t>
  </si>
  <si>
    <t xml:space="preserve"> अलग अलग खेलों के फॉर्म भरने के लिए फाइल  TAB पर RIGHT CLICK कर SAVEAS खेल के नाम से  कर लेवे या एक एक कर सभी खिलाड़ियों के SR NO लिख कर Ctrl + P से प्रिंट कर लेवेI</t>
  </si>
  <si>
    <t>प्रतियोगियों का विवरण</t>
  </si>
  <si>
    <r>
      <t>K A B B A D D I - S C O R E S H E E T</t>
    </r>
    <r>
      <rPr>
        <b/>
        <sz val="22"/>
        <color rgb="FFFF0000"/>
        <rFont val="Arial"/>
        <family val="2"/>
      </rPr>
      <t xml:space="preserve"> </t>
    </r>
  </si>
  <si>
    <t>Team: Vs Team:</t>
  </si>
  <si>
    <t xml:space="preserve">Reserved Player </t>
  </si>
  <si>
    <t>Reserved Player</t>
  </si>
  <si>
    <t xml:space="preserve">Time out </t>
  </si>
  <si>
    <t xml:space="preserve">I Half </t>
  </si>
  <si>
    <t xml:space="preserve">Official </t>
  </si>
  <si>
    <t xml:space="preserve">II Half </t>
  </si>
  <si>
    <t>Official</t>
  </si>
  <si>
    <t xml:space="preserve">1 2 </t>
  </si>
  <si>
    <t>1 2</t>
  </si>
  <si>
    <t>Substitution</t>
  </si>
  <si>
    <t>IN</t>
  </si>
  <si>
    <t xml:space="preserve">OUT </t>
  </si>
  <si>
    <t>OUT</t>
  </si>
  <si>
    <t xml:space="preserve">Team Warning </t>
  </si>
  <si>
    <t>Team Warning</t>
  </si>
  <si>
    <t xml:space="preserve">TIE BREAKER </t>
  </si>
  <si>
    <t>TIE BREAKER</t>
  </si>
  <si>
    <t xml:space="preserve">Order of 5 raids </t>
  </si>
  <si>
    <t xml:space="preserve">Total </t>
  </si>
  <si>
    <t>Total</t>
  </si>
  <si>
    <t xml:space="preserve">Points </t>
  </si>
  <si>
    <t xml:space="preserve">Scored </t>
  </si>
  <si>
    <t>Scored</t>
  </si>
  <si>
    <t>Details</t>
  </si>
  <si>
    <t xml:space="preserve">Lost </t>
  </si>
  <si>
    <t>Lost</t>
  </si>
  <si>
    <t xml:space="preserve">S.No. </t>
  </si>
  <si>
    <t xml:space="preserve">Name of the Players </t>
  </si>
  <si>
    <t xml:space="preserve">Chest No. </t>
  </si>
  <si>
    <t>Chest No.</t>
  </si>
  <si>
    <r>
      <t xml:space="preserve">Coach </t>
    </r>
    <r>
      <rPr>
        <b/>
        <sz val="9"/>
        <color rgb="FF000000"/>
        <rFont val="Cambria"/>
        <family val="1"/>
      </rPr>
      <t xml:space="preserve">: </t>
    </r>
  </si>
  <si>
    <r>
      <t xml:space="preserve">Coach </t>
    </r>
    <r>
      <rPr>
        <b/>
        <sz val="9"/>
        <color rgb="FF000000"/>
        <rFont val="Cambria"/>
        <family val="1"/>
      </rPr>
      <t>:</t>
    </r>
  </si>
  <si>
    <r>
      <t xml:space="preserve">Manager </t>
    </r>
    <r>
      <rPr>
        <b/>
        <sz val="9"/>
        <color rgb="FF000000"/>
        <rFont val="Cambria"/>
        <family val="1"/>
      </rPr>
      <t xml:space="preserve">: </t>
    </r>
  </si>
  <si>
    <r>
      <t xml:space="preserve">Manager </t>
    </r>
    <r>
      <rPr>
        <b/>
        <sz val="9"/>
        <color rgb="FF000000"/>
        <rFont val="Cambria"/>
        <family val="1"/>
      </rPr>
      <t>:</t>
    </r>
  </si>
  <si>
    <r>
      <t xml:space="preserve">RUNNING SCORE </t>
    </r>
    <r>
      <rPr>
        <sz val="9.5"/>
        <color rgb="FF000000"/>
        <rFont val="Cambria"/>
        <family val="1"/>
      </rPr>
      <t xml:space="preserve">( Keys: Out </t>
    </r>
    <r>
      <rPr>
        <b/>
        <sz val="9.5"/>
        <color rgb="FF000000"/>
        <rFont val="Cambria"/>
        <family val="1"/>
      </rPr>
      <t xml:space="preserve">/ </t>
    </r>
    <r>
      <rPr>
        <sz val="9.5"/>
        <color rgb="FF000000"/>
        <rFont val="Cambria"/>
        <family val="1"/>
      </rPr>
      <t xml:space="preserve">Bonus </t>
    </r>
    <r>
      <rPr>
        <sz val="9.5"/>
        <color rgb="FF000000"/>
        <rFont val="Arial"/>
        <family val="2"/>
      </rPr>
      <t></t>
    </r>
    <r>
      <rPr>
        <sz val="9.5"/>
        <color rgb="FF000000"/>
        <rFont val="Cambria"/>
        <family val="1"/>
      </rPr>
      <t xml:space="preserve">, Lona </t>
    </r>
    <r>
      <rPr>
        <b/>
        <sz val="9.5"/>
        <color rgb="FF000000"/>
        <rFont val="Arial"/>
        <family val="2"/>
      </rPr>
      <t xml:space="preserve">-- </t>
    </r>
    <r>
      <rPr>
        <sz val="9.5"/>
        <color rgb="FF000000"/>
        <rFont val="Cambria"/>
        <family val="1"/>
      </rPr>
      <t xml:space="preserve">Technical </t>
    </r>
    <r>
      <rPr>
        <b/>
        <sz val="9.5"/>
        <color rgb="FF000000"/>
        <rFont val="Arial"/>
        <family val="2"/>
      </rPr>
      <t>O</t>
    </r>
    <r>
      <rPr>
        <sz val="9.5"/>
        <color rgb="FF000000"/>
        <rFont val="Cambria"/>
        <family val="1"/>
      </rPr>
      <t xml:space="preserve">, First Leading </t>
    </r>
    <r>
      <rPr>
        <sz val="11"/>
        <color rgb="FF000000"/>
        <rFont val="Arial"/>
        <family val="2"/>
      </rPr>
      <t xml:space="preserve"> </t>
    </r>
    <r>
      <rPr>
        <sz val="9.5"/>
        <color rgb="FF000000"/>
        <rFont val="Cambria"/>
        <family val="1"/>
      </rPr>
      <t>)</t>
    </r>
  </si>
  <si>
    <t>POINTS DETAILS</t>
  </si>
  <si>
    <t xml:space="preserve">Particulars </t>
  </si>
  <si>
    <t xml:space="preserve">BONUS </t>
  </si>
  <si>
    <t xml:space="preserve">LONA </t>
  </si>
  <si>
    <t xml:space="preserve">TECH </t>
  </si>
  <si>
    <t xml:space="preserve">TOTAL </t>
  </si>
  <si>
    <t>TOTAL</t>
  </si>
  <si>
    <t xml:space="preserve">5 Raids </t>
  </si>
  <si>
    <t>5 Raids</t>
  </si>
  <si>
    <t xml:space="preserve">Golden Raid </t>
  </si>
  <si>
    <t>Golden Raid</t>
  </si>
  <si>
    <t>Signature’s for Officials  Scorer: Umpire –                                  1: Umpire –                                      2: Referee:</t>
  </si>
  <si>
    <t>1 2 3 4 5 6 7 8 9 10 11 12 13 14 15 16 17 18 19 20 21 22 23 24 25 26 27 28 29 30 31 32 33 34 35 36 37 38 39 40 41 42 43 44 45 46 47 48 49 50 51 52 53 54 55 56 57 58 58 60 61 62 63 64 65 66 67 68 69 70 71 72 73 74 75 76 77 78 79 80 81 82 83 84 85</t>
  </si>
  <si>
    <t xml:space="preserve">1 2 3 4 5 6 7 8 9 10 11 12 13 14 15 16 17 18 19 20 21 22 23 24 25 26 27 28 29 30 31 32 33 34 35 36 37 38 39 40 41 42 43 44 45 46 47 48 49 50 51 52 53 54 55 56 57 58  60 61 62 63 64 65 66 67 68 69 70 71 72 73 74 75 76 77 78 79 80 81 82 83 84 85 </t>
  </si>
  <si>
    <t>Date:                         -Times                Place                                                        Ground No-</t>
  </si>
  <si>
    <t xml:space="preserve">           Section:                        Match:                        Under 14 / 17 / 19  BOYS /GIRLS </t>
  </si>
  <si>
    <t xml:space="preserve">Toss won by:                                                                                                   Team, Choose: Raid/ Court </t>
  </si>
  <si>
    <r>
      <t>1</t>
    </r>
    <r>
      <rPr>
        <b/>
        <vertAlign val="superscript"/>
        <sz val="10"/>
        <color rgb="FF000000"/>
        <rFont val="Cambria"/>
        <family val="1"/>
      </rPr>
      <t>st</t>
    </r>
    <r>
      <rPr>
        <b/>
        <sz val="6"/>
        <color rgb="FF000000"/>
        <rFont val="Cambria"/>
        <family val="1"/>
      </rPr>
      <t xml:space="preserve"> </t>
    </r>
    <r>
      <rPr>
        <b/>
        <sz val="9"/>
        <color rgb="FF000000"/>
        <rFont val="Cambria"/>
        <family val="1"/>
      </rPr>
      <t xml:space="preserve">HALF </t>
    </r>
  </si>
  <si>
    <r>
      <t>2</t>
    </r>
    <r>
      <rPr>
        <b/>
        <vertAlign val="superscript"/>
        <sz val="10"/>
        <color rgb="FF000000"/>
        <rFont val="Cambria"/>
        <family val="1"/>
      </rPr>
      <t xml:space="preserve">nd </t>
    </r>
    <r>
      <rPr>
        <b/>
        <sz val="9"/>
        <color rgb="FF000000"/>
        <rFont val="Cambria"/>
        <family val="1"/>
      </rPr>
      <t xml:space="preserve">HALF </t>
    </r>
  </si>
  <si>
    <r>
      <t>1</t>
    </r>
    <r>
      <rPr>
        <b/>
        <vertAlign val="superscript"/>
        <sz val="10"/>
        <color rgb="FF000000"/>
        <rFont val="Cambria"/>
        <family val="1"/>
      </rPr>
      <t>st</t>
    </r>
    <r>
      <rPr>
        <b/>
        <sz val="6"/>
        <color rgb="FF000000"/>
        <rFont val="Cambria"/>
        <family val="1"/>
      </rPr>
      <t xml:space="preserve"> </t>
    </r>
    <r>
      <rPr>
        <b/>
        <sz val="9"/>
        <color rgb="FF000000"/>
        <rFont val="Cambria"/>
        <family val="1"/>
      </rPr>
      <t>HALF</t>
    </r>
  </si>
  <si>
    <r>
      <t>2</t>
    </r>
    <r>
      <rPr>
        <b/>
        <vertAlign val="superscript"/>
        <sz val="10"/>
        <color rgb="FF000000"/>
        <rFont val="Cambria"/>
        <family val="1"/>
      </rPr>
      <t xml:space="preserve">nd </t>
    </r>
    <r>
      <rPr>
        <b/>
        <sz val="9"/>
        <color rgb="FF000000"/>
        <rFont val="Cambria"/>
        <family val="1"/>
      </rPr>
      <t>HALF</t>
    </r>
  </si>
  <si>
    <r>
      <t xml:space="preserve">RESULT: This match won by____________________________________________ team with ___________ points </t>
    </r>
    <r>
      <rPr>
        <b/>
        <u/>
        <sz val="11"/>
        <color rgb="FF000000"/>
        <rFont val="Cambria"/>
        <family val="1"/>
      </rPr>
      <t/>
    </r>
  </si>
  <si>
    <r>
      <t>1</t>
    </r>
    <r>
      <rPr>
        <b/>
        <vertAlign val="superscript"/>
        <sz val="10.5"/>
        <color rgb="FF000000"/>
        <rFont val="Cambria"/>
        <family val="1"/>
      </rPr>
      <t xml:space="preserve">st </t>
    </r>
    <r>
      <rPr>
        <b/>
        <sz val="9.5"/>
        <color rgb="FF000000"/>
        <rFont val="Cambria"/>
        <family val="1"/>
      </rPr>
      <t xml:space="preserve">Seven Players </t>
    </r>
  </si>
  <si>
    <r>
      <t>1</t>
    </r>
    <r>
      <rPr>
        <b/>
        <vertAlign val="superscript"/>
        <sz val="10.5"/>
        <color rgb="FF000000"/>
        <rFont val="Cambria"/>
        <family val="1"/>
      </rPr>
      <t xml:space="preserve">st </t>
    </r>
    <r>
      <rPr>
        <b/>
        <sz val="9.5"/>
        <color rgb="FF000000"/>
        <rFont val="Cambria"/>
        <family val="1"/>
      </rPr>
      <t>Seven Players</t>
    </r>
  </si>
  <si>
    <t xml:space="preserve"> से    </t>
  </si>
  <si>
    <t xml:space="preserve"> 04/09/2024   </t>
  </si>
  <si>
    <t>Q.F</t>
  </si>
  <si>
    <t>GROUP MATCH</t>
  </si>
  <si>
    <t>विजेता</t>
  </si>
  <si>
    <t>QUA FI</t>
  </si>
  <si>
    <t>SEMI FIN</t>
  </si>
  <si>
    <t>FINAL</t>
  </si>
  <si>
    <t>GROUP</t>
  </si>
  <si>
    <t xml:space="preserve">t; eka LkjLorh Þ                                                    </t>
  </si>
  <si>
    <t xml:space="preserve">      fpfdRld ds gLrk{kj </t>
  </si>
  <si>
    <t xml:space="preserve">            gLrk{kj </t>
  </si>
  <si>
    <t xml:space="preserve">     firk@laj{kd uke     </t>
  </si>
  <si>
    <t>शा.शि. प्रभारी चयन समिति</t>
  </si>
  <si>
    <t>नोट:- जिन खिलाडियों व जितने की सूचि बनानी है उन्ही खिलाडियों के S.R.नंबर लिखे I अगर एक से ज्यादा खेल की बनानी है तो पहले फॉर्म शीट से  सभी फॉर्म का प्रिंट कण्ट्रोल P कर प्रिंट लेना होगा और सूचि शीट  व आवश्यक प्रपत्र भी sheets का भी प्रिंट लेना होगा I या फिर  file tab  click कर SAVE AS इस खेल के नाम से सेव कर ले फिर दुसरे खेल के फॉर्म सूचि आदि के  MASTER डाटा शीट में खेल आयु वर्ग चेंज करोगे एवं SEARCH SR.NO  शीट में उन खिलाडियों के SR no लिखने पर ही दुसरे फॉर्म और सूचि ऑटोमेटिक GENRATE होगीI</t>
  </si>
  <si>
    <t xml:space="preserve">9. इस प्रोग्राम की आगे की sheets जिला स्तर पर आयोजन कर्ता विद्यालय के लिए उपयोगी है </t>
  </si>
  <si>
    <t>2. इस प्रोग्राम में आप मास्टर DATA SHAEET में WHITE  कलर SHELL में सभी ENTRY करे एवं जिस खेल व आयु वर्ग के लिए आप फॉर्म भरना चाहते है उसके अनुसार सभी ENTRY करे या ड्राप डाउन से SELECT करे</t>
  </si>
  <si>
    <t>3. SEARCH SR NO शीट में  जिस खेल का आपने मास्टर शीट में चयन किया उसी खेल के लिए उन  खिलाडियों के SR NO  प्रवेशांक न वाले YELLOW COLOUR के CELLS में भरे एवं अन्य पीले कलर के cell की पूर्ति भी करे बैंक सम्बन्धी प्रविष्ठी राज्य स्तर की प्रतियोगिता के लिए आवश्यक है इस शीट में अधिकतम आप 25 खिलाडियों के SR no लिख सकते होi अगर आप एक से ज्यादा प्रतियोगिता के लिए इसका उपयोग फॉर्म और प्रपत्र के लिए करना चाहते हो तो या तो पहले उन आवश्यक फॉर्म एवं प्रपत्र शीट का प्रिंट लेले या इसको FILE MENU से एक खेल के नाम से  SAVEAS कर  इस प्रोग्राम का उपयोग कर सकते है   दूसरे खेल के लिए आपको मास्टर शीट में  सबसे पहले खेल का नाम आदि पहले चेंज करना होगा उन्ही के   S R no लिखना होगा iअगर इस शीट में किसी छात्र के कोई  कॉलम ख़ाली आ रहा है तो SHALA DARPAN शीट में उन कॉलम की entry करनी होगी</t>
  </si>
  <si>
    <t xml:space="preserve">4   FORM SHEET  में जिस खिलाडी का फॉर्म प्रिंट करना पीले कलर CELL में उसके S R NO लिखे बस form तैयार है  Ctrl+P से उनके एक एक कर प्रिंट ले सकते हो   दूसरे खेल के खिलाडियों लिए आपको मास्टर शीट में  सबसे पहले खेल का नाम आदि पहले चेंज करना होगा उन्ही के    SEARCH S R no शीट में लिखने होगेi </t>
  </si>
  <si>
    <r>
      <t xml:space="preserve">5 .ORDER SHEET में जो CELL LIGHT BLUE  कलर के है उनमे आप ड्राप डाउन से परिवर्तन कर सकते है आदेश क्रमांक में परविर्तन के लिए  MASTER DATA </t>
    </r>
    <r>
      <rPr>
        <sz val="12"/>
        <color rgb="FF000000"/>
        <rFont val="Kruti Dev 010"/>
      </rPr>
      <t xml:space="preserve"> शीट में परिवर्तन करने पर यंहा स्वत ही परिवर्तन ही जायेगा </t>
    </r>
  </si>
  <si>
    <t>6. सूचि शीट में खेल के प्रतियोगियों की संख्या अनुसार प्रिंट ले सकते है अगर  अतिरिक्त row आ रही है तो उन ROW को SELECT कर के HIDE कर प्रिंट ले सकते है प्रिंट के बाद आप उन्हें UNHIDE कर सकते है  जेसे इसमें 16 खिलाडियों के खेल की सूचि है तो ROW no 27 से 35 को SELECT कर प्रिंट ले सकते है अगर दुसरे खेल की सूचि बनानी है तो MASTER DATA और SEARCH SR NO में CHANGE  करने पर ही नई सूचि GENRATE होगी I</t>
  </si>
  <si>
    <t>7. SHEETS सूचि,यात्रा भत्ता,एथेलेटिक्स सूचि कब्बड्डी सूचि , प्रपत्र क,ख,ग, आदि sheets  में भी आप ख़ाली ROW को HIDE कर अपने खिलाडियों की संख्या अनुसार प्रिंट ले सकते है</t>
  </si>
  <si>
    <t xml:space="preserve">8 .एथेलेटिक एवं कब्बडी सूचि अन्तर सदन प्रमाण पत्र ,आदेश  आदि बनाने के मास्टर डाटा शीट में खेल आयु वर्ग ,दिनांक प्रतियोगिता स्थल आदि कॉलम में खेल अनुसार मास्टर डाटा शीट में जितने खेल के लिए आपको प्रपत्र चाहिए उतनी ही बार save as आकरे या  हर बार प्रिंट ले I  </t>
  </si>
  <si>
    <t xml:space="preserve">यह प्रोग्राम विद्यालय, जिला एंव राज्य स्तर खेल प्रतियोगिता में सहायता  के लिए तैयार किया गया है </t>
  </si>
  <si>
    <t xml:space="preserve">किसी प्रकार का सुधार की आवश्यकता हो तो मुझे अपनी उचित राय जरूर देवे आपका अपना साथी </t>
  </si>
  <si>
    <t>प्रतियोगिता</t>
  </si>
  <si>
    <t>फोन न.</t>
  </si>
  <si>
    <t>,</t>
  </si>
  <si>
    <t>SD ID</t>
  </si>
  <si>
    <t>dk;kZy; vkns'k</t>
  </si>
  <si>
    <r>
      <rPr>
        <b/>
        <sz val="18"/>
        <color rgb="FFFF0000"/>
        <rFont val="Times New Roman"/>
        <family val="1"/>
      </rPr>
      <t>ORDER Sheet</t>
    </r>
    <r>
      <rPr>
        <b/>
        <sz val="18"/>
        <color rgb="FFFF0000"/>
        <rFont val="Kruti Dev 010"/>
      </rPr>
      <t xml:space="preserve"> esa tks  </t>
    </r>
    <r>
      <rPr>
        <b/>
        <sz val="20"/>
        <rFont val="Calibri"/>
        <family val="2"/>
        <scheme val="minor"/>
      </rPr>
      <t>CELL</t>
    </r>
    <r>
      <rPr>
        <b/>
        <sz val="18"/>
        <color rgb="FFFF0000"/>
        <rFont val="Kruti Dev 010"/>
      </rPr>
      <t xml:space="preserve"> </t>
    </r>
    <r>
      <rPr>
        <b/>
        <sz val="20"/>
        <rFont val="Calibri"/>
        <family val="2"/>
        <scheme val="minor"/>
      </rPr>
      <t>LIGHT GREEN</t>
    </r>
    <r>
      <rPr>
        <b/>
        <sz val="20"/>
        <rFont val="Kruti Dev 010"/>
      </rPr>
      <t xml:space="preserve"> </t>
    </r>
    <r>
      <rPr>
        <b/>
        <sz val="18"/>
        <color rgb="FFFF0000"/>
        <rFont val="Kruti Dev 010"/>
      </rPr>
      <t xml:space="preserve"> dyj ds gS mu eas ifjorZu dj ldrs gS </t>
    </r>
    <r>
      <rPr>
        <b/>
        <sz val="18"/>
        <color rgb="FFFF0000"/>
        <rFont val="Times New Roman"/>
        <family val="1"/>
      </rPr>
      <t xml:space="preserve">MASTER DATA </t>
    </r>
    <r>
      <rPr>
        <b/>
        <sz val="18"/>
        <color rgb="FFFF0000"/>
        <rFont val="Kruti Dev 010"/>
      </rPr>
      <t xml:space="preserve"> aeas ifjorZu djus ij ;gkW Lor gh ifjorZu  gks tk;sxk</t>
    </r>
  </si>
  <si>
    <t>(प्रारम्भिक शिक्षा )</t>
  </si>
  <si>
    <t xml:space="preserve">      Jheku  ftyk f'k{kk vf/kdkjh  </t>
  </si>
  <si>
    <t>(माध्यमिक शिक्षा )</t>
  </si>
  <si>
    <t>के आदेशानुसार</t>
  </si>
  <si>
    <t>oh</t>
  </si>
  <si>
    <t xml:space="preserve"> [ksydwn  izfr;ksfxrk  fnukad</t>
  </si>
  <si>
    <t>rd LFkku</t>
  </si>
  <si>
    <t xml:space="preserve">]esa LFkkuh; fo|ky; ds Vhe izHkkjh   </t>
  </si>
  <si>
    <t>in</t>
  </si>
  <si>
    <t>dks</t>
  </si>
  <si>
    <t>vkt fnukad</t>
  </si>
  <si>
    <t>मध्यान्ह पश्चात</t>
  </si>
  <si>
    <t xml:space="preserve">कार्यमुक्त कर निर्देशित किया </t>
  </si>
  <si>
    <t xml:space="preserve"> tkrk gSaA fd os viuh vkxkeh mifLFkfr izfr;ksfxrk LFkku  </t>
  </si>
  <si>
    <t>में देवे l</t>
  </si>
  <si>
    <t xml:space="preserve">Ctrl + P कर प्रिन्ट ले सकते है </t>
  </si>
  <si>
    <t>हस्ताक्षर</t>
  </si>
  <si>
    <t>izfrfyfi lwpukFkZ</t>
  </si>
  <si>
    <t>प्रधानाचार्य (मोहर सहित)</t>
  </si>
  <si>
    <t xml:space="preserve">Jheku  ftyk f'k{kk vf/kdkjh </t>
  </si>
  <si>
    <t xml:space="preserve"> संयोजक/प्रधानाचार्य/प्रधानाध्यापक</t>
  </si>
  <si>
    <t>lEcf/kr dkfeZd</t>
  </si>
  <si>
    <t>jf{kr i=koyh</t>
  </si>
  <si>
    <t>Printing Date &amp; Time</t>
  </si>
  <si>
    <t>: जय तेजाजी महाराज की :-</t>
  </si>
  <si>
    <t>GO SEARCH  SR NO</t>
  </si>
  <si>
    <t>शा.शि./प्रभारी चयन समिति</t>
  </si>
  <si>
    <t>SHEET PASSWORD</t>
  </si>
  <si>
    <t>KABBADDI</t>
  </si>
  <si>
    <t>ATHLETICS</t>
  </si>
  <si>
    <t>ATHLETICS 14/17/19 YEAR BOYS/GIRLS</t>
  </si>
  <si>
    <t>शा.शि./प्रशिक्षक</t>
  </si>
  <si>
    <t>बॉक्सिंग</t>
  </si>
  <si>
    <t>योगा</t>
  </si>
  <si>
    <t>वुशू</t>
  </si>
  <si>
    <t>रोलर स्केटिंग</t>
  </si>
  <si>
    <t>लोंन टेनिस</t>
  </si>
  <si>
    <t>क्रिकेट</t>
  </si>
  <si>
    <t>वॉलीबॉल</t>
  </si>
  <si>
    <t>जिमनास्टिक</t>
  </si>
  <si>
    <t>वेट लिफ्टिंग</t>
  </si>
  <si>
    <t>रायफल शूटिंग</t>
  </si>
  <si>
    <t>सॉफ्टबॉल</t>
  </si>
  <si>
    <t>रग्बीफूटबाल</t>
  </si>
  <si>
    <t>नेटबॉल</t>
  </si>
  <si>
    <t>मलखंभ</t>
  </si>
  <si>
    <t>तीरंदाजी</t>
  </si>
  <si>
    <t>साइक्लिंग रोड</t>
  </si>
  <si>
    <t>टेनिस बॉल क्रिकेट</t>
  </si>
  <si>
    <t>थ्रो बॉल</t>
  </si>
  <si>
    <t>टेनिस वॉलीबॉल</t>
  </si>
  <si>
    <t>स्पीड बॉल</t>
  </si>
  <si>
    <t>कैरम</t>
  </si>
  <si>
    <t>टैग ऑफ़ वार</t>
  </si>
  <si>
    <t>टेनिस क्रिकेट</t>
  </si>
  <si>
    <t>लगोरी</t>
  </si>
  <si>
    <t>शूटिंग बॉल</t>
  </si>
  <si>
    <t>रोल बॉल</t>
  </si>
  <si>
    <t>आस्थे दा अखाडा</t>
  </si>
  <si>
    <t>स्कॉय</t>
  </si>
  <si>
    <t>सुपर सेवन क्रिकेट</t>
  </si>
  <si>
    <t>एथलेटिक्स</t>
  </si>
  <si>
    <t>बॉल बैडमिंटन</t>
  </si>
  <si>
    <t>कूडो</t>
  </si>
  <si>
    <t xml:space="preserve">                LFkuh; fo|ky; esa 69 oha ftyk Lrjh; ek/;fed ,oa mPp ek/;fed ¼vk;q oxZ 17@19 o"kZ½ fo|ky;h Nk=@Nk=k                      [ksydwn izfr;ksfxrk dk vk;kstu LFkkuh; fo|ky; esa  fnukad -------------------------- ls ---------------------------- rd gqvkA</t>
  </si>
  <si>
    <t>2025-26</t>
  </si>
  <si>
    <t>14 वर्ष</t>
  </si>
  <si>
    <t xml:space="preserve">श्री लक्ष्मण राम </t>
  </si>
  <si>
    <t>भागीरथ मल अध्यापक L-1</t>
  </si>
  <si>
    <t xml:space="preserve">कमला देवी </t>
  </si>
  <si>
    <t xml:space="preserve">राजकीय उच्च माध्यमिक विद्यालय डसाणा खुर्द (मौलासर)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</si>
</sst>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m/d/yyyy"/>
    <numFmt numFmtId="165" formatCode="dd\-mm\-yyyy"/>
    <numFmt numFmtId="166" formatCode="d/m/yyyy"/>
    <numFmt numFmtId="167" formatCode="[$-F400]h:mm:ss\ AM/PM"/>
    <numFmt numFmtId="168" formatCode="#.00\ &quot;K.g&quot;"/>
  </numFmts>
  <fonts count="211">
    <font>
      <sz val="11"/>
      <name val="Calibri"/>
    </font>
    <font>
      <sz val="11"/>
      <color theme="1"/>
      <name val="Calibri"/>
      <family val="2"/>
      <scheme val="minor"/>
    </font>
    <font>
      <sz val="14"/>
      <color rgb="FF000000"/>
      <name val="Calibri"/>
      <family val="2"/>
    </font>
    <font>
      <b/>
      <sz val="11"/>
      <color rgb="FF000000"/>
      <name val="Calibri"/>
      <family val="2"/>
    </font>
    <font>
      <sz val="11"/>
      <color rgb="FF000000"/>
      <name val="Calibri"/>
      <family val="2"/>
    </font>
    <font>
      <b/>
      <sz val="11"/>
      <name val="Calibri"/>
      <family val="2"/>
    </font>
    <font>
      <b/>
      <sz val="14"/>
      <color rgb="FF000000"/>
      <name val="Calibri"/>
      <family val="2"/>
    </font>
    <font>
      <b/>
      <sz val="14"/>
      <name val="Calibri"/>
      <family val="2"/>
    </font>
    <font>
      <b/>
      <sz val="16"/>
      <color rgb="FFC00000"/>
      <name val="Kruti Dev 010"/>
    </font>
    <font>
      <b/>
      <sz val="10"/>
      <color rgb="FFFF0000"/>
      <name val="Calibri"/>
      <family val="2"/>
    </font>
    <font>
      <b/>
      <sz val="14"/>
      <color rgb="FFFF0000"/>
      <name val="Calibri"/>
      <family val="2"/>
    </font>
    <font>
      <b/>
      <sz val="10"/>
      <color rgb="FF000000"/>
      <name val="Calibri"/>
      <family val="2"/>
    </font>
    <font>
      <b/>
      <sz val="12"/>
      <color rgb="FF000000"/>
      <name val="Calibri"/>
      <family val="2"/>
    </font>
    <font>
      <b/>
      <sz val="12"/>
      <name val="Calibri"/>
      <family val="2"/>
    </font>
    <font>
      <b/>
      <sz val="12"/>
      <color rgb="FFFF0000"/>
      <name val="Calibri"/>
      <family val="2"/>
    </font>
    <font>
      <b/>
      <sz val="16"/>
      <color rgb="FFC00000"/>
      <name val="Calibri"/>
      <family val="2"/>
    </font>
    <font>
      <b/>
      <sz val="10"/>
      <color rgb="FF000000"/>
      <name val="Calibri"/>
      <family val="2"/>
    </font>
    <font>
      <b/>
      <sz val="14"/>
      <color rgb="FF000000"/>
      <name val="Kruti Dev 010"/>
    </font>
    <font>
      <sz val="12"/>
      <color rgb="FF000000"/>
      <name val="Calibri"/>
      <family val="2"/>
    </font>
    <font>
      <b/>
      <sz val="12"/>
      <name val="Kruti Dev 010"/>
    </font>
    <font>
      <b/>
      <sz val="16"/>
      <color rgb="FF000000"/>
      <name val="Kruti Dev 010"/>
    </font>
    <font>
      <sz val="10"/>
      <color rgb="FF000000"/>
      <name val="Calibri"/>
      <family val="2"/>
    </font>
    <font>
      <b/>
      <sz val="12"/>
      <color rgb="FF000000"/>
      <name val="Kruti Dev 010"/>
    </font>
    <font>
      <sz val="11"/>
      <color rgb="FF000000"/>
      <name val="Kruti Dev 010"/>
    </font>
    <font>
      <b/>
      <sz val="20"/>
      <color rgb="FFFF0000"/>
      <name val="Calibri"/>
      <family val="2"/>
    </font>
    <font>
      <b/>
      <sz val="11"/>
      <name val="Calibri"/>
      <family val="2"/>
    </font>
    <font>
      <sz val="11"/>
      <name val="Calibri"/>
      <family val="2"/>
    </font>
    <font>
      <sz val="14"/>
      <color rgb="FF000000"/>
      <name val="Kruti Dev 010"/>
    </font>
    <font>
      <sz val="18"/>
      <color rgb="FF000000"/>
      <name val="Kruti Dev 010"/>
    </font>
    <font>
      <sz val="13"/>
      <color rgb="FF000000"/>
      <name val="Calibri"/>
      <family val="2"/>
    </font>
    <font>
      <sz val="16"/>
      <color rgb="FF000000"/>
      <name val="Kruti Dev 010"/>
    </font>
    <font>
      <b/>
      <sz val="18"/>
      <color rgb="FF000000"/>
      <name val="Calibri"/>
      <family val="2"/>
    </font>
    <font>
      <b/>
      <sz val="12"/>
      <color rgb="FFFF0000"/>
      <name val="Kruti Dev 010"/>
    </font>
    <font>
      <sz val="16"/>
      <color rgb="FF000000"/>
      <name val="Calibri"/>
      <family val="2"/>
    </font>
    <font>
      <sz val="18"/>
      <color rgb="FFFF0000"/>
      <name val="Calibri"/>
      <family val="2"/>
    </font>
    <font>
      <sz val="18"/>
      <color rgb="FF000000"/>
      <name val="Calibri"/>
      <family val="2"/>
    </font>
    <font>
      <sz val="15"/>
      <color rgb="FF000000"/>
      <name val="Kruti Dev 010"/>
    </font>
    <font>
      <sz val="14"/>
      <color rgb="FF000000"/>
      <name val="Calibri"/>
      <family val="2"/>
    </font>
    <font>
      <sz val="15"/>
      <color rgb="FF000000"/>
      <name val="Kruti Dev 010"/>
    </font>
    <font>
      <sz val="14"/>
      <color rgb="FFFF0000"/>
      <name val="Calibri"/>
      <family val="2"/>
    </font>
    <font>
      <b/>
      <sz val="16"/>
      <color rgb="FFFF0000"/>
      <name val="Calibri"/>
      <family val="2"/>
    </font>
    <font>
      <sz val="11"/>
      <color rgb="FF000000"/>
      <name val="Calibri"/>
      <family val="2"/>
    </font>
    <font>
      <sz val="13"/>
      <color rgb="FF000000"/>
      <name val="Kruti Dev 010"/>
    </font>
    <font>
      <sz val="11"/>
      <name val="Calibri"/>
      <family val="2"/>
    </font>
    <font>
      <sz val="10"/>
      <color rgb="FF000000"/>
      <name val="Calibri"/>
      <family val="2"/>
    </font>
    <font>
      <b/>
      <sz val="11"/>
      <color rgb="FF000000"/>
      <name val="Times New Roman"/>
      <family val="1"/>
    </font>
    <font>
      <b/>
      <u val="double"/>
      <sz val="20"/>
      <color rgb="FF000000"/>
      <name val="Kruti Dev 010"/>
    </font>
    <font>
      <sz val="12"/>
      <color rgb="FF000000"/>
      <name val="Times New Roman"/>
      <family val="1"/>
    </font>
    <font>
      <b/>
      <sz val="11"/>
      <color rgb="FF000000"/>
      <name val="Calibri"/>
      <family val="2"/>
    </font>
    <font>
      <b/>
      <sz val="14"/>
      <color rgb="FF000000"/>
      <name val="Calibri"/>
      <family val="2"/>
    </font>
    <font>
      <b/>
      <sz val="9"/>
      <name val="Calibri"/>
      <family val="2"/>
    </font>
    <font>
      <b/>
      <sz val="9"/>
      <color rgb="FF000000"/>
      <name val="Calibri"/>
      <family val="2"/>
    </font>
    <font>
      <sz val="11"/>
      <color rgb="FF000000"/>
      <name val="Calibri"/>
      <family val="2"/>
    </font>
    <font>
      <b/>
      <sz val="12"/>
      <color rgb="FF000000"/>
      <name val="Times New Roman"/>
      <family val="1"/>
    </font>
    <font>
      <sz val="12"/>
      <name val="Calibri"/>
      <family val="2"/>
    </font>
    <font>
      <sz val="11"/>
      <name val="Calibri"/>
      <family val="2"/>
    </font>
    <font>
      <sz val="18"/>
      <color rgb="FF000000"/>
      <name val="Times New Roman"/>
      <family val="1"/>
    </font>
    <font>
      <sz val="16"/>
      <color rgb="FF000000"/>
      <name val="Times New Roman"/>
      <family val="1"/>
    </font>
    <font>
      <b/>
      <sz val="8"/>
      <color rgb="FFFF0000"/>
      <name val="Calibri"/>
      <family val="2"/>
    </font>
    <font>
      <sz val="9"/>
      <color rgb="FF000000"/>
      <name val="Calibri"/>
      <family val="2"/>
    </font>
    <font>
      <b/>
      <sz val="9"/>
      <color rgb="FFFF0000"/>
      <name val="Calibri"/>
      <family val="2"/>
    </font>
    <font>
      <b/>
      <sz val="16"/>
      <color rgb="FF000000"/>
      <name val="DevLys 010"/>
    </font>
    <font>
      <b/>
      <sz val="16"/>
      <color rgb="FF000000"/>
      <name val="Calibri"/>
      <family val="2"/>
    </font>
    <font>
      <sz val="14"/>
      <color rgb="FF000000"/>
      <name val="DevLys 010"/>
    </font>
    <font>
      <sz val="12"/>
      <color rgb="FF000000"/>
      <name val="DevLys 010"/>
    </font>
    <font>
      <b/>
      <sz val="18"/>
      <color rgb="FF000000"/>
      <name val="DevLys 010"/>
    </font>
    <font>
      <sz val="16"/>
      <color rgb="FF000000"/>
      <name val="DevLys 010"/>
    </font>
    <font>
      <sz val="8"/>
      <color rgb="FF000000"/>
      <name val="Century"/>
      <family val="1"/>
    </font>
    <font>
      <b/>
      <sz val="14"/>
      <color rgb="FF000000"/>
      <name val="DevLys 010"/>
    </font>
    <font>
      <sz val="20"/>
      <color rgb="FF000000"/>
      <name val="DevLys 010"/>
    </font>
    <font>
      <sz val="11"/>
      <color rgb="FF000000"/>
      <name val="DevLys 010"/>
    </font>
    <font>
      <b/>
      <sz val="20"/>
      <color rgb="FF000000"/>
      <name val="DevLys 010"/>
    </font>
    <font>
      <sz val="16"/>
      <color rgb="FF000000"/>
      <name val="Arial Black"/>
      <family val="2"/>
    </font>
    <font>
      <b/>
      <sz val="16"/>
      <color rgb="FF000000"/>
      <name val="Arial Black"/>
      <family val="2"/>
    </font>
    <font>
      <sz val="14"/>
      <color rgb="FF000000"/>
      <name val="Arial Black"/>
      <family val="2"/>
    </font>
    <font>
      <sz val="11"/>
      <color rgb="FF000000"/>
      <name val="Arial Black"/>
      <family val="2"/>
    </font>
    <font>
      <sz val="11"/>
      <name val="Calibri"/>
      <family val="2"/>
    </font>
    <font>
      <b/>
      <sz val="16"/>
      <name val="Kruti Dev 010"/>
    </font>
    <font>
      <sz val="20"/>
      <color rgb="FF000000"/>
      <name val="Kruti Dev 010"/>
    </font>
    <font>
      <sz val="11"/>
      <name val="Calibri"/>
      <family val="2"/>
    </font>
    <font>
      <sz val="9"/>
      <color indexed="81"/>
      <name val="Tahoma"/>
      <family val="2"/>
    </font>
    <font>
      <sz val="10"/>
      <color rgb="FF000000"/>
      <name val="Calibri"/>
      <family val="2"/>
    </font>
    <font>
      <sz val="11"/>
      <color rgb="FF000000"/>
      <name val="Calibri"/>
      <family val="2"/>
    </font>
    <font>
      <b/>
      <sz val="10"/>
      <color rgb="FF000000"/>
      <name val="Calibri"/>
      <family val="2"/>
    </font>
    <font>
      <sz val="10"/>
      <name val="Calibri"/>
      <family val="2"/>
    </font>
    <font>
      <sz val="12"/>
      <color rgb="FF000000"/>
      <name val="Calibri"/>
      <family val="2"/>
      <scheme val="minor"/>
    </font>
    <font>
      <sz val="10"/>
      <color rgb="FF000000"/>
      <name val="Calibri"/>
      <family val="2"/>
      <scheme val="minor"/>
    </font>
    <font>
      <sz val="11"/>
      <color rgb="FF000000"/>
      <name val="Calibri"/>
      <family val="2"/>
      <scheme val="minor"/>
    </font>
    <font>
      <b/>
      <sz val="11"/>
      <color rgb="FF000000"/>
      <name val="Calibri"/>
      <family val="2"/>
    </font>
    <font>
      <b/>
      <sz val="10"/>
      <color rgb="FFFF0000"/>
      <name val="Calibri"/>
      <family val="2"/>
    </font>
    <font>
      <b/>
      <sz val="12"/>
      <name val="Calibri"/>
      <family val="2"/>
    </font>
    <font>
      <b/>
      <sz val="10"/>
      <color rgb="FF000000"/>
      <name val="Calibri"/>
      <family val="2"/>
      <scheme val="minor"/>
    </font>
    <font>
      <b/>
      <sz val="12"/>
      <color rgb="FF000000"/>
      <name val="Calibri"/>
      <family val="2"/>
      <scheme val="minor"/>
    </font>
    <font>
      <b/>
      <sz val="11"/>
      <color rgb="FFFF0000"/>
      <name val="Calibri"/>
      <family val="2"/>
      <scheme val="minor"/>
    </font>
    <font>
      <sz val="12"/>
      <name val="Times New Roman"/>
      <family val="1"/>
    </font>
    <font>
      <sz val="20"/>
      <name val="Calibri"/>
      <family val="2"/>
    </font>
    <font>
      <sz val="10"/>
      <color rgb="FFBF0000"/>
      <name val="Calibri"/>
      <family val="2"/>
      <scheme val="minor"/>
    </font>
    <font>
      <sz val="10"/>
      <name val="Calibri"/>
      <family val="2"/>
      <scheme val="minor"/>
    </font>
    <font>
      <sz val="12"/>
      <name val="Calibri"/>
      <family val="2"/>
      <scheme val="minor"/>
    </font>
    <font>
      <b/>
      <sz val="10"/>
      <color rgb="FFBF0000"/>
      <name val="Calibri"/>
      <family val="2"/>
      <scheme val="minor"/>
    </font>
    <font>
      <b/>
      <sz val="12"/>
      <color rgb="FF000000"/>
      <name val="Calibri"/>
      <family val="2"/>
    </font>
    <font>
      <b/>
      <sz val="14"/>
      <color rgb="FF000000"/>
      <name val="Calibri"/>
      <family val="2"/>
      <scheme val="minor"/>
    </font>
    <font>
      <sz val="14"/>
      <color rgb="FF000000"/>
      <name val="Calibri"/>
      <family val="2"/>
      <scheme val="minor"/>
    </font>
    <font>
      <sz val="15"/>
      <color rgb="FF000000"/>
      <name val="DevLys 010"/>
    </font>
    <font>
      <sz val="12"/>
      <name val="Calibri"/>
      <family val="2"/>
    </font>
    <font>
      <sz val="12"/>
      <color rgb="FF000000"/>
      <name val="Kruti Dev 010"/>
    </font>
    <font>
      <b/>
      <sz val="16"/>
      <color rgb="FF000000"/>
      <name val="Calibri"/>
      <family val="2"/>
    </font>
    <font>
      <b/>
      <sz val="16"/>
      <name val="DevLys 010"/>
    </font>
    <font>
      <sz val="14"/>
      <color rgb="FFFF0000"/>
      <name val="Calibri"/>
      <family val="2"/>
    </font>
    <font>
      <b/>
      <sz val="18"/>
      <color rgb="FFFF0000"/>
      <name val="DevLys 010"/>
    </font>
    <font>
      <b/>
      <sz val="18"/>
      <color rgb="FFFF0000"/>
      <name val="Calibri"/>
      <family val="2"/>
      <scheme val="minor"/>
    </font>
    <font>
      <b/>
      <sz val="16"/>
      <color rgb="FFFF0000"/>
      <name val="Calibri"/>
      <family val="2"/>
      <scheme val="minor"/>
    </font>
    <font>
      <b/>
      <sz val="11"/>
      <color rgb="FFFF0000"/>
      <name val="Calibri"/>
      <family val="2"/>
    </font>
    <font>
      <b/>
      <sz val="11"/>
      <color rgb="FF000000"/>
      <name val="Calibri"/>
      <family val="2"/>
      <scheme val="minor"/>
    </font>
    <font>
      <b/>
      <sz val="16"/>
      <name val="Calibri"/>
      <family val="2"/>
    </font>
    <font>
      <sz val="12"/>
      <color rgb="FF000000"/>
      <name val="Calibri"/>
      <family val="2"/>
    </font>
    <font>
      <b/>
      <sz val="9"/>
      <color rgb="FF000000"/>
      <name val="Calibri"/>
      <family val="2"/>
    </font>
    <font>
      <b/>
      <sz val="8"/>
      <color rgb="FF000000"/>
      <name val="Calibri"/>
      <family val="2"/>
    </font>
    <font>
      <sz val="18"/>
      <color rgb="FF000000"/>
      <name val="Calibri"/>
      <family val="2"/>
      <scheme val="minor"/>
    </font>
    <font>
      <sz val="10"/>
      <color rgb="FFFF0000"/>
      <name val="Calibri"/>
      <family val="2"/>
    </font>
    <font>
      <b/>
      <sz val="12"/>
      <color theme="0"/>
      <name val="Calibri"/>
      <family val="2"/>
      <scheme val="minor"/>
    </font>
    <font>
      <b/>
      <sz val="11"/>
      <color indexed="33"/>
      <name val="Tahoma"/>
      <family val="2"/>
    </font>
    <font>
      <sz val="9"/>
      <name val="Calibri"/>
      <family val="2"/>
    </font>
    <font>
      <b/>
      <sz val="10"/>
      <name val="Calibri"/>
      <family val="2"/>
    </font>
    <font>
      <sz val="16"/>
      <color rgb="FF000000"/>
      <name val="Calibri"/>
      <family val="2"/>
      <scheme val="minor"/>
    </font>
    <font>
      <b/>
      <sz val="12"/>
      <color rgb="FFFF0000"/>
      <name val="Calibri"/>
      <family val="2"/>
      <scheme val="minor"/>
    </font>
    <font>
      <sz val="11"/>
      <color rgb="FFBF0000"/>
      <name val="Calibri"/>
      <family val="2"/>
      <scheme val="minor"/>
    </font>
    <font>
      <b/>
      <sz val="12"/>
      <name val="Calibri"/>
      <family val="2"/>
      <scheme val="minor"/>
    </font>
    <font>
      <b/>
      <sz val="20"/>
      <color rgb="FF000000"/>
      <name val="Calibri"/>
      <family val="2"/>
      <scheme val="minor"/>
    </font>
    <font>
      <sz val="8"/>
      <color rgb="FF000000"/>
      <name val="Calibri"/>
      <family val="2"/>
      <scheme val="minor"/>
    </font>
    <font>
      <sz val="9"/>
      <color rgb="FF000000"/>
      <name val="Calibri"/>
      <family val="2"/>
      <scheme val="minor"/>
    </font>
    <font>
      <sz val="8"/>
      <color rgb="FF000000"/>
      <name val="Kruti Dev 010"/>
    </font>
    <font>
      <sz val="13.5"/>
      <color rgb="FF000000"/>
      <name val="Kruti Dev 010"/>
    </font>
    <font>
      <b/>
      <sz val="14"/>
      <color rgb="FFFF0000"/>
      <name val="Calibri"/>
      <family val="2"/>
      <scheme val="minor"/>
    </font>
    <font>
      <b/>
      <sz val="10"/>
      <color indexed="33"/>
      <name val="Tahoma"/>
      <family val="2"/>
    </font>
    <font>
      <b/>
      <sz val="10"/>
      <color indexed="81"/>
      <name val="Tahoma"/>
      <family val="2"/>
    </font>
    <font>
      <sz val="11"/>
      <name val="Kruti Dev 010"/>
    </font>
    <font>
      <sz val="14"/>
      <color rgb="FFFFFF00"/>
      <name val="Calibri"/>
      <family val="2"/>
      <scheme val="minor"/>
    </font>
    <font>
      <b/>
      <sz val="18"/>
      <color rgb="FFFF0000"/>
      <name val="Calibri"/>
      <family val="2"/>
    </font>
    <font>
      <b/>
      <sz val="12"/>
      <color indexed="33"/>
      <name val="Tahoma"/>
      <family val="2"/>
    </font>
    <font>
      <b/>
      <sz val="12"/>
      <color indexed="81"/>
      <name val="Tahoma"/>
      <family val="2"/>
    </font>
    <font>
      <b/>
      <u/>
      <sz val="22"/>
      <color rgb="FFFF0000"/>
      <name val="Arial"/>
      <family val="2"/>
    </font>
    <font>
      <b/>
      <sz val="22"/>
      <color rgb="FFFF0000"/>
      <name val="Arial"/>
      <family val="2"/>
    </font>
    <font>
      <b/>
      <sz val="13"/>
      <name val="Cambria"/>
      <family val="1"/>
    </font>
    <font>
      <sz val="11"/>
      <color rgb="FF000000"/>
      <name val="Cambria"/>
      <family val="1"/>
    </font>
    <font>
      <b/>
      <sz val="11"/>
      <color rgb="FF000000"/>
      <name val="Cambria"/>
      <family val="1"/>
    </font>
    <font>
      <sz val="9.5"/>
      <color rgb="FF000000"/>
      <name val="Cambria"/>
      <family val="1"/>
    </font>
    <font>
      <sz val="8"/>
      <color rgb="FF000000"/>
      <name val="Cambria"/>
      <family val="1"/>
    </font>
    <font>
      <b/>
      <sz val="9.5"/>
      <color rgb="FF000000"/>
      <name val="Cambria"/>
      <family val="1"/>
    </font>
    <font>
      <b/>
      <sz val="9"/>
      <color rgb="FF000000"/>
      <name val="Cambria"/>
      <family val="1"/>
    </font>
    <font>
      <sz val="9"/>
      <color rgb="FF000000"/>
      <name val="Cambria"/>
      <family val="1"/>
    </font>
    <font>
      <sz val="9.5"/>
      <color rgb="FF000000"/>
      <name val="Arial"/>
      <family val="2"/>
    </font>
    <font>
      <b/>
      <sz val="9.5"/>
      <color rgb="FF000000"/>
      <name val="Arial"/>
      <family val="2"/>
    </font>
    <font>
      <sz val="11"/>
      <color rgb="FF000000"/>
      <name val="Arial"/>
      <family val="2"/>
    </font>
    <font>
      <b/>
      <sz val="8"/>
      <color rgb="FF000000"/>
      <name val="Cambria"/>
      <family val="1"/>
    </font>
    <font>
      <sz val="11"/>
      <color theme="1"/>
      <name val="Arial"/>
      <family val="2"/>
    </font>
    <font>
      <b/>
      <u/>
      <sz val="11"/>
      <color rgb="FF000000"/>
      <name val="Cambria"/>
      <family val="1"/>
    </font>
    <font>
      <b/>
      <vertAlign val="superscript"/>
      <sz val="10"/>
      <color rgb="FF000000"/>
      <name val="Cambria"/>
      <family val="1"/>
    </font>
    <font>
      <b/>
      <sz val="6"/>
      <color rgb="FF000000"/>
      <name val="Cambria"/>
      <family val="1"/>
    </font>
    <font>
      <b/>
      <vertAlign val="superscript"/>
      <sz val="10.5"/>
      <color rgb="FF000000"/>
      <name val="Cambria"/>
      <family val="1"/>
    </font>
    <font>
      <b/>
      <sz val="14"/>
      <color rgb="FFFF0000"/>
      <name val="DevLys 010"/>
    </font>
    <font>
      <b/>
      <sz val="11"/>
      <name val="Calibri"/>
      <family val="2"/>
      <scheme val="minor"/>
    </font>
    <font>
      <sz val="22"/>
      <color rgb="FFC00000"/>
      <name val="Calibri"/>
      <family val="2"/>
    </font>
    <font>
      <b/>
      <sz val="11"/>
      <color rgb="FFC00000"/>
      <name val="Calibri"/>
      <family val="2"/>
      <scheme val="minor"/>
    </font>
    <font>
      <b/>
      <sz val="14"/>
      <color rgb="FFC00000"/>
      <name val="Calibri"/>
      <family val="2"/>
      <scheme val="minor"/>
    </font>
    <font>
      <b/>
      <sz val="14"/>
      <color rgb="FFFF0000"/>
      <name val="Kruti Dev 010"/>
    </font>
    <font>
      <b/>
      <sz val="16"/>
      <color rgb="FFFF0000"/>
      <name val="Kruti Dev 010"/>
    </font>
    <font>
      <b/>
      <sz val="11"/>
      <color theme="1"/>
      <name val="Calibri"/>
      <family val="2"/>
      <scheme val="minor"/>
    </font>
    <font>
      <b/>
      <sz val="14"/>
      <color theme="0"/>
      <name val="Calibri"/>
      <family val="2"/>
    </font>
    <font>
      <sz val="11"/>
      <color theme="1"/>
      <name val="Calibri"/>
      <family val="2"/>
    </font>
    <font>
      <b/>
      <sz val="14"/>
      <color theme="1"/>
      <name val="Calibri"/>
      <family val="2"/>
      <scheme val="minor"/>
    </font>
    <font>
      <sz val="14"/>
      <name val="Calibri"/>
      <family val="2"/>
      <scheme val="minor"/>
    </font>
    <font>
      <b/>
      <sz val="18"/>
      <color theme="1"/>
      <name val="Kruti Dev 010"/>
    </font>
    <font>
      <sz val="12"/>
      <color theme="1"/>
      <name val="Calibri"/>
      <family val="2"/>
      <scheme val="minor"/>
    </font>
    <font>
      <sz val="14"/>
      <color theme="1"/>
      <name val="Kruti Dev 010"/>
    </font>
    <font>
      <b/>
      <sz val="10"/>
      <color theme="1"/>
      <name val="Calibri"/>
      <family val="2"/>
      <scheme val="minor"/>
    </font>
    <font>
      <sz val="10"/>
      <color theme="1"/>
      <name val="Calibri"/>
      <family val="2"/>
    </font>
    <font>
      <b/>
      <sz val="11"/>
      <color theme="1"/>
      <name val="Calibri"/>
      <family val="2"/>
    </font>
    <font>
      <b/>
      <sz val="12"/>
      <color theme="1"/>
      <name val="Calibri"/>
      <family val="2"/>
      <scheme val="minor"/>
    </font>
    <font>
      <b/>
      <sz val="10"/>
      <color theme="1"/>
      <name val="Calibri"/>
      <family val="2"/>
    </font>
    <font>
      <u/>
      <sz val="14"/>
      <color theme="1"/>
      <name val="Kruti Dev 010"/>
    </font>
    <font>
      <b/>
      <sz val="11"/>
      <color theme="1"/>
      <name val="Times New Roman"/>
      <family val="1"/>
    </font>
    <font>
      <b/>
      <sz val="8"/>
      <color theme="1"/>
      <name val="Times New Roman"/>
      <family val="1"/>
    </font>
    <font>
      <sz val="16"/>
      <color theme="1"/>
      <name val="Kruti Dev 010"/>
    </font>
    <font>
      <b/>
      <sz val="16"/>
      <color theme="1"/>
      <name val="Kruti Dev 010"/>
    </font>
    <font>
      <sz val="12"/>
      <color theme="1"/>
      <name val="Calibri"/>
      <family val="2"/>
    </font>
    <font>
      <b/>
      <sz val="12"/>
      <color theme="1"/>
      <name val="Times New Roman"/>
      <family val="1"/>
    </font>
    <font>
      <u/>
      <sz val="36"/>
      <color theme="1"/>
      <name val="Kruti Dev 010"/>
    </font>
    <font>
      <u/>
      <sz val="11"/>
      <name val="Calibri"/>
      <family val="2"/>
    </font>
    <font>
      <b/>
      <sz val="18"/>
      <color rgb="FFFF0000"/>
      <name val="Kruti Dev 010"/>
    </font>
    <font>
      <b/>
      <sz val="18"/>
      <color rgb="FFFF0000"/>
      <name val="Times New Roman"/>
      <family val="1"/>
    </font>
    <font>
      <b/>
      <sz val="20"/>
      <name val="Calibri"/>
      <family val="2"/>
      <scheme val="minor"/>
    </font>
    <font>
      <b/>
      <sz val="20"/>
      <name val="Kruti Dev 010"/>
    </font>
    <font>
      <sz val="12"/>
      <color theme="1"/>
      <name val="Times New Roman"/>
      <family val="1"/>
    </font>
    <font>
      <sz val="16"/>
      <name val="Calibri"/>
      <family val="2"/>
    </font>
    <font>
      <b/>
      <sz val="16"/>
      <color theme="1"/>
      <name val="Calibri"/>
      <family val="2"/>
    </font>
    <font>
      <b/>
      <sz val="12"/>
      <color theme="1"/>
      <name val="Calibri"/>
      <family val="2"/>
    </font>
    <font>
      <sz val="11"/>
      <color theme="1"/>
      <name val="Times New Roman"/>
      <family val="1"/>
    </font>
    <font>
      <sz val="16"/>
      <color theme="1"/>
      <name val="Calibri"/>
      <family val="2"/>
    </font>
    <font>
      <b/>
      <sz val="20"/>
      <color theme="1"/>
      <name val="Kruti Dev 010"/>
    </font>
    <font>
      <b/>
      <sz val="24"/>
      <color rgb="FFFF0000"/>
      <name val="Calibri"/>
      <family val="2"/>
      <scheme val="minor"/>
    </font>
    <font>
      <b/>
      <sz val="22"/>
      <color rgb="FFFF0000"/>
      <name val="Times New Roman"/>
      <family val="1"/>
    </font>
    <font>
      <b/>
      <sz val="10"/>
      <color theme="1"/>
      <name val="Times New Roman"/>
      <family val="1"/>
    </font>
    <font>
      <sz val="11"/>
      <name val="Calibri"/>
      <family val="2"/>
      <scheme val="minor"/>
    </font>
    <font>
      <sz val="14"/>
      <color theme="1"/>
      <name val="Calibri"/>
      <family val="2"/>
      <scheme val="minor"/>
    </font>
    <font>
      <sz val="18"/>
      <color theme="1"/>
      <name val="Kruti Dev 010"/>
    </font>
    <font>
      <b/>
      <u val="double"/>
      <sz val="14"/>
      <color rgb="FFFF0000"/>
      <name val="Calibri"/>
      <family val="2"/>
    </font>
    <font>
      <b/>
      <sz val="12"/>
      <color theme="0"/>
      <name val="Calibri"/>
      <family val="2"/>
    </font>
    <font>
      <b/>
      <sz val="16"/>
      <color theme="0"/>
      <name val="Calibri"/>
      <family val="2"/>
    </font>
    <font>
      <sz val="14"/>
      <color theme="0"/>
      <name val="Calibri"/>
      <family val="2"/>
    </font>
    <font>
      <sz val="11"/>
      <color theme="0"/>
      <name val="Calibri"/>
      <family val="2"/>
    </font>
  </fonts>
  <fills count="34">
    <fill>
      <patternFill patternType="none"/>
    </fill>
    <fill>
      <patternFill patternType="gray125"/>
    </fill>
    <fill>
      <patternFill patternType="solid">
        <fgColor rgb="FFFFFFFF"/>
      </patternFill>
    </fill>
    <fill>
      <patternFill patternType="solid">
        <fgColor rgb="FFFDE9D9"/>
        <bgColor indexed="64"/>
      </patternFill>
    </fill>
    <fill>
      <patternFill patternType="solid">
        <fgColor rgb="FFFFFFFF"/>
        <bgColor indexed="64"/>
      </patternFill>
    </fill>
    <fill>
      <patternFill patternType="solid">
        <fgColor rgb="FFFDE9D9"/>
        <bgColor rgb="FF8DB3E2"/>
      </patternFill>
    </fill>
    <fill>
      <patternFill patternType="solid">
        <fgColor rgb="FFFFFFFF"/>
        <bgColor rgb="FF8DB3E2"/>
      </patternFill>
    </fill>
    <fill>
      <patternFill patternType="solid">
        <fgColor rgb="FFDDD9C3"/>
        <bgColor indexed="64"/>
      </patternFill>
    </fill>
    <fill>
      <patternFill patternType="solid">
        <fgColor rgb="FFFFFF00"/>
        <bgColor indexed="64"/>
      </patternFill>
    </fill>
    <fill>
      <patternFill patternType="solid">
        <fgColor rgb="FFC4BD97"/>
        <bgColor indexed="64"/>
      </patternFill>
    </fill>
    <fill>
      <patternFill patternType="solid">
        <fgColor rgb="FFF2DCDB"/>
        <bgColor indexed="64"/>
      </patternFill>
    </fill>
    <fill>
      <patternFill patternType="solid">
        <fgColor rgb="FFF79544"/>
        <bgColor indexed="64"/>
      </patternFill>
    </fill>
    <fill>
      <patternFill patternType="solid">
        <fgColor rgb="FFF79544"/>
        <bgColor rgb="FFFFFFFF"/>
      </patternFill>
    </fill>
    <fill>
      <patternFill patternType="solid">
        <fgColor rgb="FFFFFFFF"/>
        <bgColor rgb="FFFFFFFF"/>
      </patternFill>
    </fill>
    <fill>
      <patternFill patternType="solid">
        <fgColor rgb="FFFDE9D9"/>
        <bgColor rgb="FFC6D9F0"/>
      </patternFill>
    </fill>
    <fill>
      <patternFill patternType="solid">
        <fgColor rgb="FFFFFFFF"/>
        <bgColor rgb="FFFFFF00"/>
      </patternFill>
    </fill>
    <fill>
      <patternFill patternType="solid">
        <fgColor rgb="FF00B0F0"/>
        <bgColor indexed="64"/>
      </patternFill>
    </fill>
    <fill>
      <patternFill patternType="solid">
        <fgColor rgb="FFFFE100"/>
        <bgColor rgb="FFC6D9F0"/>
      </patternFill>
    </fill>
    <fill>
      <patternFill patternType="solid">
        <fgColor rgb="FFFFE100"/>
        <bgColor rgb="FFFFFF00"/>
      </patternFill>
    </fill>
    <fill>
      <patternFill patternType="solid">
        <fgColor theme="9" tint="0.59999389629810485"/>
        <bgColor indexed="64"/>
      </patternFill>
    </fill>
    <fill>
      <patternFill patternType="solid">
        <fgColor theme="0"/>
        <bgColor indexed="64"/>
      </patternFill>
    </fill>
    <fill>
      <patternFill patternType="solid">
        <fgColor theme="0"/>
        <bgColor rgb="FFFFFFFF"/>
      </patternFill>
    </fill>
    <fill>
      <patternFill patternType="solid">
        <fgColor theme="1"/>
        <bgColor indexed="64"/>
      </patternFill>
    </fill>
    <fill>
      <patternFill patternType="solid">
        <fgColor theme="8" tint="-0.249977111117893"/>
        <bgColor indexed="64"/>
      </patternFill>
    </fill>
    <fill>
      <patternFill patternType="solid">
        <fgColor theme="0"/>
        <bgColor theme="0"/>
      </patternFill>
    </fill>
    <fill>
      <patternFill patternType="solid">
        <fgColor theme="9" tint="-0.249977111117893"/>
        <bgColor rgb="FF8DB3E2"/>
      </patternFill>
    </fill>
    <fill>
      <patternFill patternType="solid">
        <fgColor theme="9" tint="-0.249977111117893"/>
        <bgColor indexed="64"/>
      </patternFill>
    </fill>
    <fill>
      <patternFill patternType="solid">
        <fgColor theme="0"/>
        <bgColor rgb="FFE36C09"/>
      </patternFill>
    </fill>
    <fill>
      <patternFill patternType="solid">
        <fgColor theme="6" tint="0.79998168889431442"/>
        <bgColor rgb="FFC6D9F0"/>
      </patternFill>
    </fill>
    <fill>
      <patternFill patternType="solid">
        <fgColor theme="6" tint="0.79998168889431442"/>
        <bgColor indexed="64"/>
      </patternFill>
    </fill>
    <fill>
      <patternFill patternType="solid">
        <fgColor rgb="FFFFFF00"/>
        <bgColor rgb="FF0C0C0C"/>
      </patternFill>
    </fill>
    <fill>
      <patternFill patternType="solid">
        <fgColor theme="6" tint="0.79998168889431442"/>
        <bgColor rgb="FFFFFF00"/>
      </patternFill>
    </fill>
    <fill>
      <patternFill patternType="solid">
        <fgColor theme="0"/>
        <bgColor rgb="FFFFFF00"/>
      </patternFill>
    </fill>
    <fill>
      <patternFill patternType="solid">
        <fgColor rgb="FFFFFF00"/>
        <bgColor rgb="FF938953"/>
      </patternFill>
    </fill>
  </fills>
  <borders count="95">
    <border>
      <left/>
      <right/>
      <top/>
      <bottom/>
      <diagonal/>
    </border>
    <border>
      <left style="thin">
        <color rgb="FFFF0000"/>
      </left>
      <right style="thin">
        <color rgb="FFFF0000"/>
      </right>
      <top style="thin">
        <color rgb="FFFF0000"/>
      </top>
      <bottom style="thin">
        <color rgb="FFFF0000"/>
      </bottom>
      <diagonal/>
    </border>
    <border>
      <left style="thin">
        <color rgb="FF000000"/>
      </left>
      <right style="thin">
        <color rgb="FF000000"/>
      </right>
      <top style="thin">
        <color rgb="FF000000"/>
      </top>
      <bottom style="thin">
        <color rgb="FF000000"/>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medium">
        <color indexed="64"/>
      </right>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thick">
        <color indexed="64"/>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rgb="FF000000"/>
      </left>
      <right/>
      <top/>
      <bottom style="medium">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right/>
      <top/>
      <bottom style="thin">
        <color rgb="FF000000"/>
      </bottom>
      <diagonal/>
    </border>
    <border>
      <left style="thick">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thin">
        <color rgb="FFFF0000"/>
      </top>
      <bottom/>
      <diagonal/>
    </border>
    <border>
      <left/>
      <right/>
      <top style="medium">
        <color indexed="64"/>
      </top>
      <bottom style="medium">
        <color indexed="64"/>
      </bottom>
      <diagonal/>
    </border>
    <border>
      <left/>
      <right style="thin">
        <color rgb="FF000000"/>
      </right>
      <top style="thin">
        <color rgb="FF000000"/>
      </top>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bottom style="medium">
        <color indexed="64"/>
      </bottom>
      <diagonal/>
    </border>
    <border>
      <left/>
      <right style="thick">
        <color indexed="64"/>
      </right>
      <top/>
      <bottom/>
      <diagonal/>
    </border>
    <border>
      <left/>
      <right/>
      <top style="thin">
        <color indexed="64"/>
      </top>
      <bottom style="medium">
        <color indexed="64"/>
      </bottom>
      <diagonal/>
    </border>
  </borders>
  <cellStyleXfs count="2">
    <xf numFmtId="0" fontId="0" fillId="0" borderId="0">
      <alignment vertical="center"/>
    </xf>
    <xf numFmtId="43" fontId="52" fillId="0" borderId="0">
      <protection locked="0"/>
    </xf>
  </cellStyleXfs>
  <cellXfs count="1121">
    <xf numFmtId="0" fontId="0" fillId="0" borderId="0" xfId="0">
      <alignment vertical="center"/>
    </xf>
    <xf numFmtId="0" fontId="3" fillId="0" borderId="2" xfId="0" applyFont="1" applyBorder="1" applyAlignment="1">
      <alignment horizontal="center" vertical="center" wrapText="1"/>
    </xf>
    <xf numFmtId="0" fontId="4" fillId="0" borderId="2" xfId="0" applyFont="1" applyBorder="1" applyAlignment="1">
      <alignment wrapText="1"/>
    </xf>
    <xf numFmtId="164" fontId="4" fillId="0" borderId="2" xfId="0" applyNumberFormat="1" applyFont="1" applyBorder="1" applyAlignment="1">
      <alignment wrapText="1"/>
    </xf>
    <xf numFmtId="0" fontId="10" fillId="6" borderId="3" xfId="0" applyFont="1" applyFill="1" applyBorder="1" applyAlignment="1" applyProtection="1">
      <alignment horizontal="center" vertical="center"/>
      <protection locked="0"/>
    </xf>
    <xf numFmtId="0" fontId="2" fillId="3" borderId="8" xfId="0" applyFont="1" applyFill="1" applyBorder="1" applyAlignment="1">
      <alignment horizontal="center" vertical="center"/>
    </xf>
    <xf numFmtId="0" fontId="3" fillId="0" borderId="11" xfId="0" applyFont="1" applyBorder="1" applyAlignment="1">
      <alignment horizontal="center" vertical="center"/>
    </xf>
    <xf numFmtId="0" fontId="16" fillId="0" borderId="12" xfId="0" applyFont="1" applyBorder="1" applyAlignment="1">
      <alignment horizontal="left" vertical="center"/>
    </xf>
    <xf numFmtId="1" fontId="6" fillId="0" borderId="13" xfId="0" applyNumberFormat="1" applyFont="1" applyBorder="1" applyAlignment="1" applyProtection="1">
      <alignment horizontal="center" vertical="center"/>
      <protection locked="0"/>
    </xf>
    <xf numFmtId="1" fontId="18" fillId="0" borderId="14" xfId="0" applyNumberFormat="1"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pplyProtection="1">
      <alignment horizontal="center" vertical="center"/>
      <protection locked="0"/>
    </xf>
    <xf numFmtId="0" fontId="4" fillId="0" borderId="16" xfId="0" applyFont="1" applyBorder="1" applyAlignment="1"/>
    <xf numFmtId="0" fontId="19" fillId="3" borderId="3" xfId="0" applyFont="1" applyFill="1" applyBorder="1" applyAlignment="1" applyProtection="1">
      <alignment horizontal="left" vertical="center"/>
      <protection hidden="1"/>
    </xf>
    <xf numFmtId="0" fontId="13" fillId="3" borderId="3" xfId="0" applyFont="1" applyFill="1" applyBorder="1" applyAlignment="1" applyProtection="1">
      <alignment horizontal="center" vertical="center"/>
      <protection hidden="1"/>
    </xf>
    <xf numFmtId="164" fontId="14" fillId="7" borderId="4" xfId="0" applyNumberFormat="1" applyFont="1" applyFill="1" applyBorder="1" applyAlignment="1">
      <alignment horizontal="center" vertical="center"/>
    </xf>
    <xf numFmtId="0" fontId="14" fillId="7" borderId="6" xfId="0" applyFont="1" applyFill="1" applyBorder="1" applyAlignment="1">
      <alignment horizontal="center" vertical="center"/>
    </xf>
    <xf numFmtId="0" fontId="17" fillId="5" borderId="3" xfId="0" applyFont="1" applyFill="1" applyBorder="1" applyAlignment="1">
      <alignment horizontal="left" vertical="center"/>
    </xf>
    <xf numFmtId="0" fontId="17" fillId="5" borderId="4" xfId="0" applyFont="1" applyFill="1" applyBorder="1" applyAlignment="1">
      <alignment horizontal="left" vertical="center"/>
    </xf>
    <xf numFmtId="0" fontId="17" fillId="6" borderId="5" xfId="0" applyFont="1" applyFill="1" applyBorder="1" applyAlignment="1" applyProtection="1">
      <alignment horizontal="left" vertical="center"/>
      <protection locked="0"/>
    </xf>
    <xf numFmtId="0" fontId="4" fillId="4" borderId="6" xfId="0" applyFont="1" applyFill="1" applyBorder="1" applyAlignment="1" applyProtection="1">
      <protection locked="0"/>
    </xf>
    <xf numFmtId="0" fontId="20" fillId="6" borderId="18" xfId="0" applyFont="1" applyFill="1" applyBorder="1" applyAlignment="1">
      <alignment horizontal="left" vertical="center" wrapText="1"/>
    </xf>
    <xf numFmtId="0" fontId="2" fillId="0" borderId="0" xfId="0" applyFont="1" applyAlignment="1">
      <alignment horizontal="center" vertical="center"/>
    </xf>
    <xf numFmtId="0" fontId="4" fillId="0" borderId="0" xfId="0" applyNumberFormat="1" applyFont="1" applyAlignment="1"/>
    <xf numFmtId="164" fontId="21" fillId="0" borderId="0" xfId="0" applyNumberFormat="1" applyFont="1" applyAlignment="1">
      <alignment horizontal="left" vertical="center" wrapText="1"/>
    </xf>
    <xf numFmtId="0" fontId="21" fillId="0" borderId="0" xfId="0" applyFont="1" applyAlignment="1">
      <alignment horizontal="left" vertical="center" wrapText="1"/>
    </xf>
    <xf numFmtId="0" fontId="4" fillId="0" borderId="0" xfId="0" applyFont="1" applyAlignment="1">
      <alignment horizontal="center" vertical="center"/>
    </xf>
    <xf numFmtId="0" fontId="10" fillId="8" borderId="19" xfId="0"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19" xfId="0" applyNumberFormat="1" applyFont="1" applyBorder="1" applyAlignment="1">
      <alignment horizontal="center" vertical="center" wrapText="1"/>
    </xf>
    <xf numFmtId="164" fontId="22" fillId="0" borderId="19" xfId="0" applyNumberFormat="1" applyFont="1" applyBorder="1" applyAlignment="1">
      <alignment horizontal="left" vertical="center" wrapText="1"/>
    </xf>
    <xf numFmtId="0" fontId="22" fillId="0" borderId="19" xfId="0" applyFont="1" applyBorder="1" applyAlignment="1">
      <alignment horizontal="left" vertical="center" wrapText="1"/>
    </xf>
    <xf numFmtId="0" fontId="12" fillId="0" borderId="19" xfId="0" applyFont="1" applyBorder="1" applyAlignment="1">
      <alignment horizontal="center" vertical="center" wrapText="1"/>
    </xf>
    <xf numFmtId="0" fontId="23" fillId="0" borderId="19" xfId="0" applyFont="1" applyBorder="1" applyAlignment="1">
      <alignment horizontal="center" vertical="center" wrapText="1"/>
    </xf>
    <xf numFmtId="0" fontId="4" fillId="0" borderId="20" xfId="0" applyFont="1" applyBorder="1" applyAlignment="1">
      <alignment wrapText="1"/>
    </xf>
    <xf numFmtId="0" fontId="4" fillId="0" borderId="19" xfId="0" applyFont="1" applyBorder="1" applyAlignment="1">
      <alignment wrapText="1"/>
    </xf>
    <xf numFmtId="0" fontId="6" fillId="0" borderId="19" xfId="0" applyFont="1" applyBorder="1" applyAlignment="1">
      <alignment horizontal="center" vertical="center"/>
    </xf>
    <xf numFmtId="0" fontId="3" fillId="0" borderId="19" xfId="0" applyNumberFormat="1" applyFont="1" applyBorder="1" applyAlignment="1">
      <alignment horizontal="center" vertical="center"/>
    </xf>
    <xf numFmtId="164" fontId="16" fillId="0" borderId="19" xfId="0" applyNumberFormat="1" applyFont="1" applyBorder="1" applyAlignment="1">
      <alignment horizontal="left" vertical="center" wrapText="1"/>
    </xf>
    <xf numFmtId="0" fontId="16" fillId="0" borderId="19"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xf numFmtId="165" fontId="5" fillId="0" borderId="19" xfId="0" applyNumberFormat="1" applyFont="1" applyBorder="1" applyAlignment="1">
      <alignment horizontal="center" vertical="center"/>
    </xf>
    <xf numFmtId="0" fontId="25" fillId="0" borderId="19" xfId="0" applyNumberFormat="1" applyFont="1" applyBorder="1" applyAlignment="1">
      <alignment horizontal="center" vertical="center"/>
    </xf>
    <xf numFmtId="1" fontId="4" fillId="0" borderId="19" xfId="0" applyNumberFormat="1" applyFont="1" applyBorder="1" applyAlignment="1">
      <alignment horizontal="center"/>
    </xf>
    <xf numFmtId="0" fontId="26" fillId="0" borderId="19" xfId="0" applyFont="1" applyBorder="1" applyAlignment="1">
      <alignment horizontal="center" vertical="center"/>
    </xf>
    <xf numFmtId="0" fontId="25" fillId="0" borderId="19" xfId="0" applyFont="1" applyBorder="1" applyAlignment="1">
      <alignment horizontal="center" vertical="center"/>
    </xf>
    <xf numFmtId="0" fontId="25" fillId="0" borderId="19" xfId="0" applyFont="1" applyBorder="1" applyAlignment="1">
      <alignment horizontal="center" vertical="center" wrapText="1"/>
    </xf>
    <xf numFmtId="0" fontId="25" fillId="0" borderId="19" xfId="0" applyNumberFormat="1" applyFont="1" applyBorder="1" applyAlignment="1">
      <alignment horizontal="center" vertical="center" wrapText="1"/>
    </xf>
    <xf numFmtId="0" fontId="4" fillId="0" borderId="19" xfId="0" applyNumberFormat="1" applyFont="1" applyBorder="1" applyAlignment="1">
      <alignment horizontal="center" vertical="center"/>
    </xf>
    <xf numFmtId="0" fontId="26" fillId="0" borderId="19" xfId="0" applyNumberFormat="1" applyFont="1" applyBorder="1" applyAlignment="1">
      <alignment horizontal="center" vertical="center"/>
    </xf>
    <xf numFmtId="0" fontId="4" fillId="0" borderId="19" xfId="0" applyFont="1" applyBorder="1" applyAlignment="1">
      <alignment horizontal="center"/>
    </xf>
    <xf numFmtId="165" fontId="4" fillId="0" borderId="19" xfId="0" applyNumberFormat="1" applyFont="1" applyBorder="1" applyAlignment="1"/>
    <xf numFmtId="0" fontId="4" fillId="0" borderId="19" xfId="0" applyFont="1" applyBorder="1" applyAlignment="1"/>
    <xf numFmtId="164" fontId="4" fillId="0" borderId="19" xfId="0" applyNumberFormat="1" applyFont="1" applyBorder="1" applyAlignment="1"/>
    <xf numFmtId="0" fontId="4" fillId="0" borderId="19" xfId="0" applyNumberFormat="1" applyFont="1" applyBorder="1" applyAlignment="1">
      <alignment horizontal="center"/>
    </xf>
    <xf numFmtId="0" fontId="4" fillId="0" borderId="19" xfId="0" applyFont="1" applyBorder="1" applyAlignment="1"/>
    <xf numFmtId="0" fontId="4" fillId="0" borderId="19" xfId="0" applyFont="1" applyBorder="1" applyAlignment="1"/>
    <xf numFmtId="0" fontId="4" fillId="0" borderId="19" xfId="0" applyNumberFormat="1" applyFont="1" applyBorder="1" applyAlignment="1"/>
    <xf numFmtId="0" fontId="2" fillId="0" borderId="0" xfId="0" applyFont="1" applyAlignment="1"/>
    <xf numFmtId="0" fontId="27" fillId="0" borderId="0" xfId="0" applyFont="1" applyAlignment="1"/>
    <xf numFmtId="0" fontId="27" fillId="0" borderId="4" xfId="0" applyFont="1" applyBorder="1" applyAlignment="1"/>
    <xf numFmtId="0" fontId="28" fillId="0" borderId="5" xfId="0" applyFont="1" applyBorder="1" applyAlignment="1"/>
    <xf numFmtId="0" fontId="29" fillId="0" borderId="5" xfId="0" applyFont="1" applyBorder="1" applyAlignment="1"/>
    <xf numFmtId="0" fontId="4" fillId="0" borderId="5" xfId="0" applyFont="1" applyBorder="1" applyAlignment="1"/>
    <xf numFmtId="0" fontId="20" fillId="0" borderId="5" xfId="0" applyFont="1" applyBorder="1" applyAlignment="1">
      <alignment horizontal="center" vertical="top"/>
    </xf>
    <xf numFmtId="0" fontId="18" fillId="0" borderId="5" xfId="0" applyFont="1" applyBorder="1" applyAlignment="1">
      <alignment horizontal="center" vertical="center"/>
    </xf>
    <xf numFmtId="0" fontId="30" fillId="0" borderId="5" xfId="0" applyFont="1" applyBorder="1" applyAlignment="1">
      <alignment horizontal="center" vertical="top"/>
    </xf>
    <xf numFmtId="0" fontId="18" fillId="0" borderId="6" xfId="0" applyFont="1" applyBorder="1" applyAlignment="1">
      <alignment horizontal="left" vertical="center"/>
    </xf>
    <xf numFmtId="0" fontId="6" fillId="0" borderId="0" xfId="0" applyFont="1" applyAlignment="1">
      <alignment horizontal="center" vertical="center" wrapText="1"/>
    </xf>
    <xf numFmtId="0" fontId="31" fillId="4" borderId="0" xfId="0" applyFont="1" applyFill="1" applyBorder="1" applyAlignment="1">
      <alignment horizontal="center" vertical="center"/>
    </xf>
    <xf numFmtId="0" fontId="28" fillId="0" borderId="0" xfId="0" applyFont="1" applyAlignment="1"/>
    <xf numFmtId="0" fontId="16" fillId="8" borderId="4" xfId="0" applyFont="1" applyFill="1" applyBorder="1" applyAlignment="1">
      <alignment horizontal="left" vertical="center"/>
    </xf>
    <xf numFmtId="0" fontId="28" fillId="8" borderId="5" xfId="0" applyFont="1" applyFill="1" applyBorder="1" applyAlignment="1"/>
    <xf numFmtId="0" fontId="28" fillId="8" borderId="6" xfId="0" applyFont="1" applyFill="1" applyBorder="1" applyAlignment="1"/>
    <xf numFmtId="0" fontId="28" fillId="4" borderId="0" xfId="0" applyFont="1" applyFill="1" applyAlignment="1"/>
    <xf numFmtId="0" fontId="10" fillId="9" borderId="0" xfId="0" applyFont="1" applyFill="1" applyAlignment="1">
      <alignment horizontal="center" vertical="center"/>
    </xf>
    <xf numFmtId="0" fontId="30" fillId="0" borderId="0" xfId="0" applyFont="1" applyAlignment="1"/>
    <xf numFmtId="0" fontId="30" fillId="0" borderId="0" xfId="0" applyFont="1" applyAlignment="1">
      <alignment horizontal="center" vertical="center"/>
    </xf>
    <xf numFmtId="0" fontId="18" fillId="0" borderId="0" xfId="0" applyFont="1" applyAlignment="1">
      <alignment horizontal="center" vertical="center"/>
    </xf>
    <xf numFmtId="0" fontId="32" fillId="4" borderId="0" xfId="0" applyFont="1" applyFill="1" applyAlignment="1">
      <alignment horizontal="left" vertical="center"/>
    </xf>
    <xf numFmtId="164" fontId="18" fillId="0" borderId="0" xfId="0" applyNumberFormat="1" applyFont="1" applyAlignment="1">
      <alignment horizontal="left" vertical="center"/>
    </xf>
    <xf numFmtId="0" fontId="2" fillId="0" borderId="0" xfId="0" applyFont="1" applyAlignment="1">
      <alignment horizontal="left" vertical="center"/>
    </xf>
    <xf numFmtId="0" fontId="33" fillId="0" borderId="0" xfId="0" applyFont="1" applyAlignment="1"/>
    <xf numFmtId="0" fontId="18" fillId="0" borderId="0" xfId="0" applyFont="1" applyAlignment="1">
      <alignment horizontal="center" vertical="center" wrapText="1"/>
    </xf>
    <xf numFmtId="0" fontId="2" fillId="0" borderId="0" xfId="0" applyFont="1" applyAlignment="1">
      <alignment horizontal="left" vertical="center" wrapText="1"/>
    </xf>
    <xf numFmtId="164" fontId="2" fillId="0" borderId="0" xfId="0" applyNumberFormat="1" applyFont="1" applyAlignment="1">
      <alignment horizontal="left" vertical="center"/>
    </xf>
    <xf numFmtId="0" fontId="30" fillId="0" borderId="0" xfId="0" applyFont="1" applyAlignment="1">
      <alignment horizontal="left" vertical="center"/>
    </xf>
    <xf numFmtId="0" fontId="34"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xf numFmtId="0" fontId="30" fillId="0" borderId="0" xfId="0" applyFont="1" applyAlignment="1">
      <alignment horizontal="left"/>
    </xf>
    <xf numFmtId="1" fontId="18" fillId="0" borderId="0" xfId="0" applyNumberFormat="1" applyFont="1" applyAlignment="1">
      <alignment horizontal="left" vertical="center"/>
    </xf>
    <xf numFmtId="0" fontId="22" fillId="0" borderId="0" xfId="0" applyFont="1" applyAlignment="1"/>
    <xf numFmtId="9" fontId="18" fillId="0" borderId="0" xfId="0" applyNumberFormat="1" applyFont="1" applyAlignment="1">
      <alignment horizontal="left" vertical="center"/>
    </xf>
    <xf numFmtId="0" fontId="35" fillId="0" borderId="0" xfId="0" applyFont="1" applyAlignment="1"/>
    <xf numFmtId="0" fontId="30" fillId="0" borderId="0" xfId="0" applyFont="1" applyAlignment="1">
      <alignment horizontal="left" vertical="top" wrapText="1"/>
    </xf>
    <xf numFmtId="0" fontId="18" fillId="0" borderId="0" xfId="0" applyFont="1" applyAlignment="1">
      <alignment horizontal="left" vertical="center" wrapText="1"/>
    </xf>
    <xf numFmtId="0" fontId="30" fillId="0" borderId="0" xfId="0" applyFont="1" applyAlignment="1">
      <alignment horizontal="right" vertical="top" wrapText="1"/>
    </xf>
    <xf numFmtId="0" fontId="18" fillId="0" borderId="0" xfId="0" applyFont="1" applyAlignment="1">
      <alignment horizontal="left" vertical="center"/>
    </xf>
    <xf numFmtId="1" fontId="18" fillId="0" borderId="0" xfId="0" applyNumberFormat="1" applyFont="1" applyAlignment="1">
      <alignment horizontal="left" vertical="center"/>
    </xf>
    <xf numFmtId="0" fontId="18" fillId="0" borderId="0" xfId="0" applyFont="1" applyAlignment="1"/>
    <xf numFmtId="1" fontId="4" fillId="0" borderId="0" xfId="0" applyNumberFormat="1" applyFont="1" applyAlignment="1">
      <alignment horizontal="left" vertical="center"/>
    </xf>
    <xf numFmtId="0" fontId="18" fillId="0" borderId="0" xfId="0" applyFont="1" applyAlignment="1" applyProtection="1">
      <alignment horizontal="left" vertical="center"/>
      <protection locked="0"/>
    </xf>
    <xf numFmtId="0" fontId="12" fillId="0" borderId="0" xfId="0" applyFont="1" applyAlignment="1"/>
    <xf numFmtId="0" fontId="28" fillId="0" borderId="0" xfId="0" applyFont="1" applyAlignment="1">
      <alignment horizontal="left"/>
    </xf>
    <xf numFmtId="0" fontId="30" fillId="0" borderId="0" xfId="0" applyFont="1" applyAlignment="1">
      <alignment horizontal="right" vertical="center"/>
    </xf>
    <xf numFmtId="0" fontId="18" fillId="0" borderId="0" xfId="0" applyFont="1" applyAlignment="1">
      <alignment horizontal="right" vertical="center"/>
    </xf>
    <xf numFmtId="0" fontId="2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xf numFmtId="0" fontId="38" fillId="0" borderId="0" xfId="0" applyFont="1" applyAlignment="1"/>
    <xf numFmtId="0" fontId="4" fillId="0" borderId="0" xfId="0" applyFont="1" applyAlignment="1">
      <alignment horizontal="left" vertical="center"/>
    </xf>
    <xf numFmtId="0" fontId="10" fillId="8" borderId="0" xfId="0" applyFont="1" applyFill="1" applyAlignment="1"/>
    <xf numFmtId="0" fontId="39" fillId="8" borderId="0" xfId="0" applyFont="1" applyFill="1" applyAlignment="1"/>
    <xf numFmtId="0" fontId="40" fillId="10" borderId="0" xfId="0" applyFont="1" applyFill="1">
      <alignment vertical="center"/>
    </xf>
    <xf numFmtId="0" fontId="33" fillId="10" borderId="0" xfId="0" applyFont="1" applyFill="1">
      <alignment vertical="center"/>
    </xf>
    <xf numFmtId="0" fontId="33" fillId="10" borderId="0" xfId="0" applyFont="1" applyFill="1" applyAlignment="1">
      <alignment horizontal="center" vertical="center"/>
    </xf>
    <xf numFmtId="0" fontId="30" fillId="10" borderId="0" xfId="0" applyFont="1" applyFill="1">
      <alignment vertical="center"/>
    </xf>
    <xf numFmtId="0" fontId="4" fillId="11" borderId="0" xfId="0" applyFont="1" applyFill="1" applyAlignment="1"/>
    <xf numFmtId="0" fontId="4" fillId="12" borderId="24" xfId="0" applyFont="1" applyFill="1" applyBorder="1" applyAlignment="1">
      <alignment horizontal="left" vertical="center"/>
    </xf>
    <xf numFmtId="0" fontId="41" fillId="13" borderId="25" xfId="0" applyFont="1" applyFill="1" applyBorder="1" applyAlignment="1"/>
    <xf numFmtId="0" fontId="42" fillId="13" borderId="27" xfId="0" applyFont="1" applyFill="1" applyBorder="1" applyAlignment="1">
      <alignment horizontal="left"/>
    </xf>
    <xf numFmtId="0" fontId="4" fillId="13" borderId="24" xfId="0" applyFont="1" applyFill="1" applyBorder="1" applyAlignment="1">
      <alignment horizontal="left" vertical="center"/>
    </xf>
    <xf numFmtId="49" fontId="41" fillId="13" borderId="0" xfId="0" applyNumberFormat="1" applyFont="1" applyFill="1" applyBorder="1" applyAlignment="1">
      <alignment horizontal="center"/>
    </xf>
    <xf numFmtId="0" fontId="43" fillId="0" borderId="0" xfId="0" applyFont="1" applyBorder="1" applyAlignment="1"/>
    <xf numFmtId="1" fontId="41" fillId="13" borderId="0" xfId="0" applyNumberFormat="1" applyFont="1" applyFill="1" applyBorder="1" applyAlignment="1">
      <alignment horizontal="left" vertical="center"/>
    </xf>
    <xf numFmtId="0" fontId="43" fillId="0" borderId="0" xfId="0" applyNumberFormat="1" applyFont="1" applyBorder="1" applyAlignment="1"/>
    <xf numFmtId="0" fontId="41" fillId="13" borderId="0" xfId="0" applyFont="1" applyFill="1" applyBorder="1" applyAlignment="1"/>
    <xf numFmtId="1" fontId="41" fillId="13" borderId="0" xfId="0" applyNumberFormat="1" applyFont="1" applyFill="1" applyBorder="1" applyAlignment="1"/>
    <xf numFmtId="0" fontId="41" fillId="13" borderId="28" xfId="0" applyFont="1" applyFill="1" applyBorder="1" applyAlignment="1"/>
    <xf numFmtId="0" fontId="2" fillId="13" borderId="29" xfId="0" applyFont="1" applyFill="1" applyBorder="1" applyAlignment="1">
      <alignment horizontal="left"/>
    </xf>
    <xf numFmtId="0" fontId="41" fillId="13" borderId="30" xfId="0" applyFont="1" applyFill="1" applyBorder="1" applyAlignment="1"/>
    <xf numFmtId="0" fontId="37" fillId="13" borderId="30" xfId="0" applyFont="1" applyFill="1" applyBorder="1" applyAlignment="1"/>
    <xf numFmtId="49" fontId="41" fillId="13" borderId="30" xfId="0" applyNumberFormat="1" applyFont="1" applyFill="1" applyBorder="1" applyAlignment="1"/>
    <xf numFmtId="49" fontId="44" fillId="13" borderId="30" xfId="0" applyNumberFormat="1" applyFont="1" applyFill="1" applyBorder="1" applyAlignment="1">
      <alignment horizontal="right" vertical="center"/>
    </xf>
    <xf numFmtId="0" fontId="41" fillId="13" borderId="30" xfId="0" applyFont="1" applyFill="1" applyBorder="1" applyAlignment="1">
      <alignment horizontal="left" vertical="center"/>
    </xf>
    <xf numFmtId="0" fontId="41" fillId="13" borderId="31" xfId="0" applyFont="1" applyFill="1" applyBorder="1" applyAlignment="1"/>
    <xf numFmtId="0" fontId="20" fillId="13" borderId="24" xfId="0" applyFont="1" applyFill="1" applyBorder="1" applyAlignment="1"/>
    <xf numFmtId="0" fontId="20" fillId="13" borderId="0" xfId="0" applyFont="1" applyFill="1" applyBorder="1" applyAlignment="1"/>
    <xf numFmtId="0" fontId="41" fillId="13" borderId="24" xfId="0" applyFont="1" applyFill="1" applyBorder="1" applyAlignment="1"/>
    <xf numFmtId="0" fontId="30" fillId="13" borderId="0" xfId="0" applyFont="1" applyFill="1" applyBorder="1" applyAlignment="1"/>
    <xf numFmtId="0" fontId="44" fillId="13" borderId="0" xfId="0" applyFont="1" applyFill="1" applyBorder="1" applyAlignment="1"/>
    <xf numFmtId="0" fontId="41" fillId="13" borderId="0" xfId="0" applyFont="1" applyFill="1" applyBorder="1" applyAlignment="1">
      <alignment horizontal="left" vertical="center"/>
    </xf>
    <xf numFmtId="0" fontId="4" fillId="0" borderId="0" xfId="0" applyFont="1" applyBorder="1" applyAlignment="1"/>
    <xf numFmtId="0" fontId="30" fillId="13" borderId="0" xfId="0" applyFont="1" applyFill="1" applyBorder="1" applyAlignment="1">
      <alignment horizontal="right" vertical="center"/>
    </xf>
    <xf numFmtId="166" fontId="47" fillId="13" borderId="0" xfId="0" applyNumberFormat="1" applyFont="1" applyFill="1" applyBorder="1" applyAlignment="1">
      <alignment horizontal="left" vertical="center"/>
    </xf>
    <xf numFmtId="0" fontId="27" fillId="13" borderId="28" xfId="0" applyFont="1" applyFill="1" applyBorder="1" applyAlignment="1">
      <alignment horizontal="left" vertical="center"/>
    </xf>
    <xf numFmtId="0" fontId="30" fillId="13" borderId="24" xfId="0" applyFont="1" applyFill="1" applyBorder="1" applyAlignment="1"/>
    <xf numFmtId="0" fontId="47" fillId="13" borderId="0" xfId="0" applyFont="1" applyFill="1" applyBorder="1" applyAlignment="1">
      <alignment horizontal="left" vertical="center"/>
    </xf>
    <xf numFmtId="0" fontId="12" fillId="13" borderId="0" xfId="0" applyFont="1" applyFill="1" applyBorder="1" applyAlignment="1">
      <alignment horizontal="left" vertical="center"/>
    </xf>
    <xf numFmtId="0" fontId="30" fillId="13" borderId="28" xfId="0" applyFont="1" applyFill="1" applyBorder="1" applyAlignment="1">
      <alignment horizontal="right" vertical="center"/>
    </xf>
    <xf numFmtId="0" fontId="48" fillId="13" borderId="0" xfId="0" applyFont="1" applyFill="1" applyBorder="1" applyAlignment="1"/>
    <xf numFmtId="0" fontId="49" fillId="13" borderId="0" xfId="0" applyFont="1" applyFill="1" applyBorder="1" applyAlignment="1">
      <alignment horizontal="left"/>
    </xf>
    <xf numFmtId="0" fontId="30" fillId="13" borderId="0" xfId="0" applyFont="1" applyFill="1" applyBorder="1" applyAlignment="1">
      <alignment horizontal="left"/>
    </xf>
    <xf numFmtId="0" fontId="4" fillId="11" borderId="0" xfId="0" applyFont="1" applyFill="1" applyBorder="1" applyAlignment="1"/>
    <xf numFmtId="166" fontId="41" fillId="13" borderId="24" xfId="0" applyNumberFormat="1" applyFont="1" applyFill="1" applyBorder="1" applyAlignment="1">
      <alignment horizontal="left"/>
    </xf>
    <xf numFmtId="167" fontId="41" fillId="13" borderId="0" xfId="0" applyNumberFormat="1" applyFont="1" applyFill="1" applyBorder="1" applyAlignment="1"/>
    <xf numFmtId="0" fontId="4" fillId="0" borderId="24" xfId="0" applyFont="1" applyBorder="1" applyAlignment="1"/>
    <xf numFmtId="0" fontId="4" fillId="0" borderId="28" xfId="0" applyFont="1" applyBorder="1" applyAlignment="1"/>
    <xf numFmtId="0" fontId="4" fillId="4" borderId="0" xfId="0" applyFont="1" applyFill="1" applyBorder="1" applyAlignment="1" applyProtection="1">
      <alignment horizontal="center"/>
      <protection hidden="1"/>
    </xf>
    <xf numFmtId="0" fontId="4" fillId="4" borderId="0" xfId="0" applyFont="1" applyFill="1" applyBorder="1" applyAlignment="1" applyProtection="1">
      <protection hidden="1"/>
    </xf>
    <xf numFmtId="0" fontId="4" fillId="4" borderId="0" xfId="0" applyFont="1" applyFill="1" applyBorder="1" applyAlignment="1" applyProtection="1">
      <protection hidden="1"/>
    </xf>
    <xf numFmtId="164" fontId="4" fillId="4" borderId="0" xfId="0" applyNumberFormat="1" applyFont="1" applyFill="1" applyBorder="1" applyAlignment="1" applyProtection="1">
      <alignment horizontal="center"/>
      <protection hidden="1"/>
    </xf>
    <xf numFmtId="0" fontId="4" fillId="4" borderId="28" xfId="0" applyFont="1" applyFill="1" applyBorder="1" applyAlignment="1" applyProtection="1">
      <alignment horizontal="center"/>
      <protection hidden="1"/>
    </xf>
    <xf numFmtId="49" fontId="41" fillId="12" borderId="0" xfId="0" applyNumberFormat="1" applyFont="1" applyFill="1" applyBorder="1" applyAlignment="1">
      <alignment horizontal="center"/>
    </xf>
    <xf numFmtId="0" fontId="43" fillId="11" borderId="0" xfId="0" applyFont="1" applyFill="1" applyBorder="1" applyAlignment="1"/>
    <xf numFmtId="1" fontId="41" fillId="12" borderId="0" xfId="0" applyNumberFormat="1" applyFont="1" applyFill="1" applyBorder="1" applyAlignment="1">
      <alignment horizontal="left" vertical="center"/>
    </xf>
    <xf numFmtId="0" fontId="43" fillId="11" borderId="0" xfId="0" applyNumberFormat="1" applyFont="1" applyFill="1" applyBorder="1" applyAlignment="1"/>
    <xf numFmtId="0" fontId="41" fillId="12" borderId="0" xfId="0" applyFont="1" applyFill="1" applyBorder="1" applyAlignment="1"/>
    <xf numFmtId="1" fontId="41" fillId="12" borderId="0" xfId="0" applyNumberFormat="1" applyFont="1" applyFill="1" applyBorder="1" applyAlignment="1"/>
    <xf numFmtId="0" fontId="41" fillId="12" borderId="28" xfId="0" applyFont="1" applyFill="1" applyBorder="1" applyAlignment="1"/>
    <xf numFmtId="0" fontId="41" fillId="13" borderId="35" xfId="0" applyFont="1" applyFill="1" applyBorder="1" applyAlignment="1"/>
    <xf numFmtId="0" fontId="42" fillId="13" borderId="37" xfId="0" applyFont="1" applyFill="1" applyBorder="1" applyAlignment="1">
      <alignment horizontal="left"/>
    </xf>
    <xf numFmtId="49" fontId="44" fillId="13" borderId="30" xfId="0" applyNumberFormat="1" applyFont="1" applyFill="1" applyBorder="1" applyAlignment="1">
      <alignment horizontal="center" vertical="center"/>
    </xf>
    <xf numFmtId="0" fontId="4" fillId="12" borderId="38" xfId="0" applyFont="1" applyFill="1" applyBorder="1" applyAlignment="1">
      <alignment horizontal="left" vertical="center"/>
    </xf>
    <xf numFmtId="0" fontId="4" fillId="13" borderId="0" xfId="0" applyFont="1" applyFill="1" applyBorder="1" applyAlignment="1">
      <alignment horizontal="left" vertical="center"/>
    </xf>
    <xf numFmtId="165" fontId="55" fillId="0" borderId="0" xfId="0" applyNumberFormat="1" applyFont="1">
      <alignment vertical="center"/>
    </xf>
    <xf numFmtId="0" fontId="28" fillId="13" borderId="0" xfId="0" applyFont="1" applyFill="1" applyBorder="1" applyAlignment="1">
      <alignment horizontal="left" vertical="center"/>
    </xf>
    <xf numFmtId="0" fontId="16" fillId="4" borderId="0" xfId="0" applyFont="1" applyFill="1" applyBorder="1" applyAlignment="1" applyProtection="1">
      <alignment horizontal="right" vertical="center"/>
      <protection hidden="1"/>
    </xf>
    <xf numFmtId="0" fontId="4" fillId="4" borderId="0" xfId="0" applyFont="1" applyFill="1" applyBorder="1" applyAlignment="1" applyProtection="1">
      <alignment horizontal="center" vertical="center"/>
      <protection hidden="1"/>
    </xf>
    <xf numFmtId="165" fontId="4" fillId="4" borderId="0" xfId="0" applyNumberFormat="1" applyFont="1" applyFill="1" applyBorder="1" applyAlignment="1" applyProtection="1">
      <protection hidden="1"/>
    </xf>
    <xf numFmtId="0" fontId="67" fillId="0" borderId="19" xfId="0" applyFont="1" applyBorder="1" applyAlignment="1">
      <alignment horizontal="center" vertical="center" wrapText="1"/>
    </xf>
    <xf numFmtId="0" fontId="63" fillId="0" borderId="0" xfId="0" applyFont="1" applyAlignment="1"/>
    <xf numFmtId="0" fontId="63" fillId="0" borderId="0" xfId="0" applyFont="1" applyAlignment="1"/>
    <xf numFmtId="0" fontId="63" fillId="0" borderId="60" xfId="0" applyFont="1" applyBorder="1" applyAlignment="1"/>
    <xf numFmtId="0" fontId="63" fillId="0" borderId="0" xfId="0" applyFont="1" applyBorder="1" applyAlignment="1"/>
    <xf numFmtId="0" fontId="69" fillId="0" borderId="19" xfId="0" applyFont="1" applyBorder="1" applyAlignment="1">
      <alignment horizontal="center" vertical="center"/>
    </xf>
    <xf numFmtId="0" fontId="67" fillId="0" borderId="19" xfId="0" applyFont="1" applyBorder="1" applyAlignment="1">
      <alignment horizontal="left" vertical="center" wrapText="1"/>
    </xf>
    <xf numFmtId="164" fontId="67" fillId="0" borderId="19" xfId="0" applyNumberFormat="1" applyFont="1" applyBorder="1" applyAlignment="1">
      <alignment horizontal="center" vertical="center"/>
    </xf>
    <xf numFmtId="0" fontId="67" fillId="0" borderId="19" xfId="0" applyFont="1" applyBorder="1" applyAlignment="1">
      <alignment horizontal="center" vertical="center"/>
    </xf>
    <xf numFmtId="0" fontId="69" fillId="0" borderId="0" xfId="0" applyFont="1" applyBorder="1" applyAlignment="1"/>
    <xf numFmtId="0" fontId="63" fillId="0" borderId="19" xfId="0" applyFont="1" applyBorder="1" applyAlignment="1">
      <alignment horizontal="center"/>
    </xf>
    <xf numFmtId="0" fontId="63" fillId="0" borderId="19" xfId="0" applyFont="1" applyBorder="1" applyAlignment="1"/>
    <xf numFmtId="0" fontId="64" fillId="0" borderId="0" xfId="0" applyFont="1">
      <alignment vertical="center"/>
    </xf>
    <xf numFmtId="0" fontId="6" fillId="0" borderId="0" xfId="0" applyFont="1" applyAlignment="1">
      <alignment horizontal="center" vertical="center"/>
    </xf>
    <xf numFmtId="0" fontId="68" fillId="0" borderId="0" xfId="0" applyFont="1" applyAlignment="1">
      <alignment horizontal="left"/>
    </xf>
    <xf numFmtId="0" fontId="6" fillId="0" borderId="0" xfId="0" applyFont="1" applyAlignment="1"/>
    <xf numFmtId="0" fontId="4" fillId="0" borderId="63" xfId="0" applyFont="1" applyBorder="1" applyAlignment="1"/>
    <xf numFmtId="0" fontId="4" fillId="0" borderId="64" xfId="0" applyFont="1" applyBorder="1" applyAlignment="1"/>
    <xf numFmtId="0" fontId="4" fillId="0" borderId="57" xfId="0" applyFont="1" applyBorder="1" applyAlignment="1"/>
    <xf numFmtId="0" fontId="4" fillId="0" borderId="55" xfId="0" applyFont="1" applyBorder="1" applyAlignment="1"/>
    <xf numFmtId="0" fontId="4" fillId="0" borderId="65" xfId="0" applyFont="1" applyBorder="1" applyAlignment="1"/>
    <xf numFmtId="0" fontId="4" fillId="0" borderId="66" xfId="0" applyFont="1" applyBorder="1" applyAlignment="1"/>
    <xf numFmtId="0" fontId="4" fillId="4" borderId="0" xfId="0" applyFont="1" applyFill="1" applyAlignment="1"/>
    <xf numFmtId="0" fontId="4" fillId="4" borderId="0" xfId="0" applyFont="1" applyFill="1" applyBorder="1" applyAlignment="1">
      <alignment horizontal="center" vertical="center"/>
    </xf>
    <xf numFmtId="0" fontId="72" fillId="4" borderId="0" xfId="0" applyFont="1" applyFill="1" applyBorder="1" applyAlignment="1">
      <alignment horizontal="center" vertical="center"/>
    </xf>
    <xf numFmtId="0" fontId="4" fillId="4" borderId="65" xfId="0" applyFont="1" applyFill="1" applyBorder="1" applyAlignment="1"/>
    <xf numFmtId="0" fontId="4" fillId="4" borderId="0" xfId="0" applyFont="1" applyFill="1" applyBorder="1" applyAlignment="1"/>
    <xf numFmtId="0" fontId="4" fillId="0" borderId="62" xfId="0" applyFont="1" applyBorder="1" applyAlignment="1"/>
    <xf numFmtId="0" fontId="4" fillId="0" borderId="56" xfId="0" applyFont="1" applyBorder="1" applyAlignment="1"/>
    <xf numFmtId="0" fontId="4" fillId="0" borderId="60" xfId="0" applyFont="1" applyBorder="1" applyAlignment="1"/>
    <xf numFmtId="0" fontId="76" fillId="0" borderId="0" xfId="0" applyFont="1" applyAlignment="1">
      <alignment horizontal="center" vertical="center"/>
    </xf>
    <xf numFmtId="0" fontId="76" fillId="13" borderId="49" xfId="0" applyNumberFormat="1" applyFont="1" applyFill="1" applyBorder="1" applyAlignment="1">
      <alignment horizontal="center" vertical="center"/>
    </xf>
    <xf numFmtId="0" fontId="76" fillId="13" borderId="43" xfId="0" applyNumberFormat="1" applyFont="1" applyFill="1" applyBorder="1" applyAlignment="1">
      <alignment horizontal="center" vertical="top"/>
    </xf>
    <xf numFmtId="0" fontId="76" fillId="13" borderId="43" xfId="0" applyNumberFormat="1" applyFont="1" applyFill="1" applyBorder="1" applyAlignment="1">
      <alignment horizontal="center"/>
    </xf>
    <xf numFmtId="0" fontId="76" fillId="13" borderId="0" xfId="0" applyNumberFormat="1" applyFont="1" applyFill="1" applyBorder="1" applyAlignment="1">
      <alignment horizontal="left"/>
    </xf>
    <xf numFmtId="0" fontId="76" fillId="13" borderId="68" xfId="0" applyNumberFormat="1" applyFont="1" applyFill="1" applyBorder="1" applyAlignment="1">
      <alignment horizontal="center"/>
    </xf>
    <xf numFmtId="0" fontId="76" fillId="13" borderId="30" xfId="0" applyNumberFormat="1" applyFont="1" applyFill="1" applyBorder="1" applyAlignment="1">
      <alignment horizontal="left"/>
    </xf>
    <xf numFmtId="0" fontId="76" fillId="13" borderId="30" xfId="0" applyNumberFormat="1" applyFont="1" applyFill="1" applyBorder="1" applyAlignment="1">
      <alignment horizontal="center"/>
    </xf>
    <xf numFmtId="0" fontId="76" fillId="13" borderId="51" xfId="0" applyNumberFormat="1" applyFont="1" applyFill="1" applyBorder="1" applyAlignment="1">
      <alignment horizontal="center"/>
    </xf>
    <xf numFmtId="0" fontId="76" fillId="13" borderId="0" xfId="0" applyNumberFormat="1" applyFont="1" applyFill="1" applyBorder="1" applyAlignment="1"/>
    <xf numFmtId="0" fontId="76" fillId="13" borderId="0" xfId="0" applyNumberFormat="1" applyFont="1" applyFill="1" applyBorder="1" applyAlignment="1">
      <alignment horizontal="center"/>
    </xf>
    <xf numFmtId="0" fontId="83" fillId="4" borderId="0" xfId="0" applyFont="1" applyFill="1" applyBorder="1" applyAlignment="1" applyProtection="1">
      <alignment horizontal="right" vertical="center"/>
      <protection hidden="1"/>
    </xf>
    <xf numFmtId="0" fontId="56" fillId="13" borderId="74" xfId="0" applyFont="1" applyFill="1" applyBorder="1" applyAlignment="1">
      <alignment horizontal="right" vertical="center"/>
    </xf>
    <xf numFmtId="0" fontId="21" fillId="0" borderId="0" xfId="0" applyFont="1" applyBorder="1" applyAlignment="1"/>
    <xf numFmtId="0" fontId="83" fillId="4" borderId="60" xfId="0" applyFont="1" applyFill="1" applyBorder="1" applyAlignment="1" applyProtection="1">
      <alignment horizontal="left" vertical="center"/>
      <protection hidden="1"/>
    </xf>
    <xf numFmtId="0" fontId="4" fillId="4" borderId="65" xfId="0" applyFont="1" applyFill="1" applyBorder="1" applyAlignment="1" applyProtection="1">
      <protection hidden="1"/>
    </xf>
    <xf numFmtId="0" fontId="4" fillId="4" borderId="60" xfId="0" applyFont="1" applyFill="1" applyBorder="1" applyAlignment="1" applyProtection="1">
      <protection hidden="1"/>
    </xf>
    <xf numFmtId="0" fontId="81" fillId="0" borderId="19" xfId="0" applyFont="1" applyBorder="1" applyAlignment="1" applyProtection="1">
      <alignment horizontal="center" vertical="center"/>
      <protection hidden="1"/>
    </xf>
    <xf numFmtId="0" fontId="81" fillId="4" borderId="19" xfId="0" applyFont="1" applyFill="1" applyBorder="1" applyAlignment="1" applyProtection="1">
      <alignment horizontal="center" vertical="center"/>
      <protection hidden="1"/>
    </xf>
    <xf numFmtId="0" fontId="4" fillId="4" borderId="67" xfId="0" applyFont="1" applyFill="1" applyBorder="1" applyAlignment="1" applyProtection="1">
      <protection hidden="1"/>
    </xf>
    <xf numFmtId="0" fontId="4" fillId="4" borderId="56" xfId="0" applyFont="1" applyFill="1" applyBorder="1" applyAlignment="1" applyProtection="1">
      <protection hidden="1"/>
    </xf>
    <xf numFmtId="165" fontId="4" fillId="4" borderId="56" xfId="0" applyNumberFormat="1" applyFont="1" applyFill="1" applyBorder="1" applyAlignment="1" applyProtection="1">
      <protection hidden="1"/>
    </xf>
    <xf numFmtId="0" fontId="4" fillId="4" borderId="56" xfId="0" applyFont="1" applyFill="1" applyBorder="1" applyAlignment="1" applyProtection="1">
      <alignment horizontal="center" vertical="center"/>
      <protection hidden="1"/>
    </xf>
    <xf numFmtId="0" fontId="0" fillId="0" borderId="56" xfId="0" applyBorder="1">
      <alignment vertical="center"/>
    </xf>
    <xf numFmtId="14" fontId="4" fillId="4" borderId="0" xfId="0" applyNumberFormat="1" applyFont="1" applyFill="1" applyBorder="1" applyAlignment="1" applyProtection="1">
      <alignment horizontal="left" vertical="center"/>
      <protection hidden="1"/>
    </xf>
    <xf numFmtId="0" fontId="82" fillId="13" borderId="0" xfId="0" applyFont="1" applyFill="1" applyBorder="1" applyAlignment="1">
      <alignment horizontal="left" vertical="center"/>
    </xf>
    <xf numFmtId="0" fontId="81" fillId="4" borderId="19" xfId="0" applyFont="1" applyFill="1" applyBorder="1" applyAlignment="1" applyProtection="1">
      <alignment horizontal="center" vertical="center"/>
      <protection hidden="1"/>
    </xf>
    <xf numFmtId="166" fontId="92" fillId="13" borderId="0" xfId="0" applyNumberFormat="1" applyFont="1" applyFill="1" applyBorder="1" applyAlignment="1">
      <alignment horizontal="right" vertical="center"/>
    </xf>
    <xf numFmtId="0" fontId="95" fillId="0" borderId="0" xfId="0" applyFont="1" applyAlignment="1">
      <alignment horizontal="left" vertical="top" wrapText="1"/>
    </xf>
    <xf numFmtId="0" fontId="30" fillId="13" borderId="0" xfId="0" applyFont="1" applyFill="1" applyBorder="1" applyAlignment="1">
      <alignment horizontal="left" vertical="center"/>
    </xf>
    <xf numFmtId="0" fontId="85" fillId="13" borderId="0" xfId="0" applyNumberFormat="1" applyFont="1" applyFill="1" applyBorder="1" applyAlignment="1">
      <alignment horizontal="left"/>
    </xf>
    <xf numFmtId="0" fontId="86" fillId="13" borderId="2" xfId="0" applyNumberFormat="1" applyFont="1" applyFill="1" applyBorder="1" applyAlignment="1">
      <alignment horizontal="center" vertical="center" wrapText="1"/>
    </xf>
    <xf numFmtId="0" fontId="98" fillId="13" borderId="50" xfId="0" applyNumberFormat="1" applyFont="1" applyFill="1" applyBorder="1" applyAlignment="1">
      <alignment horizontal="center" vertical="center"/>
    </xf>
    <xf numFmtId="0" fontId="98" fillId="13" borderId="44" xfId="0" applyNumberFormat="1" applyFont="1" applyFill="1" applyBorder="1" applyAlignment="1">
      <alignment horizontal="center" vertical="top"/>
    </xf>
    <xf numFmtId="0" fontId="98" fillId="13" borderId="0" xfId="0" applyNumberFormat="1" applyFont="1" applyFill="1" applyBorder="1" applyAlignment="1">
      <alignment horizontal="left" vertical="center"/>
    </xf>
    <xf numFmtId="0" fontId="98" fillId="13" borderId="0" xfId="0" applyNumberFormat="1" applyFont="1" applyFill="1" applyBorder="1" applyAlignment="1">
      <alignment horizontal="left"/>
    </xf>
    <xf numFmtId="0" fontId="85" fillId="13" borderId="0" xfId="0" applyNumberFormat="1" applyFont="1" applyFill="1" applyBorder="1" applyAlignment="1">
      <alignment horizontal="center"/>
    </xf>
    <xf numFmtId="0" fontId="98" fillId="0" borderId="0" xfId="0" applyFont="1">
      <alignment vertical="center"/>
    </xf>
    <xf numFmtId="166" fontId="85" fillId="13" borderId="0" xfId="0" applyNumberFormat="1" applyFont="1" applyFill="1" applyBorder="1" applyAlignment="1"/>
    <xf numFmtId="0" fontId="98" fillId="13" borderId="44" xfId="0" applyNumberFormat="1" applyFont="1" applyFill="1" applyBorder="1" applyAlignment="1">
      <alignment horizontal="left"/>
    </xf>
    <xf numFmtId="0" fontId="79" fillId="13" borderId="43" xfId="0" applyNumberFormat="1" applyFont="1" applyFill="1" applyBorder="1" applyAlignment="1">
      <alignment horizontal="left" vertical="center"/>
    </xf>
    <xf numFmtId="0" fontId="86" fillId="13" borderId="18" xfId="0" applyNumberFormat="1" applyFont="1" applyFill="1" applyBorder="1" applyAlignment="1">
      <alignment horizontal="center" vertical="center"/>
    </xf>
    <xf numFmtId="0" fontId="96" fillId="13" borderId="2" xfId="0" applyNumberFormat="1" applyFont="1" applyFill="1" applyBorder="1" applyAlignment="1">
      <alignment horizontal="center" vertical="center"/>
    </xf>
    <xf numFmtId="0" fontId="97" fillId="13" borderId="2" xfId="0" applyNumberFormat="1" applyFont="1" applyFill="1" applyBorder="1" applyAlignment="1"/>
    <xf numFmtId="0" fontId="97" fillId="13" borderId="2" xfId="0" applyNumberFormat="1" applyFont="1" applyFill="1" applyBorder="1" applyAlignment="1">
      <alignment horizontal="center" vertical="center"/>
    </xf>
    <xf numFmtId="0" fontId="97" fillId="13" borderId="70" xfId="0" applyNumberFormat="1" applyFont="1" applyFill="1" applyBorder="1" applyAlignment="1">
      <alignment horizontal="center" vertical="center"/>
    </xf>
    <xf numFmtId="0" fontId="99" fillId="13" borderId="71" xfId="0" applyNumberFormat="1" applyFont="1" applyFill="1" applyBorder="1" applyAlignment="1">
      <alignment horizontal="center"/>
    </xf>
    <xf numFmtId="0" fontId="97" fillId="0" borderId="19" xfId="0" applyFont="1" applyBorder="1">
      <alignment vertical="center"/>
    </xf>
    <xf numFmtId="0" fontId="68" fillId="0" borderId="0" xfId="0" applyFont="1" applyAlignment="1">
      <alignment horizontal="center"/>
    </xf>
    <xf numFmtId="0" fontId="68" fillId="0" borderId="0" xfId="0" applyFont="1" applyAlignment="1">
      <alignment horizontal="left" vertical="center"/>
    </xf>
    <xf numFmtId="0" fontId="71" fillId="0" borderId="0" xfId="0" applyFont="1" applyAlignment="1">
      <alignment horizontal="left" vertical="center"/>
    </xf>
    <xf numFmtId="0" fontId="63" fillId="0" borderId="59" xfId="0" applyFont="1" applyBorder="1" applyAlignment="1"/>
    <xf numFmtId="0" fontId="63" fillId="0" borderId="20" xfId="0" applyFont="1" applyBorder="1" applyAlignment="1"/>
    <xf numFmtId="0" fontId="70" fillId="0" borderId="58" xfId="0" applyFont="1" applyBorder="1" applyAlignment="1">
      <alignment horizontal="left" vertical="center"/>
    </xf>
    <xf numFmtId="0" fontId="63" fillId="0" borderId="20" xfId="0" applyFont="1" applyBorder="1" applyAlignment="1">
      <alignment horizontal="left"/>
    </xf>
    <xf numFmtId="0" fontId="63" fillId="0" borderId="59" xfId="0" applyFont="1" applyBorder="1" applyAlignment="1" applyProtection="1">
      <alignment horizontal="left"/>
      <protection locked="0"/>
    </xf>
    <xf numFmtId="0" fontId="63" fillId="0" borderId="20" xfId="0" applyFont="1" applyBorder="1" applyAlignment="1" applyProtection="1">
      <alignment horizontal="left"/>
      <protection locked="0"/>
    </xf>
    <xf numFmtId="0" fontId="0" fillId="0" borderId="59" xfId="0" applyBorder="1">
      <alignment vertical="center"/>
    </xf>
    <xf numFmtId="0" fontId="0" fillId="0" borderId="20" xfId="0" applyBorder="1">
      <alignment vertical="center"/>
    </xf>
    <xf numFmtId="0" fontId="87" fillId="0" borderId="58" xfId="0" applyFont="1" applyBorder="1" applyAlignment="1">
      <alignment horizontal="left" vertical="center"/>
    </xf>
    <xf numFmtId="0" fontId="86" fillId="0" borderId="58" xfId="0" applyFont="1" applyBorder="1" applyAlignment="1">
      <alignment horizontal="left" vertical="center"/>
    </xf>
    <xf numFmtId="0" fontId="86" fillId="0" borderId="20" xfId="0" applyFont="1" applyBorder="1" applyAlignment="1">
      <alignment horizontal="left" vertical="center"/>
    </xf>
    <xf numFmtId="0" fontId="85" fillId="0" borderId="20" xfId="0" applyFont="1" applyBorder="1" applyAlignment="1">
      <alignment horizontal="left" vertical="center"/>
    </xf>
    <xf numFmtId="0" fontId="63" fillId="0" borderId="63" xfId="0" applyFont="1" applyBorder="1" applyAlignment="1">
      <alignment vertical="top"/>
    </xf>
    <xf numFmtId="0" fontId="105" fillId="0" borderId="57" xfId="0" applyFont="1" applyBorder="1" applyAlignment="1">
      <alignment horizontal="left" vertical="center"/>
    </xf>
    <xf numFmtId="0" fontId="86" fillId="0" borderId="19" xfId="0" applyFont="1" applyBorder="1" applyAlignment="1">
      <alignment horizontal="center" vertical="center" wrapText="1"/>
    </xf>
    <xf numFmtId="14" fontId="86" fillId="0" borderId="19" xfId="0" applyNumberFormat="1" applyFont="1" applyBorder="1" applyAlignment="1" applyProtection="1">
      <alignment horizontal="center" vertical="center" wrapText="1"/>
      <protection locked="0"/>
    </xf>
    <xf numFmtId="0" fontId="86" fillId="0" borderId="19" xfId="0" applyFont="1" applyBorder="1" applyAlignment="1">
      <alignment horizontal="left" vertical="center" wrapText="1"/>
    </xf>
    <xf numFmtId="0" fontId="86" fillId="0" borderId="19" xfId="0" applyFont="1" applyBorder="1" applyAlignment="1">
      <alignment horizontal="center" vertical="center"/>
    </xf>
    <xf numFmtId="164" fontId="86" fillId="0" borderId="19" xfId="0" applyNumberFormat="1" applyFont="1" applyBorder="1" applyAlignment="1">
      <alignment horizontal="center" vertical="center" wrapText="1"/>
    </xf>
    <xf numFmtId="164" fontId="86" fillId="0" borderId="19" xfId="0" applyNumberFormat="1" applyFont="1" applyBorder="1" applyAlignment="1" applyProtection="1">
      <protection locked="0"/>
    </xf>
    <xf numFmtId="0" fontId="86" fillId="0" borderId="19" xfId="0" applyFont="1" applyBorder="1" applyAlignment="1"/>
    <xf numFmtId="14" fontId="2" fillId="0" borderId="19" xfId="0" applyNumberFormat="1" applyFont="1" applyBorder="1" applyAlignment="1">
      <alignment horizontal="center" vertical="center"/>
    </xf>
    <xf numFmtId="0" fontId="84" fillId="0" borderId="19" xfId="0" applyFont="1" applyBorder="1">
      <alignment vertical="center"/>
    </xf>
    <xf numFmtId="0" fontId="17" fillId="0" borderId="58" xfId="0" applyFont="1" applyBorder="1" applyAlignment="1">
      <alignment horizontal="left" vertical="center"/>
    </xf>
    <xf numFmtId="0" fontId="87" fillId="0" borderId="20" xfId="0" applyFont="1" applyBorder="1" applyAlignment="1">
      <alignment horizontal="left" vertical="center"/>
    </xf>
    <xf numFmtId="0" fontId="0" fillId="0" borderId="58" xfId="0" applyBorder="1" applyAlignment="1">
      <alignment horizontal="center" vertical="center"/>
    </xf>
    <xf numFmtId="0" fontId="68" fillId="0" borderId="20" xfId="0" applyFont="1" applyBorder="1" applyAlignment="1">
      <alignment horizontal="left" vertical="center"/>
    </xf>
    <xf numFmtId="0" fontId="0" fillId="0" borderId="20" xfId="0" applyBorder="1" applyAlignment="1">
      <alignment horizontal="left" vertical="center"/>
    </xf>
    <xf numFmtId="164" fontId="92" fillId="0" borderId="19" xfId="0" applyNumberFormat="1" applyFont="1" applyBorder="1" applyAlignment="1">
      <alignment horizontal="center" vertical="center"/>
    </xf>
    <xf numFmtId="0" fontId="68" fillId="0" borderId="19" xfId="0" applyFont="1" applyBorder="1" applyAlignment="1">
      <alignment horizontal="center" vertical="center"/>
    </xf>
    <xf numFmtId="0" fontId="68" fillId="0" borderId="19" xfId="0" applyFont="1" applyBorder="1" applyAlignment="1">
      <alignment horizontal="center"/>
    </xf>
    <xf numFmtId="0" fontId="61" fillId="0" borderId="0" xfId="0" applyFont="1" applyAlignment="1">
      <alignment horizontal="left" vertical="center"/>
    </xf>
    <xf numFmtId="0" fontId="106" fillId="0" borderId="0" xfId="0" applyFont="1" applyAlignment="1">
      <alignment horizontal="left" vertical="center"/>
    </xf>
    <xf numFmtId="0" fontId="107" fillId="0" borderId="0" xfId="0" applyFont="1" applyAlignment="1">
      <alignment horizontal="left" vertical="center"/>
    </xf>
    <xf numFmtId="0" fontId="103" fillId="0" borderId="59" xfId="0" applyFont="1" applyBorder="1" applyAlignment="1">
      <alignment horizontal="center" vertical="center"/>
    </xf>
    <xf numFmtId="0" fontId="103" fillId="0" borderId="20" xfId="0" applyFont="1" applyBorder="1" applyAlignment="1">
      <alignment horizontal="center" vertical="center"/>
    </xf>
    <xf numFmtId="49" fontId="104" fillId="0" borderId="20" xfId="0" quotePrefix="1" applyNumberFormat="1" applyFont="1" applyBorder="1" applyAlignment="1" applyProtection="1">
      <alignment horizontal="center" vertical="center"/>
      <protection locked="0"/>
    </xf>
    <xf numFmtId="0" fontId="83" fillId="4" borderId="0" xfId="0" applyFont="1" applyFill="1" applyBorder="1" applyAlignment="1" applyProtection="1">
      <alignment horizontal="right" vertical="center"/>
      <protection hidden="1"/>
    </xf>
    <xf numFmtId="0" fontId="4" fillId="4" borderId="0" xfId="0" applyFont="1" applyFill="1" applyBorder="1" applyAlignment="1" applyProtection="1">
      <protection locked="0"/>
    </xf>
    <xf numFmtId="14" fontId="4" fillId="0" borderId="0" xfId="0" applyNumberFormat="1" applyFont="1" applyAlignment="1">
      <alignment horizontal="center" vertical="center"/>
    </xf>
    <xf numFmtId="14" fontId="22" fillId="0" borderId="19" xfId="0" applyNumberFormat="1" applyFont="1" applyBorder="1" applyAlignment="1">
      <alignment horizontal="left" vertical="center" wrapText="1"/>
    </xf>
    <xf numFmtId="14" fontId="3" fillId="0" borderId="19" xfId="0" applyNumberFormat="1" applyFont="1" applyBorder="1" applyAlignment="1">
      <alignment horizontal="center" vertical="center"/>
    </xf>
    <xf numFmtId="14" fontId="4" fillId="0" borderId="0" xfId="0" applyNumberFormat="1" applyFont="1" applyAlignment="1">
      <alignment horizontal="left" vertical="center"/>
    </xf>
    <xf numFmtId="14" fontId="22" fillId="0" borderId="19" xfId="0" applyNumberFormat="1" applyFont="1" applyBorder="1" applyAlignment="1">
      <alignment horizontal="center" vertical="center" wrapText="1"/>
    </xf>
    <xf numFmtId="14" fontId="0" fillId="0" borderId="0" xfId="0" applyNumberFormat="1">
      <alignment vertical="center"/>
    </xf>
    <xf numFmtId="0" fontId="82" fillId="0" borderId="0" xfId="0" applyFont="1" applyAlignment="1"/>
    <xf numFmtId="14" fontId="2" fillId="0" borderId="0" xfId="0" applyNumberFormat="1" applyFont="1" applyAlignment="1">
      <alignment horizontal="left" vertical="center"/>
    </xf>
    <xf numFmtId="14" fontId="18" fillId="0" borderId="0" xfId="0" applyNumberFormat="1" applyFont="1" applyAlignment="1">
      <alignment horizontal="left" vertical="center"/>
    </xf>
    <xf numFmtId="14" fontId="29" fillId="0" borderId="0" xfId="0" applyNumberFormat="1" applyFont="1" applyAlignment="1">
      <alignment horizontal="left" vertical="center"/>
    </xf>
    <xf numFmtId="14" fontId="30" fillId="0" borderId="0" xfId="0" applyNumberFormat="1" applyFont="1" applyAlignment="1">
      <alignment horizontal="center" vertical="center"/>
    </xf>
    <xf numFmtId="14" fontId="104" fillId="0" borderId="58" xfId="0" quotePrefix="1" applyNumberFormat="1" applyFont="1" applyBorder="1" applyAlignment="1" applyProtection="1">
      <alignment horizontal="center" vertical="center"/>
      <protection locked="0"/>
    </xf>
    <xf numFmtId="14" fontId="104" fillId="0" borderId="59" xfId="0" quotePrefix="1" applyNumberFormat="1" applyFont="1" applyBorder="1" applyAlignment="1" applyProtection="1">
      <alignment horizontal="center" vertical="center"/>
      <protection locked="0"/>
    </xf>
    <xf numFmtId="0" fontId="87" fillId="0" borderId="20" xfId="0" applyFont="1" applyBorder="1" applyAlignment="1" applyProtection="1">
      <alignment horizontal="left"/>
      <protection locked="0"/>
    </xf>
    <xf numFmtId="0" fontId="63" fillId="0" borderId="64" xfId="0" applyFont="1" applyBorder="1">
      <alignment vertical="center"/>
    </xf>
    <xf numFmtId="0" fontId="86" fillId="0" borderId="58" xfId="0" applyFont="1" applyBorder="1" applyAlignment="1" applyProtection="1">
      <alignment horizontal="left" vertical="center"/>
      <protection locked="0"/>
    </xf>
    <xf numFmtId="0" fontId="65" fillId="20" borderId="0" xfId="0" applyFont="1" applyFill="1" applyAlignment="1">
      <alignment horizontal="center" vertical="center"/>
    </xf>
    <xf numFmtId="0" fontId="108" fillId="20" borderId="0" xfId="0" applyFont="1" applyFill="1">
      <alignment vertical="center"/>
    </xf>
    <xf numFmtId="0" fontId="71" fillId="20" borderId="0" xfId="0" applyFont="1" applyFill="1" applyAlignment="1">
      <alignment horizontal="center" vertical="center"/>
    </xf>
    <xf numFmtId="0" fontId="68" fillId="20" borderId="0" xfId="0" applyFont="1" applyFill="1" applyAlignment="1">
      <alignment horizontal="center"/>
    </xf>
    <xf numFmtId="0" fontId="0" fillId="20" borderId="0" xfId="0" applyFill="1">
      <alignment vertical="center"/>
    </xf>
    <xf numFmtId="0" fontId="4" fillId="20" borderId="0" xfId="0" applyFont="1" applyFill="1" applyBorder="1" applyAlignment="1"/>
    <xf numFmtId="0" fontId="65" fillId="20" borderId="65" xfId="0" applyFont="1" applyFill="1" applyBorder="1" applyAlignment="1">
      <alignment horizontal="center" vertical="center"/>
    </xf>
    <xf numFmtId="0" fontId="108" fillId="20" borderId="65" xfId="0" applyFont="1" applyFill="1" applyBorder="1">
      <alignment vertical="center"/>
    </xf>
    <xf numFmtId="0" fontId="71" fillId="20" borderId="65" xfId="0" applyFont="1" applyFill="1" applyBorder="1" applyAlignment="1">
      <alignment horizontal="center" vertical="center"/>
    </xf>
    <xf numFmtId="0" fontId="113" fillId="0" borderId="0" xfId="0" applyFont="1" applyBorder="1" applyAlignment="1">
      <alignment horizontal="left" vertical="center"/>
    </xf>
    <xf numFmtId="0" fontId="113" fillId="20" borderId="0" xfId="0" applyFont="1" applyFill="1" applyBorder="1" applyAlignment="1">
      <alignment horizontal="left" vertical="center"/>
    </xf>
    <xf numFmtId="0" fontId="93" fillId="20" borderId="0" xfId="0" applyFont="1" applyFill="1" applyBorder="1" applyAlignment="1">
      <alignment horizontal="left" vertical="center"/>
    </xf>
    <xf numFmtId="0" fontId="0" fillId="20" borderId="0" xfId="0" applyFill="1" applyBorder="1">
      <alignment vertical="center"/>
    </xf>
    <xf numFmtId="0" fontId="65" fillId="20" borderId="0" xfId="0" applyFont="1" applyFill="1" applyBorder="1" applyAlignment="1">
      <alignment horizontal="center" vertical="center"/>
    </xf>
    <xf numFmtId="0" fontId="108" fillId="20" borderId="0" xfId="0" applyFont="1" applyFill="1" applyBorder="1">
      <alignment vertical="center"/>
    </xf>
    <xf numFmtId="0" fontId="71" fillId="20" borderId="0" xfId="0" applyFont="1" applyFill="1" applyBorder="1" applyAlignment="1">
      <alignment horizontal="center" vertical="center"/>
    </xf>
    <xf numFmtId="0" fontId="68" fillId="20" borderId="0" xfId="0" applyFont="1" applyFill="1" applyBorder="1" applyAlignment="1">
      <alignment horizontal="center"/>
    </xf>
    <xf numFmtId="0" fontId="16" fillId="20" borderId="0" xfId="0" applyFont="1" applyFill="1" applyBorder="1" applyAlignment="1">
      <alignment horizontal="center" vertical="center"/>
    </xf>
    <xf numFmtId="0" fontId="116" fillId="8" borderId="59" xfId="0" applyFont="1" applyFill="1" applyBorder="1" applyAlignment="1">
      <alignment horizontal="center" vertical="center"/>
    </xf>
    <xf numFmtId="0" fontId="81" fillId="13" borderId="60" xfId="0" applyFont="1" applyFill="1" applyBorder="1" applyAlignment="1">
      <alignment horizontal="left"/>
    </xf>
    <xf numFmtId="0" fontId="81" fillId="13" borderId="0" xfId="0" applyFont="1" applyFill="1" applyBorder="1" applyAlignment="1">
      <alignment horizontal="left" vertical="center"/>
    </xf>
    <xf numFmtId="0" fontId="118" fillId="13" borderId="0" xfId="0" applyFont="1" applyFill="1" applyBorder="1" applyAlignment="1">
      <alignment horizontal="left" vertical="center"/>
    </xf>
    <xf numFmtId="0" fontId="6" fillId="4" borderId="0" xfId="0" applyFont="1" applyFill="1" applyBorder="1" applyAlignment="1" applyProtection="1">
      <alignment horizontal="center"/>
      <protection hidden="1"/>
    </xf>
    <xf numFmtId="14" fontId="119" fillId="4" borderId="0" xfId="0" applyNumberFormat="1" applyFont="1" applyFill="1" applyBorder="1" applyAlignment="1" applyProtection="1">
      <alignment horizontal="left" vertical="center"/>
      <protection hidden="1"/>
    </xf>
    <xf numFmtId="0" fontId="81" fillId="20" borderId="19" xfId="0" applyFont="1" applyFill="1" applyBorder="1" applyAlignment="1" applyProtection="1">
      <alignment horizontal="center" vertical="center"/>
      <protection hidden="1"/>
    </xf>
    <xf numFmtId="0" fontId="81" fillId="20" borderId="19" xfId="0" applyFont="1" applyFill="1" applyBorder="1" applyAlignment="1" applyProtection="1">
      <alignment horizontal="center" vertical="center" wrapText="1"/>
      <protection hidden="1"/>
    </xf>
    <xf numFmtId="165" fontId="81" fillId="20" borderId="19" xfId="0" applyNumberFormat="1" applyFont="1" applyFill="1" applyBorder="1" applyAlignment="1" applyProtection="1">
      <alignment horizontal="center" vertical="center" wrapText="1"/>
      <protection hidden="1"/>
    </xf>
    <xf numFmtId="164" fontId="81" fillId="20" borderId="19" xfId="0" applyNumberFormat="1" applyFont="1" applyFill="1" applyBorder="1" applyAlignment="1" applyProtection="1">
      <alignment horizontal="center" vertical="center"/>
      <protection hidden="1"/>
    </xf>
    <xf numFmtId="0" fontId="79" fillId="20" borderId="19" xfId="0" applyFont="1" applyFill="1" applyBorder="1">
      <alignment vertical="center"/>
    </xf>
    <xf numFmtId="0" fontId="82" fillId="20" borderId="19" xfId="0" applyFont="1" applyFill="1" applyBorder="1" applyAlignment="1" applyProtection="1">
      <alignment horizontal="center" vertical="center"/>
      <protection hidden="1"/>
    </xf>
    <xf numFmtId="164" fontId="82" fillId="20" borderId="19" xfId="0" applyNumberFormat="1" applyFont="1" applyFill="1" applyBorder="1" applyAlignment="1" applyProtection="1">
      <alignment horizontal="center" vertical="center"/>
      <protection hidden="1"/>
    </xf>
    <xf numFmtId="0" fontId="79" fillId="0" borderId="0" xfId="0" applyFont="1">
      <alignment vertical="center"/>
    </xf>
    <xf numFmtId="0" fontId="83" fillId="20" borderId="19" xfId="0" applyFont="1" applyFill="1" applyBorder="1" applyAlignment="1" applyProtection="1">
      <alignment horizontal="center" vertical="center"/>
      <protection hidden="1"/>
    </xf>
    <xf numFmtId="0" fontId="112" fillId="20" borderId="19" xfId="0" applyFont="1" applyFill="1" applyBorder="1" applyAlignment="1" applyProtection="1">
      <alignment horizontal="center" vertical="center"/>
      <protection hidden="1"/>
    </xf>
    <xf numFmtId="0" fontId="119" fillId="4" borderId="19" xfId="0" applyFont="1" applyFill="1" applyBorder="1" applyAlignment="1" applyProtection="1">
      <alignment horizontal="center" vertical="center"/>
      <protection hidden="1"/>
    </xf>
    <xf numFmtId="0" fontId="119" fillId="0" borderId="19" xfId="0" applyFont="1" applyBorder="1" applyAlignment="1" applyProtection="1">
      <alignment horizontal="center" vertical="center"/>
      <protection hidden="1"/>
    </xf>
    <xf numFmtId="0" fontId="83" fillId="4" borderId="0" xfId="0" applyFont="1" applyFill="1" applyBorder="1" applyAlignment="1" applyProtection="1">
      <alignment horizontal="right" vertical="center"/>
      <protection hidden="1"/>
    </xf>
    <xf numFmtId="0" fontId="93" fillId="13" borderId="0" xfId="0" applyFont="1" applyFill="1" applyBorder="1" applyAlignment="1">
      <alignment horizontal="center" vertical="center"/>
    </xf>
    <xf numFmtId="0" fontId="86" fillId="13" borderId="2" xfId="0" applyNumberFormat="1" applyFont="1" applyFill="1" applyBorder="1" applyAlignment="1">
      <alignment horizontal="center" vertical="center" wrapText="1"/>
    </xf>
    <xf numFmtId="0" fontId="86" fillId="13" borderId="18" xfId="0" applyNumberFormat="1" applyFont="1" applyFill="1" applyBorder="1" applyAlignment="1">
      <alignment horizontal="center" vertical="center"/>
    </xf>
    <xf numFmtId="0" fontId="91" fillId="0" borderId="58" xfId="0" applyFont="1" applyBorder="1" applyAlignment="1">
      <alignment horizontal="left" vertical="center"/>
    </xf>
    <xf numFmtId="14" fontId="4" fillId="0" borderId="2" xfId="0" applyNumberFormat="1" applyFont="1" applyBorder="1" applyAlignment="1">
      <alignment wrapText="1"/>
    </xf>
    <xf numFmtId="14" fontId="4" fillId="4" borderId="0" xfId="0" applyNumberFormat="1" applyFont="1" applyFill="1" applyBorder="1" applyAlignment="1" applyProtection="1">
      <protection hidden="1"/>
    </xf>
    <xf numFmtId="14" fontId="4" fillId="4" borderId="56" xfId="0" applyNumberFormat="1" applyFont="1" applyFill="1" applyBorder="1" applyAlignment="1" applyProtection="1">
      <protection hidden="1"/>
    </xf>
    <xf numFmtId="0" fontId="3" fillId="4" borderId="0" xfId="0" applyFont="1" applyFill="1" applyBorder="1" applyAlignment="1" applyProtection="1">
      <alignment horizontal="left" vertical="center"/>
      <protection hidden="1"/>
    </xf>
    <xf numFmtId="0" fontId="4" fillId="4" borderId="0" xfId="0" applyFont="1" applyFill="1" applyBorder="1" applyAlignment="1" applyProtection="1">
      <alignment horizontal="left" vertical="center"/>
      <protection hidden="1"/>
    </xf>
    <xf numFmtId="0" fontId="122" fillId="0" borderId="19" xfId="0" applyFont="1" applyBorder="1" applyAlignment="1" applyProtection="1">
      <alignment vertical="center" wrapText="1"/>
      <protection locked="0"/>
    </xf>
    <xf numFmtId="0" fontId="79" fillId="0" borderId="19" xfId="0" applyFont="1" applyBorder="1" applyAlignment="1" applyProtection="1">
      <alignment vertical="center" wrapText="1"/>
      <protection locked="0"/>
    </xf>
    <xf numFmtId="0" fontId="79" fillId="0" borderId="19" xfId="0" applyFont="1" applyBorder="1" applyAlignment="1" applyProtection="1">
      <alignment horizontal="center" vertical="center" wrapText="1"/>
      <protection locked="0"/>
    </xf>
    <xf numFmtId="0" fontId="0" fillId="0" borderId="0" xfId="0" applyAlignment="1">
      <alignment horizontal="center" vertical="center"/>
    </xf>
    <xf numFmtId="0" fontId="21" fillId="13" borderId="0" xfId="0" applyFont="1" applyFill="1" applyBorder="1" applyAlignment="1">
      <alignment horizontal="left" vertical="center"/>
    </xf>
    <xf numFmtId="0" fontId="0" fillId="0" borderId="65" xfId="0" applyBorder="1">
      <alignment vertical="center"/>
    </xf>
    <xf numFmtId="0" fontId="21" fillId="13" borderId="60" xfId="0" applyFont="1" applyFill="1" applyBorder="1" applyAlignment="1">
      <alignment horizontal="left" vertical="center"/>
    </xf>
    <xf numFmtId="0" fontId="16" fillId="4" borderId="56" xfId="0" applyFont="1" applyFill="1" applyBorder="1" applyAlignment="1" applyProtection="1">
      <alignment horizontal="right" vertical="center"/>
      <protection hidden="1"/>
    </xf>
    <xf numFmtId="0" fontId="0" fillId="0" borderId="64" xfId="0" applyBorder="1">
      <alignment vertical="center"/>
    </xf>
    <xf numFmtId="0" fontId="56" fillId="13" borderId="0" xfId="0" applyFont="1" applyFill="1" applyBorder="1" applyAlignment="1">
      <alignment horizontal="right" vertical="center"/>
    </xf>
    <xf numFmtId="14" fontId="4" fillId="4" borderId="56" xfId="0" applyNumberFormat="1" applyFont="1" applyFill="1" applyBorder="1" applyAlignment="1" applyProtection="1">
      <alignment horizontal="center" vertical="center"/>
      <protection hidden="1"/>
    </xf>
    <xf numFmtId="168" fontId="123" fillId="20" borderId="19" xfId="0" applyNumberFormat="1" applyFont="1" applyFill="1" applyBorder="1" applyAlignment="1" applyProtection="1">
      <alignment horizontal="center" vertical="center" wrapText="1"/>
      <protection locked="0"/>
    </xf>
    <xf numFmtId="0" fontId="79" fillId="20" borderId="19" xfId="0" applyFont="1" applyFill="1" applyBorder="1" applyProtection="1">
      <alignment vertical="center"/>
    </xf>
    <xf numFmtId="0" fontId="86" fillId="15" borderId="2" xfId="0" applyNumberFormat="1" applyFont="1" applyFill="1" applyBorder="1" applyAlignment="1" applyProtection="1">
      <alignment horizontal="center" vertical="center"/>
      <protection locked="0"/>
    </xf>
    <xf numFmtId="0" fontId="86" fillId="13" borderId="2" xfId="0" applyNumberFormat="1" applyFont="1" applyFill="1" applyBorder="1" applyAlignment="1" applyProtection="1">
      <alignment horizontal="center" vertical="center"/>
      <protection locked="0"/>
    </xf>
    <xf numFmtId="0" fontId="86" fillId="15" borderId="72" xfId="0" applyNumberFormat="1" applyFont="1" applyFill="1" applyBorder="1" applyAlignment="1" applyProtection="1">
      <alignment horizontal="center" vertical="center"/>
      <protection locked="0"/>
    </xf>
    <xf numFmtId="0" fontId="86" fillId="13" borderId="70" xfId="0" applyNumberFormat="1" applyFont="1" applyFill="1" applyBorder="1" applyAlignment="1" applyProtection="1">
      <alignment horizontal="center" vertical="center"/>
      <protection locked="0"/>
    </xf>
    <xf numFmtId="14" fontId="59" fillId="20" borderId="19" xfId="0" applyNumberFormat="1" applyFont="1" applyFill="1" applyBorder="1" applyAlignment="1" applyProtection="1">
      <alignment horizontal="left" vertical="center" wrapText="1"/>
      <protection hidden="1"/>
    </xf>
    <xf numFmtId="164" fontId="81" fillId="20" borderId="19" xfId="0" applyNumberFormat="1" applyFont="1" applyFill="1" applyBorder="1" applyAlignment="1" applyProtection="1">
      <alignment horizontal="center" vertical="center" wrapText="1"/>
      <protection hidden="1"/>
    </xf>
    <xf numFmtId="0" fontId="82" fillId="20" borderId="19" xfId="0" applyFont="1" applyFill="1" applyBorder="1" applyAlignment="1" applyProtection="1">
      <alignment horizontal="center" vertical="center" wrapText="1"/>
      <protection hidden="1"/>
    </xf>
    <xf numFmtId="165" fontId="82" fillId="20" borderId="19" xfId="0" applyNumberFormat="1" applyFont="1" applyFill="1" applyBorder="1" applyAlignment="1" applyProtection="1">
      <alignment horizontal="center" vertical="center" wrapText="1"/>
      <protection hidden="1"/>
    </xf>
    <xf numFmtId="164" fontId="82" fillId="20" borderId="19" xfId="0" applyNumberFormat="1" applyFont="1" applyFill="1" applyBorder="1" applyAlignment="1" applyProtection="1">
      <alignment horizontal="center" vertical="center" wrapText="1"/>
      <protection hidden="1"/>
    </xf>
    <xf numFmtId="14" fontId="59" fillId="20" borderId="19" xfId="0" applyNumberFormat="1" applyFont="1" applyFill="1" applyBorder="1" applyAlignment="1" applyProtection="1">
      <alignment horizontal="center" vertical="center" wrapText="1"/>
      <protection hidden="1"/>
    </xf>
    <xf numFmtId="165" fontId="81" fillId="20" borderId="19" xfId="0" applyNumberFormat="1" applyFont="1" applyFill="1" applyBorder="1" applyAlignment="1" applyProtection="1">
      <alignment horizontal="center" vertical="center"/>
      <protection hidden="1"/>
    </xf>
    <xf numFmtId="14" fontId="59" fillId="20" borderId="19" xfId="0" applyNumberFormat="1" applyFont="1" applyFill="1" applyBorder="1" applyAlignment="1" applyProtection="1">
      <alignment horizontal="center" vertical="center"/>
      <protection hidden="1"/>
    </xf>
    <xf numFmtId="14" fontId="81" fillId="20" borderId="19" xfId="0" applyNumberFormat="1" applyFont="1" applyFill="1" applyBorder="1" applyAlignment="1" applyProtection="1">
      <alignment horizontal="center" vertical="center"/>
      <protection hidden="1"/>
    </xf>
    <xf numFmtId="0" fontId="84" fillId="20" borderId="19" xfId="0" applyFont="1" applyFill="1" applyBorder="1" applyAlignment="1">
      <alignment vertical="center" wrapText="1"/>
    </xf>
    <xf numFmtId="165" fontId="82" fillId="20" borderId="19" xfId="0" applyNumberFormat="1" applyFont="1" applyFill="1" applyBorder="1" applyAlignment="1" applyProtection="1">
      <alignment horizontal="center" vertical="center"/>
      <protection hidden="1"/>
    </xf>
    <xf numFmtId="0" fontId="86" fillId="0" borderId="19" xfId="0" applyFont="1" applyBorder="1" applyAlignment="1" applyProtection="1">
      <alignment horizontal="center" vertical="center"/>
      <protection locked="0"/>
    </xf>
    <xf numFmtId="0" fontId="87" fillId="0" borderId="19" xfId="0" applyFont="1" applyBorder="1" applyAlignment="1" applyProtection="1">
      <alignment horizontal="left" vertical="center" wrapText="1"/>
      <protection locked="0"/>
    </xf>
    <xf numFmtId="0" fontId="87" fillId="0" borderId="19" xfId="0" applyFont="1" applyBorder="1" applyAlignment="1" applyProtection="1">
      <alignment horizontal="center" vertical="center" wrapText="1"/>
      <protection locked="0"/>
    </xf>
    <xf numFmtId="164" fontId="87" fillId="0" borderId="19" xfId="0" applyNumberFormat="1" applyFont="1" applyBorder="1" applyAlignment="1" applyProtection="1">
      <alignment horizontal="center" vertical="center"/>
      <protection locked="0"/>
    </xf>
    <xf numFmtId="0" fontId="87" fillId="0" borderId="19" xfId="0" applyFont="1" applyBorder="1" applyAlignment="1" applyProtection="1">
      <alignment horizontal="center" vertical="center"/>
      <protection locked="0"/>
    </xf>
    <xf numFmtId="0" fontId="105" fillId="0" borderId="19" xfId="0" applyFont="1" applyBorder="1" applyAlignment="1">
      <alignment horizontal="left" wrapText="1"/>
    </xf>
    <xf numFmtId="0" fontId="105" fillId="0" borderId="19" xfId="0" applyFont="1" applyBorder="1" applyAlignment="1">
      <alignment horizontal="center" vertical="center" wrapText="1"/>
    </xf>
    <xf numFmtId="0" fontId="27" fillId="0" borderId="19" xfId="0" applyFont="1" applyBorder="1" applyAlignment="1">
      <alignment horizontal="left" vertical="center"/>
    </xf>
    <xf numFmtId="0" fontId="27" fillId="0" borderId="58" xfId="0" applyFont="1" applyBorder="1" applyAlignment="1">
      <alignment horizontal="left" vertical="center"/>
    </xf>
    <xf numFmtId="0" fontId="27" fillId="0" borderId="58" xfId="0" applyFont="1" applyBorder="1" applyAlignment="1">
      <alignment horizontal="left"/>
    </xf>
    <xf numFmtId="0" fontId="27" fillId="0" borderId="0" xfId="0" applyFont="1" applyAlignment="1">
      <alignment vertical="center" wrapText="1"/>
    </xf>
    <xf numFmtId="0" fontId="42" fillId="0" borderId="0" xfId="0" applyFont="1" applyAlignment="1">
      <alignment horizontal="center" vertical="center" wrapText="1"/>
    </xf>
    <xf numFmtId="0" fontId="27" fillId="0" borderId="0" xfId="0" applyFont="1" applyAlignment="1">
      <alignment horizontal="center" vertical="center" wrapText="1"/>
    </xf>
    <xf numFmtId="0" fontId="105" fillId="0" borderId="0" xfId="0" applyFont="1" applyAlignment="1">
      <alignment horizontal="center" vertical="center" wrapText="1"/>
    </xf>
    <xf numFmtId="0" fontId="105" fillId="0" borderId="0" xfId="0" applyFont="1" applyAlignment="1">
      <alignment horizontal="center" vertical="center"/>
    </xf>
    <xf numFmtId="0" fontId="27" fillId="0" borderId="58" xfId="0" applyFont="1" applyBorder="1">
      <alignment vertical="center"/>
    </xf>
    <xf numFmtId="0" fontId="27" fillId="0" borderId="66" xfId="0" applyFont="1" applyBorder="1" applyAlignment="1">
      <alignment vertical="top"/>
    </xf>
    <xf numFmtId="0" fontId="132" fillId="0" borderId="58" xfId="0" applyFont="1" applyBorder="1" applyAlignment="1">
      <alignment horizontal="left" vertical="center"/>
    </xf>
    <xf numFmtId="0" fontId="105" fillId="0" borderId="0" xfId="0" applyFont="1">
      <alignment vertical="center"/>
    </xf>
    <xf numFmtId="0" fontId="27" fillId="0" borderId="0" xfId="0" applyFont="1">
      <alignment vertical="center"/>
    </xf>
    <xf numFmtId="0" fontId="27" fillId="0" borderId="19" xfId="0" applyFont="1" applyBorder="1" applyAlignment="1" applyProtection="1">
      <alignment vertical="center" wrapText="1"/>
      <protection locked="0"/>
    </xf>
    <xf numFmtId="0" fontId="27" fillId="0" borderId="19" xfId="0" applyFont="1" applyBorder="1" applyAlignment="1">
      <alignment vertical="center" wrapText="1"/>
    </xf>
    <xf numFmtId="0" fontId="133" fillId="8" borderId="0" xfId="0" applyFont="1" applyFill="1" applyAlignment="1">
      <alignment horizontal="center" vertical="center"/>
    </xf>
    <xf numFmtId="0" fontId="101" fillId="8" borderId="0" xfId="0" applyFont="1" applyFill="1" applyAlignment="1">
      <alignment horizontal="left" vertical="center"/>
    </xf>
    <xf numFmtId="0" fontId="2" fillId="2" borderId="1" xfId="0" applyFont="1" applyFill="1" applyBorder="1" applyAlignment="1">
      <alignment horizontal="left" vertical="center"/>
    </xf>
    <xf numFmtId="0" fontId="18" fillId="2" borderId="1" xfId="0" applyFont="1" applyFill="1" applyBorder="1" applyAlignment="1">
      <alignment horizontal="left" vertical="center"/>
    </xf>
    <xf numFmtId="0" fontId="136" fillId="0" borderId="0" xfId="0" applyFont="1">
      <alignment vertical="center"/>
    </xf>
    <xf numFmtId="0" fontId="0" fillId="0" borderId="0" xfId="0" applyAlignment="1"/>
    <xf numFmtId="0" fontId="147" fillId="0" borderId="45" xfId="0" applyFont="1" applyBorder="1" applyAlignment="1">
      <alignment vertical="center" wrapText="1"/>
    </xf>
    <xf numFmtId="0" fontId="148" fillId="0" borderId="0" xfId="0" applyFont="1" applyAlignment="1">
      <alignment horizontal="center" vertical="center" wrapText="1"/>
    </xf>
    <xf numFmtId="0" fontId="148" fillId="0" borderId="19" xfId="0" applyFont="1" applyBorder="1" applyAlignment="1">
      <alignment horizontal="center" vertical="center" wrapText="1"/>
    </xf>
    <xf numFmtId="0" fontId="149" fillId="0" borderId="19" xfId="0" applyFont="1" applyBorder="1" applyAlignment="1">
      <alignment horizontal="center" vertical="center" wrapText="1"/>
    </xf>
    <xf numFmtId="0" fontId="155" fillId="0" borderId="0" xfId="0" applyFont="1" applyAlignment="1">
      <alignment vertical="center" wrapText="1"/>
    </xf>
    <xf numFmtId="0" fontId="149" fillId="0" borderId="45" xfId="0" applyFont="1" applyBorder="1" applyAlignment="1">
      <alignment vertical="center" wrapText="1"/>
    </xf>
    <xf numFmtId="0" fontId="150" fillId="0" borderId="45" xfId="0" applyFont="1" applyBorder="1" applyAlignment="1">
      <alignment vertical="center" wrapText="1"/>
    </xf>
    <xf numFmtId="0" fontId="93" fillId="13" borderId="0" xfId="0" applyFont="1" applyFill="1" applyBorder="1" applyAlignment="1">
      <alignment horizontal="center" vertical="center"/>
    </xf>
    <xf numFmtId="0" fontId="65" fillId="0" borderId="0" xfId="0" applyFont="1" applyAlignment="1">
      <alignment horizontal="center" vertical="center"/>
    </xf>
    <xf numFmtId="0" fontId="107" fillId="0" borderId="0" xfId="0" applyFont="1" applyAlignment="1">
      <alignment horizontal="left" vertical="center"/>
    </xf>
    <xf numFmtId="0" fontId="71" fillId="0" borderId="0" xfId="0" applyFont="1" applyAlignment="1">
      <alignment horizontal="left" vertical="center"/>
    </xf>
    <xf numFmtId="0" fontId="145" fillId="0" borderId="0" xfId="0" applyFont="1" applyAlignment="1">
      <alignment horizontal="left" vertical="top" indent="5"/>
    </xf>
    <xf numFmtId="0" fontId="144" fillId="0" borderId="0" xfId="0" applyFont="1" applyAlignment="1">
      <alignment horizontal="left" vertical="top"/>
    </xf>
    <xf numFmtId="14" fontId="125" fillId="8" borderId="0" xfId="0" applyNumberFormat="1" applyFont="1" applyFill="1" applyAlignment="1" applyProtection="1">
      <alignment horizontal="center" vertical="center"/>
      <protection locked="0"/>
    </xf>
    <xf numFmtId="0" fontId="92" fillId="8" borderId="0" xfId="0" applyFont="1" applyFill="1" applyAlignment="1" applyProtection="1">
      <alignment horizontal="left" vertical="center"/>
      <protection locked="0"/>
    </xf>
    <xf numFmtId="0" fontId="0" fillId="0" borderId="0" xfId="0" applyProtection="1">
      <alignment vertical="center"/>
      <protection locked="0"/>
    </xf>
    <xf numFmtId="0" fontId="4" fillId="0" borderId="63" xfId="0" applyFont="1" applyBorder="1" applyAlignment="1" applyProtection="1">
      <protection locked="0"/>
    </xf>
    <xf numFmtId="0" fontId="4" fillId="0" borderId="64" xfId="0" applyFont="1" applyBorder="1" applyAlignment="1" applyProtection="1">
      <protection locked="0"/>
    </xf>
    <xf numFmtId="0" fontId="4" fillId="0" borderId="57" xfId="0" applyFont="1" applyBorder="1" applyAlignment="1" applyProtection="1">
      <protection locked="0"/>
    </xf>
    <xf numFmtId="0" fontId="4" fillId="0" borderId="55" xfId="0" applyFont="1" applyBorder="1" applyAlignment="1" applyProtection="1">
      <protection locked="0"/>
    </xf>
    <xf numFmtId="0" fontId="4" fillId="0" borderId="65" xfId="0" applyFont="1" applyBorder="1" applyAlignment="1" applyProtection="1">
      <protection locked="0"/>
    </xf>
    <xf numFmtId="0" fontId="4" fillId="0" borderId="66" xfId="0" applyFont="1" applyBorder="1" applyAlignment="1" applyProtection="1">
      <protection locked="0"/>
    </xf>
    <xf numFmtId="0" fontId="4" fillId="4" borderId="0" xfId="0" applyFont="1" applyFill="1" applyBorder="1" applyAlignment="1" applyProtection="1">
      <alignment horizontal="center" vertical="center"/>
      <protection locked="0"/>
    </xf>
    <xf numFmtId="0" fontId="72" fillId="4" borderId="0" xfId="0" applyFont="1" applyFill="1" applyBorder="1" applyAlignment="1" applyProtection="1">
      <alignment horizontal="center" vertical="center"/>
      <protection locked="0"/>
    </xf>
    <xf numFmtId="0" fontId="4" fillId="4" borderId="0" xfId="0" applyFont="1" applyFill="1" applyAlignment="1" applyProtection="1">
      <protection locked="0"/>
    </xf>
    <xf numFmtId="0" fontId="4" fillId="4" borderId="65" xfId="0" applyFont="1" applyFill="1" applyBorder="1" applyAlignment="1" applyProtection="1">
      <protection locked="0"/>
    </xf>
    <xf numFmtId="0" fontId="107" fillId="0" borderId="0" xfId="0" applyFont="1" applyAlignment="1" applyProtection="1">
      <alignment horizontal="left" vertical="center"/>
      <protection locked="0"/>
    </xf>
    <xf numFmtId="0" fontId="68" fillId="20" borderId="0" xfId="0" applyFont="1" applyFill="1" applyAlignment="1" applyProtection="1">
      <alignment horizontal="center"/>
      <protection locked="0"/>
    </xf>
    <xf numFmtId="0" fontId="0" fillId="20" borderId="0" xfId="0" applyFill="1" applyProtection="1">
      <alignment vertical="center"/>
      <protection locked="0"/>
    </xf>
    <xf numFmtId="0" fontId="4" fillId="20" borderId="0" xfId="0" applyFont="1" applyFill="1" applyBorder="1" applyAlignment="1" applyProtection="1">
      <protection locked="0"/>
    </xf>
    <xf numFmtId="0" fontId="108" fillId="0" borderId="0" xfId="0" applyFont="1" applyProtection="1">
      <alignment vertical="center"/>
      <protection locked="0"/>
    </xf>
    <xf numFmtId="0" fontId="68" fillId="0" borderId="0" xfId="0" applyFont="1" applyAlignment="1" applyProtection="1">
      <alignment horizontal="left"/>
      <protection locked="0"/>
    </xf>
    <xf numFmtId="0" fontId="113" fillId="0" borderId="0" xfId="0" applyFont="1" applyBorder="1" applyAlignment="1" applyProtection="1">
      <alignment horizontal="left" vertical="center"/>
      <protection locked="0"/>
    </xf>
    <xf numFmtId="0" fontId="68" fillId="20" borderId="65" xfId="0" applyFont="1" applyFill="1" applyBorder="1" applyAlignment="1" applyProtection="1">
      <alignment horizontal="center"/>
      <protection locked="0"/>
    </xf>
    <xf numFmtId="0" fontId="111" fillId="8" borderId="0" xfId="0" applyFont="1" applyFill="1" applyAlignment="1" applyProtection="1">
      <alignment horizontal="left" vertical="center"/>
      <protection locked="0"/>
    </xf>
    <xf numFmtId="0" fontId="110" fillId="8" borderId="0" xfId="0" applyFont="1" applyFill="1" applyAlignment="1" applyProtection="1">
      <alignment horizontal="center" vertical="center"/>
      <protection locked="0"/>
    </xf>
    <xf numFmtId="0" fontId="109" fillId="8" borderId="0" xfId="0" applyFont="1" applyFill="1" applyAlignment="1" applyProtection="1">
      <alignment horizontal="center" vertical="center"/>
      <protection locked="0"/>
    </xf>
    <xf numFmtId="0" fontId="65" fillId="0" borderId="0" xfId="0" applyFont="1" applyAlignment="1" applyProtection="1">
      <alignment horizontal="center" vertical="center"/>
      <protection locked="0"/>
    </xf>
    <xf numFmtId="0" fontId="65" fillId="20" borderId="0" xfId="0" applyFont="1" applyFill="1" applyAlignment="1" applyProtection="1">
      <alignment horizontal="center" vertical="center"/>
      <protection locked="0"/>
    </xf>
    <xf numFmtId="0" fontId="110" fillId="8" borderId="0" xfId="0" applyFont="1" applyFill="1" applyAlignment="1" applyProtection="1">
      <alignment horizontal="center" vertical="center"/>
    </xf>
    <xf numFmtId="0" fontId="109" fillId="8" borderId="0" xfId="0" applyFont="1" applyFill="1" applyAlignment="1" applyProtection="1">
      <alignment horizontal="center" vertical="center"/>
    </xf>
    <xf numFmtId="0" fontId="65" fillId="0" borderId="0" xfId="0" applyFont="1" applyAlignment="1" applyProtection="1">
      <alignment horizontal="center" vertical="center"/>
    </xf>
    <xf numFmtId="0" fontId="113" fillId="0" borderId="0" xfId="0" applyFont="1" applyBorder="1" applyAlignment="1">
      <alignment horizontal="center" vertical="center"/>
    </xf>
    <xf numFmtId="0" fontId="160" fillId="0" borderId="0" xfId="0" applyFont="1" applyAlignment="1">
      <alignment vertical="center"/>
    </xf>
    <xf numFmtId="0" fontId="161" fillId="0" borderId="0" xfId="0" applyFont="1" applyBorder="1" applyAlignment="1">
      <alignment vertical="center"/>
    </xf>
    <xf numFmtId="0" fontId="161" fillId="0" borderId="0" xfId="0" applyFont="1" applyBorder="1" applyAlignment="1">
      <alignment horizontal="center" vertical="center"/>
    </xf>
    <xf numFmtId="0" fontId="133" fillId="0" borderId="0" xfId="0" applyFont="1" applyBorder="1" applyAlignment="1">
      <alignment horizontal="center" vertical="center"/>
    </xf>
    <xf numFmtId="0" fontId="4" fillId="0" borderId="56" xfId="0" applyFont="1" applyBorder="1" applyAlignment="1" applyProtection="1">
      <alignment horizontal="center" vertical="center"/>
      <protection locked="0"/>
    </xf>
    <xf numFmtId="0" fontId="72" fillId="0" borderId="56" xfId="0" applyFont="1" applyBorder="1" applyAlignment="1" applyProtection="1">
      <alignment horizontal="center" vertical="center"/>
      <protection locked="0"/>
    </xf>
    <xf numFmtId="0" fontId="4" fillId="0" borderId="0" xfId="0" applyFont="1" applyBorder="1" applyAlignment="1" applyProtection="1">
      <protection locked="0"/>
    </xf>
    <xf numFmtId="0" fontId="0" fillId="20" borderId="0" xfId="0" applyFill="1" applyBorder="1" applyProtection="1">
      <alignment vertical="center"/>
      <protection locked="0"/>
    </xf>
    <xf numFmtId="0" fontId="4" fillId="0" borderId="56" xfId="0" applyFont="1" applyBorder="1" applyAlignment="1" applyProtection="1">
      <protection locked="0"/>
    </xf>
    <xf numFmtId="0" fontId="4" fillId="0" borderId="28" xfId="0" applyFont="1" applyBorder="1" applyAlignment="1" applyProtection="1">
      <protection locked="0"/>
    </xf>
    <xf numFmtId="0" fontId="4" fillId="0" borderId="78" xfId="0" applyFont="1" applyBorder="1" applyAlignment="1" applyProtection="1">
      <protection locked="0"/>
    </xf>
    <xf numFmtId="0" fontId="4" fillId="0" borderId="38" xfId="0" applyFont="1" applyBorder="1" applyAlignment="1" applyProtection="1">
      <protection locked="0"/>
    </xf>
    <xf numFmtId="0" fontId="0" fillId="0" borderId="28" xfId="0" applyBorder="1" applyProtection="1">
      <alignment vertical="center"/>
      <protection locked="0"/>
    </xf>
    <xf numFmtId="0" fontId="4" fillId="0" borderId="79" xfId="0" applyFont="1" applyBorder="1" applyAlignment="1" applyProtection="1">
      <protection locked="0"/>
    </xf>
    <xf numFmtId="0" fontId="4" fillId="0" borderId="81" xfId="0" applyFont="1" applyBorder="1" applyAlignment="1" applyProtection="1">
      <protection locked="0"/>
    </xf>
    <xf numFmtId="0" fontId="0" fillId="0" borderId="82" xfId="0" applyBorder="1" applyProtection="1">
      <alignment vertical="center"/>
      <protection locked="0"/>
    </xf>
    <xf numFmtId="0" fontId="0" fillId="0" borderId="79" xfId="0" applyBorder="1" applyProtection="1">
      <alignment vertical="center"/>
      <protection locked="0"/>
    </xf>
    <xf numFmtId="0" fontId="4" fillId="0" borderId="83" xfId="0" applyFont="1" applyBorder="1" applyAlignment="1" applyProtection="1">
      <protection locked="0"/>
    </xf>
    <xf numFmtId="0" fontId="4" fillId="20" borderId="83" xfId="0" applyFont="1" applyFill="1" applyBorder="1" applyAlignment="1" applyProtection="1">
      <protection locked="0"/>
    </xf>
    <xf numFmtId="0" fontId="4" fillId="20" borderId="84" xfId="0" applyFont="1" applyFill="1" applyBorder="1" applyAlignment="1" applyProtection="1">
      <protection locked="0"/>
    </xf>
    <xf numFmtId="0" fontId="4" fillId="20" borderId="85" xfId="0" applyFont="1" applyFill="1" applyBorder="1" applyAlignment="1"/>
    <xf numFmtId="0" fontId="65" fillId="20" borderId="80" xfId="0" applyFont="1" applyFill="1" applyBorder="1" applyAlignment="1">
      <alignment horizontal="center" vertical="center"/>
    </xf>
    <xf numFmtId="0" fontId="108" fillId="20" borderId="28" xfId="0" applyFont="1" applyFill="1" applyBorder="1" applyProtection="1">
      <alignment vertical="center"/>
      <protection locked="0"/>
    </xf>
    <xf numFmtId="0" fontId="65" fillId="20" borderId="28" xfId="0" applyFont="1" applyFill="1" applyBorder="1" applyAlignment="1" applyProtection="1">
      <alignment horizontal="center" vertical="center"/>
      <protection locked="0"/>
    </xf>
    <xf numFmtId="0" fontId="71" fillId="20" borderId="28" xfId="0" applyFont="1" applyFill="1" applyBorder="1" applyAlignment="1">
      <alignment horizontal="center" vertical="center"/>
    </xf>
    <xf numFmtId="0" fontId="163" fillId="20" borderId="28" xfId="0" applyFont="1" applyFill="1" applyBorder="1" applyAlignment="1">
      <alignment horizontal="center" vertical="center"/>
    </xf>
    <xf numFmtId="0" fontId="68" fillId="20" borderId="28" xfId="0" applyFont="1" applyFill="1" applyBorder="1" applyAlignment="1" applyProtection="1">
      <alignment horizontal="center"/>
      <protection locked="0"/>
    </xf>
    <xf numFmtId="0" fontId="0" fillId="20" borderId="28" xfId="0" applyFill="1" applyBorder="1" applyProtection="1">
      <alignment vertical="center"/>
      <protection locked="0"/>
    </xf>
    <xf numFmtId="0" fontId="4" fillId="20" borderId="28" xfId="0" applyFont="1" applyFill="1" applyBorder="1" applyAlignment="1" applyProtection="1">
      <protection locked="0"/>
    </xf>
    <xf numFmtId="0" fontId="4" fillId="20" borderId="78" xfId="0" applyFont="1" applyFill="1" applyBorder="1" applyAlignment="1" applyProtection="1">
      <protection locked="0"/>
    </xf>
    <xf numFmtId="0" fontId="108" fillId="20" borderId="28" xfId="0" applyFont="1" applyFill="1" applyBorder="1">
      <alignment vertical="center"/>
    </xf>
    <xf numFmtId="0" fontId="65" fillId="20" borderId="28" xfId="0" applyFont="1" applyFill="1" applyBorder="1" applyAlignment="1">
      <alignment horizontal="center" vertical="center"/>
    </xf>
    <xf numFmtId="0" fontId="113" fillId="20" borderId="28" xfId="0" applyFont="1" applyFill="1" applyBorder="1" applyAlignment="1" applyProtection="1">
      <alignment horizontal="left" vertical="center"/>
      <protection locked="0"/>
    </xf>
    <xf numFmtId="0" fontId="0" fillId="20" borderId="79" xfId="0" applyFill="1" applyBorder="1" applyProtection="1">
      <alignment vertical="center"/>
      <protection locked="0"/>
    </xf>
    <xf numFmtId="0" fontId="0" fillId="0" borderId="0" xfId="0" applyBorder="1" applyProtection="1">
      <alignment vertical="center"/>
      <protection locked="0"/>
    </xf>
    <xf numFmtId="0" fontId="4" fillId="0" borderId="60" xfId="0" applyFont="1" applyBorder="1" applyAlignment="1" applyProtection="1">
      <protection locked="0"/>
    </xf>
    <xf numFmtId="0" fontId="4" fillId="0" borderId="62" xfId="0" applyFont="1" applyBorder="1" applyAlignment="1" applyProtection="1">
      <protection locked="0"/>
    </xf>
    <xf numFmtId="0" fontId="61" fillId="0" borderId="0" xfId="0" applyFont="1" applyAlignment="1" applyProtection="1">
      <alignment horizontal="left" vertical="center"/>
      <protection locked="0"/>
    </xf>
    <xf numFmtId="0" fontId="106" fillId="0" borderId="0" xfId="0" applyFont="1" applyAlignment="1" applyProtection="1">
      <alignment horizontal="left" vertical="center"/>
      <protection locked="0"/>
    </xf>
    <xf numFmtId="0" fontId="71" fillId="20" borderId="0" xfId="0" applyFont="1" applyFill="1" applyAlignment="1" applyProtection="1">
      <alignment horizontal="center" vertical="center"/>
      <protection locked="0"/>
    </xf>
    <xf numFmtId="0" fontId="65" fillId="0" borderId="0" xfId="0" applyFont="1" applyBorder="1" applyAlignment="1">
      <alignment horizontal="center" vertical="center"/>
    </xf>
    <xf numFmtId="0" fontId="108" fillId="0" borderId="0" xfId="0" applyFont="1" applyAlignment="1" applyProtection="1">
      <alignment vertical="center" wrapText="1"/>
      <protection locked="0"/>
    </xf>
    <xf numFmtId="0" fontId="164" fillId="0" borderId="0" xfId="0" applyFont="1" applyBorder="1" applyAlignment="1">
      <alignment horizontal="center" vertical="center"/>
    </xf>
    <xf numFmtId="0" fontId="0" fillId="0" borderId="86" xfId="0" applyBorder="1" applyProtection="1">
      <alignment vertical="center"/>
      <protection locked="0"/>
    </xf>
    <xf numFmtId="0" fontId="0" fillId="0" borderId="42" xfId="0" applyBorder="1" applyProtection="1">
      <alignment vertical="center"/>
      <protection locked="0"/>
    </xf>
    <xf numFmtId="0" fontId="4" fillId="0" borderId="42" xfId="0" applyFont="1" applyBorder="1" applyAlignment="1" applyProtection="1">
      <protection locked="0"/>
    </xf>
    <xf numFmtId="0" fontId="4" fillId="0" borderId="27" xfId="0" applyFont="1" applyBorder="1" applyAlignment="1" applyProtection="1">
      <protection locked="0"/>
    </xf>
    <xf numFmtId="0" fontId="4" fillId="0" borderId="86" xfId="0" applyFont="1" applyBorder="1" applyAlignment="1" applyProtection="1">
      <protection locked="0"/>
    </xf>
    <xf numFmtId="0" fontId="92" fillId="0" borderId="0" xfId="0" applyFont="1" applyBorder="1" applyAlignment="1" applyProtection="1">
      <alignment horizontal="center" vertical="center"/>
      <protection locked="0"/>
    </xf>
    <xf numFmtId="0" fontId="125" fillId="20" borderId="0" xfId="0" applyFont="1" applyFill="1" applyBorder="1" applyAlignment="1" applyProtection="1">
      <alignment horizontal="center" vertical="center"/>
      <protection locked="0"/>
    </xf>
    <xf numFmtId="0" fontId="27" fillId="0" borderId="19" xfId="0" applyFont="1" applyBorder="1" applyAlignment="1" applyProtection="1">
      <alignment horizontal="center" vertical="center" wrapText="1"/>
      <protection locked="0"/>
    </xf>
    <xf numFmtId="0" fontId="27" fillId="0" borderId="19" xfId="0" applyFont="1" applyBorder="1" applyAlignment="1" applyProtection="1">
      <alignment horizontal="center" vertical="center" wrapText="1"/>
    </xf>
    <xf numFmtId="0" fontId="131" fillId="0" borderId="19" xfId="0" applyFont="1" applyBorder="1" applyAlignment="1" applyProtection="1">
      <alignment vertical="center" wrapText="1"/>
    </xf>
    <xf numFmtId="14" fontId="131" fillId="0" borderId="19" xfId="0" applyNumberFormat="1" applyFont="1" applyBorder="1" applyAlignment="1" applyProtection="1">
      <alignment vertical="center" wrapText="1"/>
    </xf>
    <xf numFmtId="0" fontId="87" fillId="0" borderId="19" xfId="0" applyFont="1" applyBorder="1" applyAlignment="1" applyProtection="1">
      <alignment horizontal="center" vertical="center"/>
      <protection hidden="1"/>
    </xf>
    <xf numFmtId="0" fontId="63" fillId="0" borderId="0" xfId="0" applyFont="1" applyAlignment="1" applyProtection="1">
      <alignment horizontal="left" vertical="center" wrapText="1"/>
      <protection locked="0"/>
    </xf>
    <xf numFmtId="0" fontId="27" fillId="0" borderId="19" xfId="0" applyFont="1" applyBorder="1" applyAlignment="1" applyProtection="1">
      <alignment horizontal="center" vertical="center"/>
      <protection locked="0"/>
    </xf>
    <xf numFmtId="0" fontId="105" fillId="0" borderId="19" xfId="0" applyFont="1" applyBorder="1" applyAlignment="1" applyProtection="1">
      <alignment horizontal="center" vertical="center" wrapText="1"/>
      <protection locked="0"/>
    </xf>
    <xf numFmtId="0" fontId="102" fillId="0" borderId="19" xfId="0" applyFont="1" applyBorder="1" applyAlignment="1" applyProtection="1">
      <alignment horizontal="center" vertical="center" wrapText="1"/>
      <protection locked="0"/>
    </xf>
    <xf numFmtId="0" fontId="130" fillId="0" borderId="19" xfId="0" applyFont="1" applyBorder="1" applyAlignment="1" applyProtection="1">
      <alignment horizontal="center" vertical="center" wrapText="1"/>
      <protection locked="0"/>
    </xf>
    <xf numFmtId="1" fontId="130" fillId="0" borderId="19" xfId="0" applyNumberFormat="1" applyFont="1" applyBorder="1" applyAlignment="1" applyProtection="1">
      <alignment horizontal="center" vertical="center" wrapText="1"/>
      <protection locked="0"/>
    </xf>
    <xf numFmtId="0" fontId="129" fillId="0" borderId="19" xfId="0" applyFont="1" applyBorder="1" applyAlignment="1" applyProtection="1">
      <alignment horizontal="center" vertical="center" wrapText="1"/>
      <protection locked="0"/>
    </xf>
    <xf numFmtId="0" fontId="64" fillId="0" borderId="0" xfId="0" applyFont="1" applyBorder="1" applyAlignment="1" applyProtection="1">
      <alignment horizontal="left" vertical="center" wrapText="1"/>
      <protection locked="0"/>
    </xf>
    <xf numFmtId="0" fontId="63" fillId="0" borderId="0" xfId="0" applyFont="1" applyAlignment="1" applyProtection="1">
      <alignment horizontal="center" vertical="center" wrapText="1"/>
      <protection locked="0"/>
    </xf>
    <xf numFmtId="0" fontId="64" fillId="0" borderId="0" xfId="0" applyFont="1" applyAlignment="1" applyProtection="1">
      <alignment horizontal="left" vertical="center" wrapText="1"/>
      <protection locked="0"/>
    </xf>
    <xf numFmtId="0" fontId="63" fillId="0" borderId="0" xfId="0" applyFont="1" applyAlignment="1" applyProtection="1">
      <protection locked="0"/>
    </xf>
    <xf numFmtId="0" fontId="63" fillId="0" borderId="0" xfId="0" applyFont="1" applyAlignment="1" applyProtection="1">
      <alignment horizontal="left"/>
      <protection locked="0"/>
    </xf>
    <xf numFmtId="0" fontId="27" fillId="0" borderId="0" xfId="0" applyFont="1" applyAlignment="1" applyProtection="1">
      <protection locked="0"/>
    </xf>
    <xf numFmtId="0" fontId="64" fillId="0" borderId="0" xfId="0" applyFont="1" applyAlignment="1" applyProtection="1">
      <alignment horizontal="left"/>
      <protection locked="0"/>
    </xf>
    <xf numFmtId="0" fontId="86" fillId="0" borderId="0" xfId="0" applyFont="1" applyAlignment="1" applyProtection="1">
      <alignment horizontal="center" vertical="center" wrapText="1"/>
      <protection locked="0"/>
    </xf>
    <xf numFmtId="0" fontId="0" fillId="0" borderId="0" xfId="0" applyProtection="1">
      <alignment vertical="center"/>
      <protection hidden="1"/>
    </xf>
    <xf numFmtId="0" fontId="84" fillId="8" borderId="19" xfId="0" applyFont="1" applyFill="1" applyBorder="1" applyAlignment="1" applyProtection="1">
      <alignment vertical="center" wrapText="1"/>
      <protection locked="0"/>
    </xf>
    <xf numFmtId="14" fontId="3" fillId="8" borderId="19" xfId="0" applyNumberFormat="1" applyFont="1" applyFill="1" applyBorder="1" applyAlignment="1" applyProtection="1">
      <alignment horizontal="center" vertical="center"/>
      <protection locked="0"/>
    </xf>
    <xf numFmtId="0" fontId="3" fillId="8" borderId="19" xfId="0" applyFont="1" applyFill="1" applyBorder="1" applyAlignment="1" applyProtection="1">
      <alignment horizontal="center" vertical="center"/>
      <protection locked="0"/>
    </xf>
    <xf numFmtId="0" fontId="3" fillId="8" borderId="19" xfId="0" applyFont="1" applyFill="1" applyBorder="1" applyAlignment="1" applyProtection="1">
      <protection locked="0"/>
    </xf>
    <xf numFmtId="0" fontId="16" fillId="8" borderId="19" xfId="0" applyFont="1" applyFill="1" applyBorder="1" applyAlignment="1" applyProtection="1">
      <alignment horizontal="left" vertical="center"/>
      <protection locked="0"/>
    </xf>
    <xf numFmtId="9" fontId="3" fillId="8" borderId="19" xfId="1" applyNumberFormat="1" applyFont="1" applyFill="1" applyBorder="1" applyAlignment="1" applyProtection="1">
      <alignment horizontal="center" vertical="center"/>
      <protection locked="0"/>
    </xf>
    <xf numFmtId="0" fontId="24" fillId="8" borderId="19" xfId="0" applyFont="1" applyFill="1" applyBorder="1" applyAlignment="1" applyProtection="1">
      <alignment horizontal="center" vertical="center"/>
      <protection locked="0"/>
    </xf>
    <xf numFmtId="0" fontId="0" fillId="0" borderId="19" xfId="0" applyBorder="1" applyProtection="1">
      <alignment vertical="center"/>
      <protection locked="0"/>
    </xf>
    <xf numFmtId="0" fontId="0" fillId="0" borderId="19" xfId="0" applyBorder="1" applyAlignment="1" applyProtection="1">
      <alignment horizontal="center" vertical="center"/>
      <protection locked="0"/>
    </xf>
    <xf numFmtId="0" fontId="82" fillId="13" borderId="0" xfId="0" applyFont="1" applyFill="1" applyBorder="1" applyAlignment="1">
      <alignment horizontal="left"/>
    </xf>
    <xf numFmtId="0" fontId="24" fillId="8" borderId="3" xfId="0" applyNumberFormat="1" applyFont="1" applyFill="1" applyBorder="1" applyAlignment="1" applyProtection="1">
      <alignment horizontal="center" vertical="center"/>
      <protection locked="0"/>
    </xf>
    <xf numFmtId="0" fontId="165" fillId="0" borderId="0" xfId="0" applyFont="1" applyAlignment="1"/>
    <xf numFmtId="0" fontId="28" fillId="0" borderId="0" xfId="0" applyFont="1" applyAlignment="1" applyProtection="1">
      <protection locked="0"/>
    </xf>
    <xf numFmtId="0" fontId="2" fillId="0" borderId="0" xfId="0" applyFont="1" applyAlignment="1" applyProtection="1">
      <alignment horizontal="left" vertical="center"/>
      <protection locked="0" hidden="1"/>
    </xf>
    <xf numFmtId="0" fontId="12" fillId="0" borderId="0" xfId="0" applyFont="1" applyAlignment="1">
      <alignment horizontal="left" vertical="center"/>
    </xf>
    <xf numFmtId="0" fontId="14" fillId="0" borderId="0" xfId="0" applyFont="1" applyAlignment="1">
      <alignment horizontal="left" vertical="center"/>
    </xf>
    <xf numFmtId="14" fontId="14" fillId="0" borderId="0" xfId="0" applyNumberFormat="1" applyFont="1" applyAlignment="1">
      <alignment horizontal="center" vertical="center"/>
    </xf>
    <xf numFmtId="0" fontId="87" fillId="13" borderId="0" xfId="0" applyNumberFormat="1" applyFont="1" applyFill="1" applyBorder="1" applyAlignment="1">
      <alignment horizontal="left"/>
    </xf>
    <xf numFmtId="0" fontId="86" fillId="18" borderId="30" xfId="0" applyNumberFormat="1" applyFont="1" applyFill="1" applyBorder="1" applyAlignment="1" applyProtection="1">
      <alignment horizontal="center"/>
      <protection locked="0"/>
    </xf>
    <xf numFmtId="0" fontId="3" fillId="0" borderId="19" xfId="0" applyFont="1" applyBorder="1" applyAlignment="1" applyProtection="1">
      <protection locked="0"/>
    </xf>
    <xf numFmtId="0" fontId="0" fillId="23" borderId="0" xfId="0" applyFill="1">
      <alignment vertical="center"/>
    </xf>
    <xf numFmtId="0" fontId="10" fillId="23" borderId="0" xfId="0" applyFont="1" applyFill="1" applyBorder="1" applyAlignment="1">
      <alignment horizontal="center" vertical="center" wrapText="1"/>
    </xf>
    <xf numFmtId="0" fontId="2" fillId="23" borderId="0" xfId="0" applyFont="1" applyFill="1" applyBorder="1" applyAlignment="1">
      <alignment horizontal="left" vertical="center"/>
    </xf>
    <xf numFmtId="0" fontId="18" fillId="23" borderId="0" xfId="0" applyFont="1" applyFill="1" applyBorder="1" applyAlignment="1">
      <alignment horizontal="left" vertical="center" wrapText="1"/>
    </xf>
    <xf numFmtId="0" fontId="54" fillId="23" borderId="0" xfId="0" applyFont="1" applyFill="1" applyBorder="1" applyAlignment="1">
      <alignment horizontal="left" vertical="top" wrapText="1"/>
    </xf>
    <xf numFmtId="0" fontId="4" fillId="23" borderId="0" xfId="0" applyFont="1" applyFill="1" applyBorder="1" applyAlignment="1">
      <alignment horizontal="left" vertical="center" wrapText="1"/>
    </xf>
    <xf numFmtId="0" fontId="39" fillId="23" borderId="0" xfId="0" applyFont="1" applyFill="1" applyBorder="1" applyAlignment="1">
      <alignment horizontal="left" vertical="center"/>
    </xf>
    <xf numFmtId="0" fontId="26" fillId="27" borderId="0" xfId="0" applyFont="1" applyFill="1" applyBorder="1" applyAlignment="1"/>
    <xf numFmtId="0" fontId="0" fillId="0" borderId="0" xfId="0" applyFont="1" applyAlignment="1"/>
    <xf numFmtId="0" fontId="169" fillId="24" borderId="0" xfId="0" applyFont="1" applyFill="1" applyBorder="1" applyAlignment="1"/>
    <xf numFmtId="0" fontId="172" fillId="24" borderId="89" xfId="0" applyFont="1" applyFill="1" applyBorder="1" applyAlignment="1">
      <alignment horizontal="center" vertical="top" wrapText="1"/>
    </xf>
    <xf numFmtId="0" fontId="1" fillId="0" borderId="0" xfId="0" applyNumberFormat="1" applyFont="1" applyAlignment="1"/>
    <xf numFmtId="49" fontId="169" fillId="0" borderId="0" xfId="0" applyNumberFormat="1" applyFont="1" applyAlignment="1"/>
    <xf numFmtId="0" fontId="173" fillId="0" borderId="0" xfId="0" applyNumberFormat="1" applyFont="1" applyAlignment="1"/>
    <xf numFmtId="0" fontId="174" fillId="0" borderId="0" xfId="0" applyNumberFormat="1" applyFont="1" applyAlignment="1"/>
    <xf numFmtId="0" fontId="169" fillId="0" borderId="0" xfId="0" applyNumberFormat="1" applyFont="1" applyAlignment="1"/>
    <xf numFmtId="0" fontId="175" fillId="24" borderId="25" xfId="0" applyFont="1" applyFill="1" applyBorder="1" applyAlignment="1">
      <alignment horizontal="center" vertical="center"/>
    </xf>
    <xf numFmtId="49" fontId="177" fillId="24" borderId="27" xfId="0" applyNumberFormat="1" applyFont="1" applyFill="1" applyBorder="1" applyAlignment="1">
      <alignment horizontal="center"/>
    </xf>
    <xf numFmtId="0" fontId="169" fillId="0" borderId="0" xfId="0" applyNumberFormat="1" applyFont="1" applyAlignment="1">
      <alignment horizontal="center"/>
    </xf>
    <xf numFmtId="0" fontId="0" fillId="0" borderId="0" xfId="0" applyNumberFormat="1" applyFont="1" applyAlignment="1"/>
    <xf numFmtId="0" fontId="178" fillId="20" borderId="91" xfId="0" applyFont="1" applyFill="1" applyBorder="1" applyAlignment="1">
      <alignment horizontal="left" vertical="center"/>
    </xf>
    <xf numFmtId="0" fontId="178" fillId="20" borderId="88" xfId="0" applyFont="1" applyFill="1" applyBorder="1" applyAlignment="1">
      <alignment horizontal="left" vertical="center"/>
    </xf>
    <xf numFmtId="0" fontId="169" fillId="24" borderId="88" xfId="0" applyFont="1" applyFill="1" applyBorder="1" applyAlignment="1"/>
    <xf numFmtId="49" fontId="179" fillId="24" borderId="88" xfId="0" applyNumberFormat="1" applyFont="1" applyFill="1" applyBorder="1" applyAlignment="1">
      <alignment horizontal="right" vertical="center"/>
    </xf>
    <xf numFmtId="0" fontId="13" fillId="0" borderId="88" xfId="0" applyFont="1" applyBorder="1" applyAlignment="1">
      <alignment horizontal="left" vertical="center"/>
    </xf>
    <xf numFmtId="0" fontId="26" fillId="0" borderId="88" xfId="0" applyFont="1" applyBorder="1" applyAlignment="1"/>
    <xf numFmtId="0" fontId="26" fillId="0" borderId="16" xfId="0" applyFont="1" applyBorder="1" applyAlignment="1"/>
    <xf numFmtId="0" fontId="180" fillId="24" borderId="43" xfId="0" applyFont="1" applyFill="1" applyBorder="1" applyAlignment="1">
      <alignment horizontal="right"/>
    </xf>
    <xf numFmtId="0" fontId="182" fillId="24" borderId="0" xfId="0" applyFont="1" applyFill="1" applyBorder="1" applyAlignment="1">
      <alignment horizontal="left" wrapText="1"/>
    </xf>
    <xf numFmtId="0" fontId="183" fillId="24" borderId="0" xfId="0" applyFont="1" applyFill="1" applyBorder="1" applyAlignment="1"/>
    <xf numFmtId="0" fontId="184" fillId="24" borderId="44" xfId="0" applyFont="1" applyFill="1" applyBorder="1" applyAlignment="1">
      <alignment horizontal="center"/>
    </xf>
    <xf numFmtId="0" fontId="183" fillId="24" borderId="43" xfId="0" applyFont="1" applyFill="1" applyBorder="1" applyAlignment="1"/>
    <xf numFmtId="0" fontId="169" fillId="24" borderId="0" xfId="0" applyFont="1" applyFill="1" applyBorder="1" applyAlignment="1">
      <alignment horizontal="center" vertical="center"/>
    </xf>
    <xf numFmtId="0" fontId="176" fillId="24" borderId="0" xfId="0" applyFont="1" applyFill="1" applyBorder="1" applyAlignment="1"/>
    <xf numFmtId="0" fontId="169" fillId="24" borderId="44" xfId="0" applyFont="1" applyFill="1" applyBorder="1" applyAlignment="1"/>
    <xf numFmtId="0" fontId="95" fillId="27" borderId="0" xfId="0" applyFont="1" applyFill="1" applyBorder="1" applyAlignment="1"/>
    <xf numFmtId="0" fontId="14" fillId="20" borderId="0" xfId="0" applyFont="1" applyFill="1" applyBorder="1" applyAlignment="1"/>
    <xf numFmtId="0" fontId="183" fillId="24" borderId="44" xfId="0" applyFont="1" applyFill="1" applyBorder="1" applyAlignment="1"/>
    <xf numFmtId="0" fontId="125" fillId="20" borderId="0" xfId="0" applyFont="1" applyFill="1" applyBorder="1" applyAlignment="1"/>
    <xf numFmtId="0" fontId="173" fillId="24" borderId="44" xfId="0" applyNumberFormat="1" applyFont="1" applyFill="1" applyBorder="1" applyAlignment="1">
      <alignment horizontal="center"/>
    </xf>
    <xf numFmtId="0" fontId="194" fillId="27" borderId="0" xfId="0" applyFont="1" applyFill="1" applyBorder="1" applyAlignment="1"/>
    <xf numFmtId="0" fontId="195" fillId="24" borderId="43" xfId="0" applyNumberFormat="1" applyFont="1" applyFill="1" applyBorder="1" applyAlignment="1">
      <alignment horizontal="left"/>
    </xf>
    <xf numFmtId="0" fontId="183" fillId="24" borderId="0" xfId="0" applyNumberFormat="1" applyFont="1" applyFill="1" applyBorder="1" applyAlignment="1">
      <alignment horizontal="left"/>
    </xf>
    <xf numFmtId="0" fontId="193" fillId="24" borderId="0" xfId="0" applyNumberFormat="1" applyFont="1" applyFill="1" applyBorder="1" applyAlignment="1">
      <alignment horizontal="left"/>
    </xf>
    <xf numFmtId="0" fontId="26" fillId="0" borderId="0" xfId="0" applyNumberFormat="1" applyFont="1" applyBorder="1" applyAlignment="1">
      <alignment horizontal="left"/>
    </xf>
    <xf numFmtId="0" fontId="196" fillId="24" borderId="0" xfId="0" applyNumberFormat="1" applyFont="1" applyFill="1" applyBorder="1" applyAlignment="1"/>
    <xf numFmtId="0" fontId="183" fillId="24" borderId="0" xfId="0" applyNumberFormat="1" applyFont="1" applyFill="1" applyBorder="1" applyAlignment="1"/>
    <xf numFmtId="14" fontId="185" fillId="24" borderId="44" xfId="0" applyNumberFormat="1" applyFont="1" applyFill="1" applyBorder="1" applyAlignment="1">
      <alignment horizontal="left" vertical="center"/>
    </xf>
    <xf numFmtId="0" fontId="183" fillId="24" borderId="0" xfId="0" applyNumberFormat="1" applyFont="1" applyFill="1" applyBorder="1" applyAlignment="1">
      <alignment horizontal="left" vertical="center"/>
    </xf>
    <xf numFmtId="0" fontId="174" fillId="24" borderId="0" xfId="0" applyNumberFormat="1" applyFont="1" applyFill="1" applyBorder="1" applyAlignment="1">
      <alignment horizontal="center" vertical="center"/>
    </xf>
    <xf numFmtId="0" fontId="194" fillId="27" borderId="0" xfId="0" applyFont="1" applyFill="1" applyBorder="1" applyAlignment="1">
      <alignment vertical="center"/>
    </xf>
    <xf numFmtId="0" fontId="169" fillId="0" borderId="0" xfId="0" applyFont="1" applyAlignment="1">
      <alignment vertical="center"/>
    </xf>
    <xf numFmtId="0" fontId="183" fillId="24" borderId="43" xfId="0" applyNumberFormat="1" applyFont="1" applyFill="1" applyBorder="1" applyAlignment="1">
      <alignment horizontal="left"/>
    </xf>
    <xf numFmtId="0" fontId="198" fillId="24" borderId="0" xfId="0" applyNumberFormat="1" applyFont="1" applyFill="1" applyBorder="1" applyAlignment="1"/>
    <xf numFmtId="0" fontId="186" fillId="24" borderId="0" xfId="0" applyNumberFormat="1" applyFont="1" applyFill="1" applyBorder="1" applyAlignment="1"/>
    <xf numFmtId="0" fontId="199" fillId="24" borderId="0" xfId="0" applyNumberFormat="1" applyFont="1" applyFill="1" applyBorder="1" applyAlignment="1">
      <alignment horizontal="left"/>
    </xf>
    <xf numFmtId="0" fontId="183" fillId="24" borderId="44" xfId="0" applyNumberFormat="1" applyFont="1" applyFill="1" applyBorder="1" applyAlignment="1">
      <alignment horizontal="left"/>
    </xf>
    <xf numFmtId="0" fontId="183" fillId="24" borderId="43" xfId="0" applyNumberFormat="1" applyFont="1" applyFill="1" applyBorder="1" applyAlignment="1">
      <alignment horizontal="center"/>
    </xf>
    <xf numFmtId="0" fontId="181" fillId="24" borderId="0" xfId="0" applyNumberFormat="1" applyFont="1" applyFill="1" applyBorder="1" applyAlignment="1">
      <alignment horizontal="center"/>
    </xf>
    <xf numFmtId="0" fontId="183" fillId="24" borderId="0" xfId="0" applyNumberFormat="1" applyFont="1" applyFill="1" applyBorder="1" applyAlignment="1">
      <alignment horizontal="center"/>
    </xf>
    <xf numFmtId="0" fontId="173" fillId="32" borderId="0" xfId="0" applyNumberFormat="1" applyFont="1" applyFill="1" applyBorder="1" applyAlignment="1">
      <alignment horizontal="left"/>
    </xf>
    <xf numFmtId="0" fontId="185" fillId="24" borderId="0" xfId="0" applyNumberFormat="1" applyFont="1" applyFill="1" applyBorder="1" applyAlignment="1">
      <alignment horizontal="left" vertical="center"/>
    </xf>
    <xf numFmtId="0" fontId="185" fillId="24" borderId="44" xfId="0" applyNumberFormat="1" applyFont="1" applyFill="1" applyBorder="1" applyAlignment="1">
      <alignment horizontal="right" vertical="center"/>
    </xf>
    <xf numFmtId="0" fontId="201" fillId="20" borderId="0" xfId="0" applyFont="1" applyFill="1" applyBorder="1" applyAlignment="1"/>
    <xf numFmtId="0" fontId="198" fillId="24" borderId="44" xfId="0" applyNumberFormat="1" applyFont="1" applyFill="1" applyBorder="1" applyAlignment="1"/>
    <xf numFmtId="0" fontId="186" fillId="24" borderId="0" xfId="0" applyNumberFormat="1" applyFont="1" applyFill="1" applyBorder="1" applyAlignment="1">
      <alignment horizontal="left" vertical="top"/>
    </xf>
    <xf numFmtId="0" fontId="169" fillId="24" borderId="0" xfId="0" applyNumberFormat="1" applyFont="1" applyFill="1" applyBorder="1" applyAlignment="1"/>
    <xf numFmtId="0" fontId="169" fillId="24" borderId="44" xfId="0" applyNumberFormat="1" applyFont="1" applyFill="1" applyBorder="1" applyAlignment="1"/>
    <xf numFmtId="0" fontId="202" fillId="24" borderId="0" xfId="0" applyNumberFormat="1" applyFont="1" applyFill="1" applyBorder="1" applyAlignment="1"/>
    <xf numFmtId="0" fontId="182" fillId="24" borderId="0" xfId="0" applyNumberFormat="1" applyFont="1" applyFill="1" applyBorder="1" applyAlignment="1"/>
    <xf numFmtId="0" fontId="169" fillId="24" borderId="43" xfId="0" applyNumberFormat="1" applyFont="1" applyFill="1" applyBorder="1" applyAlignment="1"/>
    <xf numFmtId="0" fontId="197" fillId="24" borderId="0" xfId="0" applyNumberFormat="1" applyFont="1" applyFill="1" applyBorder="1" applyAlignment="1">
      <alignment horizontal="center" vertical="center"/>
    </xf>
    <xf numFmtId="0" fontId="169" fillId="0" borderId="44" xfId="0" applyNumberFormat="1" applyFont="1" applyBorder="1" applyAlignment="1"/>
    <xf numFmtId="0" fontId="169" fillId="24" borderId="43" xfId="0" applyNumberFormat="1" applyFont="1" applyFill="1" applyBorder="1" applyAlignment="1">
      <alignment horizontal="center"/>
    </xf>
    <xf numFmtId="0" fontId="0" fillId="24" borderId="0" xfId="0" applyNumberFormat="1" applyFont="1" applyFill="1" applyBorder="1" applyAlignment="1">
      <alignment horizontal="left"/>
    </xf>
    <xf numFmtId="0" fontId="26" fillId="0" borderId="0" xfId="0" applyNumberFormat="1" applyFont="1" applyBorder="1" applyAlignment="1">
      <alignment vertical="center"/>
    </xf>
    <xf numFmtId="0" fontId="193" fillId="24" borderId="0" xfId="0" applyNumberFormat="1" applyFont="1" applyFill="1" applyBorder="1" applyAlignment="1">
      <alignment horizontal="center" wrapText="1"/>
    </xf>
    <xf numFmtId="0" fontId="197" fillId="24" borderId="0" xfId="0" applyNumberFormat="1" applyFont="1" applyFill="1" applyBorder="1" applyAlignment="1">
      <alignment horizontal="left" vertical="center"/>
    </xf>
    <xf numFmtId="0" fontId="197" fillId="24" borderId="0" xfId="0" applyNumberFormat="1" applyFont="1" applyFill="1" applyBorder="1" applyAlignment="1">
      <alignment horizontal="center" wrapText="1"/>
    </xf>
    <xf numFmtId="0" fontId="197" fillId="24" borderId="44" xfId="0" applyNumberFormat="1" applyFont="1" applyFill="1" applyBorder="1" applyAlignment="1">
      <alignment horizontal="center" wrapText="1"/>
    </xf>
    <xf numFmtId="0" fontId="197" fillId="24" borderId="0" xfId="0" applyNumberFormat="1" applyFont="1" applyFill="1" applyBorder="1" applyAlignment="1"/>
    <xf numFmtId="0" fontId="0" fillId="24" borderId="0" xfId="0" applyNumberFormat="1" applyFont="1" applyFill="1" applyBorder="1" applyAlignment="1"/>
    <xf numFmtId="0" fontId="0" fillId="24" borderId="44" xfId="0" applyNumberFormat="1" applyFont="1" applyFill="1" applyBorder="1" applyAlignment="1"/>
    <xf numFmtId="14" fontId="161" fillId="0" borderId="0" xfId="0" applyNumberFormat="1" applyFont="1" applyAlignment="1">
      <alignment horizontal="left" vertical="center"/>
    </xf>
    <xf numFmtId="14" fontId="161" fillId="0" borderId="0" xfId="0" applyNumberFormat="1" applyFont="1" applyAlignment="1">
      <alignment horizontal="center" vertical="center"/>
    </xf>
    <xf numFmtId="0" fontId="0" fillId="26" borderId="0" xfId="0" applyFont="1" applyFill="1" applyAlignment="1"/>
    <xf numFmtId="0" fontId="51" fillId="8" borderId="4" xfId="0" applyFont="1" applyFill="1" applyBorder="1" applyAlignment="1">
      <alignment horizontal="left" vertical="center"/>
    </xf>
    <xf numFmtId="0" fontId="178" fillId="31" borderId="0" xfId="0" applyNumberFormat="1" applyFont="1" applyFill="1" applyBorder="1" applyAlignment="1" applyProtection="1">
      <alignment horizontal="left"/>
      <protection locked="0"/>
    </xf>
    <xf numFmtId="0" fontId="0" fillId="0" borderId="65" xfId="0" applyFont="1" applyBorder="1" applyAlignment="1"/>
    <xf numFmtId="0" fontId="0" fillId="24" borderId="0" xfId="0" applyNumberFormat="1" applyFont="1" applyFill="1" applyBorder="1" applyAlignment="1">
      <alignment horizontal="center"/>
    </xf>
    <xf numFmtId="0" fontId="167" fillId="24" borderId="0" xfId="0" applyNumberFormat="1" applyFont="1" applyFill="1" applyBorder="1" applyAlignment="1">
      <alignment horizontal="left" wrapText="1"/>
    </xf>
    <xf numFmtId="0" fontId="176" fillId="24" borderId="94" xfId="0" applyFont="1" applyFill="1" applyBorder="1" applyAlignment="1"/>
    <xf numFmtId="0" fontId="169" fillId="24" borderId="94" xfId="0" applyFont="1" applyFill="1" applyBorder="1" applyAlignment="1"/>
    <xf numFmtId="1" fontId="177" fillId="24" borderId="94" xfId="0" applyNumberFormat="1" applyFont="1" applyFill="1" applyBorder="1" applyAlignment="1">
      <alignment horizontal="left" vertical="center"/>
    </xf>
    <xf numFmtId="0" fontId="177" fillId="24" borderId="94" xfId="0" applyFont="1" applyFill="1" applyBorder="1" applyAlignment="1"/>
    <xf numFmtId="0" fontId="10" fillId="0" borderId="0" xfId="0" applyFont="1" applyAlignment="1">
      <alignment horizontal="center" vertical="center"/>
    </xf>
    <xf numFmtId="0" fontId="3" fillId="0" borderId="3" xfId="0" applyFont="1" applyBorder="1" applyAlignment="1" applyProtection="1">
      <alignment horizontal="center" vertical="center" wrapText="1"/>
      <protection locked="0"/>
    </xf>
    <xf numFmtId="14" fontId="12" fillId="6" borderId="4" xfId="0" applyNumberFormat="1" applyFont="1" applyFill="1" applyBorder="1" applyAlignment="1" applyProtection="1">
      <alignment horizontal="left" vertical="center"/>
      <protection locked="0"/>
    </xf>
    <xf numFmtId="0" fontId="4" fillId="0" borderId="57" xfId="0" applyFont="1" applyBorder="1" applyAlignment="1">
      <alignment horizontal="center"/>
    </xf>
    <xf numFmtId="165" fontId="5" fillId="0" borderId="57" xfId="0" applyNumberFormat="1" applyFont="1" applyBorder="1" applyAlignment="1">
      <alignment horizontal="center" vertical="center"/>
    </xf>
    <xf numFmtId="0" fontId="4" fillId="0" borderId="57" xfId="0" applyNumberFormat="1" applyFont="1" applyBorder="1" applyAlignment="1"/>
    <xf numFmtId="0" fontId="25" fillId="0" borderId="57" xfId="0" applyNumberFormat="1" applyFont="1" applyBorder="1" applyAlignment="1">
      <alignment horizontal="center" vertical="center"/>
    </xf>
    <xf numFmtId="165" fontId="4" fillId="0" borderId="57" xfId="0" applyNumberFormat="1" applyFont="1" applyBorder="1" applyAlignment="1"/>
    <xf numFmtId="0" fontId="4" fillId="0" borderId="57" xfId="0" applyNumberFormat="1" applyFont="1" applyBorder="1" applyAlignment="1">
      <alignment horizontal="center"/>
    </xf>
    <xf numFmtId="1" fontId="4" fillId="0" borderId="57" xfId="0" applyNumberFormat="1" applyFont="1" applyBorder="1" applyAlignment="1">
      <alignment horizontal="center"/>
    </xf>
    <xf numFmtId="0" fontId="4" fillId="0" borderId="0" xfId="0" applyFont="1" applyBorder="1" applyAlignment="1">
      <alignment horizontal="center"/>
    </xf>
    <xf numFmtId="165" fontId="5" fillId="0" borderId="0" xfId="0" applyNumberFormat="1" applyFont="1" applyBorder="1" applyAlignment="1">
      <alignment horizontal="center" vertical="center"/>
    </xf>
    <xf numFmtId="0" fontId="4" fillId="0" borderId="0" xfId="0" applyNumberFormat="1" applyFont="1" applyBorder="1" applyAlignment="1"/>
    <xf numFmtId="0" fontId="25" fillId="0" borderId="0" xfId="0" applyNumberFormat="1" applyFont="1" applyBorder="1" applyAlignment="1">
      <alignment horizontal="center" vertical="center"/>
    </xf>
    <xf numFmtId="165" fontId="4" fillId="0" borderId="0" xfId="0" applyNumberFormat="1" applyFont="1" applyBorder="1" applyAlignment="1"/>
    <xf numFmtId="0" fontId="0" fillId="0" borderId="0" xfId="0" applyBorder="1">
      <alignment vertical="center"/>
    </xf>
    <xf numFmtId="0" fontId="4" fillId="0" borderId="0" xfId="0" applyNumberFormat="1" applyFont="1" applyBorder="1" applyAlignment="1">
      <alignment horizontal="center"/>
    </xf>
    <xf numFmtId="1" fontId="4" fillId="0" borderId="0" xfId="0" applyNumberFormat="1" applyFont="1" applyBorder="1" applyAlignment="1">
      <alignment horizontal="center"/>
    </xf>
    <xf numFmtId="0" fontId="210" fillId="20" borderId="0" xfId="0" applyFont="1" applyFill="1" applyAlignment="1"/>
    <xf numFmtId="166" fontId="45" fillId="13" borderId="0" xfId="0" applyNumberFormat="1" applyFont="1" applyFill="1" applyBorder="1" applyAlignment="1" applyProtection="1">
      <protection locked="0"/>
    </xf>
    <xf numFmtId="0" fontId="41" fillId="13" borderId="28" xfId="0" applyFont="1" applyFill="1" applyBorder="1" applyAlignment="1" applyProtection="1">
      <protection locked="0"/>
    </xf>
    <xf numFmtId="0" fontId="41" fillId="13" borderId="0" xfId="0" applyFont="1" applyFill="1" applyBorder="1" applyAlignment="1" applyProtection="1">
      <protection locked="0"/>
    </xf>
    <xf numFmtId="166" fontId="41" fillId="13" borderId="24" xfId="0" applyNumberFormat="1" applyFont="1" applyFill="1" applyBorder="1" applyAlignment="1" applyProtection="1">
      <alignment horizontal="left"/>
      <protection locked="0"/>
    </xf>
    <xf numFmtId="0" fontId="10" fillId="8" borderId="0" xfId="0" applyFont="1" applyFill="1" applyAlignment="1">
      <alignment horizontal="center"/>
    </xf>
    <xf numFmtId="0" fontId="40" fillId="10" borderId="0" xfId="0" applyFont="1" applyFill="1" applyAlignment="1">
      <alignment horizontal="center" vertical="center"/>
    </xf>
    <xf numFmtId="0" fontId="10" fillId="8" borderId="52"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18" fillId="2" borderId="52" xfId="0" applyFont="1" applyFill="1" applyBorder="1" applyAlignment="1">
      <alignment horizontal="left" vertical="center" wrapText="1"/>
    </xf>
    <xf numFmtId="0" fontId="18" fillId="2" borderId="53" xfId="0" applyFont="1" applyFill="1" applyBorder="1" applyAlignment="1">
      <alignment horizontal="left" vertical="center" wrapText="1"/>
    </xf>
    <xf numFmtId="0" fontId="39" fillId="8" borderId="87" xfId="0" applyFont="1" applyFill="1" applyBorder="1" applyAlignment="1">
      <alignment horizontal="left" vertical="center"/>
    </xf>
    <xf numFmtId="0" fontId="18" fillId="2" borderId="54"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54" xfId="0" applyFont="1" applyFill="1" applyBorder="1" applyAlignment="1">
      <alignment horizontal="left" vertical="center" wrapText="1"/>
    </xf>
    <xf numFmtId="0" fontId="54" fillId="0" borderId="53" xfId="0" applyFont="1" applyBorder="1" applyAlignment="1">
      <alignment horizontal="left" vertical="top" wrapText="1"/>
    </xf>
    <xf numFmtId="0" fontId="168" fillId="22" borderId="0" xfId="0" applyFont="1" applyFill="1" applyAlignment="1">
      <alignment horizontal="center" vertical="center"/>
    </xf>
    <xf numFmtId="0" fontId="206" fillId="0" borderId="22" xfId="0" applyFont="1" applyBorder="1" applyAlignment="1">
      <alignment horizontal="center" vertical="center"/>
    </xf>
    <xf numFmtId="0" fontId="17" fillId="5" borderId="4"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3" borderId="3" xfId="0" applyFont="1" applyFill="1" applyBorder="1" applyAlignment="1">
      <alignment horizontal="left" vertical="center" wrapText="1"/>
    </xf>
    <xf numFmtId="0" fontId="13" fillId="3" borderId="3" xfId="0" applyFont="1" applyFill="1" applyBorder="1" applyAlignment="1" applyProtection="1">
      <alignment horizontal="center" vertical="center"/>
      <protection hidden="1"/>
    </xf>
    <xf numFmtId="14" fontId="12" fillId="0" borderId="4" xfId="0" applyNumberFormat="1" applyFont="1" applyBorder="1" applyAlignment="1" applyProtection="1">
      <alignment horizontal="center" vertical="center"/>
      <protection locked="0"/>
    </xf>
    <xf numFmtId="14" fontId="12" fillId="0" borderId="5" xfId="0" applyNumberFormat="1" applyFont="1" applyBorder="1" applyAlignment="1" applyProtection="1">
      <alignment horizontal="center" vertical="center"/>
      <protection locked="0"/>
    </xf>
    <xf numFmtId="14" fontId="12" fillId="0" borderId="6"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4" fontId="10" fillId="0" borderId="4" xfId="0" applyNumberFormat="1" applyFont="1" applyBorder="1" applyAlignment="1" applyProtection="1">
      <alignment horizontal="center" vertical="center"/>
      <protection locked="0"/>
    </xf>
    <xf numFmtId="14" fontId="10" fillId="0" borderId="5" xfId="0" applyNumberFormat="1" applyFont="1" applyBorder="1" applyAlignment="1" applyProtection="1">
      <alignment horizontal="center" vertical="center"/>
      <protection locked="0"/>
    </xf>
    <xf numFmtId="14" fontId="10" fillId="0" borderId="6" xfId="0" applyNumberFormat="1"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5" fillId="3" borderId="3" xfId="0" applyFont="1" applyFill="1" applyBorder="1" applyAlignment="1" applyProtection="1">
      <alignment horizontal="center" vertical="center"/>
      <protection hidden="1"/>
    </xf>
    <xf numFmtId="0" fontId="11" fillId="3" borderId="6" xfId="0" applyFont="1" applyFill="1" applyBorder="1" applyAlignment="1">
      <alignment horizontal="left" vertical="center"/>
    </xf>
    <xf numFmtId="0" fontId="11" fillId="3" borderId="3" xfId="0" applyFont="1" applyFill="1" applyBorder="1" applyAlignment="1">
      <alignment horizontal="left" vertical="center"/>
    </xf>
    <xf numFmtId="0" fontId="12" fillId="0" borderId="3" xfId="0" applyFont="1" applyBorder="1" applyAlignment="1" applyProtection="1">
      <alignment horizontal="center" vertical="center" wrapText="1"/>
      <protection locked="0"/>
    </xf>
    <xf numFmtId="0" fontId="17" fillId="3" borderId="3" xfId="0" applyFont="1" applyFill="1" applyBorder="1" applyAlignment="1">
      <alignment horizontal="left"/>
    </xf>
    <xf numFmtId="0" fontId="17" fillId="3" borderId="4" xfId="0" applyFont="1" applyFill="1" applyBorder="1" applyAlignment="1">
      <alignment horizontal="left"/>
    </xf>
    <xf numFmtId="0" fontId="17" fillId="3" borderId="3" xfId="0" applyFont="1" applyFill="1" applyBorder="1" applyAlignment="1">
      <alignment horizontal="left" vertical="center"/>
    </xf>
    <xf numFmtId="0" fontId="17" fillId="3" borderId="4" xfId="0" applyFont="1" applyFill="1" applyBorder="1" applyAlignment="1">
      <alignment horizontal="left" vertical="center"/>
    </xf>
    <xf numFmtId="0" fontId="6" fillId="4" borderId="3" xfId="0" applyFont="1" applyFill="1" applyBorder="1" applyAlignment="1" applyProtection="1">
      <alignment horizontal="center" vertical="center"/>
      <protection locked="0"/>
    </xf>
    <xf numFmtId="14" fontId="14" fillId="0" borderId="8" xfId="0" applyNumberFormat="1" applyFont="1" applyBorder="1" applyAlignment="1" applyProtection="1">
      <alignment horizontal="center" vertical="center"/>
      <protection locked="0"/>
    </xf>
    <xf numFmtId="14" fontId="14" fillId="0" borderId="9" xfId="0" applyNumberFormat="1" applyFont="1" applyBorder="1" applyAlignment="1" applyProtection="1">
      <alignment horizontal="center" vertical="center"/>
      <protection locked="0"/>
    </xf>
    <xf numFmtId="0" fontId="8" fillId="5" borderId="3" xfId="0" applyFont="1" applyFill="1" applyBorder="1" applyAlignment="1">
      <alignment horizontal="left" vertical="center" wrapText="1"/>
    </xf>
    <xf numFmtId="0" fontId="12" fillId="0" borderId="3" xfId="0" applyFont="1" applyBorder="1" applyAlignment="1" applyProtection="1">
      <protection locked="0"/>
    </xf>
    <xf numFmtId="0" fontId="3" fillId="4" borderId="3" xfId="0" applyFont="1" applyFill="1" applyBorder="1" applyAlignment="1" applyProtection="1">
      <alignment horizontal="center" vertical="center"/>
      <protection locked="0"/>
    </xf>
    <xf numFmtId="0" fontId="9" fillId="5" borderId="3" xfId="0" applyFont="1" applyFill="1" applyBorder="1" applyAlignment="1">
      <alignment horizontal="center" vertical="center"/>
    </xf>
    <xf numFmtId="0" fontId="9" fillId="5" borderId="7" xfId="0" applyFont="1" applyFill="1" applyBorder="1" applyAlignment="1">
      <alignment horizontal="center" vertical="center"/>
    </xf>
    <xf numFmtId="0" fontId="7" fillId="4" borderId="4"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8" fillId="19" borderId="0" xfId="0" applyFont="1" applyFill="1" applyAlignment="1">
      <alignment horizontal="left" vertical="center" wrapText="1"/>
    </xf>
    <xf numFmtId="0" fontId="138" fillId="8" borderId="56" xfId="0" applyNumberFormat="1" applyFont="1" applyFill="1" applyBorder="1" applyAlignment="1">
      <alignment horizontal="center" vertical="center"/>
    </xf>
    <xf numFmtId="0" fontId="27" fillId="0" borderId="0" xfId="0" applyFont="1" applyAlignment="1">
      <alignment horizontal="left" vertical="center"/>
    </xf>
    <xf numFmtId="0" fontId="12" fillId="3" borderId="4" xfId="0" applyFont="1" applyFill="1" applyBorder="1" applyAlignment="1">
      <alignment horizontal="left"/>
    </xf>
    <xf numFmtId="0" fontId="12" fillId="3" borderId="5" xfId="0" applyFont="1" applyFill="1" applyBorder="1" applyAlignment="1">
      <alignment horizontal="left"/>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31" fillId="3" borderId="4"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6" xfId="0" applyFont="1" applyFill="1" applyBorder="1" applyAlignment="1">
      <alignment horizontal="center" vertical="center"/>
    </xf>
    <xf numFmtId="0" fontId="14" fillId="0" borderId="0" xfId="0" applyFont="1" applyAlignment="1">
      <alignment horizontal="center" vertical="center"/>
    </xf>
    <xf numFmtId="0" fontId="166" fillId="0" borderId="0" xfId="0" applyFont="1" applyAlignment="1">
      <alignment horizontal="center" vertical="center"/>
    </xf>
    <xf numFmtId="0" fontId="13" fillId="19" borderId="0" xfId="0" applyFont="1" applyFill="1" applyAlignment="1">
      <alignment horizontal="center" vertical="center" wrapText="1"/>
    </xf>
    <xf numFmtId="0" fontId="137" fillId="22" borderId="0" xfId="0" applyFont="1" applyFill="1" applyAlignment="1">
      <alignment vertical="center" wrapText="1"/>
    </xf>
    <xf numFmtId="0" fontId="18" fillId="0" borderId="0" xfId="0" applyFont="1" applyAlignment="1">
      <alignment horizontal="left" vertical="center"/>
    </xf>
    <xf numFmtId="0" fontId="18" fillId="0" borderId="0" xfId="0" applyFont="1" applyAlignment="1">
      <alignment horizontal="center" vertical="center" wrapText="1"/>
    </xf>
    <xf numFmtId="0" fontId="51" fillId="14" borderId="39" xfId="0" applyFont="1" applyFill="1" applyBorder="1" applyAlignment="1">
      <alignment horizontal="center" vertical="center"/>
    </xf>
    <xf numFmtId="0" fontId="50" fillId="3" borderId="40" xfId="0" applyFont="1" applyFill="1" applyBorder="1" applyAlignment="1"/>
    <xf numFmtId="0" fontId="50" fillId="3" borderId="41" xfId="0" applyFont="1" applyFill="1" applyBorder="1" applyAlignment="1"/>
    <xf numFmtId="0" fontId="12" fillId="13" borderId="26" xfId="0" applyFont="1" applyFill="1" applyBorder="1" applyAlignment="1">
      <alignment horizontal="center" vertical="center" wrapText="1"/>
    </xf>
    <xf numFmtId="0" fontId="13" fillId="0" borderId="26" xfId="0" applyFont="1" applyBorder="1" applyAlignment="1"/>
    <xf numFmtId="0" fontId="4" fillId="4" borderId="0" xfId="0" applyFont="1" applyFill="1" applyBorder="1" applyAlignment="1" applyProtection="1">
      <alignment horizontal="center"/>
      <protection hidden="1"/>
    </xf>
    <xf numFmtId="0" fontId="46" fillId="13" borderId="24" xfId="0" applyFont="1" applyFill="1" applyBorder="1" applyAlignment="1">
      <alignment horizontal="center" vertical="center"/>
    </xf>
    <xf numFmtId="0" fontId="46" fillId="13" borderId="0" xfId="0" applyFont="1" applyFill="1" applyBorder="1" applyAlignment="1">
      <alignment horizontal="center" vertical="center"/>
    </xf>
    <xf numFmtId="0" fontId="46" fillId="13" borderId="28" xfId="0" applyFont="1" applyFill="1" applyBorder="1" applyAlignment="1">
      <alignment horizontal="center" vertical="center"/>
    </xf>
    <xf numFmtId="0" fontId="12" fillId="13" borderId="36" xfId="0" applyFont="1" applyFill="1" applyBorder="1" applyAlignment="1">
      <alignment horizontal="center" vertical="center" wrapText="1"/>
    </xf>
    <xf numFmtId="0" fontId="13" fillId="0" borderId="36" xfId="0" applyFont="1" applyBorder="1" applyAlignment="1"/>
    <xf numFmtId="0" fontId="50" fillId="14" borderId="32" xfId="0" applyFont="1" applyFill="1" applyBorder="1" applyAlignment="1">
      <alignment horizontal="center" vertical="center"/>
    </xf>
    <xf numFmtId="0" fontId="50" fillId="3" borderId="33" xfId="0" applyFont="1" applyFill="1" applyBorder="1" applyAlignment="1"/>
    <xf numFmtId="0" fontId="50" fillId="3" borderId="34" xfId="0" applyFont="1" applyFill="1" applyBorder="1" applyAlignment="1"/>
    <xf numFmtId="0" fontId="200" fillId="33" borderId="25" xfId="0" applyFont="1" applyFill="1" applyBorder="1" applyAlignment="1">
      <alignment horizontal="center" vertical="top" wrapText="1"/>
    </xf>
    <xf numFmtId="0" fontId="200" fillId="33" borderId="26" xfId="0" applyFont="1" applyFill="1" applyBorder="1" applyAlignment="1">
      <alignment horizontal="center" vertical="top" wrapText="1"/>
    </xf>
    <xf numFmtId="0" fontId="200" fillId="33" borderId="27" xfId="0" applyFont="1" applyFill="1" applyBorder="1" applyAlignment="1">
      <alignment horizontal="center" vertical="top" wrapText="1"/>
    </xf>
    <xf numFmtId="0" fontId="200" fillId="33" borderId="24" xfId="0" applyFont="1" applyFill="1" applyBorder="1" applyAlignment="1">
      <alignment horizontal="center" vertical="top" wrapText="1"/>
    </xf>
    <xf numFmtId="0" fontId="200" fillId="33" borderId="0" xfId="0" applyFont="1" applyFill="1" applyBorder="1" applyAlignment="1">
      <alignment horizontal="center" vertical="top" wrapText="1"/>
    </xf>
    <xf numFmtId="0" fontId="200" fillId="33" borderId="28" xfId="0" applyFont="1" applyFill="1" applyBorder="1" applyAlignment="1">
      <alignment horizontal="center" vertical="top" wrapText="1"/>
    </xf>
    <xf numFmtId="0" fontId="200" fillId="33" borderId="38" xfId="0" applyFont="1" applyFill="1" applyBorder="1" applyAlignment="1">
      <alignment horizontal="center" vertical="top" wrapText="1"/>
    </xf>
    <xf numFmtId="0" fontId="200" fillId="33" borderId="92" xfId="0" applyFont="1" applyFill="1" applyBorder="1" applyAlignment="1">
      <alignment horizontal="center" vertical="top" wrapText="1"/>
    </xf>
    <xf numFmtId="0" fontId="200" fillId="33" borderId="42" xfId="0" applyFont="1" applyFill="1" applyBorder="1" applyAlignment="1">
      <alignment horizontal="center" vertical="top" wrapText="1"/>
    </xf>
    <xf numFmtId="0" fontId="186" fillId="24" borderId="43" xfId="0" applyNumberFormat="1" applyFont="1" applyFill="1" applyBorder="1" applyAlignment="1">
      <alignment horizontal="center" vertical="top" wrapText="1"/>
    </xf>
    <xf numFmtId="0" fontId="26" fillId="0" borderId="0" xfId="0" applyNumberFormat="1" applyFont="1" applyBorder="1" applyAlignment="1"/>
    <xf numFmtId="0" fontId="26" fillId="0" borderId="43" xfId="0" applyNumberFormat="1" applyFont="1" applyBorder="1" applyAlignment="1"/>
    <xf numFmtId="0" fontId="183" fillId="24" borderId="0" xfId="0" applyNumberFormat="1" applyFont="1" applyFill="1" applyBorder="1" applyAlignment="1">
      <alignment horizontal="center" vertical="top" wrapText="1"/>
    </xf>
    <xf numFmtId="0" fontId="183" fillId="24" borderId="0" xfId="0" applyNumberFormat="1" applyFont="1" applyFill="1" applyBorder="1" applyAlignment="1">
      <alignment horizontal="center"/>
    </xf>
    <xf numFmtId="0" fontId="0" fillId="24" borderId="0" xfId="0" applyNumberFormat="1" applyFont="1" applyFill="1" applyBorder="1" applyAlignment="1">
      <alignment horizontal="center" vertical="center"/>
    </xf>
    <xf numFmtId="0" fontId="203" fillId="0" borderId="0" xfId="0" applyNumberFormat="1" applyFont="1" applyBorder="1" applyAlignment="1">
      <alignment vertical="center"/>
    </xf>
    <xf numFmtId="0" fontId="0" fillId="24" borderId="0" xfId="0" applyNumberFormat="1" applyFont="1" applyFill="1" applyBorder="1" applyAlignment="1">
      <alignment horizontal="left"/>
    </xf>
    <xf numFmtId="0" fontId="203" fillId="0" borderId="0" xfId="0" applyNumberFormat="1" applyFont="1" applyBorder="1" applyAlignment="1"/>
    <xf numFmtId="0" fontId="203" fillId="0" borderId="44" xfId="0" applyNumberFormat="1" applyFont="1" applyBorder="1" applyAlignment="1"/>
    <xf numFmtId="0" fontId="189" fillId="30" borderId="8" xfId="0" applyFont="1" applyFill="1" applyBorder="1" applyAlignment="1">
      <alignment horizontal="left" vertical="center" wrapText="1"/>
    </xf>
    <xf numFmtId="0" fontId="189" fillId="30" borderId="17" xfId="0" applyFont="1" applyFill="1" applyBorder="1" applyAlignment="1">
      <alignment horizontal="left" vertical="center" wrapText="1"/>
    </xf>
    <xf numFmtId="0" fontId="189" fillId="30" borderId="9" xfId="0" applyFont="1" applyFill="1" applyBorder="1" applyAlignment="1">
      <alignment horizontal="left" vertical="center" wrapText="1"/>
    </xf>
    <xf numFmtId="0" fontId="189" fillId="30" borderId="46" xfId="0" applyFont="1" applyFill="1" applyBorder="1" applyAlignment="1">
      <alignment horizontal="left" vertical="center" wrapText="1"/>
    </xf>
    <xf numFmtId="0" fontId="189" fillId="30" borderId="0" xfId="0" applyFont="1" applyFill="1" applyBorder="1" applyAlignment="1">
      <alignment horizontal="left" vertical="center" wrapText="1"/>
    </xf>
    <xf numFmtId="0" fontId="189" fillId="30" borderId="93" xfId="0" applyFont="1" applyFill="1" applyBorder="1" applyAlignment="1">
      <alignment horizontal="left" vertical="center" wrapText="1"/>
    </xf>
    <xf numFmtId="0" fontId="189" fillId="30" borderId="21" xfId="0" applyFont="1" applyFill="1" applyBorder="1" applyAlignment="1">
      <alignment horizontal="left" vertical="center" wrapText="1"/>
    </xf>
    <xf numFmtId="0" fontId="189" fillId="30" borderId="22" xfId="0" applyFont="1" applyFill="1" applyBorder="1" applyAlignment="1">
      <alignment horizontal="left" vertical="center" wrapText="1"/>
    </xf>
    <xf numFmtId="0" fontId="189" fillId="30" borderId="23" xfId="0" applyFont="1" applyFill="1" applyBorder="1" applyAlignment="1">
      <alignment horizontal="left" vertical="center" wrapText="1"/>
    </xf>
    <xf numFmtId="0" fontId="183" fillId="24" borderId="43" xfId="0" applyNumberFormat="1" applyFont="1" applyFill="1" applyBorder="1" applyAlignment="1">
      <alignment horizontal="left"/>
    </xf>
    <xf numFmtId="0" fontId="173" fillId="31" borderId="0" xfId="0" applyNumberFormat="1" applyFont="1" applyFill="1" applyBorder="1" applyAlignment="1" applyProtection="1">
      <alignment horizontal="center"/>
      <protection locked="0"/>
    </xf>
    <xf numFmtId="0" fontId="98" fillId="29" borderId="0" xfId="0" applyNumberFormat="1" applyFont="1" applyFill="1" applyBorder="1" applyAlignment="1" applyProtection="1">
      <alignment horizontal="center"/>
      <protection locked="0"/>
    </xf>
    <xf numFmtId="0" fontId="193" fillId="24" borderId="0" xfId="0" applyNumberFormat="1" applyFont="1" applyFill="1" applyBorder="1" applyAlignment="1">
      <alignment horizontal="center"/>
    </xf>
    <xf numFmtId="0" fontId="26" fillId="0" borderId="0" xfId="0" applyNumberFormat="1" applyFont="1" applyBorder="1" applyAlignment="1">
      <alignment horizontal="center"/>
    </xf>
    <xf numFmtId="14" fontId="185" fillId="24" borderId="0" xfId="0" applyNumberFormat="1" applyFont="1" applyFill="1" applyBorder="1" applyAlignment="1">
      <alignment horizontal="left" vertical="center"/>
    </xf>
    <xf numFmtId="0" fontId="186" fillId="24" borderId="0" xfId="0" applyNumberFormat="1" applyFont="1" applyFill="1" applyBorder="1" applyAlignment="1">
      <alignment horizontal="left" vertical="center"/>
    </xf>
    <xf numFmtId="0" fontId="186" fillId="24" borderId="44" xfId="0" applyNumberFormat="1" applyFont="1" applyFill="1" applyBorder="1" applyAlignment="1">
      <alignment horizontal="left" vertical="center"/>
    </xf>
    <xf numFmtId="0" fontId="197" fillId="24" borderId="0" xfId="0" applyNumberFormat="1" applyFont="1" applyFill="1" applyBorder="1" applyAlignment="1">
      <alignment horizontal="left" vertical="center"/>
    </xf>
    <xf numFmtId="0" fontId="169" fillId="25" borderId="0" xfId="0" applyFont="1" applyFill="1" applyBorder="1" applyAlignment="1">
      <alignment horizontal="center"/>
    </xf>
    <xf numFmtId="0" fontId="26" fillId="26" borderId="0" xfId="0" applyFont="1" applyFill="1" applyBorder="1" applyAlignment="1"/>
    <xf numFmtId="0" fontId="170" fillId="24" borderId="0" xfId="0" applyFont="1" applyFill="1" applyBorder="1" applyAlignment="1">
      <alignment horizontal="center" vertical="top" wrapText="1"/>
    </xf>
    <xf numFmtId="0" fontId="171" fillId="0" borderId="0" xfId="0" applyFont="1" applyBorder="1" applyAlignment="1"/>
    <xf numFmtId="0" fontId="169" fillId="24" borderId="94" xfId="0" applyFont="1" applyFill="1" applyBorder="1" applyAlignment="1">
      <alignment horizontal="center"/>
    </xf>
    <xf numFmtId="0" fontId="26" fillId="0" borderId="94" xfId="0" applyFont="1" applyBorder="1" applyAlignment="1"/>
    <xf numFmtId="0" fontId="183" fillId="24" borderId="0" xfId="0" applyNumberFormat="1" applyFont="1" applyFill="1" applyBorder="1" applyAlignment="1">
      <alignment horizontal="left"/>
    </xf>
    <xf numFmtId="0" fontId="187" fillId="24" borderId="43" xfId="0" applyFont="1" applyFill="1" applyBorder="1" applyAlignment="1">
      <alignment horizontal="center" vertical="center"/>
    </xf>
    <xf numFmtId="0" fontId="188" fillId="0" borderId="0" xfId="0" applyFont="1" applyBorder="1" applyAlignment="1"/>
    <xf numFmtId="0" fontId="188" fillId="0" borderId="44" xfId="0" applyFont="1" applyBorder="1" applyAlignment="1"/>
    <xf numFmtId="14" fontId="173" fillId="0" borderId="0" xfId="0" applyNumberFormat="1" applyFont="1" applyAlignment="1">
      <alignment horizontal="center" vertical="center"/>
    </xf>
    <xf numFmtId="0" fontId="183" fillId="24" borderId="0" xfId="0" applyNumberFormat="1" applyFont="1" applyFill="1" applyBorder="1" applyAlignment="1"/>
    <xf numFmtId="22" fontId="169" fillId="24" borderId="0" xfId="0" applyNumberFormat="1" applyFont="1" applyFill="1" applyBorder="1" applyAlignment="1"/>
    <xf numFmtId="0" fontId="169" fillId="0" borderId="0" xfId="0" applyNumberFormat="1" applyFont="1" applyAlignment="1">
      <alignment horizontal="center"/>
    </xf>
    <xf numFmtId="0" fontId="0" fillId="0" borderId="0" xfId="0" applyNumberFormat="1" applyFont="1" applyAlignment="1"/>
    <xf numFmtId="0" fontId="175" fillId="20" borderId="15" xfId="0" applyFont="1" applyFill="1" applyBorder="1" applyAlignment="1">
      <alignment horizontal="left" vertical="center"/>
    </xf>
    <xf numFmtId="0" fontId="175" fillId="20" borderId="88" xfId="0" applyFont="1" applyFill="1" applyBorder="1" applyAlignment="1">
      <alignment horizontal="left" vertical="center"/>
    </xf>
    <xf numFmtId="0" fontId="175" fillId="20" borderId="90" xfId="0" applyFont="1" applyFill="1" applyBorder="1" applyAlignment="1">
      <alignment horizontal="left" vertical="center"/>
    </xf>
    <xf numFmtId="0" fontId="170" fillId="28" borderId="38" xfId="0" applyFont="1" applyFill="1" applyBorder="1" applyAlignment="1">
      <alignment horizontal="center" vertical="center" wrapText="1"/>
    </xf>
    <xf numFmtId="0" fontId="171" fillId="29" borderId="92" xfId="0" applyFont="1" applyFill="1" applyBorder="1" applyAlignment="1"/>
    <xf numFmtId="0" fontId="171" fillId="29" borderId="42" xfId="0" applyFont="1" applyFill="1" applyBorder="1" applyAlignment="1"/>
    <xf numFmtId="0" fontId="181" fillId="24" borderId="0" xfId="0" applyFont="1" applyFill="1" applyBorder="1" applyAlignment="1">
      <alignment horizontal="left" vertical="center" wrapText="1"/>
    </xf>
    <xf numFmtId="0" fontId="26" fillId="0" borderId="0" xfId="0" applyFont="1" applyBorder="1" applyAlignment="1"/>
    <xf numFmtId="166" fontId="185" fillId="24" borderId="45" xfId="0" applyNumberFormat="1" applyFont="1" applyFill="1" applyBorder="1" applyAlignment="1">
      <alignment horizontal="center"/>
    </xf>
    <xf numFmtId="0" fontId="26" fillId="0" borderId="45" xfId="0" applyFont="1" applyBorder="1" applyAlignment="1"/>
    <xf numFmtId="0" fontId="16" fillId="8" borderId="46" xfId="0" applyFont="1" applyFill="1" applyBorder="1" applyAlignment="1">
      <alignment horizontal="center" vertical="center"/>
    </xf>
    <xf numFmtId="0" fontId="16" fillId="8" borderId="0" xfId="0" applyFont="1" applyFill="1" applyBorder="1" applyAlignment="1">
      <alignment horizontal="center" vertical="center"/>
    </xf>
    <xf numFmtId="0" fontId="114" fillId="19" borderId="0" xfId="0" applyFont="1" applyFill="1" applyAlignment="1">
      <alignment horizontal="center" vertical="center" wrapText="1"/>
    </xf>
    <xf numFmtId="0" fontId="78" fillId="13" borderId="0" xfId="0" applyFont="1" applyFill="1" applyBorder="1" applyAlignment="1">
      <alignment horizontal="center" vertical="center"/>
    </xf>
    <xf numFmtId="165" fontId="81" fillId="0" borderId="57" xfId="0" applyNumberFormat="1" applyFont="1" applyBorder="1" applyAlignment="1" applyProtection="1">
      <alignment horizontal="center" vertical="center" wrapText="1"/>
      <protection hidden="1"/>
    </xf>
    <xf numFmtId="165" fontId="81" fillId="0" borderId="62" xfId="0" applyNumberFormat="1" applyFont="1" applyBorder="1" applyAlignment="1" applyProtection="1">
      <alignment horizontal="center" vertical="center" wrapText="1"/>
      <protection hidden="1"/>
    </xf>
    <xf numFmtId="165" fontId="81" fillId="0" borderId="61" xfId="0" applyNumberFormat="1" applyFont="1" applyBorder="1" applyAlignment="1" applyProtection="1">
      <alignment horizontal="center" vertical="center" wrapText="1"/>
      <protection hidden="1"/>
    </xf>
    <xf numFmtId="0" fontId="83" fillId="4" borderId="0" xfId="0" applyFont="1" applyFill="1" applyBorder="1" applyAlignment="1" applyProtection="1">
      <alignment horizontal="right" vertical="center"/>
      <protection hidden="1"/>
    </xf>
    <xf numFmtId="0" fontId="83" fillId="4" borderId="0" xfId="0" applyNumberFormat="1" applyFont="1" applyFill="1" applyBorder="1" applyAlignment="1" applyProtection="1">
      <alignment horizontal="center" vertical="center"/>
      <protection hidden="1"/>
    </xf>
    <xf numFmtId="0" fontId="6" fillId="4" borderId="67" xfId="0" applyFont="1" applyFill="1" applyBorder="1" applyAlignment="1" applyProtection="1">
      <alignment horizontal="center"/>
      <protection hidden="1"/>
    </xf>
    <xf numFmtId="0" fontId="6" fillId="4" borderId="56" xfId="0" applyFont="1" applyFill="1" applyBorder="1" applyAlignment="1" applyProtection="1">
      <alignment horizontal="center"/>
      <protection hidden="1"/>
    </xf>
    <xf numFmtId="0" fontId="81" fillId="0" borderId="19" xfId="0" applyFont="1" applyBorder="1" applyAlignment="1" applyProtection="1">
      <alignment horizontal="center" vertical="center" wrapText="1"/>
      <protection hidden="1"/>
    </xf>
    <xf numFmtId="0" fontId="81" fillId="4" borderId="19" xfId="0" applyFont="1" applyFill="1" applyBorder="1" applyAlignment="1" applyProtection="1">
      <alignment horizontal="center" vertical="center" wrapText="1"/>
      <protection hidden="1"/>
    </xf>
    <xf numFmtId="0" fontId="81" fillId="4" borderId="19" xfId="0" applyFont="1" applyFill="1" applyBorder="1" applyAlignment="1" applyProtection="1">
      <alignment horizontal="center" vertical="center"/>
      <protection hidden="1"/>
    </xf>
    <xf numFmtId="165" fontId="81" fillId="4" borderId="19" xfId="0" applyNumberFormat="1" applyFont="1" applyFill="1" applyBorder="1" applyAlignment="1" applyProtection="1">
      <alignment horizontal="center" vertical="center" wrapText="1"/>
      <protection hidden="1"/>
    </xf>
    <xf numFmtId="14" fontId="89" fillId="0" borderId="19" xfId="0" applyNumberFormat="1" applyFont="1" applyBorder="1" applyAlignment="1" applyProtection="1">
      <alignment horizontal="center" vertical="center" wrapText="1"/>
      <protection hidden="1"/>
    </xf>
    <xf numFmtId="0" fontId="84" fillId="0" borderId="58" xfId="0" applyFont="1" applyBorder="1" applyAlignment="1">
      <alignment horizontal="center" vertical="center"/>
    </xf>
    <xf numFmtId="0" fontId="84" fillId="0" borderId="59" xfId="0" applyFont="1" applyBorder="1" applyAlignment="1">
      <alignment horizontal="center" vertical="center"/>
    </xf>
    <xf numFmtId="0" fontId="84" fillId="0" borderId="20" xfId="0" applyFont="1" applyBorder="1" applyAlignment="1">
      <alignment horizontal="center" vertical="center"/>
    </xf>
    <xf numFmtId="0" fontId="4" fillId="4" borderId="65" xfId="0" applyFont="1" applyFill="1" applyBorder="1" applyAlignment="1" applyProtection="1">
      <alignment horizontal="center"/>
      <protection hidden="1"/>
    </xf>
    <xf numFmtId="0" fontId="33" fillId="13" borderId="0" xfId="0" applyFont="1" applyFill="1" applyBorder="1" applyAlignment="1">
      <alignment horizontal="center" vertical="center" wrapText="1"/>
    </xf>
    <xf numFmtId="0" fontId="57" fillId="13" borderId="0" xfId="0" applyFont="1" applyFill="1" applyBorder="1" applyAlignment="1">
      <alignment horizontal="center" vertical="center"/>
    </xf>
    <xf numFmtId="0" fontId="57" fillId="13" borderId="0" xfId="0" applyNumberFormat="1" applyFont="1" applyFill="1" applyBorder="1" applyAlignment="1">
      <alignment horizontal="center" vertical="center" wrapText="1"/>
    </xf>
    <xf numFmtId="0" fontId="123" fillId="0" borderId="0" xfId="0" applyFont="1" applyBorder="1" applyAlignment="1">
      <alignment horizontal="center" vertical="center"/>
    </xf>
    <xf numFmtId="0" fontId="11" fillId="4" borderId="0" xfId="0" applyFont="1" applyFill="1" applyBorder="1" applyAlignment="1" applyProtection="1">
      <alignment horizontal="left" vertical="center"/>
      <protection hidden="1"/>
    </xf>
    <xf numFmtId="166" fontId="92" fillId="13" borderId="0" xfId="0" applyNumberFormat="1" applyFont="1" applyFill="1" applyBorder="1" applyAlignment="1">
      <alignment horizontal="left" vertical="center"/>
    </xf>
    <xf numFmtId="0" fontId="4" fillId="4" borderId="56" xfId="0" applyFont="1" applyFill="1" applyBorder="1" applyAlignment="1" applyProtection="1">
      <alignment horizontal="center"/>
      <protection hidden="1"/>
    </xf>
    <xf numFmtId="0" fontId="4" fillId="4" borderId="64" xfId="0" applyFont="1" applyFill="1" applyBorder="1" applyAlignment="1" applyProtection="1">
      <alignment horizontal="center"/>
      <protection hidden="1"/>
    </xf>
    <xf numFmtId="0" fontId="90" fillId="4" borderId="0" xfId="0" applyFont="1" applyFill="1" applyBorder="1" applyAlignment="1" applyProtection="1">
      <alignment horizontal="center" vertical="center"/>
      <protection hidden="1"/>
    </xf>
    <xf numFmtId="14" fontId="81" fillId="4" borderId="19" xfId="0" applyNumberFormat="1" applyFont="1" applyFill="1" applyBorder="1" applyAlignment="1" applyProtection="1">
      <alignment horizontal="center" vertical="center" wrapText="1"/>
      <protection hidden="1"/>
    </xf>
    <xf numFmtId="0" fontId="21" fillId="4" borderId="57" xfId="0" applyFont="1" applyFill="1" applyBorder="1" applyAlignment="1" applyProtection="1">
      <alignment horizontal="center" vertical="center" wrapText="1"/>
      <protection hidden="1"/>
    </xf>
    <xf numFmtId="0" fontId="21" fillId="4" borderId="62" xfId="0" applyFont="1" applyFill="1" applyBorder="1" applyAlignment="1" applyProtection="1">
      <alignment horizontal="center" vertical="center" wrapText="1"/>
      <protection hidden="1"/>
    </xf>
    <xf numFmtId="0" fontId="21" fillId="4" borderId="61" xfId="0" applyFont="1" applyFill="1" applyBorder="1" applyAlignment="1" applyProtection="1">
      <alignment horizontal="center" vertical="center" wrapText="1"/>
      <protection hidden="1"/>
    </xf>
    <xf numFmtId="0" fontId="5" fillId="0" borderId="0" xfId="0" applyFont="1" applyBorder="1" applyAlignment="1">
      <alignment horizontal="left" vertical="center"/>
    </xf>
    <xf numFmtId="0" fontId="5" fillId="0" borderId="65" xfId="0" applyFont="1" applyBorder="1" applyAlignment="1">
      <alignment horizontal="left" vertical="center"/>
    </xf>
    <xf numFmtId="0" fontId="33" fillId="13" borderId="65" xfId="0" applyFont="1" applyFill="1" applyBorder="1" applyAlignment="1">
      <alignment horizontal="center" vertical="center" wrapText="1"/>
    </xf>
    <xf numFmtId="0" fontId="124" fillId="13" borderId="0" xfId="0" applyFont="1" applyFill="1" applyBorder="1" applyAlignment="1">
      <alignment horizontal="center" vertical="center"/>
    </xf>
    <xf numFmtId="0" fontId="124" fillId="13" borderId="65" xfId="0" applyFont="1" applyFill="1" applyBorder="1" applyAlignment="1">
      <alignment horizontal="center" vertical="center"/>
    </xf>
    <xf numFmtId="0" fontId="115" fillId="13" borderId="0" xfId="0" applyNumberFormat="1" applyFont="1" applyFill="1" applyBorder="1" applyAlignment="1">
      <alignment horizontal="center" vertical="center" wrapText="1"/>
    </xf>
    <xf numFmtId="0" fontId="115" fillId="13" borderId="65" xfId="0" applyNumberFormat="1" applyFont="1" applyFill="1" applyBorder="1" applyAlignment="1">
      <alignment horizontal="center" vertical="center" wrapText="1"/>
    </xf>
    <xf numFmtId="166" fontId="53" fillId="13" borderId="0" xfId="0" applyNumberFormat="1" applyFont="1" applyFill="1" applyBorder="1" applyAlignment="1">
      <alignment horizontal="center" vertical="center"/>
    </xf>
    <xf numFmtId="0" fontId="209" fillId="22" borderId="60" xfId="0" applyFont="1" applyFill="1" applyBorder="1" applyAlignment="1">
      <alignment horizontal="center" vertical="center"/>
    </xf>
    <xf numFmtId="0" fontId="209" fillId="22" borderId="0" xfId="0" applyFont="1" applyFill="1" applyAlignment="1">
      <alignment horizontal="center" vertical="center"/>
    </xf>
    <xf numFmtId="0" fontId="208" fillId="22" borderId="60" xfId="0" applyFont="1" applyFill="1" applyBorder="1" applyAlignment="1">
      <alignment horizontal="center" vertical="center"/>
    </xf>
    <xf numFmtId="0" fontId="208" fillId="22" borderId="0" xfId="0" applyFont="1" applyFill="1" applyAlignment="1">
      <alignment horizontal="center" vertical="center"/>
    </xf>
    <xf numFmtId="165" fontId="21" fillId="0" borderId="57" xfId="0" applyNumberFormat="1" applyFont="1" applyBorder="1" applyAlignment="1" applyProtection="1">
      <alignment horizontal="center" vertical="center" wrapText="1"/>
      <protection hidden="1"/>
    </xf>
    <xf numFmtId="0" fontId="7" fillId="0" borderId="57" xfId="0" applyFont="1" applyBorder="1" applyAlignment="1" applyProtection="1">
      <alignment horizontal="center" vertical="center" textRotation="90" wrapText="1"/>
      <protection locked="0"/>
    </xf>
    <xf numFmtId="0" fontId="7" fillId="0" borderId="62" xfId="0" applyFont="1" applyBorder="1" applyAlignment="1" applyProtection="1">
      <alignment horizontal="center" vertical="center" textRotation="90" wrapText="1"/>
      <protection locked="0"/>
    </xf>
    <xf numFmtId="0" fontId="7" fillId="0" borderId="61" xfId="0" applyFont="1" applyBorder="1" applyAlignment="1" applyProtection="1">
      <alignment horizontal="center" vertical="center" textRotation="90" wrapText="1"/>
      <protection locked="0"/>
    </xf>
    <xf numFmtId="0" fontId="78" fillId="13" borderId="60" xfId="0" applyFont="1" applyFill="1" applyBorder="1" applyAlignment="1">
      <alignment horizontal="center" vertical="center"/>
    </xf>
    <xf numFmtId="0" fontId="78" fillId="13" borderId="65" xfId="0" applyFont="1" applyFill="1" applyBorder="1" applyAlignment="1">
      <alignment horizontal="center" vertical="center"/>
    </xf>
    <xf numFmtId="0" fontId="33" fillId="13" borderId="66" xfId="0" applyFont="1" applyFill="1" applyBorder="1" applyAlignment="1">
      <alignment horizontal="center" vertical="center" wrapText="1"/>
    </xf>
    <xf numFmtId="0" fontId="33" fillId="13" borderId="55" xfId="0" applyFont="1" applyFill="1" applyBorder="1" applyAlignment="1">
      <alignment horizontal="center" vertical="center" wrapText="1"/>
    </xf>
    <xf numFmtId="0" fontId="33" fillId="13" borderId="63" xfId="0" applyFont="1" applyFill="1" applyBorder="1" applyAlignment="1">
      <alignment horizontal="center" vertical="center" wrapText="1"/>
    </xf>
    <xf numFmtId="0" fontId="57" fillId="13" borderId="65" xfId="0" applyFont="1" applyFill="1" applyBorder="1" applyAlignment="1">
      <alignment horizontal="center" vertical="center"/>
    </xf>
    <xf numFmtId="0" fontId="57" fillId="13" borderId="65" xfId="0" applyNumberFormat="1" applyFont="1" applyFill="1" applyBorder="1" applyAlignment="1">
      <alignment horizontal="center" vertical="center" wrapText="1"/>
    </xf>
    <xf numFmtId="0" fontId="93" fillId="13" borderId="0" xfId="0" applyFont="1" applyFill="1" applyBorder="1" applyAlignment="1">
      <alignment horizontal="center" vertical="center"/>
    </xf>
    <xf numFmtId="165" fontId="93" fillId="0" borderId="0" xfId="0" applyNumberFormat="1" applyFont="1" applyBorder="1" applyAlignment="1"/>
    <xf numFmtId="166" fontId="120" fillId="21" borderId="0" xfId="0" applyNumberFormat="1" applyFont="1" applyFill="1" applyBorder="1" applyAlignment="1">
      <alignment horizontal="left" vertical="center"/>
    </xf>
    <xf numFmtId="0" fontId="83" fillId="4" borderId="0" xfId="0" applyFont="1" applyFill="1" applyBorder="1" applyAlignment="1" applyProtection="1">
      <alignment horizontal="left" vertical="center"/>
      <protection hidden="1"/>
    </xf>
    <xf numFmtId="0" fontId="79" fillId="0" borderId="0" xfId="0" applyFont="1" applyBorder="1" applyAlignment="1">
      <alignment horizontal="center" vertical="center"/>
    </xf>
    <xf numFmtId="0" fontId="79" fillId="0" borderId="65" xfId="0" applyFont="1" applyBorder="1" applyAlignment="1">
      <alignment horizontal="center" vertical="center"/>
    </xf>
    <xf numFmtId="165" fontId="89" fillId="4" borderId="19" xfId="0" applyNumberFormat="1" applyFont="1" applyFill="1" applyBorder="1" applyAlignment="1" applyProtection="1">
      <alignment horizontal="center" vertical="center" wrapText="1"/>
      <protection hidden="1"/>
    </xf>
    <xf numFmtId="0" fontId="207" fillId="22" borderId="60" xfId="0" applyFont="1" applyFill="1" applyBorder="1" applyAlignment="1">
      <alignment horizontal="center" vertical="center"/>
    </xf>
    <xf numFmtId="0" fontId="207" fillId="22" borderId="0" xfId="0" applyFont="1" applyFill="1" applyAlignment="1">
      <alignment horizontal="center" vertical="center"/>
    </xf>
    <xf numFmtId="0" fontId="81" fillId="4" borderId="57" xfId="0" applyFont="1" applyFill="1" applyBorder="1" applyAlignment="1" applyProtection="1">
      <alignment horizontal="center" vertical="center" wrapText="1"/>
      <protection hidden="1"/>
    </xf>
    <xf numFmtId="0" fontId="81" fillId="4" borderId="62" xfId="0" applyFont="1" applyFill="1" applyBorder="1" applyAlignment="1" applyProtection="1">
      <alignment horizontal="center" vertical="center" wrapText="1"/>
      <protection hidden="1"/>
    </xf>
    <xf numFmtId="0" fontId="81" fillId="4" borderId="61" xfId="0" applyFont="1" applyFill="1" applyBorder="1" applyAlignment="1" applyProtection="1">
      <alignment horizontal="center" vertical="center" wrapText="1"/>
      <protection hidden="1"/>
    </xf>
    <xf numFmtId="0" fontId="119" fillId="0" borderId="58" xfId="0" applyFont="1" applyBorder="1" applyAlignment="1">
      <alignment horizontal="center" vertical="center"/>
    </xf>
    <xf numFmtId="0" fontId="119" fillId="0" borderId="59" xfId="0" applyFont="1" applyBorder="1" applyAlignment="1">
      <alignment horizontal="center" vertical="center"/>
    </xf>
    <xf numFmtId="0" fontId="119" fillId="0" borderId="20" xfId="0" applyFont="1" applyBorder="1" applyAlignment="1">
      <alignment horizontal="center" vertical="center"/>
    </xf>
    <xf numFmtId="0" fontId="94" fillId="13" borderId="47" xfId="0" applyNumberFormat="1" applyFont="1" applyFill="1" applyBorder="1" applyAlignment="1">
      <alignment horizontal="left" vertical="center"/>
    </xf>
    <xf numFmtId="0" fontId="94" fillId="13" borderId="33" xfId="0" applyNumberFormat="1" applyFont="1" applyFill="1" applyBorder="1" applyAlignment="1">
      <alignment horizontal="left" vertical="center"/>
    </xf>
    <xf numFmtId="0" fontId="94" fillId="13" borderId="48" xfId="0" applyNumberFormat="1" applyFont="1" applyFill="1" applyBorder="1" applyAlignment="1">
      <alignment horizontal="left" vertical="center"/>
    </xf>
    <xf numFmtId="0" fontId="85" fillId="13" borderId="0" xfId="0" applyNumberFormat="1" applyFont="1" applyFill="1" applyBorder="1" applyAlignment="1">
      <alignment horizontal="center"/>
    </xf>
    <xf numFmtId="166" fontId="91" fillId="13" borderId="2" xfId="0" applyNumberFormat="1" applyFont="1" applyFill="1" applyBorder="1" applyAlignment="1" applyProtection="1">
      <alignment horizontal="center" vertical="center" textRotation="90"/>
      <protection locked="0"/>
    </xf>
    <xf numFmtId="0" fontId="86" fillId="13" borderId="30" xfId="0" applyNumberFormat="1" applyFont="1" applyFill="1" applyBorder="1" applyAlignment="1">
      <alignment horizontal="center"/>
    </xf>
    <xf numFmtId="0" fontId="86" fillId="18" borderId="2" xfId="0" applyNumberFormat="1" applyFont="1" applyFill="1" applyBorder="1" applyAlignment="1" applyProtection="1">
      <alignment horizontal="center" vertical="center" wrapText="1"/>
      <protection locked="0"/>
    </xf>
    <xf numFmtId="0" fontId="86" fillId="13" borderId="2" xfId="0" applyNumberFormat="1" applyFont="1" applyFill="1" applyBorder="1" applyAlignment="1">
      <alignment horizontal="center" vertical="center" wrapText="1"/>
    </xf>
    <xf numFmtId="166" fontId="85" fillId="13" borderId="0" xfId="0" applyNumberFormat="1" applyFont="1" applyFill="1" applyBorder="1" applyAlignment="1" applyProtection="1">
      <alignment horizontal="center"/>
      <protection locked="0"/>
    </xf>
    <xf numFmtId="0" fontId="86" fillId="13" borderId="18" xfId="0" applyNumberFormat="1" applyFont="1" applyFill="1" applyBorder="1" applyAlignment="1">
      <alignment horizontal="center" vertical="center"/>
    </xf>
    <xf numFmtId="0" fontId="99" fillId="13" borderId="19" xfId="0" applyNumberFormat="1" applyFont="1" applyFill="1" applyBorder="1" applyAlignment="1">
      <alignment horizontal="center"/>
    </xf>
    <xf numFmtId="0" fontId="86" fillId="13" borderId="18" xfId="0" applyNumberFormat="1" applyFont="1" applyFill="1" applyBorder="1" applyAlignment="1">
      <alignment horizontal="left" vertical="center"/>
    </xf>
    <xf numFmtId="0" fontId="127" fillId="13" borderId="72" xfId="0" applyNumberFormat="1" applyFont="1" applyFill="1" applyBorder="1" applyAlignment="1" applyProtection="1">
      <alignment horizontal="center" vertical="center"/>
      <protection locked="0"/>
    </xf>
    <xf numFmtId="0" fontId="127" fillId="13" borderId="70" xfId="0" applyNumberFormat="1" applyFont="1" applyFill="1" applyBorder="1" applyAlignment="1" applyProtection="1">
      <alignment horizontal="center" vertical="center"/>
      <protection locked="0"/>
    </xf>
    <xf numFmtId="0" fontId="126" fillId="13" borderId="71" xfId="0" applyNumberFormat="1" applyFont="1" applyFill="1" applyBorder="1" applyAlignment="1">
      <alignment horizontal="center" vertical="center"/>
    </xf>
    <xf numFmtId="0" fontId="126" fillId="13" borderId="70" xfId="0" applyNumberFormat="1" applyFont="1" applyFill="1" applyBorder="1" applyAlignment="1">
      <alignment horizontal="center" vertical="center"/>
    </xf>
    <xf numFmtId="0" fontId="128" fillId="13" borderId="36" xfId="0" applyNumberFormat="1" applyFont="1" applyFill="1" applyBorder="1" applyAlignment="1">
      <alignment horizontal="center" vertical="center" wrapText="1"/>
    </xf>
    <xf numFmtId="0" fontId="87" fillId="17" borderId="2" xfId="0" applyNumberFormat="1" applyFont="1" applyFill="1" applyBorder="1" applyAlignment="1">
      <alignment horizontal="center" vertical="center"/>
    </xf>
    <xf numFmtId="166" fontId="85" fillId="13" borderId="76" xfId="0" applyNumberFormat="1" applyFont="1" applyFill="1" applyBorder="1" applyAlignment="1" applyProtection="1">
      <alignment horizontal="center" vertical="center"/>
      <protection locked="0"/>
    </xf>
    <xf numFmtId="166" fontId="85" fillId="13" borderId="0" xfId="0" applyNumberFormat="1" applyFont="1" applyFill="1" applyBorder="1" applyAlignment="1">
      <alignment horizontal="center"/>
    </xf>
    <xf numFmtId="0" fontId="86" fillId="13" borderId="69" xfId="0" applyNumberFormat="1" applyFont="1" applyFill="1" applyBorder="1" applyAlignment="1">
      <alignment horizontal="center" vertical="center"/>
    </xf>
    <xf numFmtId="0" fontId="76" fillId="13" borderId="73" xfId="0" applyNumberFormat="1" applyFont="1" applyFill="1" applyBorder="1" applyAlignment="1">
      <alignment horizontal="center"/>
    </xf>
    <xf numFmtId="0" fontId="91" fillId="13" borderId="71" xfId="0" applyNumberFormat="1" applyFont="1" applyFill="1" applyBorder="1" applyAlignment="1">
      <alignment horizontal="center" vertical="center"/>
    </xf>
    <xf numFmtId="0" fontId="91" fillId="13" borderId="72" xfId="0" applyNumberFormat="1" applyFont="1" applyFill="1" applyBorder="1" applyAlignment="1">
      <alignment horizontal="center" vertical="center"/>
    </xf>
    <xf numFmtId="0" fontId="85" fillId="13" borderId="0" xfId="0" applyNumberFormat="1" applyFont="1" applyFill="1" applyBorder="1" applyAlignment="1">
      <alignment horizontal="center" vertical="center"/>
    </xf>
    <xf numFmtId="0" fontId="85" fillId="13" borderId="44" xfId="0" applyNumberFormat="1" applyFont="1" applyFill="1" applyBorder="1" applyAlignment="1">
      <alignment horizontal="center" vertical="center"/>
    </xf>
    <xf numFmtId="0" fontId="86" fillId="13" borderId="18" xfId="0" applyNumberFormat="1" applyFont="1" applyFill="1" applyBorder="1" applyAlignment="1">
      <alignment horizontal="center" vertical="center" wrapText="1"/>
    </xf>
    <xf numFmtId="0" fontId="86" fillId="13" borderId="75" xfId="0" applyNumberFormat="1" applyFont="1" applyFill="1" applyBorder="1" applyAlignment="1">
      <alignment horizontal="center" vertical="center" wrapText="1"/>
    </xf>
    <xf numFmtId="0" fontId="86" fillId="13" borderId="69" xfId="0" applyNumberFormat="1" applyFont="1" applyFill="1" applyBorder="1" applyAlignment="1">
      <alignment horizontal="center" vertical="center" wrapText="1"/>
    </xf>
    <xf numFmtId="0" fontId="96" fillId="13" borderId="18" xfId="0" applyNumberFormat="1" applyFont="1" applyFill="1" applyBorder="1" applyAlignment="1">
      <alignment horizontal="center" vertical="center"/>
    </xf>
    <xf numFmtId="0" fontId="92" fillId="0" borderId="0" xfId="0" applyFont="1" applyAlignment="1">
      <alignment horizontal="center" vertical="center"/>
    </xf>
    <xf numFmtId="0" fontId="66" fillId="16" borderId="25" xfId="0" applyFont="1" applyFill="1" applyBorder="1" applyAlignment="1" applyProtection="1">
      <alignment horizontal="center" vertical="center" wrapText="1"/>
      <protection locked="0"/>
    </xf>
    <xf numFmtId="0" fontId="66" fillId="16" borderId="26" xfId="0" applyFont="1" applyFill="1" applyBorder="1" applyAlignment="1" applyProtection="1">
      <alignment horizontal="center" vertical="center" wrapText="1"/>
      <protection locked="0"/>
    </xf>
    <xf numFmtId="0" fontId="66" fillId="16" borderId="27" xfId="0" applyFont="1" applyFill="1" applyBorder="1" applyAlignment="1" applyProtection="1">
      <alignment horizontal="center" vertical="center" wrapText="1"/>
      <protection locked="0"/>
    </xf>
    <xf numFmtId="0" fontId="105" fillId="0" borderId="0" xfId="0"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63" fillId="0" borderId="0" xfId="0" applyFont="1" applyAlignment="1" applyProtection="1">
      <alignment horizontal="center" vertical="center" wrapText="1"/>
      <protection locked="0"/>
    </xf>
    <xf numFmtId="0" fontId="65" fillId="0" borderId="0" xfId="0" applyFont="1" applyAlignment="1" applyProtection="1">
      <alignment horizontal="center" vertical="center" wrapText="1"/>
      <protection locked="0"/>
    </xf>
    <xf numFmtId="0" fontId="64" fillId="0" borderId="0" xfId="0" applyFont="1" applyAlignment="1" applyProtection="1">
      <alignment horizontal="left" vertical="center" wrapText="1"/>
      <protection locked="0"/>
    </xf>
    <xf numFmtId="0" fontId="64" fillId="0" borderId="55" xfId="0" applyFont="1" applyBorder="1" applyAlignment="1" applyProtection="1">
      <alignment horizontal="left" vertical="center" wrapText="1"/>
      <protection locked="0"/>
    </xf>
    <xf numFmtId="0" fontId="64" fillId="0" borderId="0" xfId="0" applyFont="1" applyAlignment="1" applyProtection="1">
      <alignment horizontal="center"/>
      <protection locked="0"/>
    </xf>
    <xf numFmtId="0" fontId="105" fillId="0" borderId="0" xfId="0" applyFont="1" applyAlignment="1" applyProtection="1">
      <alignment horizontal="left"/>
      <protection locked="0"/>
    </xf>
    <xf numFmtId="0" fontId="86" fillId="0" borderId="0" xfId="0" applyFont="1" applyAlignment="1" applyProtection="1">
      <alignment horizontal="left" vertical="center" wrapText="1"/>
      <protection locked="0"/>
    </xf>
    <xf numFmtId="0" fontId="51" fillId="8" borderId="46" xfId="0" applyFont="1" applyFill="1" applyBorder="1" applyAlignment="1" applyProtection="1">
      <alignment horizontal="center" vertical="center"/>
      <protection hidden="1"/>
    </xf>
    <xf numFmtId="0" fontId="116" fillId="8" borderId="0" xfId="0" applyFont="1" applyFill="1" applyBorder="1" applyAlignment="1" applyProtection="1">
      <alignment horizontal="center" vertical="center"/>
      <protection hidden="1"/>
    </xf>
    <xf numFmtId="0" fontId="27" fillId="0" borderId="0" xfId="0" applyFont="1" applyAlignment="1" applyProtection="1">
      <alignment horizontal="left"/>
      <protection locked="0"/>
    </xf>
    <xf numFmtId="0" fontId="64" fillId="0" borderId="0" xfId="0" applyFont="1" applyAlignment="1" applyProtection="1">
      <alignment horizontal="center" vertical="center" wrapText="1"/>
      <protection locked="0"/>
    </xf>
    <xf numFmtId="0" fontId="86" fillId="0" borderId="0" xfId="0" applyFont="1" applyAlignment="1" applyProtection="1">
      <alignment horizontal="center" vertical="center" wrapText="1"/>
      <protection locked="0"/>
    </xf>
    <xf numFmtId="0" fontId="88" fillId="8" borderId="77" xfId="0" applyFont="1" applyFill="1" applyBorder="1" applyAlignment="1">
      <alignment horizontal="center" vertical="center"/>
    </xf>
    <xf numFmtId="0" fontId="88" fillId="8" borderId="59" xfId="0" applyFont="1" applyFill="1" applyBorder="1" applyAlignment="1">
      <alignment horizontal="center" vertical="center"/>
    </xf>
    <xf numFmtId="0" fontId="42" fillId="0" borderId="0" xfId="0" applyFont="1" applyAlignment="1">
      <alignment horizontal="center" vertical="center" wrapText="1"/>
    </xf>
    <xf numFmtId="0" fontId="27" fillId="0" borderId="0" xfId="0" applyFont="1" applyAlignment="1">
      <alignment horizontal="center" vertical="center" wrapText="1"/>
    </xf>
    <xf numFmtId="0" fontId="105" fillId="0" borderId="19" xfId="0" applyFont="1" applyBorder="1" applyAlignment="1">
      <alignment horizontal="center" vertical="center"/>
    </xf>
    <xf numFmtId="0" fontId="63" fillId="0" borderId="58" xfId="0" applyFont="1" applyBorder="1" applyAlignment="1">
      <alignment horizontal="center"/>
    </xf>
    <xf numFmtId="0" fontId="63" fillId="0" borderId="59" xfId="0" applyFont="1" applyBorder="1" applyAlignment="1">
      <alignment horizontal="center"/>
    </xf>
    <xf numFmtId="0" fontId="63" fillId="0" borderId="20" xfId="0" applyFont="1" applyBorder="1" applyAlignment="1">
      <alignment horizontal="center"/>
    </xf>
    <xf numFmtId="0" fontId="63" fillId="0" borderId="57" xfId="0" applyFont="1" applyBorder="1" applyAlignment="1">
      <alignment horizontal="center" vertical="center" wrapText="1"/>
    </xf>
    <xf numFmtId="0" fontId="63" fillId="0" borderId="61" xfId="0" applyFont="1" applyBorder="1" applyAlignment="1">
      <alignment horizontal="center" vertical="center" wrapText="1"/>
    </xf>
    <xf numFmtId="0" fontId="63" fillId="0" borderId="57" xfId="0" applyFont="1" applyBorder="1" applyAlignment="1">
      <alignment horizontal="left" vertical="center"/>
    </xf>
    <xf numFmtId="0" fontId="63" fillId="0" borderId="61" xfId="0" applyFont="1" applyBorder="1" applyAlignment="1">
      <alignment horizontal="left" vertical="center"/>
    </xf>
    <xf numFmtId="0" fontId="68" fillId="0" borderId="0" xfId="0" applyFont="1" applyAlignment="1">
      <alignment horizontal="center"/>
    </xf>
    <xf numFmtId="0" fontId="86" fillId="0" borderId="58" xfId="0" applyFont="1" applyBorder="1" applyAlignment="1">
      <alignment horizontal="center" vertical="center"/>
    </xf>
    <xf numFmtId="0" fontId="86" fillId="0" borderId="59" xfId="0" applyFont="1" applyBorder="1" applyAlignment="1">
      <alignment horizontal="center" vertical="center"/>
    </xf>
    <xf numFmtId="0" fontId="86" fillId="0" borderId="20" xfId="0" applyFont="1" applyBorder="1" applyAlignment="1">
      <alignment horizontal="center" vertical="center"/>
    </xf>
    <xf numFmtId="0" fontId="85" fillId="0" borderId="58" xfId="0" applyFont="1" applyBorder="1" applyAlignment="1" applyProtection="1">
      <alignment horizontal="center" vertical="center"/>
      <protection locked="0"/>
    </xf>
    <xf numFmtId="0" fontId="85" fillId="0" borderId="59" xfId="0" applyFont="1" applyBorder="1" applyAlignment="1" applyProtection="1">
      <alignment horizontal="center" vertical="center"/>
      <protection locked="0"/>
    </xf>
    <xf numFmtId="0" fontId="85" fillId="0" borderId="20" xfId="0" applyFont="1" applyBorder="1" applyAlignment="1" applyProtection="1">
      <alignment horizontal="center" vertical="center"/>
      <protection locked="0"/>
    </xf>
    <xf numFmtId="0" fontId="27" fillId="0" borderId="58" xfId="0" applyFont="1" applyBorder="1" applyAlignment="1">
      <alignment horizontal="left"/>
    </xf>
    <xf numFmtId="0" fontId="27" fillId="0" borderId="59" xfId="0" applyFont="1" applyBorder="1" applyAlignment="1">
      <alignment horizontal="left"/>
    </xf>
    <xf numFmtId="0" fontId="27" fillId="0" borderId="20" xfId="0" applyFont="1" applyBorder="1" applyAlignment="1">
      <alignment horizontal="left"/>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20" xfId="0" applyFont="1" applyBorder="1" applyAlignment="1">
      <alignment horizontal="center" vertical="center"/>
    </xf>
    <xf numFmtId="0" fontId="85" fillId="0" borderId="58" xfId="0" applyFont="1" applyBorder="1" applyAlignment="1">
      <alignment horizontal="center" vertical="center"/>
    </xf>
    <xf numFmtId="0" fontId="85" fillId="0" borderId="20" xfId="0" applyFont="1" applyBorder="1" applyAlignment="1">
      <alignment horizontal="center" vertical="center"/>
    </xf>
    <xf numFmtId="0" fontId="87" fillId="0" borderId="58" xfId="0" applyFont="1" applyBorder="1" applyAlignment="1" applyProtection="1">
      <alignment horizontal="left" vertical="center"/>
      <protection locked="0"/>
    </xf>
    <xf numFmtId="0" fontId="87" fillId="0" borderId="59" xfId="0" applyFont="1" applyBorder="1" applyAlignment="1" applyProtection="1">
      <alignment horizontal="left" vertical="center"/>
      <protection locked="0"/>
    </xf>
    <xf numFmtId="0" fontId="87" fillId="0" borderId="20" xfId="0" applyFont="1" applyBorder="1" applyAlignment="1" applyProtection="1">
      <alignment horizontal="left" vertical="center"/>
      <protection locked="0"/>
    </xf>
    <xf numFmtId="0" fontId="85" fillId="0" borderId="67" xfId="0" applyFont="1" applyBorder="1" applyAlignment="1">
      <alignment horizontal="center" vertical="center"/>
    </xf>
    <xf numFmtId="0" fontId="85" fillId="0" borderId="56" xfId="0" applyFont="1" applyBorder="1" applyAlignment="1">
      <alignment horizontal="center" vertical="center"/>
    </xf>
    <xf numFmtId="0" fontId="85" fillId="0" borderId="64" xfId="0" applyFont="1" applyBorder="1" applyAlignment="1">
      <alignment horizontal="center" vertical="center"/>
    </xf>
    <xf numFmtId="0" fontId="63" fillId="0" borderId="19" xfId="0" applyFont="1" applyBorder="1" applyAlignment="1">
      <alignment horizontal="center" vertical="center" wrapText="1"/>
    </xf>
    <xf numFmtId="0" fontId="86" fillId="0" borderId="19" xfId="0" applyFont="1" applyBorder="1" applyAlignment="1">
      <alignment horizontal="center" vertical="center" wrapText="1"/>
    </xf>
    <xf numFmtId="0" fontId="20" fillId="19" borderId="66" xfId="0" applyFont="1" applyFill="1" applyBorder="1" applyAlignment="1">
      <alignment horizontal="center" vertical="center"/>
    </xf>
    <xf numFmtId="0" fontId="20" fillId="19" borderId="55" xfId="0" applyFont="1" applyFill="1" applyBorder="1" applyAlignment="1">
      <alignment horizontal="center" vertical="center"/>
    </xf>
    <xf numFmtId="0" fontId="20" fillId="19" borderId="63" xfId="0" applyFont="1" applyFill="1" applyBorder="1" applyAlignment="1">
      <alignment horizontal="center" vertical="center"/>
    </xf>
    <xf numFmtId="0" fontId="63" fillId="0" borderId="19" xfId="0" applyFont="1" applyBorder="1" applyAlignment="1">
      <alignment horizontal="center"/>
    </xf>
    <xf numFmtId="0" fontId="63" fillId="0" borderId="19" xfId="0" applyFont="1" applyBorder="1" applyAlignment="1">
      <alignment horizontal="left" vertical="center" wrapText="1"/>
    </xf>
    <xf numFmtId="0" fontId="86" fillId="0" borderId="62" xfId="0" applyFont="1" applyBorder="1" applyAlignment="1">
      <alignment horizontal="center" vertical="center" wrapText="1"/>
    </xf>
    <xf numFmtId="0" fontId="86" fillId="0" borderId="61" xfId="0" applyFont="1" applyBorder="1" applyAlignment="1">
      <alignment horizontal="center" vertical="center" wrapText="1"/>
    </xf>
    <xf numFmtId="0" fontId="105" fillId="0" borderId="0" xfId="0" applyFont="1" applyAlignment="1">
      <alignment horizontal="center" vertical="center" wrapText="1"/>
    </xf>
    <xf numFmtId="0" fontId="105" fillId="0" borderId="0" xfId="0" applyFont="1" applyAlignment="1">
      <alignment horizontal="center"/>
    </xf>
    <xf numFmtId="0" fontId="63" fillId="0" borderId="19" xfId="0" applyFont="1" applyBorder="1" applyAlignment="1">
      <alignment horizontal="left" vertical="top" wrapText="1"/>
    </xf>
    <xf numFmtId="0" fontId="27" fillId="0" borderId="58" xfId="0" applyFont="1" applyBorder="1" applyAlignment="1">
      <alignment horizontal="center"/>
    </xf>
    <xf numFmtId="0" fontId="27" fillId="0" borderId="55" xfId="0" applyFont="1" applyBorder="1" applyAlignment="1">
      <alignment horizontal="center"/>
    </xf>
    <xf numFmtId="0" fontId="27" fillId="0" borderId="59" xfId="0" applyFont="1" applyBorder="1" applyAlignment="1">
      <alignment horizontal="center"/>
    </xf>
    <xf numFmtId="0" fontId="27" fillId="0" borderId="20" xfId="0" applyFont="1" applyBorder="1" applyAlignment="1">
      <alignment horizontal="center"/>
    </xf>
    <xf numFmtId="0" fontId="87" fillId="0" borderId="58" xfId="0" applyFont="1" applyBorder="1" applyAlignment="1" applyProtection="1">
      <alignment horizontal="left"/>
      <protection locked="0"/>
    </xf>
    <xf numFmtId="0" fontId="87" fillId="0" borderId="59" xfId="0" applyFont="1" applyBorder="1" applyAlignment="1" applyProtection="1">
      <alignment horizontal="left"/>
      <protection locked="0"/>
    </xf>
    <xf numFmtId="0" fontId="27" fillId="0" borderId="19" xfId="0" applyFont="1" applyBorder="1" applyAlignment="1">
      <alignment horizontal="center" vertical="center" wrapText="1"/>
    </xf>
    <xf numFmtId="164" fontId="100" fillId="0" borderId="58" xfId="0" applyNumberFormat="1" applyFont="1" applyBorder="1" applyAlignment="1">
      <alignment horizontal="center" vertical="center"/>
    </xf>
    <xf numFmtId="164" fontId="100" fillId="0" borderId="20" xfId="0" applyNumberFormat="1" applyFont="1" applyBorder="1" applyAlignment="1">
      <alignment horizontal="center" vertical="center"/>
    </xf>
    <xf numFmtId="0" fontId="27" fillId="0" borderId="57" xfId="0" applyFont="1" applyBorder="1" applyAlignment="1">
      <alignment horizontal="center" vertical="center" wrapText="1"/>
    </xf>
    <xf numFmtId="0" fontId="27" fillId="0" borderId="61" xfId="0" applyFont="1" applyBorder="1" applyAlignment="1">
      <alignment horizontal="center" vertical="center" wrapText="1"/>
    </xf>
    <xf numFmtId="0" fontId="20" fillId="0" borderId="58" xfId="0" applyFont="1" applyBorder="1" applyAlignment="1">
      <alignment horizontal="center"/>
    </xf>
    <xf numFmtId="0" fontId="27" fillId="0" borderId="57" xfId="0" applyFont="1" applyBorder="1" applyAlignment="1">
      <alignment horizontal="left" vertical="center" wrapText="1"/>
    </xf>
    <xf numFmtId="0" fontId="27" fillId="0" borderId="61" xfId="0" applyFont="1" applyBorder="1" applyAlignment="1">
      <alignment horizontal="left" vertical="center" wrapText="1"/>
    </xf>
    <xf numFmtId="0" fontId="17" fillId="0" borderId="58" xfId="0" applyFont="1" applyBorder="1" applyAlignment="1">
      <alignment horizontal="left"/>
    </xf>
    <xf numFmtId="0" fontId="17" fillId="0" borderId="59" xfId="0" applyFont="1" applyBorder="1" applyAlignment="1">
      <alignment horizontal="left"/>
    </xf>
    <xf numFmtId="0" fontId="17" fillId="0" borderId="20" xfId="0" applyFont="1" applyBorder="1" applyAlignment="1">
      <alignment horizontal="left"/>
    </xf>
    <xf numFmtId="0" fontId="86" fillId="0" borderId="57" xfId="0" applyFont="1" applyBorder="1" applyAlignment="1">
      <alignment horizontal="center" vertical="center" wrapText="1"/>
    </xf>
    <xf numFmtId="0" fontId="17" fillId="0" borderId="58" xfId="0" applyFont="1" applyBorder="1" applyAlignment="1">
      <alignment horizontal="left" vertical="center"/>
    </xf>
    <xf numFmtId="0" fontId="17" fillId="0" borderId="20" xfId="0" applyFont="1" applyBorder="1" applyAlignment="1">
      <alignment horizontal="left" vertical="center"/>
    </xf>
    <xf numFmtId="0" fontId="113" fillId="0" borderId="58" xfId="0" applyFont="1" applyBorder="1" applyAlignment="1">
      <alignment horizontal="center" vertical="center" wrapText="1"/>
    </xf>
    <xf numFmtId="0" fontId="113" fillId="0" borderId="59" xfId="0" applyFont="1" applyBorder="1" applyAlignment="1">
      <alignment horizontal="center" vertical="center" wrapText="1"/>
    </xf>
    <xf numFmtId="0" fontId="113" fillId="0" borderId="20" xfId="0" applyFont="1" applyBorder="1" applyAlignment="1">
      <alignment horizontal="center" vertical="center" wrapText="1"/>
    </xf>
    <xf numFmtId="0" fontId="84" fillId="0" borderId="58" xfId="0" applyFont="1" applyBorder="1" applyAlignment="1" applyProtection="1">
      <alignment horizontal="left" vertical="center"/>
      <protection locked="0"/>
    </xf>
    <xf numFmtId="0" fontId="84" fillId="0" borderId="59" xfId="0" applyFont="1" applyBorder="1" applyAlignment="1" applyProtection="1">
      <alignment horizontal="left" vertical="center"/>
      <protection locked="0"/>
    </xf>
    <xf numFmtId="0" fontId="84" fillId="0" borderId="20" xfId="0" applyFont="1" applyBorder="1" applyAlignment="1" applyProtection="1">
      <alignment horizontal="left" vertical="center"/>
      <protection locked="0"/>
    </xf>
    <xf numFmtId="0" fontId="91" fillId="0" borderId="58" xfId="0" applyFont="1" applyBorder="1" applyAlignment="1">
      <alignment horizontal="center" vertical="center"/>
    </xf>
    <xf numFmtId="0" fontId="91" fillId="0" borderId="59" xfId="0" applyFont="1" applyBorder="1" applyAlignment="1">
      <alignment horizontal="center" vertical="center"/>
    </xf>
    <xf numFmtId="0" fontId="91" fillId="0" borderId="20" xfId="0" applyFont="1" applyBorder="1" applyAlignment="1">
      <alignment horizontal="center" vertical="center"/>
    </xf>
    <xf numFmtId="0" fontId="68" fillId="0" borderId="58" xfId="0" applyFont="1" applyBorder="1" applyAlignment="1">
      <alignment horizontal="center" vertical="center"/>
    </xf>
    <xf numFmtId="0" fontId="68" fillId="0" borderId="20" xfId="0" applyFont="1" applyBorder="1" applyAlignment="1">
      <alignment horizontal="center" vertical="center"/>
    </xf>
    <xf numFmtId="0" fontId="4" fillId="0" borderId="57"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72" fillId="0" borderId="57" xfId="0" applyFont="1" applyBorder="1" applyAlignment="1" applyProtection="1">
      <alignment horizontal="center" vertical="center"/>
      <protection locked="0"/>
    </xf>
    <xf numFmtId="0" fontId="72" fillId="0" borderId="61" xfId="0" applyFont="1" applyBorder="1" applyAlignment="1" applyProtection="1">
      <alignment horizontal="center" vertical="center"/>
      <protection locked="0"/>
    </xf>
    <xf numFmtId="0" fontId="117" fillId="8" borderId="77" xfId="0" applyFont="1" applyFill="1" applyBorder="1" applyAlignment="1">
      <alignment horizontal="center" vertical="center"/>
    </xf>
    <xf numFmtId="0" fontId="117" fillId="8" borderId="59" xfId="0" applyFont="1" applyFill="1" applyBorder="1" applyAlignment="1">
      <alignment horizontal="center" vertical="center"/>
    </xf>
    <xf numFmtId="0" fontId="61" fillId="0" borderId="0" xfId="0" applyFont="1" applyAlignment="1">
      <alignment horizontal="center" vertical="center"/>
    </xf>
    <xf numFmtId="0" fontId="74" fillId="0" borderId="57" xfId="0" applyFont="1" applyBorder="1" applyAlignment="1" applyProtection="1">
      <alignment horizontal="center" vertical="center" wrapText="1"/>
      <protection locked="0"/>
    </xf>
    <xf numFmtId="0" fontId="74" fillId="0" borderId="61" xfId="0" applyFont="1" applyBorder="1" applyAlignment="1" applyProtection="1">
      <alignment horizontal="center" vertical="center" wrapText="1"/>
      <protection locked="0"/>
    </xf>
    <xf numFmtId="0" fontId="72" fillId="0" borderId="57" xfId="0" applyFont="1" applyBorder="1" applyAlignment="1" applyProtection="1">
      <alignment horizontal="center" vertical="center" wrapText="1"/>
      <protection locked="0"/>
    </xf>
    <xf numFmtId="0" fontId="72" fillId="0" borderId="61" xfId="0" applyFont="1" applyBorder="1" applyAlignment="1" applyProtection="1">
      <alignment horizontal="center" vertical="center" wrapText="1"/>
      <protection locked="0"/>
    </xf>
    <xf numFmtId="0" fontId="73" fillId="0" borderId="57" xfId="0" applyFont="1" applyBorder="1" applyAlignment="1" applyProtection="1">
      <alignment horizontal="center" vertical="center" wrapText="1"/>
      <protection locked="0"/>
    </xf>
    <xf numFmtId="0" fontId="73" fillId="0" borderId="61" xfId="0" applyFont="1" applyBorder="1" applyAlignment="1" applyProtection="1">
      <alignment horizontal="center" vertical="center" wrapText="1"/>
      <protection locked="0"/>
    </xf>
    <xf numFmtId="0" fontId="68" fillId="0" borderId="0" xfId="0" applyFont="1" applyAlignment="1" applyProtection="1">
      <alignment horizontal="center"/>
      <protection locked="0"/>
    </xf>
    <xf numFmtId="0" fontId="65" fillId="0" borderId="0" xfId="0" applyFont="1" applyAlignment="1">
      <alignment horizontal="center" vertical="center"/>
    </xf>
    <xf numFmtId="0" fontId="17" fillId="0" borderId="0" xfId="0" applyFont="1" applyAlignment="1">
      <alignment horizontal="left" vertical="center" wrapText="1"/>
    </xf>
    <xf numFmtId="0" fontId="107" fillId="0" borderId="0" xfId="0" applyFont="1" applyAlignment="1" applyProtection="1">
      <alignment horizontal="left" vertical="center"/>
      <protection locked="0"/>
    </xf>
    <xf numFmtId="0" fontId="107" fillId="0" borderId="0" xfId="0" applyFont="1" applyAlignment="1">
      <alignment horizontal="center" vertical="center"/>
    </xf>
    <xf numFmtId="0" fontId="108" fillId="0" borderId="0" xfId="0" applyFont="1" applyProtection="1">
      <alignment vertical="center"/>
      <protection locked="0"/>
    </xf>
    <xf numFmtId="0" fontId="101" fillId="0" borderId="0" xfId="0" applyFont="1" applyAlignment="1">
      <alignment horizontal="center" vertical="center"/>
    </xf>
    <xf numFmtId="0" fontId="65" fillId="0" borderId="55" xfId="0" applyFont="1" applyBorder="1" applyAlignment="1">
      <alignment horizontal="center" vertical="center"/>
    </xf>
    <xf numFmtId="0" fontId="71" fillId="0" borderId="0" xfId="0" applyFont="1" applyAlignment="1">
      <alignment horizontal="center" vertical="center"/>
    </xf>
    <xf numFmtId="0" fontId="72" fillId="0" borderId="19"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74" fillId="0" borderId="19" xfId="0" applyFont="1" applyBorder="1" applyAlignment="1" applyProtection="1">
      <alignment horizontal="center" vertical="center" wrapText="1"/>
      <protection locked="0"/>
    </xf>
    <xf numFmtId="0" fontId="72" fillId="0" borderId="19" xfId="0" applyFont="1" applyBorder="1" applyAlignment="1" applyProtection="1">
      <alignment horizontal="center" vertical="center" wrapText="1"/>
      <protection locked="0"/>
    </xf>
    <xf numFmtId="0" fontId="117" fillId="8" borderId="56" xfId="0" applyFont="1" applyFill="1" applyBorder="1" applyAlignment="1">
      <alignment horizontal="center" vertical="center"/>
    </xf>
    <xf numFmtId="0" fontId="108" fillId="0" borderId="0" xfId="0" applyFont="1" applyProtection="1">
      <alignment vertical="center"/>
    </xf>
    <xf numFmtId="0" fontId="73" fillId="0" borderId="19"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protection locked="0"/>
    </xf>
    <xf numFmtId="0" fontId="108" fillId="0" borderId="0" xfId="0" applyFont="1" applyAlignment="1" applyProtection="1">
      <alignment vertical="center" wrapText="1"/>
      <protection locked="0"/>
    </xf>
    <xf numFmtId="0" fontId="101"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65" fillId="0" borderId="0" xfId="0" applyFont="1" applyBorder="1" applyAlignment="1">
      <alignment horizontal="center" vertical="center"/>
    </xf>
    <xf numFmtId="0" fontId="162" fillId="8" borderId="0" xfId="0" applyFont="1" applyFill="1" applyBorder="1" applyAlignment="1">
      <alignment horizontal="center" vertical="center" textRotation="90"/>
    </xf>
    <xf numFmtId="0" fontId="62" fillId="0" borderId="19" xfId="0" applyFont="1" applyBorder="1" applyAlignment="1" applyProtection="1">
      <alignment horizontal="center" vertical="center"/>
      <protection locked="0"/>
    </xf>
    <xf numFmtId="0" fontId="161" fillId="0" borderId="0" xfId="0" applyFont="1" applyBorder="1" applyAlignment="1">
      <alignment horizontal="center" vertical="center"/>
    </xf>
    <xf numFmtId="0" fontId="75" fillId="0" borderId="19" xfId="0" applyFont="1" applyBorder="1" applyAlignment="1" applyProtection="1">
      <alignment horizontal="center" vertical="center" wrapText="1"/>
      <protection locked="0"/>
    </xf>
    <xf numFmtId="0" fontId="62" fillId="0" borderId="19" xfId="0" applyFont="1" applyBorder="1" applyAlignment="1">
      <alignment horizontal="center" vertical="center"/>
    </xf>
    <xf numFmtId="0" fontId="40" fillId="0" borderId="60" xfId="0" applyFont="1" applyBorder="1" applyAlignment="1">
      <alignment vertical="center" textRotation="39"/>
    </xf>
    <xf numFmtId="0" fontId="74" fillId="0" borderId="57" xfId="0" applyFont="1" applyBorder="1" applyAlignment="1">
      <alignment horizontal="center" vertical="center" wrapText="1"/>
    </xf>
    <xf numFmtId="0" fontId="74" fillId="0" borderId="61" xfId="0" applyFont="1" applyBorder="1" applyAlignment="1">
      <alignment horizontal="center" vertical="center" wrapText="1"/>
    </xf>
    <xf numFmtId="0" fontId="148" fillId="0" borderId="33" xfId="0" applyFont="1" applyBorder="1" applyAlignment="1">
      <alignment vertical="center" wrapText="1"/>
    </xf>
    <xf numFmtId="0" fontId="148" fillId="0" borderId="48" xfId="0" applyFont="1" applyBorder="1" applyAlignment="1">
      <alignment vertical="center" wrapText="1"/>
    </xf>
    <xf numFmtId="0" fontId="146" fillId="0" borderId="47" xfId="0" applyFont="1" applyBorder="1" applyAlignment="1">
      <alignment vertical="center" wrapText="1"/>
    </xf>
    <xf numFmtId="0" fontId="146" fillId="0" borderId="48" xfId="0" applyFont="1" applyBorder="1" applyAlignment="1">
      <alignment vertical="center" wrapText="1"/>
    </xf>
    <xf numFmtId="0" fontId="146" fillId="0" borderId="33" xfId="0" applyFont="1" applyBorder="1" applyAlignment="1">
      <alignment vertical="center" wrapText="1"/>
    </xf>
    <xf numFmtId="0" fontId="141" fillId="8" borderId="0" xfId="0" applyFont="1" applyFill="1" applyAlignment="1">
      <alignment horizontal="center" vertical="center"/>
    </xf>
    <xf numFmtId="0" fontId="143" fillId="0" borderId="0" xfId="0" applyFont="1" applyAlignment="1">
      <alignment horizontal="left" vertical="center"/>
    </xf>
    <xf numFmtId="0" fontId="145" fillId="0" borderId="47" xfId="0" applyFont="1" applyBorder="1" applyAlignment="1">
      <alignment vertical="center" wrapText="1"/>
    </xf>
    <xf numFmtId="0" fontId="145" fillId="0" borderId="33" xfId="0" applyFont="1" applyBorder="1" applyAlignment="1">
      <alignment vertical="center" wrapText="1"/>
    </xf>
    <xf numFmtId="0" fontId="145" fillId="0" borderId="48" xfId="0" applyFont="1" applyBorder="1" applyAlignment="1">
      <alignment vertical="center" wrapText="1"/>
    </xf>
    <xf numFmtId="0" fontId="148" fillId="0" borderId="47" xfId="0" applyFont="1" applyBorder="1" applyAlignment="1">
      <alignment horizontal="left" vertical="center" wrapText="1" indent="1"/>
    </xf>
    <xf numFmtId="0" fontId="148" fillId="0" borderId="33" xfId="0" applyFont="1" applyBorder="1" applyAlignment="1">
      <alignment horizontal="left" vertical="center" wrapText="1" indent="1"/>
    </xf>
    <xf numFmtId="0" fontId="148" fillId="0" borderId="48" xfId="0" applyFont="1" applyBorder="1" applyAlignment="1">
      <alignment horizontal="left" vertical="center" wrapText="1" indent="1"/>
    </xf>
    <xf numFmtId="0" fontId="147" fillId="0" borderId="45" xfId="0" applyFont="1" applyBorder="1" applyAlignment="1">
      <alignment vertical="center" wrapText="1"/>
    </xf>
    <xf numFmtId="0" fontId="148" fillId="0" borderId="47" xfId="0" applyFont="1" applyBorder="1" applyAlignment="1">
      <alignment vertical="center" wrapText="1"/>
    </xf>
    <xf numFmtId="0" fontId="148" fillId="0" borderId="36" xfId="0" applyFont="1" applyBorder="1" applyAlignment="1">
      <alignment vertical="center" wrapText="1"/>
    </xf>
    <xf numFmtId="0" fontId="148" fillId="0" borderId="50" xfId="0" applyFont="1" applyBorder="1" applyAlignment="1">
      <alignment vertical="center" wrapText="1"/>
    </xf>
    <xf numFmtId="0" fontId="148" fillId="0" borderId="30" xfId="0" applyFont="1" applyBorder="1" applyAlignment="1">
      <alignment vertical="center" wrapText="1"/>
    </xf>
    <xf numFmtId="0" fontId="148" fillId="0" borderId="51" xfId="0" applyFont="1" applyBorder="1" applyAlignment="1">
      <alignment vertical="center" wrapText="1"/>
    </xf>
    <xf numFmtId="0" fontId="154" fillId="0" borderId="47" xfId="0" applyFont="1" applyBorder="1" applyAlignment="1">
      <alignment horizontal="center" vertical="center" wrapText="1"/>
    </xf>
    <xf numFmtId="0" fontId="154" fillId="0" borderId="33" xfId="0" applyFont="1" applyBorder="1" applyAlignment="1">
      <alignment horizontal="center" vertical="center" wrapText="1"/>
    </xf>
    <xf numFmtId="0" fontId="148" fillId="0" borderId="49" xfId="0" applyFont="1" applyBorder="1" applyAlignment="1">
      <alignment vertical="center" wrapText="1"/>
    </xf>
    <xf numFmtId="0" fontId="148" fillId="0" borderId="68" xfId="0" applyFont="1" applyBorder="1" applyAlignment="1">
      <alignment vertical="center" wrapText="1"/>
    </xf>
    <xf numFmtId="0" fontId="148" fillId="0" borderId="47" xfId="0" applyFont="1" applyBorder="1" applyAlignment="1">
      <alignment horizontal="center" vertical="center" wrapText="1"/>
    </xf>
    <xf numFmtId="0" fontId="148" fillId="0" borderId="33" xfId="0" applyFont="1" applyBorder="1" applyAlignment="1">
      <alignment horizontal="center" vertical="center" wrapText="1"/>
    </xf>
    <xf numFmtId="0" fontId="148" fillId="0" borderId="48" xfId="0" applyFont="1" applyBorder="1" applyAlignment="1">
      <alignment horizontal="center" vertical="center" wrapText="1"/>
    </xf>
    <xf numFmtId="0" fontId="148" fillId="0" borderId="68" xfId="0" applyFont="1" applyBorder="1" applyAlignment="1">
      <alignment horizontal="center" vertical="center" wrapText="1"/>
    </xf>
    <xf numFmtId="0" fontId="148" fillId="0" borderId="30" xfId="0" applyFont="1" applyBorder="1" applyAlignment="1">
      <alignment horizontal="center" vertical="center" wrapText="1"/>
    </xf>
    <xf numFmtId="0" fontId="148" fillId="0" borderId="51" xfId="0" applyFont="1" applyBorder="1" applyAlignment="1">
      <alignment horizontal="center" vertical="center" wrapText="1"/>
    </xf>
    <xf numFmtId="0" fontId="148" fillId="0" borderId="49" xfId="0" applyFont="1" applyBorder="1" applyAlignment="1">
      <alignment horizontal="center" vertical="center" wrapText="1"/>
    </xf>
    <xf numFmtId="0" fontId="148" fillId="0" borderId="36" xfId="0" applyFont="1" applyBorder="1" applyAlignment="1">
      <alignment horizontal="center" vertical="center" wrapText="1"/>
    </xf>
    <xf numFmtId="0" fontId="148" fillId="0" borderId="50" xfId="0" applyFont="1" applyBorder="1" applyAlignment="1">
      <alignment horizontal="center" vertical="center" wrapText="1"/>
    </xf>
    <xf numFmtId="0" fontId="146" fillId="0" borderId="49" xfId="0" applyFont="1" applyBorder="1" applyAlignment="1">
      <alignment vertical="center" wrapText="1"/>
    </xf>
    <xf numFmtId="0" fontId="146" fillId="0" borderId="36" xfId="0" applyFont="1" applyBorder="1" applyAlignment="1">
      <alignment vertical="center" wrapText="1"/>
    </xf>
    <xf numFmtId="0" fontId="146" fillId="0" borderId="50" xfId="0" applyFont="1" applyBorder="1" applyAlignment="1">
      <alignment vertical="center" wrapText="1"/>
    </xf>
    <xf numFmtId="0" fontId="149" fillId="0" borderId="47" xfId="0" applyFont="1" applyBorder="1" applyAlignment="1">
      <alignment vertical="center" wrapText="1"/>
    </xf>
    <xf numFmtId="0" fontId="149" fillId="0" borderId="48" xfId="0" applyFont="1" applyBorder="1" applyAlignment="1">
      <alignment vertical="center" wrapText="1"/>
    </xf>
    <xf numFmtId="0" fontId="146" fillId="0" borderId="68" xfId="0" applyFont="1" applyBorder="1" applyAlignment="1">
      <alignment vertical="center" wrapText="1"/>
    </xf>
    <xf numFmtId="0" fontId="146" fillId="0" borderId="30" xfId="0" applyFont="1" applyBorder="1" applyAlignment="1">
      <alignment vertical="center" wrapText="1"/>
    </xf>
    <xf numFmtId="0" fontId="146" fillId="0" borderId="51" xfId="0" applyFont="1" applyBorder="1" applyAlignment="1">
      <alignment vertical="center" wrapText="1"/>
    </xf>
    <xf numFmtId="0" fontId="154" fillId="0" borderId="49" xfId="0" applyFont="1" applyBorder="1" applyAlignment="1">
      <alignment horizontal="center" vertical="center" wrapText="1"/>
    </xf>
    <xf numFmtId="0" fontId="154" fillId="0" borderId="50" xfId="0" applyFont="1" applyBorder="1" applyAlignment="1">
      <alignment horizontal="center" vertical="center" wrapText="1"/>
    </xf>
    <xf numFmtId="0" fontId="149" fillId="0" borderId="47" xfId="0" applyFont="1" applyBorder="1" applyAlignment="1">
      <alignment horizontal="right" vertical="center" wrapText="1"/>
    </xf>
    <xf numFmtId="0" fontId="149" fillId="0" borderId="33" xfId="0" applyFont="1" applyBorder="1" applyAlignment="1">
      <alignment horizontal="right" vertical="center" wrapText="1"/>
    </xf>
    <xf numFmtId="0" fontId="150" fillId="0" borderId="33" xfId="0" applyFont="1" applyBorder="1" applyAlignment="1">
      <alignment vertical="center" wrapText="1"/>
    </xf>
    <xf numFmtId="0" fontId="150" fillId="0" borderId="48" xfId="0" applyFont="1" applyBorder="1" applyAlignment="1">
      <alignment vertical="center" wrapText="1"/>
    </xf>
    <xf numFmtId="0" fontId="150" fillId="0" borderId="47" xfId="0" applyFont="1" applyBorder="1" applyAlignment="1">
      <alignment vertical="center" wrapText="1"/>
    </xf>
    <xf numFmtId="0" fontId="149" fillId="0" borderId="47" xfId="0" applyFont="1" applyBorder="1" applyAlignment="1">
      <alignment horizontal="center" vertical="center" wrapText="1"/>
    </xf>
    <xf numFmtId="0" fontId="149" fillId="0" borderId="33" xfId="0" applyFont="1" applyBorder="1" applyAlignment="1">
      <alignment horizontal="center" vertical="center" wrapText="1"/>
    </xf>
    <xf numFmtId="0" fontId="149" fillId="0" borderId="48" xfId="0" applyFont="1" applyBorder="1" applyAlignment="1">
      <alignment horizontal="center" vertical="center" wrapText="1"/>
    </xf>
    <xf numFmtId="0" fontId="149" fillId="0" borderId="33" xfId="0" applyFont="1" applyBorder="1" applyAlignment="1">
      <alignment vertical="center" wrapText="1"/>
    </xf>
    <xf numFmtId="0" fontId="154" fillId="0" borderId="68" xfId="0" applyFont="1" applyBorder="1" applyAlignment="1">
      <alignment horizontal="center" vertical="center" wrapText="1"/>
    </xf>
    <xf numFmtId="0" fontId="154" fillId="0" borderId="51" xfId="0" applyFont="1" applyBorder="1" applyAlignment="1">
      <alignment horizontal="center" vertical="center" wrapText="1"/>
    </xf>
    <xf numFmtId="0" fontId="145" fillId="0" borderId="58" xfId="0" applyFont="1" applyBorder="1" applyAlignment="1">
      <alignment horizontal="left" vertical="center" wrapText="1"/>
    </xf>
    <xf numFmtId="0" fontId="145" fillId="0" borderId="59" xfId="0" applyFont="1" applyBorder="1" applyAlignment="1">
      <alignment horizontal="left" vertical="center" wrapText="1"/>
    </xf>
    <xf numFmtId="0" fontId="145" fillId="0" borderId="20" xfId="0" applyFont="1" applyBorder="1" applyAlignment="1">
      <alignment horizontal="left" vertical="center" wrapText="1"/>
    </xf>
    <xf numFmtId="0" fontId="154" fillId="0" borderId="48" xfId="0" applyFont="1" applyBorder="1" applyAlignment="1">
      <alignment horizontal="center" vertical="center" wrapText="1"/>
    </xf>
    <xf numFmtId="0" fontId="145" fillId="0" borderId="0" xfId="0" applyFont="1" applyAlignment="1">
      <alignment horizontal="left"/>
    </xf>
    <xf numFmtId="0" fontId="117" fillId="8" borderId="46" xfId="0" applyFont="1" applyFill="1" applyBorder="1" applyAlignment="1">
      <alignment horizontal="left" vertical="center"/>
    </xf>
    <xf numFmtId="0" fontId="117" fillId="8" borderId="0" xfId="0" applyFont="1" applyFill="1" applyBorder="1" applyAlignment="1">
      <alignment horizontal="left" vertical="center"/>
    </xf>
    <xf numFmtId="14" fontId="14" fillId="0" borderId="10" xfId="0" applyNumberFormat="1" applyFont="1" applyBorder="1" applyAlignment="1" applyProtection="1">
      <alignment horizontal="center" vertical="center"/>
      <protection locked="0"/>
    </xf>
  </cellXfs>
  <cellStyles count="2">
    <cellStyle name="Comma" xfId="1" builtinId="3"/>
    <cellStyle name="Normal" xfId="0" builtinId="0"/>
  </cellStyles>
  <dxfs count="6">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36" Type="http://www.wps.cn/officeDocument/2020/cellImage" Target="NUL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hyperlink" Target="#'&#2325;&#2348;&#2381;&#2348;&#2337;&#2381;&#2337;&#2368; &#2360;&#2370;&#2330;&#2367;'!Print_Area"/><Relationship Id="rId2" Type="http://schemas.openxmlformats.org/officeDocument/2006/relationships/hyperlink" Target="#'&#2319;&#2341;&#2375;&#2354;&#2375;&#2335;&#2367;&#2325;&#2381;&#2360; &#2360;&#2370;&#2330;&#2368;'!Print_Area"/><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3" Type="http://schemas.openxmlformats.org/officeDocument/2006/relationships/hyperlink" Target="#'MASTER DATA'!A1"/><Relationship Id="rId2" Type="http://schemas.openxmlformats.org/officeDocument/2006/relationships/image" Target="../media/image13.jpeg"/><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3" Type="http://schemas.openxmlformats.org/officeDocument/2006/relationships/hyperlink" Target="#'MASTER DATA'!A1"/><Relationship Id="rId2" Type="http://schemas.openxmlformats.org/officeDocument/2006/relationships/image" Target="../media/image15.jpeg"/><Relationship Id="rId1" Type="http://schemas.openxmlformats.org/officeDocument/2006/relationships/image" Target="../media/image14.jpeg"/><Relationship Id="rId4" Type="http://schemas.openxmlformats.org/officeDocument/2006/relationships/hyperlink" Target="#'SEARCH S.R.NO'!A1"/></Relationships>
</file>

<file path=xl/drawings/_rels/drawing9.xml.rels><?xml version="1.0" encoding="UTF-8" standalone="yes"?>
<Relationships xmlns="http://schemas.openxmlformats.org/package/2006/relationships"><Relationship Id="rId2" Type="http://schemas.openxmlformats.org/officeDocument/2006/relationships/hyperlink" Target="#'MASTER DATA'!A1"/><Relationship Id="rId1" Type="http://schemas.openxmlformats.org/officeDocument/2006/relationships/hyperlink" Target="#'SEARCH S.R.NO'!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895349</xdr:colOff>
      <xdr:row>4</xdr:row>
      <xdr:rowOff>190500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895349" cy="2505074"/>
        </a:xfrm>
        <a:prstGeom prst="rect">
          <a:avLst/>
        </a:prstGeom>
      </xdr:spPr>
    </xdr:pic>
    <xdr:clientData/>
  </xdr:twoCellAnchor>
  <xdr:twoCellAnchor editAs="oneCell">
    <xdr:from>
      <xdr:col>0</xdr:col>
      <xdr:colOff>0</xdr:colOff>
      <xdr:row>10</xdr:row>
      <xdr:rowOff>161929</xdr:rowOff>
    </xdr:from>
    <xdr:to>
      <xdr:col>2</xdr:col>
      <xdr:colOff>219074</xdr:colOff>
      <xdr:row>12</xdr:row>
      <xdr:rowOff>228604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442912" y="4510092"/>
          <a:ext cx="495300" cy="1381124"/>
        </a:xfrm>
        <a:prstGeom prst="rect">
          <a:avLst/>
        </a:prstGeom>
      </xdr:spPr>
    </xdr:pic>
    <xdr:clientData/>
  </xdr:twoCellAnchor>
  <xdr:twoCellAnchor editAs="oneCell">
    <xdr:from>
      <xdr:col>17</xdr:col>
      <xdr:colOff>47625</xdr:colOff>
      <xdr:row>4</xdr:row>
      <xdr:rowOff>228599</xdr:rowOff>
    </xdr:from>
    <xdr:to>
      <xdr:col>18</xdr:col>
      <xdr:colOff>28574</xdr:colOff>
      <xdr:row>10</xdr:row>
      <xdr:rowOff>104774</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2543174"/>
          <a:ext cx="895349" cy="2352675"/>
        </a:xfrm>
        <a:prstGeom prst="rect">
          <a:avLst/>
        </a:prstGeom>
      </xdr:spPr>
    </xdr:pic>
    <xdr:clientData/>
  </xdr:twoCellAnchor>
  <xdr:twoCellAnchor editAs="oneCell">
    <xdr:from>
      <xdr:col>15</xdr:col>
      <xdr:colOff>36799</xdr:colOff>
      <xdr:row>11</xdr:row>
      <xdr:rowOff>26102</xdr:rowOff>
    </xdr:from>
    <xdr:to>
      <xdr:col>17</xdr:col>
      <xdr:colOff>876300</xdr:colOff>
      <xdr:row>1048576</xdr:row>
      <xdr:rowOff>34786</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10491557" y="4382719"/>
          <a:ext cx="513509" cy="1763426"/>
        </a:xfrm>
        <a:prstGeom prst="rect">
          <a:avLst/>
        </a:prstGeom>
      </xdr:spPr>
    </xdr:pic>
    <xdr:clientData/>
  </xdr:twoCellAnchor>
  <xdr:twoCellAnchor>
    <xdr:from>
      <xdr:col>17</xdr:col>
      <xdr:colOff>19050</xdr:colOff>
      <xdr:row>0</xdr:row>
      <xdr:rowOff>47624</xdr:rowOff>
    </xdr:from>
    <xdr:to>
      <xdr:col>18</xdr:col>
      <xdr:colOff>247649</xdr:colOff>
      <xdr:row>4</xdr:row>
      <xdr:rowOff>238124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72775" y="47624"/>
          <a:ext cx="895349" cy="2505075"/>
        </a:xfrm>
        <a:prstGeom prst="rect">
          <a:avLst/>
        </a:prstGeom>
      </xdr:spPr>
    </xdr:pic>
    <xdr:clientData/>
  </xdr:twoCellAnchor>
  <xdr:twoCellAnchor>
    <xdr:from>
      <xdr:col>0</xdr:col>
      <xdr:colOff>0</xdr:colOff>
      <xdr:row>4</xdr:row>
      <xdr:rowOff>247650</xdr:rowOff>
    </xdr:from>
    <xdr:to>
      <xdr:col>0</xdr:col>
      <xdr:colOff>895349</xdr:colOff>
      <xdr:row>11</xdr:row>
      <xdr:rowOff>28575</xdr:rowOff>
    </xdr:to>
    <xdr:pic>
      <xdr:nvPicPr>
        <xdr:cNvPr id="10" name="Pictur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62225"/>
          <a:ext cx="895349" cy="24479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333375</xdr:colOff>
      <xdr:row>2</xdr:row>
      <xdr:rowOff>171450</xdr:rowOff>
    </xdr:from>
    <xdr:to>
      <xdr:col>1</xdr:col>
      <xdr:colOff>352425</xdr:colOff>
      <xdr:row>3</xdr:row>
      <xdr:rowOff>0</xdr:rowOff>
    </xdr:to>
    <xdr:pic>
      <xdr:nvPicPr>
        <xdr:cNvPr id="2" name="image7.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885825"/>
          <a:ext cx="180975" cy="3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xdr:colOff>
      <xdr:row>3</xdr:row>
      <xdr:rowOff>0</xdr:rowOff>
    </xdr:from>
    <xdr:to>
      <xdr:col>1</xdr:col>
      <xdr:colOff>28575</xdr:colOff>
      <xdr:row>3</xdr:row>
      <xdr:rowOff>0</xdr:rowOff>
    </xdr:to>
    <xdr:pic>
      <xdr:nvPicPr>
        <xdr:cNvPr id="3" name="image8.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923925"/>
          <a:ext cx="2095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66676</xdr:colOff>
      <xdr:row>0</xdr:row>
      <xdr:rowOff>28575</xdr:rowOff>
    </xdr:from>
    <xdr:to>
      <xdr:col>4</xdr:col>
      <xdr:colOff>219076</xdr:colOff>
      <xdr:row>0</xdr:row>
      <xdr:rowOff>342900</xdr:rowOff>
    </xdr:to>
    <xdr:pic>
      <xdr:nvPicPr>
        <xdr:cNvPr id="4" name="image54.png"/>
        <xdr:cNvPicPr/>
      </xdr:nvPicPr>
      <xdr:blipFill>
        <a:blip xmlns:r="http://schemas.openxmlformats.org/officeDocument/2006/relationships" r:embed="rId3"/>
        <a:srcRect/>
        <a:stretch>
          <a:fillRect/>
        </a:stretch>
      </xdr:blipFill>
      <xdr:spPr>
        <a:xfrm>
          <a:off x="857251" y="219075"/>
          <a:ext cx="533400" cy="314325"/>
        </a:xfrm>
        <a:prstGeom prst="rect">
          <a:avLst/>
        </a:prstGeom>
        <a:ln/>
      </xdr:spPr>
    </xdr:pic>
    <xdr:clientData/>
  </xdr:twoCellAnchor>
  <xdr:twoCellAnchor editAs="oneCell">
    <xdr:from>
      <xdr:col>36</xdr:col>
      <xdr:colOff>85725</xdr:colOff>
      <xdr:row>0</xdr:row>
      <xdr:rowOff>0</xdr:rowOff>
    </xdr:from>
    <xdr:to>
      <xdr:col>38</xdr:col>
      <xdr:colOff>285750</xdr:colOff>
      <xdr:row>1</xdr:row>
      <xdr:rowOff>28575</xdr:rowOff>
    </xdr:to>
    <xdr:pic>
      <xdr:nvPicPr>
        <xdr:cNvPr id="5" name="image54.png"/>
        <xdr:cNvPicPr/>
      </xdr:nvPicPr>
      <xdr:blipFill>
        <a:blip xmlns:r="http://schemas.openxmlformats.org/officeDocument/2006/relationships" r:embed="rId3"/>
        <a:srcRect/>
        <a:stretch>
          <a:fillRect/>
        </a:stretch>
      </xdr:blipFill>
      <xdr:spPr>
        <a:xfrm>
          <a:off x="6686550" y="152400"/>
          <a:ext cx="485775" cy="381000"/>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1019175</xdr:colOff>
      <xdr:row>13</xdr:row>
      <xdr:rowOff>47625</xdr:rowOff>
    </xdr:from>
    <xdr:to>
      <xdr:col>12</xdr:col>
      <xdr:colOff>752475</xdr:colOff>
      <xdr:row>16</xdr:row>
      <xdr:rowOff>285750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2175" y="4181475"/>
          <a:ext cx="781050" cy="876300"/>
        </a:xfrm>
        <a:prstGeom prst="rect">
          <a:avLst/>
        </a:prstGeom>
      </xdr:spPr>
    </xdr:pic>
    <xdr:clientData/>
  </xdr:twoCellAnchor>
  <xdr:twoCellAnchor>
    <xdr:from>
      <xdr:col>0</xdr:col>
      <xdr:colOff>38100</xdr:colOff>
      <xdr:row>13</xdr:row>
      <xdr:rowOff>14251</xdr:rowOff>
    </xdr:from>
    <xdr:to>
      <xdr:col>1</xdr:col>
      <xdr:colOff>104775</xdr:colOff>
      <xdr:row>16</xdr:row>
      <xdr:rowOff>304800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4148101"/>
          <a:ext cx="733425" cy="928724"/>
        </a:xfrm>
        <a:prstGeom prst="rect">
          <a:avLst/>
        </a:prstGeom>
      </xdr:spPr>
    </xdr:pic>
    <xdr:clientData/>
  </xdr:twoCellAnchor>
  <xdr:twoCellAnchor>
    <xdr:from>
      <xdr:col>0</xdr:col>
      <xdr:colOff>28575</xdr:colOff>
      <xdr:row>0</xdr:row>
      <xdr:rowOff>19050</xdr:rowOff>
    </xdr:from>
    <xdr:to>
      <xdr:col>1</xdr:col>
      <xdr:colOff>85725</xdr:colOff>
      <xdr:row>2</xdr:row>
      <xdr:rowOff>276225</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 y="19050"/>
          <a:ext cx="723900" cy="952500"/>
        </a:xfrm>
        <a:prstGeom prst="rect">
          <a:avLst/>
        </a:prstGeom>
      </xdr:spPr>
    </xdr:pic>
    <xdr:clientData/>
  </xdr:twoCellAnchor>
  <xdr:twoCellAnchor>
    <xdr:from>
      <xdr:col>13</xdr:col>
      <xdr:colOff>57151</xdr:colOff>
      <xdr:row>0</xdr:row>
      <xdr:rowOff>47625</xdr:rowOff>
    </xdr:from>
    <xdr:to>
      <xdr:col>14</xdr:col>
      <xdr:colOff>76200</xdr:colOff>
      <xdr:row>3</xdr:row>
      <xdr:rowOff>85725</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668001" y="47625"/>
          <a:ext cx="685799" cy="1019175"/>
        </a:xfrm>
        <a:prstGeom prst="rect">
          <a:avLst/>
        </a:prstGeom>
      </xdr:spPr>
    </xdr:pic>
    <xdr:clientData/>
  </xdr:twoCellAnchor>
  <xdr:twoCellAnchor>
    <xdr:from>
      <xdr:col>11</xdr:col>
      <xdr:colOff>390526</xdr:colOff>
      <xdr:row>15</xdr:row>
      <xdr:rowOff>9525</xdr:rowOff>
    </xdr:from>
    <xdr:to>
      <xdr:col>11</xdr:col>
      <xdr:colOff>971550</xdr:colOff>
      <xdr:row>16</xdr:row>
      <xdr:rowOff>295275</xdr:rowOff>
    </xdr:to>
    <xdr:pic>
      <xdr:nvPicPr>
        <xdr:cNvPr id="11" name="Picture 1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153526" y="4514850"/>
          <a:ext cx="581024" cy="552450"/>
        </a:xfrm>
        <a:prstGeom prst="rect">
          <a:avLst/>
        </a:prstGeom>
      </xdr:spPr>
    </xdr:pic>
    <xdr:clientData/>
  </xdr:twoCellAnchor>
  <xdr:twoCellAnchor>
    <xdr:from>
      <xdr:col>1</xdr:col>
      <xdr:colOff>180975</xdr:colOff>
      <xdr:row>14</xdr:row>
      <xdr:rowOff>228600</xdr:rowOff>
    </xdr:from>
    <xdr:to>
      <xdr:col>2</xdr:col>
      <xdr:colOff>123825</xdr:colOff>
      <xdr:row>16</xdr:row>
      <xdr:rowOff>247650</xdr:rowOff>
    </xdr:to>
    <xdr:pic>
      <xdr:nvPicPr>
        <xdr:cNvPr id="14" name="Picture 1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47725" y="4495800"/>
          <a:ext cx="609600" cy="523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5</xdr:col>
      <xdr:colOff>752475</xdr:colOff>
      <xdr:row>1</xdr:row>
      <xdr:rowOff>352425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3895725" cy="447675"/>
        </a:xfrm>
        <a:prstGeom prst="rect">
          <a:avLst/>
        </a:prstGeom>
      </xdr:spPr>
    </xdr:pic>
    <xdr:clientData/>
  </xdr:twoCellAnchor>
  <xdr:twoCellAnchor editAs="oneCell">
    <xdr:from>
      <xdr:col>8</xdr:col>
      <xdr:colOff>0</xdr:colOff>
      <xdr:row>1</xdr:row>
      <xdr:rowOff>1</xdr:rowOff>
    </xdr:from>
    <xdr:to>
      <xdr:col>10</xdr:col>
      <xdr:colOff>1857375</xdr:colOff>
      <xdr:row>2</xdr:row>
      <xdr:rowOff>9526</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7975" y="95251"/>
          <a:ext cx="3733800" cy="400050"/>
        </a:xfrm>
        <a:prstGeom prst="rect">
          <a:avLst/>
        </a:prstGeom>
      </xdr:spPr>
    </xdr:pic>
    <xdr:clientData/>
  </xdr:twoCellAnchor>
  <xdr:twoCellAnchor>
    <xdr:from>
      <xdr:col>24</xdr:col>
      <xdr:colOff>9525</xdr:colOff>
      <xdr:row>3</xdr:row>
      <xdr:rowOff>0</xdr:rowOff>
    </xdr:from>
    <xdr:to>
      <xdr:col>29</xdr:col>
      <xdr:colOff>228600</xdr:colOff>
      <xdr:row>4</xdr:row>
      <xdr:rowOff>57150</xdr:rowOff>
    </xdr:to>
    <xdr:sp macro="" textlink="">
      <xdr:nvSpPr>
        <xdr:cNvPr id="8" name="Rectangle 7">
          <a:hlinkClick xmlns:r="http://schemas.openxmlformats.org/officeDocument/2006/relationships" r:id="rId2"/>
        </xdr:cNvPr>
        <xdr:cNvSpPr/>
      </xdr:nvSpPr>
      <xdr:spPr>
        <a:xfrm>
          <a:off x="23983950" y="1428750"/>
          <a:ext cx="1495425" cy="390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hi-IN" sz="1100"/>
            <a:t>GO TO    ATHELETICS</a:t>
          </a:r>
          <a:endParaRPr lang="en-IN" sz="1100"/>
        </a:p>
      </xdr:txBody>
    </xdr:sp>
    <xdr:clientData/>
  </xdr:twoCellAnchor>
  <xdr:twoCellAnchor>
    <xdr:from>
      <xdr:col>24</xdr:col>
      <xdr:colOff>0</xdr:colOff>
      <xdr:row>5</xdr:row>
      <xdr:rowOff>47625</xdr:rowOff>
    </xdr:from>
    <xdr:to>
      <xdr:col>29</xdr:col>
      <xdr:colOff>123825</xdr:colOff>
      <xdr:row>6</xdr:row>
      <xdr:rowOff>304800</xdr:rowOff>
    </xdr:to>
    <xdr:sp macro="" textlink="">
      <xdr:nvSpPr>
        <xdr:cNvPr id="9" name="Rectangle 8">
          <a:hlinkClick xmlns:r="http://schemas.openxmlformats.org/officeDocument/2006/relationships" r:id="rId3"/>
        </xdr:cNvPr>
        <xdr:cNvSpPr/>
      </xdr:nvSpPr>
      <xdr:spPr>
        <a:xfrm>
          <a:off x="23974425" y="2143125"/>
          <a:ext cx="1400175" cy="5905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0000"/>
              </a:solidFill>
            </a:rPr>
            <a:t>GO कब्बड्डी</a:t>
          </a:r>
          <a:endParaRPr lang="en-IN" sz="1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1026784</xdr:colOff>
      <xdr:row>7</xdr:row>
      <xdr:rowOff>0</xdr:rowOff>
    </xdr:from>
    <xdr:to>
      <xdr:col>8</xdr:col>
      <xdr:colOff>613491</xdr:colOff>
      <xdr:row>12</xdr:row>
      <xdr:rowOff>101575</xdr:rowOff>
    </xdr:to>
    <xdr:sp macro="" textlink="">
      <xdr:nvSpPr>
        <xdr:cNvPr id="2" name="rect"/>
        <xdr:cNvSpPr/>
      </xdr:nvSpPr>
      <xdr:spPr>
        <a:xfrm>
          <a:off x="5743575" y="2066925"/>
          <a:ext cx="1571625" cy="1523999"/>
        </a:xfrm>
        <a:prstGeom prst="rect">
          <a:avLst/>
        </a:prstGeom>
        <a:solidFill>
          <a:srgbClr val="FFFFFF"/>
        </a:solidFill>
        <a:ln w="25400" cap="flat" cmpd="sng">
          <a:solidFill>
            <a:srgbClr val="493F29"/>
          </a:solidFill>
          <a:prstDash val="solid"/>
          <a:round/>
          <a:headEnd type="none" w="sm" len="sm"/>
          <a:tailEnd type="none" w="sm" len="sm"/>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25" tIns="45699" rIns="91425" bIns="45699" anchor="ctr"/>
        <a:lstStyle/>
        <a:p>
          <a:pPr algn="ctr"/>
          <a:r>
            <a:rPr lang="en-US" altLang="zh-CN" sz="1000" b="1">
              <a:solidFill>
                <a:srgbClr val="000000"/>
              </a:solidFill>
              <a:latin typeface="Calibri" panose="00000000000000000000" charset="0"/>
              <a:ea typeface="Calibri" panose="00000000000000000000" charset="0"/>
            </a:rPr>
            <a:t>PASTE  YOUR  LETEST  PHOTO HERE  &amp;  ATTESTED BY HEADMASTER /PRINCIPAL                                      </a:t>
          </a:r>
        </a:p>
      </xdr:txBody>
    </xdr:sp>
    <xdr:clientData/>
  </xdr:twoCellAnchor>
  <xdr:twoCellAnchor>
    <xdr:from>
      <xdr:col>13</xdr:col>
      <xdr:colOff>478363</xdr:colOff>
      <xdr:row>3</xdr:row>
      <xdr:rowOff>457446</xdr:rowOff>
    </xdr:from>
    <xdr:to>
      <xdr:col>14</xdr:col>
      <xdr:colOff>132623</xdr:colOff>
      <xdr:row>5</xdr:row>
      <xdr:rowOff>85971</xdr:rowOff>
    </xdr:to>
    <xdr:sp macro="" textlink="">
      <xdr:nvSpPr>
        <xdr:cNvPr id="3" name="Right Arrow 2"/>
        <xdr:cNvSpPr/>
      </xdr:nvSpPr>
      <xdr:spPr>
        <a:xfrm rot="12917491">
          <a:off x="8384113" y="1181346"/>
          <a:ext cx="578185" cy="3619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4763</xdr:colOff>
      <xdr:row>0</xdr:row>
      <xdr:rowOff>138112</xdr:rowOff>
    </xdr:from>
    <xdr:to>
      <xdr:col>1</xdr:col>
      <xdr:colOff>500063</xdr:colOff>
      <xdr:row>1</xdr:row>
      <xdr:rowOff>500062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38112"/>
          <a:ext cx="495300" cy="504825"/>
        </a:xfrm>
        <a:prstGeom prst="rect">
          <a:avLst/>
        </a:prstGeom>
      </xdr:spPr>
    </xdr:pic>
    <xdr:clientData/>
  </xdr:twoCellAnchor>
  <xdr:twoCellAnchor editAs="oneCell">
    <xdr:from>
      <xdr:col>10</xdr:col>
      <xdr:colOff>71438</xdr:colOff>
      <xdr:row>1</xdr:row>
      <xdr:rowOff>42862</xdr:rowOff>
    </xdr:from>
    <xdr:to>
      <xdr:col>10</xdr:col>
      <xdr:colOff>566738</xdr:colOff>
      <xdr:row>1</xdr:row>
      <xdr:rowOff>547687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7463" y="185737"/>
          <a:ext cx="495300" cy="504825"/>
        </a:xfrm>
        <a:prstGeom prst="rect">
          <a:avLst/>
        </a:prstGeom>
      </xdr:spPr>
    </xdr:pic>
    <xdr:clientData/>
  </xdr:twoCellAnchor>
  <xdr:twoCellAnchor editAs="oneCell">
    <xdr:from>
      <xdr:col>10</xdr:col>
      <xdr:colOff>90488</xdr:colOff>
      <xdr:row>20</xdr:row>
      <xdr:rowOff>128587</xdr:rowOff>
    </xdr:from>
    <xdr:to>
      <xdr:col>10</xdr:col>
      <xdr:colOff>585788</xdr:colOff>
      <xdr:row>21</xdr:row>
      <xdr:rowOff>28575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6513" y="5310187"/>
          <a:ext cx="495300" cy="566738"/>
        </a:xfrm>
        <a:prstGeom prst="rect">
          <a:avLst/>
        </a:prstGeom>
      </xdr:spPr>
    </xdr:pic>
    <xdr:clientData/>
  </xdr:twoCellAnchor>
  <xdr:twoCellAnchor editAs="oneCell">
    <xdr:from>
      <xdr:col>1</xdr:col>
      <xdr:colOff>52388</xdr:colOff>
      <xdr:row>20</xdr:row>
      <xdr:rowOff>71437</xdr:rowOff>
    </xdr:from>
    <xdr:to>
      <xdr:col>1</xdr:col>
      <xdr:colOff>547688</xdr:colOff>
      <xdr:row>20</xdr:row>
      <xdr:rowOff>576262</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5253037"/>
          <a:ext cx="495300" cy="504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104775</xdr:colOff>
      <xdr:row>1</xdr:row>
      <xdr:rowOff>1</xdr:rowOff>
    </xdr:from>
    <xdr:to>
      <xdr:col>11</xdr:col>
      <xdr:colOff>866775</xdr:colOff>
      <xdr:row>1</xdr:row>
      <xdr:rowOff>542925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7475" y="200026"/>
          <a:ext cx="762000" cy="542924"/>
        </a:xfrm>
        <a:prstGeom prst="rect">
          <a:avLst/>
        </a:prstGeom>
      </xdr:spPr>
    </xdr:pic>
    <xdr:clientData/>
  </xdr:twoCellAnchor>
  <xdr:twoCellAnchor editAs="oneCell">
    <xdr:from>
      <xdr:col>1</xdr:col>
      <xdr:colOff>0</xdr:colOff>
      <xdr:row>1</xdr:row>
      <xdr:rowOff>0</xdr:rowOff>
    </xdr:from>
    <xdr:to>
      <xdr:col>2</xdr:col>
      <xdr:colOff>133350</xdr:colOff>
      <xdr:row>1</xdr:row>
      <xdr:rowOff>514350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200025"/>
          <a:ext cx="609600" cy="514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117101</xdr:colOff>
      <xdr:row>0</xdr:row>
      <xdr:rowOff>54068</xdr:rowOff>
    </xdr:from>
    <xdr:to>
      <xdr:col>1</xdr:col>
      <xdr:colOff>346658</xdr:colOff>
      <xdr:row>1</xdr:row>
      <xdr:rowOff>133351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01" y="54068"/>
          <a:ext cx="591507" cy="450758"/>
        </a:xfrm>
        <a:prstGeom prst="rect">
          <a:avLst/>
        </a:prstGeom>
      </xdr:spPr>
    </xdr:pic>
    <xdr:clientData/>
  </xdr:twoCellAnchor>
  <xdr:twoCellAnchor editAs="oneCell">
    <xdr:from>
      <xdr:col>13</xdr:col>
      <xdr:colOff>496064</xdr:colOff>
      <xdr:row>0</xdr:row>
      <xdr:rowOff>46532</xdr:rowOff>
    </xdr:from>
    <xdr:to>
      <xdr:col>13</xdr:col>
      <xdr:colOff>1045978</xdr:colOff>
      <xdr:row>1</xdr:row>
      <xdr:rowOff>200794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20939" y="46532"/>
          <a:ext cx="549914" cy="525737"/>
        </a:xfrm>
        <a:prstGeom prst="rect">
          <a:avLst/>
        </a:prstGeom>
      </xdr:spPr>
    </xdr:pic>
    <xdr:clientData/>
  </xdr:twoCellAnchor>
  <xdr:twoCellAnchor>
    <xdr:from>
      <xdr:col>17</xdr:col>
      <xdr:colOff>371475</xdr:colOff>
      <xdr:row>2</xdr:row>
      <xdr:rowOff>66675</xdr:rowOff>
    </xdr:from>
    <xdr:to>
      <xdr:col>17</xdr:col>
      <xdr:colOff>2514600</xdr:colOff>
      <xdr:row>3</xdr:row>
      <xdr:rowOff>190500</xdr:rowOff>
    </xdr:to>
    <xdr:sp macro="" textlink="">
      <xdr:nvSpPr>
        <xdr:cNvPr id="5" name="Rectangle 4">
          <a:hlinkClick xmlns:r="http://schemas.openxmlformats.org/officeDocument/2006/relationships" r:id="rId3"/>
        </xdr:cNvPr>
        <xdr:cNvSpPr/>
      </xdr:nvSpPr>
      <xdr:spPr>
        <a:xfrm>
          <a:off x="10182225" y="733425"/>
          <a:ext cx="2143125" cy="41910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hi-IN" sz="1600" b="1"/>
            <a:t>GO TO MASTER DATA</a:t>
          </a:r>
          <a:endParaRPr lang="en-IN" sz="1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121181</xdr:colOff>
      <xdr:row>0</xdr:row>
      <xdr:rowOff>57553</xdr:rowOff>
    </xdr:from>
    <xdr:to>
      <xdr:col>1</xdr:col>
      <xdr:colOff>254531</xdr:colOff>
      <xdr:row>2</xdr:row>
      <xdr:rowOff>66676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181" y="57553"/>
          <a:ext cx="495300" cy="571098"/>
        </a:xfrm>
        <a:prstGeom prst="rect">
          <a:avLst/>
        </a:prstGeom>
      </xdr:spPr>
    </xdr:pic>
    <xdr:clientData/>
  </xdr:twoCellAnchor>
  <xdr:twoCellAnchor editAs="oneCell">
    <xdr:from>
      <xdr:col>14</xdr:col>
      <xdr:colOff>261937</xdr:colOff>
      <xdr:row>0</xdr:row>
      <xdr:rowOff>28575</xdr:rowOff>
    </xdr:from>
    <xdr:to>
      <xdr:col>14</xdr:col>
      <xdr:colOff>757237</xdr:colOff>
      <xdr:row>2</xdr:row>
      <xdr:rowOff>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48712" y="28575"/>
          <a:ext cx="495300" cy="533400"/>
        </a:xfrm>
        <a:prstGeom prst="rect">
          <a:avLst/>
        </a:prstGeom>
      </xdr:spPr>
    </xdr:pic>
    <xdr:clientData/>
  </xdr:twoCellAnchor>
  <xdr:twoCellAnchor>
    <xdr:from>
      <xdr:col>15</xdr:col>
      <xdr:colOff>104775</xdr:colOff>
      <xdr:row>2</xdr:row>
      <xdr:rowOff>57150</xdr:rowOff>
    </xdr:from>
    <xdr:to>
      <xdr:col>18</xdr:col>
      <xdr:colOff>590550</xdr:colOff>
      <xdr:row>3</xdr:row>
      <xdr:rowOff>152400</xdr:rowOff>
    </xdr:to>
    <xdr:sp macro="" textlink="">
      <xdr:nvSpPr>
        <xdr:cNvPr id="5" name="Rectangle 4">
          <a:hlinkClick xmlns:r="http://schemas.openxmlformats.org/officeDocument/2006/relationships" r:id="rId3"/>
        </xdr:cNvPr>
        <xdr:cNvSpPr/>
      </xdr:nvSpPr>
      <xdr:spPr>
        <a:xfrm>
          <a:off x="9458325" y="619125"/>
          <a:ext cx="1152525" cy="390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hi-IN" sz="1100"/>
            <a:t>GO TO MASTER</a:t>
          </a:r>
          <a:endParaRPr lang="en-IN" sz="1100"/>
        </a:p>
      </xdr:txBody>
    </xdr:sp>
    <xdr:clientData/>
  </xdr:twoCellAnchor>
  <xdr:twoCellAnchor>
    <xdr:from>
      <xdr:col>15</xdr:col>
      <xdr:colOff>95250</xdr:colOff>
      <xdr:row>5</xdr:row>
      <xdr:rowOff>47625</xdr:rowOff>
    </xdr:from>
    <xdr:to>
      <xdr:col>19</xdr:col>
      <xdr:colOff>161925</xdr:colOff>
      <xdr:row>7</xdr:row>
      <xdr:rowOff>200025</xdr:rowOff>
    </xdr:to>
    <xdr:sp macro="" textlink="">
      <xdr:nvSpPr>
        <xdr:cNvPr id="6" name="Rectangle 5">
          <a:hlinkClick xmlns:r="http://schemas.openxmlformats.org/officeDocument/2006/relationships" r:id="rId4"/>
        </xdr:cNvPr>
        <xdr:cNvSpPr/>
      </xdr:nvSpPr>
      <xdr:spPr>
        <a:xfrm>
          <a:off x="9448800" y="1333500"/>
          <a:ext cx="1400175" cy="5905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0000"/>
              </a:solidFill>
            </a:rPr>
            <a:t>GO SEARCH  SR NO</a:t>
          </a:r>
          <a:endParaRPr lang="en-IN" sz="14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9525</xdr:colOff>
      <xdr:row>7</xdr:row>
      <xdr:rowOff>0</xdr:rowOff>
    </xdr:from>
    <xdr:to>
      <xdr:col>17</xdr:col>
      <xdr:colOff>381000</xdr:colOff>
      <xdr:row>8</xdr:row>
      <xdr:rowOff>66675</xdr:rowOff>
    </xdr:to>
    <xdr:sp macro="" textlink="">
      <xdr:nvSpPr>
        <xdr:cNvPr id="2" name="Rectangle 1">
          <a:hlinkClick xmlns:r="http://schemas.openxmlformats.org/officeDocument/2006/relationships" r:id="rId1"/>
        </xdr:cNvPr>
        <xdr:cNvSpPr/>
      </xdr:nvSpPr>
      <xdr:spPr>
        <a:xfrm>
          <a:off x="9667875" y="1838325"/>
          <a:ext cx="1590675" cy="3905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hi-IN" sz="1400" b="1">
              <a:solidFill>
                <a:srgbClr val="FF0000"/>
              </a:solidFill>
              <a:effectLst/>
              <a:latin typeface="+mn-lt"/>
              <a:ea typeface="+mn-ea"/>
              <a:cs typeface="+mn-cs"/>
            </a:rPr>
            <a:t>GO SEARCH  SR NO</a:t>
          </a:r>
          <a:endParaRPr lang="en-IN" sz="1400">
            <a:solidFill>
              <a:srgbClr val="FF0000"/>
            </a:solidFill>
            <a:effectLst/>
          </a:endParaRPr>
        </a:p>
        <a:p>
          <a:pPr algn="l"/>
          <a:endParaRPr lang="en-IN" sz="1400">
            <a:solidFill>
              <a:srgbClr val="FF0000"/>
            </a:solidFill>
          </a:endParaRPr>
        </a:p>
      </xdr:txBody>
    </xdr:sp>
    <xdr:clientData/>
  </xdr:twoCellAnchor>
  <xdr:twoCellAnchor>
    <xdr:from>
      <xdr:col>15</xdr:col>
      <xdr:colOff>0</xdr:colOff>
      <xdr:row>10</xdr:row>
      <xdr:rowOff>9525</xdr:rowOff>
    </xdr:from>
    <xdr:to>
      <xdr:col>17</xdr:col>
      <xdr:colOff>180975</xdr:colOff>
      <xdr:row>11</xdr:row>
      <xdr:rowOff>285750</xdr:rowOff>
    </xdr:to>
    <xdr:sp macro="" textlink="">
      <xdr:nvSpPr>
        <xdr:cNvPr id="3" name="Rectangle 2">
          <a:hlinkClick xmlns:r="http://schemas.openxmlformats.org/officeDocument/2006/relationships" r:id="rId2"/>
        </xdr:cNvPr>
        <xdr:cNvSpPr/>
      </xdr:nvSpPr>
      <xdr:spPr>
        <a:xfrm>
          <a:off x="9658350" y="2552700"/>
          <a:ext cx="1400175" cy="5905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400" b="1">
              <a:solidFill>
                <a:srgbClr val="FF0000"/>
              </a:solidFill>
            </a:rPr>
            <a:t>GO MASTER DATA</a:t>
          </a:r>
          <a:endParaRPr lang="en-IN"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Desktop/unprotect/khelkud%2520all%2520formate%2520software%2520by%2520bhagirath%2520m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neDrive/Desktop/unprotect/KHELKUD%20SOFTWARE%20BY%20BHAGIRATH%20MAL%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neDrive/Desktop/unprotect/editable%20Unprotect%20Khelkhood%20Yogyata%20form%20Ram%20Karan%20Peeru%20Beniwal%207737864692%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neDrive/Desktop/dcc.xla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AppData/Roaming/Microsoft/AddIns/SpellNumber%20By%20DEEPAK%20EDUWORLD.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master"/>
      <sheetName val="sd"/>
      <sheetName val="sd locked"/>
      <sheetName val="form"/>
      <sheetName val="ANTAR PRAMAN PATRA"/>
      <sheetName val="LIST"/>
      <sheetName val="TA BILL"/>
      <sheetName val="एथेलेटिक्स सूची"/>
      <sheetName val="ORDER"/>
      <sheetName val="PRAPATRA K"/>
      <sheetName val="PRAPATRA KH"/>
      <sheetName val="prapatra gh"/>
      <sheetName val="RANK FORMAT"/>
      <sheetName val="TA TR"/>
      <sheetName val="TEAM DOSE64"/>
      <sheetName val="TEAM DOSE16"/>
      <sheetName val="TEAM DOS 8"/>
      <sheetName val="TEAM DOS 32"/>
      <sheetName val="score sheet"/>
      <sheetName val="tt score sheet"/>
      <sheetName val="tt score personal"/>
      <sheetName val="Sheet10"/>
    </sheetNames>
    <sheetDataSet>
      <sheetData sheetId="0" refreshError="1"/>
      <sheetData sheetId="1" refreshError="1">
        <row r="4">
          <cell r="R4" t="str">
            <v>बैडमिंटन</v>
          </cell>
        </row>
        <row r="5">
          <cell r="R5" t="str">
            <v>कब्बडी</v>
          </cell>
        </row>
        <row r="6">
          <cell r="R6" t="str">
            <v>खो-खो</v>
          </cell>
        </row>
        <row r="7">
          <cell r="R7" t="str">
            <v>लोन टेनिस</v>
          </cell>
        </row>
        <row r="8">
          <cell r="R8" t="str">
            <v>क्रिकेट</v>
          </cell>
        </row>
        <row r="9">
          <cell r="R9" t="str">
            <v>टेबल टेनिस</v>
          </cell>
        </row>
        <row r="10">
          <cell r="R10" t="str">
            <v>फुटबॉल</v>
          </cell>
        </row>
        <row r="11">
          <cell r="R11" t="str">
            <v>टेनिस क्रिकेट</v>
          </cell>
        </row>
        <row r="12">
          <cell r="R12" t="str">
            <v>जूडो</v>
          </cell>
        </row>
        <row r="13">
          <cell r="R13" t="str">
            <v>जिमनास्टिक</v>
          </cell>
        </row>
        <row r="14">
          <cell r="R14" t="str">
            <v>बॉल बैडमिंटन</v>
          </cell>
        </row>
        <row r="15">
          <cell r="R15" t="str">
            <v>हैंडबॉल</v>
          </cell>
        </row>
        <row r="16">
          <cell r="R16" t="str">
            <v>हॉकी</v>
          </cell>
        </row>
        <row r="17">
          <cell r="R17" t="str">
            <v>नेटबॉल</v>
          </cell>
        </row>
        <row r="18">
          <cell r="R18" t="str">
            <v>ताईकवंदों</v>
          </cell>
        </row>
        <row r="19">
          <cell r="R19" t="str">
            <v>बॉक्सिंग</v>
          </cell>
        </row>
        <row r="20">
          <cell r="R20" t="str">
            <v>तैराकी</v>
          </cell>
        </row>
        <row r="21">
          <cell r="R21" t="str">
            <v>वॉलीबॉल</v>
          </cell>
        </row>
        <row r="22">
          <cell r="R22" t="str">
            <v>कुश्ती</v>
          </cell>
        </row>
        <row r="23">
          <cell r="R23" t="str">
            <v>कूडो</v>
          </cell>
        </row>
        <row r="24">
          <cell r="R24" t="str">
            <v>शतरंज</v>
          </cell>
        </row>
        <row r="25">
          <cell r="R25" t="str">
            <v>तीरंदाजी</v>
          </cell>
        </row>
        <row r="26">
          <cell r="R26" t="str">
            <v>बास्केटबाल</v>
          </cell>
        </row>
        <row r="27">
          <cell r="R27" t="str">
            <v>टैग ऑफ़ वार</v>
          </cell>
        </row>
        <row r="28">
          <cell r="R28" t="str">
            <v>मलखंभ</v>
          </cell>
        </row>
        <row r="29">
          <cell r="R29" t="str">
            <v>कब्बड्डी</v>
          </cell>
        </row>
        <row r="30">
          <cell r="R30" t="str">
            <v>रोल बॉल</v>
          </cell>
        </row>
        <row r="31">
          <cell r="R31" t="str">
            <v>आस्थे दा अखाडा</v>
          </cell>
        </row>
        <row r="32">
          <cell r="R32" t="str">
            <v>वुशू</v>
          </cell>
        </row>
        <row r="33">
          <cell r="R33" t="str">
            <v>सेपक टकरा</v>
          </cell>
        </row>
        <row r="34">
          <cell r="R34" t="str">
            <v>सुपर सेवन क्रिकेट</v>
          </cell>
        </row>
        <row r="35">
          <cell r="R35" t="str">
            <v>साइकिलिंग</v>
          </cell>
        </row>
        <row r="36">
          <cell r="R36" t="str">
            <v>कराटे</v>
          </cell>
        </row>
        <row r="37">
          <cell r="R37" t="str">
            <v>शूटिंग बॉल</v>
          </cell>
        </row>
        <row r="38">
          <cell r="R38" t="str">
            <v>टेनिस बॉल क्रिकेट</v>
          </cell>
        </row>
        <row r="39">
          <cell r="R39" t="str">
            <v>थ्रो बॉल</v>
          </cell>
        </row>
        <row r="40">
          <cell r="R40" t="str">
            <v>टेनिस वॉलीबॉल</v>
          </cell>
        </row>
        <row r="41">
          <cell r="R41" t="str">
            <v>स्पीड बॉल</v>
          </cell>
        </row>
        <row r="42">
          <cell r="R42" t="str">
            <v>रायफल शूटिंग</v>
          </cell>
        </row>
        <row r="43">
          <cell r="R43" t="str">
            <v>कैरम</v>
          </cell>
        </row>
        <row r="44">
          <cell r="R44" t="str">
            <v>पॉवर लिफ्टिंग</v>
          </cell>
        </row>
        <row r="45">
          <cell r="R45" t="str">
            <v>स्कॉय</v>
          </cell>
        </row>
        <row r="46">
          <cell r="R46" t="str">
            <v>योगा</v>
          </cell>
        </row>
        <row r="47">
          <cell r="R47" t="str">
            <v>रग्बीफूटबाल</v>
          </cell>
        </row>
        <row r="48">
          <cell r="R48" t="str">
            <v>लगोरी</v>
          </cell>
        </row>
        <row r="49">
          <cell r="R49" t="str">
            <v>साइक्लिंग</v>
          </cell>
        </row>
        <row r="50">
          <cell r="R50" t="str">
            <v>एथलेटिक्स</v>
          </cell>
        </row>
        <row r="51">
          <cell r="R51" t="str">
            <v>सॉफ्टबॉल</v>
          </cell>
        </row>
      </sheetData>
      <sheetData sheetId="2" refreshError="1"/>
      <sheetData sheetId="3" refreshError="1"/>
      <sheetData sheetId="4" refreshError="1">
        <row r="3">
          <cell r="Z3" t="str">
            <v>SRNO</v>
          </cell>
          <cell r="AA3" t="str">
            <v>DOA</v>
          </cell>
          <cell r="AB3" t="str">
            <v>Name</v>
          </cell>
          <cell r="AC3" t="str">
            <v>FatherName</v>
          </cell>
          <cell r="AD3" t="str">
            <v>MotherName</v>
          </cell>
          <cell r="AE3" t="str">
            <v>Gender</v>
          </cell>
          <cell r="AF3" t="str">
            <v>Dob</v>
          </cell>
          <cell r="AG3" t="str">
            <v>Category</v>
          </cell>
          <cell r="AH3" t="str">
            <v>Religion</v>
          </cell>
          <cell r="AI3" t="str">
            <v>Name Of School</v>
          </cell>
          <cell r="AJ3" t="str">
            <v>School UDise Code</v>
          </cell>
          <cell r="AK3" t="str">
            <v>Mobile No Student(Father/Mother/Guardian</v>
          </cell>
          <cell r="AL3" t="str">
            <v>Student Permanent Address</v>
          </cell>
          <cell r="AM3" t="str">
            <v>Age On Present(In Years)</v>
          </cell>
          <cell r="AN3" t="str">
            <v>Class</v>
          </cell>
          <cell r="AO3" t="str">
            <v>Section</v>
          </cell>
        </row>
        <row r="4">
          <cell r="Z4">
            <v>5167</v>
          </cell>
          <cell r="AA4">
            <v>44748</v>
          </cell>
          <cell r="AB4" t="str">
            <v>manjeet1</v>
          </cell>
          <cell r="AC4" t="str">
            <v>vijay1</v>
          </cell>
          <cell r="AD4" t="str">
            <v>Saidan Bano</v>
          </cell>
          <cell r="AE4" t="str">
            <v>M</v>
          </cell>
          <cell r="AF4">
            <v>40308</v>
          </cell>
          <cell r="AG4" t="str">
            <v>OBC</v>
          </cell>
          <cell r="AH4" t="str">
            <v>Muslim</v>
          </cell>
          <cell r="AI4" t="str">
            <v>GOVT. SENIOR SECONDARY SCHOOL ALNIYAWAS (219445)</v>
          </cell>
          <cell r="AJ4">
            <v>8140200308</v>
          </cell>
          <cell r="AK4">
            <v>8619654499</v>
          </cell>
          <cell r="AL4" t="str">
            <v>ALNIYAWAS,RIYAN BARI,ALNIYAWAS,341513</v>
          </cell>
          <cell r="AM4">
            <v>5</v>
          </cell>
          <cell r="AN4">
            <v>1</v>
          </cell>
          <cell r="AO4" t="str">
            <v>A</v>
          </cell>
        </row>
        <row r="5">
          <cell r="Z5">
            <v>5172</v>
          </cell>
          <cell r="AA5">
            <v>44751</v>
          </cell>
          <cell r="AB5" t="str">
            <v>manjeet2</v>
          </cell>
          <cell r="AC5" t="str">
            <v>vijay2</v>
          </cell>
          <cell r="AD5" t="str">
            <v>Farzana</v>
          </cell>
          <cell r="AE5" t="str">
            <v>F</v>
          </cell>
          <cell r="AF5">
            <v>42910</v>
          </cell>
          <cell r="AG5" t="str">
            <v>OBC</v>
          </cell>
          <cell r="AH5" t="str">
            <v>Muslim</v>
          </cell>
          <cell r="AI5" t="str">
            <v>GOVT. SENIOR SECONDARY SCHOOL ALNIYAWAS (219445)</v>
          </cell>
          <cell r="AJ5">
            <v>8140200308</v>
          </cell>
          <cell r="AK5">
            <v>8619654500</v>
          </cell>
          <cell r="AL5" t="str">
            <v>AJMER ROAD ALNIYAWAS,RIYAN BARI,ALNIYAWAS,341513</v>
          </cell>
          <cell r="AM5">
            <v>5</v>
          </cell>
          <cell r="AN5">
            <v>1</v>
          </cell>
          <cell r="AO5" t="str">
            <v>A</v>
          </cell>
        </row>
        <row r="6">
          <cell r="Z6">
            <v>5297</v>
          </cell>
          <cell r="AA6">
            <v>44799</v>
          </cell>
          <cell r="AB6" t="str">
            <v>manjeet3</v>
          </cell>
          <cell r="AC6" t="str">
            <v>vijay3</v>
          </cell>
          <cell r="AD6" t="str">
            <v>Prem</v>
          </cell>
          <cell r="AE6" t="str">
            <v>F</v>
          </cell>
          <cell r="AF6">
            <v>42911</v>
          </cell>
          <cell r="AG6" t="str">
            <v>OBC</v>
          </cell>
          <cell r="AH6" t="str">
            <v>Muslim</v>
          </cell>
          <cell r="AI6" t="str">
            <v>GOVT. SENIOR SECONDARY SCHOOL ALNIYAWAS (219445)</v>
          </cell>
          <cell r="AJ6">
            <v>8140200308</v>
          </cell>
          <cell r="AK6">
            <v>8619654501</v>
          </cell>
          <cell r="AL6" t="str">
            <v>ALNIYAWAS,RIYAN BARI,ALNIYAWAS,341513</v>
          </cell>
          <cell r="AM6">
            <v>7</v>
          </cell>
          <cell r="AN6">
            <v>1</v>
          </cell>
          <cell r="AO6" t="str">
            <v>A</v>
          </cell>
        </row>
        <row r="7">
          <cell r="Z7">
            <v>5265</v>
          </cell>
          <cell r="AA7">
            <v>44762</v>
          </cell>
          <cell r="AB7" t="str">
            <v>manjeet4</v>
          </cell>
          <cell r="AC7" t="str">
            <v>vijay4</v>
          </cell>
          <cell r="AD7" t="str">
            <v>Rukasano Bano</v>
          </cell>
          <cell r="AE7" t="str">
            <v>M</v>
          </cell>
          <cell r="AF7">
            <v>42912</v>
          </cell>
          <cell r="AG7" t="str">
            <v>OBC</v>
          </cell>
          <cell r="AH7" t="str">
            <v>Hindu</v>
          </cell>
          <cell r="AI7" t="str">
            <v>GOVT. SENIOR SECONDARY SCHOOL ALNIYAWAS (219445)</v>
          </cell>
          <cell r="AJ7">
            <v>8140200308</v>
          </cell>
          <cell r="AK7">
            <v>8619654502</v>
          </cell>
          <cell r="AL7" t="str">
            <v>ALNIYAWAS,RIYAN BARI,ALNIYAWAS,341513</v>
          </cell>
          <cell r="AM7">
            <v>5</v>
          </cell>
          <cell r="AN7">
            <v>1</v>
          </cell>
          <cell r="AO7" t="str">
            <v>A</v>
          </cell>
        </row>
        <row r="8">
          <cell r="Z8">
            <v>5306</v>
          </cell>
          <cell r="AA8">
            <v>44847</v>
          </cell>
          <cell r="AB8" t="str">
            <v>manjeet5</v>
          </cell>
          <cell r="AC8" t="str">
            <v>vijay5</v>
          </cell>
          <cell r="AD8" t="str">
            <v>Afshana</v>
          </cell>
          <cell r="AE8" t="str">
            <v>M</v>
          </cell>
          <cell r="AF8">
            <v>42913</v>
          </cell>
          <cell r="AG8" t="str">
            <v>OBC</v>
          </cell>
          <cell r="AH8" t="str">
            <v>Hindu</v>
          </cell>
          <cell r="AI8" t="str">
            <v>GOVT. SENIOR SECONDARY SCHOOL ALNIYAWAS (219445)</v>
          </cell>
          <cell r="AJ8">
            <v>8140200308</v>
          </cell>
          <cell r="AK8">
            <v>8619654503</v>
          </cell>
          <cell r="AL8" t="str">
            <v>MAIN BUS STAND,RIYAN BARI,ALNIYAWAS,341513</v>
          </cell>
          <cell r="AM8">
            <v>5</v>
          </cell>
          <cell r="AN8">
            <v>1</v>
          </cell>
          <cell r="AO8" t="str">
            <v>A</v>
          </cell>
        </row>
        <row r="9">
          <cell r="Z9">
            <v>5287</v>
          </cell>
          <cell r="AA9">
            <v>44772</v>
          </cell>
          <cell r="AB9" t="str">
            <v>manjeet6</v>
          </cell>
          <cell r="AC9" t="str">
            <v>vijay6</v>
          </cell>
          <cell r="AD9" t="str">
            <v>Netal Gurjar</v>
          </cell>
          <cell r="AE9" t="str">
            <v>M</v>
          </cell>
          <cell r="AF9">
            <v>42914</v>
          </cell>
          <cell r="AG9" t="str">
            <v>OBC</v>
          </cell>
          <cell r="AH9" t="str">
            <v>Hindu</v>
          </cell>
          <cell r="AI9" t="str">
            <v>GOVT. SENIOR SECONDARY SCHOOL ALNIYAWAS (219445)</v>
          </cell>
          <cell r="AJ9">
            <v>8140200308</v>
          </cell>
          <cell r="AK9">
            <v>8619654504</v>
          </cell>
          <cell r="AL9" t="str">
            <v>V ANIYAWAS,RIYAN BARI,ALNIYAWAS,341513</v>
          </cell>
          <cell r="AM9">
            <v>6</v>
          </cell>
          <cell r="AN9">
            <v>1</v>
          </cell>
          <cell r="AO9" t="str">
            <v>A</v>
          </cell>
        </row>
        <row r="10">
          <cell r="Z10">
            <v>5307</v>
          </cell>
          <cell r="AA10">
            <v>44847</v>
          </cell>
          <cell r="AB10" t="str">
            <v>manjeet7</v>
          </cell>
          <cell r="AC10" t="str">
            <v>vijay7</v>
          </cell>
          <cell r="AD10" t="str">
            <v>Afshana</v>
          </cell>
          <cell r="AE10" t="str">
            <v>M</v>
          </cell>
          <cell r="AF10">
            <v>42915</v>
          </cell>
          <cell r="AG10" t="str">
            <v>OBC</v>
          </cell>
          <cell r="AH10" t="str">
            <v>Hindu</v>
          </cell>
          <cell r="AI10" t="str">
            <v>GOVT. SENIOR SECONDARY SCHOOL ALNIYAWAS (219445)</v>
          </cell>
          <cell r="AJ10">
            <v>8140200308</v>
          </cell>
          <cell r="AK10">
            <v>8619654505</v>
          </cell>
          <cell r="AL10" t="str">
            <v>ALNIYAWAS,RIYAN BARI,ALNIYAWAS,341513</v>
          </cell>
          <cell r="AM10">
            <v>6</v>
          </cell>
          <cell r="AN10">
            <v>1</v>
          </cell>
          <cell r="AO10" t="str">
            <v>A</v>
          </cell>
        </row>
        <row r="11">
          <cell r="Z11">
            <v>5166</v>
          </cell>
          <cell r="AA11">
            <v>44748</v>
          </cell>
          <cell r="AB11" t="str">
            <v>manjeet8</v>
          </cell>
          <cell r="AC11" t="str">
            <v>vijay8</v>
          </cell>
          <cell r="AD11" t="str">
            <v>Khatun</v>
          </cell>
          <cell r="AE11" t="str">
            <v>F</v>
          </cell>
          <cell r="AF11">
            <v>42916</v>
          </cell>
          <cell r="AG11" t="str">
            <v>OBC</v>
          </cell>
          <cell r="AH11" t="str">
            <v>Hindu</v>
          </cell>
          <cell r="AI11" t="str">
            <v>GOVT. SENIOR SECONDARY SCHOOL ALNIYAWAS (219445)</v>
          </cell>
          <cell r="AJ11">
            <v>8140200308</v>
          </cell>
          <cell r="AK11">
            <v>8619654506</v>
          </cell>
          <cell r="AL11" t="str">
            <v>SSHYAMPURA ALNIIWAS,RIYAN BARI,ALNIYAWAS,341513</v>
          </cell>
          <cell r="AM11">
            <v>6</v>
          </cell>
          <cell r="AN11">
            <v>1</v>
          </cell>
          <cell r="AO11" t="str">
            <v>A</v>
          </cell>
        </row>
        <row r="12">
          <cell r="Z12">
            <v>5273</v>
          </cell>
          <cell r="AA12">
            <v>44763</v>
          </cell>
          <cell r="AB12" t="str">
            <v>manjeet9</v>
          </cell>
          <cell r="AC12" t="str">
            <v>vijay9</v>
          </cell>
          <cell r="AD12" t="str">
            <v>Saina Bano</v>
          </cell>
          <cell r="AE12" t="str">
            <v>F</v>
          </cell>
          <cell r="AF12">
            <v>42917</v>
          </cell>
          <cell r="AG12" t="str">
            <v>OBC</v>
          </cell>
          <cell r="AH12" t="str">
            <v>Muslim</v>
          </cell>
          <cell r="AI12" t="str">
            <v>GOVT. SENIOR SECONDARY SCHOOL ALNIYAWAS (219445)</v>
          </cell>
          <cell r="AJ12">
            <v>8140200308</v>
          </cell>
          <cell r="AK12">
            <v>8619654507</v>
          </cell>
          <cell r="AL12" t="str">
            <v>NERA GHSS ALNIYAWAS SCHOOL,RIYAN BARI,ALNIYAWAS,341513</v>
          </cell>
          <cell r="AM12">
            <v>6</v>
          </cell>
          <cell r="AN12">
            <v>1</v>
          </cell>
          <cell r="AO12" t="str">
            <v>A</v>
          </cell>
        </row>
        <row r="13">
          <cell r="Z13">
            <v>5152</v>
          </cell>
          <cell r="AA13">
            <v>44747</v>
          </cell>
          <cell r="AB13" t="str">
            <v>manjeet10</v>
          </cell>
          <cell r="AC13" t="str">
            <v>vijay10</v>
          </cell>
          <cell r="AD13" t="str">
            <v>Chhoti Devi</v>
          </cell>
          <cell r="AE13" t="str">
            <v>F</v>
          </cell>
          <cell r="AF13">
            <v>42918</v>
          </cell>
          <cell r="AG13" t="str">
            <v>SBC</v>
          </cell>
          <cell r="AH13" t="str">
            <v>Hindu</v>
          </cell>
          <cell r="AI13" t="str">
            <v>GOVT. SENIOR SECONDARY SCHOOL ALNIYAWAS (219445)</v>
          </cell>
          <cell r="AJ13">
            <v>8140200308</v>
          </cell>
          <cell r="AK13">
            <v>8619654508</v>
          </cell>
          <cell r="AL13" t="str">
            <v>BUS STAND,RIYAN BARI,ALNIYAWAS,341513</v>
          </cell>
          <cell r="AM13">
            <v>5</v>
          </cell>
          <cell r="AN13">
            <v>1</v>
          </cell>
          <cell r="AO13" t="str">
            <v>A</v>
          </cell>
        </row>
        <row r="14">
          <cell r="Z14">
            <v>5173</v>
          </cell>
          <cell r="AA14">
            <v>44751</v>
          </cell>
          <cell r="AB14" t="str">
            <v>manjeet11</v>
          </cell>
          <cell r="AC14" t="str">
            <v>vijay11</v>
          </cell>
          <cell r="AD14" t="str">
            <v>Gita Devi</v>
          </cell>
          <cell r="AE14" t="str">
            <v>M</v>
          </cell>
          <cell r="AF14">
            <v>42919</v>
          </cell>
          <cell r="AG14" t="str">
            <v>OBC</v>
          </cell>
          <cell r="AH14" t="str">
            <v>Hindu</v>
          </cell>
          <cell r="AI14" t="str">
            <v>GOVT. SENIOR SECONDARY SCHOOL ALNIYAWAS (219445)</v>
          </cell>
          <cell r="AJ14">
            <v>8140200308</v>
          </cell>
          <cell r="AK14">
            <v>8619654509</v>
          </cell>
          <cell r="AL14" t="str">
            <v>JANGALIYON KI DHANI , SHYAMPURA,RIYAN BARI,ALNIYAWAS,341513</v>
          </cell>
          <cell r="AM14">
            <v>6</v>
          </cell>
          <cell r="AN14">
            <v>1</v>
          </cell>
          <cell r="AO14" t="str">
            <v>A</v>
          </cell>
        </row>
        <row r="15">
          <cell r="Z15">
            <v>5155</v>
          </cell>
          <cell r="AA15">
            <v>44747</v>
          </cell>
          <cell r="AB15" t="str">
            <v>manjeet12</v>
          </cell>
          <cell r="AC15" t="str">
            <v>vijay12</v>
          </cell>
          <cell r="AD15" t="str">
            <v>Rukmani</v>
          </cell>
          <cell r="AE15" t="str">
            <v>M</v>
          </cell>
          <cell r="AF15">
            <v>42920</v>
          </cell>
          <cell r="AG15" t="str">
            <v>OBC</v>
          </cell>
          <cell r="AH15" t="str">
            <v>Muslim</v>
          </cell>
          <cell r="AI15" t="str">
            <v>GOVT. SENIOR SECONDARY SCHOOL ALNIYAWAS (219445)</v>
          </cell>
          <cell r="AJ15">
            <v>8140200308</v>
          </cell>
          <cell r="AK15">
            <v>8619654510</v>
          </cell>
          <cell r="AL15" t="str">
            <v>ALNIYAWAS,RIYAN BARI,ALNIYAWAS,341513</v>
          </cell>
          <cell r="AM15">
            <v>6</v>
          </cell>
          <cell r="AN15">
            <v>1</v>
          </cell>
          <cell r="AO15" t="str">
            <v>A</v>
          </cell>
        </row>
        <row r="16">
          <cell r="Z16">
            <v>5153</v>
          </cell>
          <cell r="AA16">
            <v>44747</v>
          </cell>
          <cell r="AB16" t="str">
            <v>manjeet13</v>
          </cell>
          <cell r="AC16" t="str">
            <v>vijay13</v>
          </cell>
          <cell r="AD16" t="str">
            <v>Manju Devi</v>
          </cell>
          <cell r="AE16" t="str">
            <v>F</v>
          </cell>
          <cell r="AF16">
            <v>42921</v>
          </cell>
          <cell r="AG16" t="str">
            <v>OBC</v>
          </cell>
          <cell r="AH16" t="str">
            <v>Muslim</v>
          </cell>
          <cell r="AI16" t="str">
            <v>GOVT. SENIOR SECONDARY SCHOOL ALNIYAWAS (219445)</v>
          </cell>
          <cell r="AJ16">
            <v>8140200308</v>
          </cell>
          <cell r="AK16">
            <v>8619654511</v>
          </cell>
          <cell r="AL16" t="str">
            <v>IDGAH ROAD SHYAMPURA,RIYAN BARI,ALNIYAWAS,341513</v>
          </cell>
          <cell r="AM16">
            <v>7</v>
          </cell>
          <cell r="AN16">
            <v>1</v>
          </cell>
          <cell r="AO16" t="str">
            <v>A</v>
          </cell>
        </row>
        <row r="17">
          <cell r="Z17">
            <v>5262</v>
          </cell>
          <cell r="AA17">
            <v>44762</v>
          </cell>
          <cell r="AB17" t="str">
            <v>manjeet14</v>
          </cell>
          <cell r="AC17" t="str">
            <v>vijay14</v>
          </cell>
          <cell r="AD17" t="str">
            <v>Surjya</v>
          </cell>
          <cell r="AE17" t="str">
            <v>F</v>
          </cell>
          <cell r="AF17">
            <v>42922</v>
          </cell>
          <cell r="AG17" t="str">
            <v>OBC</v>
          </cell>
          <cell r="AH17" t="str">
            <v>Muslim</v>
          </cell>
          <cell r="AI17" t="str">
            <v>GOVT. SENIOR SECONDARY SCHOOL ALNIYAWAS (219445)</v>
          </cell>
          <cell r="AJ17">
            <v>8140200308</v>
          </cell>
          <cell r="AK17">
            <v>8619654512</v>
          </cell>
          <cell r="AL17" t="str">
            <v>ALNIYAWAS,RIYAN BADI,ALNIYAWAS,341513</v>
          </cell>
          <cell r="AM17">
            <v>6</v>
          </cell>
          <cell r="AN17">
            <v>1</v>
          </cell>
          <cell r="AO17" t="str">
            <v>A</v>
          </cell>
        </row>
        <row r="18">
          <cell r="Z18">
            <v>5263</v>
          </cell>
          <cell r="AA18">
            <v>44762</v>
          </cell>
          <cell r="AB18" t="str">
            <v>manjeet15</v>
          </cell>
          <cell r="AC18" t="str">
            <v>vijay15</v>
          </cell>
          <cell r="AD18" t="str">
            <v>Laxmi</v>
          </cell>
          <cell r="AE18" t="str">
            <v>F</v>
          </cell>
          <cell r="AF18">
            <v>42923</v>
          </cell>
          <cell r="AG18" t="str">
            <v>OBC</v>
          </cell>
          <cell r="AH18" t="str">
            <v>Hindu</v>
          </cell>
          <cell r="AI18" t="str">
            <v>GOVT. SENIOR SECONDARY SCHOOL ALNIYAWAS (219445)</v>
          </cell>
          <cell r="AJ18">
            <v>8140200308</v>
          </cell>
          <cell r="AK18">
            <v>8619654513</v>
          </cell>
          <cell r="AL18" t="str">
            <v>ALNIYAWAS,RIYAN BARI,ALNIYAWAS,341513</v>
          </cell>
          <cell r="AM18">
            <v>6</v>
          </cell>
          <cell r="AN18">
            <v>1</v>
          </cell>
          <cell r="AO18" t="str">
            <v>A</v>
          </cell>
        </row>
        <row r="19">
          <cell r="Z19">
            <v>5298</v>
          </cell>
          <cell r="AA19">
            <v>44799</v>
          </cell>
          <cell r="AB19" t="str">
            <v>manjeet16</v>
          </cell>
          <cell r="AC19" t="str">
            <v>vijay16</v>
          </cell>
          <cell r="AD19" t="str">
            <v>Kherun</v>
          </cell>
          <cell r="AE19" t="str">
            <v>M</v>
          </cell>
          <cell r="AF19">
            <v>42924</v>
          </cell>
          <cell r="AG19" t="str">
            <v>OBC</v>
          </cell>
          <cell r="AH19" t="str">
            <v>Muslim</v>
          </cell>
          <cell r="AI19" t="str">
            <v>GOVT. SENIOR SECONDARY SCHOOL ALNIYAWAS (219445)</v>
          </cell>
          <cell r="AJ19">
            <v>8140200308</v>
          </cell>
          <cell r="AK19">
            <v>8619654514</v>
          </cell>
          <cell r="AL19" t="str">
            <v>SHAYAMPURA,RIYA BADI,ALNIYAWAS,341513</v>
          </cell>
          <cell r="AM19">
            <v>7</v>
          </cell>
          <cell r="AN19">
            <v>1</v>
          </cell>
          <cell r="AO19" t="str">
            <v>A</v>
          </cell>
        </row>
        <row r="20">
          <cell r="Z20">
            <v>5150</v>
          </cell>
          <cell r="AA20">
            <v>44747</v>
          </cell>
          <cell r="AB20" t="str">
            <v>manjeet17</v>
          </cell>
          <cell r="AC20" t="str">
            <v>vijay17</v>
          </cell>
          <cell r="AD20" t="str">
            <v>Rubina</v>
          </cell>
          <cell r="AE20" t="str">
            <v>F</v>
          </cell>
          <cell r="AF20">
            <v>42925</v>
          </cell>
          <cell r="AG20" t="str">
            <v>OBC</v>
          </cell>
          <cell r="AH20" t="str">
            <v>Muslim</v>
          </cell>
          <cell r="AI20" t="str">
            <v>GOVT. SENIOR SECONDARY SCHOOL ALNIYAWAS (219445)</v>
          </cell>
          <cell r="AJ20">
            <v>8140200308</v>
          </cell>
          <cell r="AK20">
            <v>8619654515</v>
          </cell>
          <cell r="AL20" t="str">
            <v>ALANIYAWAS,RIYA BADI,ALANIYAWAS,341513</v>
          </cell>
          <cell r="AM20">
            <v>5</v>
          </cell>
          <cell r="AN20">
            <v>1</v>
          </cell>
          <cell r="AO20" t="str">
            <v>A</v>
          </cell>
        </row>
        <row r="21">
          <cell r="Z21">
            <v>5251</v>
          </cell>
          <cell r="AA21">
            <v>44758</v>
          </cell>
          <cell r="AB21" t="str">
            <v>manjeet18</v>
          </cell>
          <cell r="AC21" t="str">
            <v>vijay18</v>
          </cell>
          <cell r="AD21" t="str">
            <v>Arti Devi</v>
          </cell>
          <cell r="AE21" t="str">
            <v>F</v>
          </cell>
          <cell r="AF21">
            <v>42926</v>
          </cell>
          <cell r="AG21" t="str">
            <v>OBC</v>
          </cell>
          <cell r="AH21" t="str">
            <v>Hindu</v>
          </cell>
          <cell r="AI21" t="str">
            <v>GOVT. SENIOR SECONDARY SCHOOL ALNIYAWAS (219445)</v>
          </cell>
          <cell r="AJ21">
            <v>8140200308</v>
          </cell>
          <cell r="AK21">
            <v>8619654516</v>
          </cell>
          <cell r="AL21" t="str">
            <v>ALNIYAWAS,RIYAN BADI,ALNIYAWAS,341513</v>
          </cell>
          <cell r="AM21">
            <v>6</v>
          </cell>
          <cell r="AN21">
            <v>1</v>
          </cell>
          <cell r="AO21" t="str">
            <v>A</v>
          </cell>
        </row>
        <row r="22">
          <cell r="Z22">
            <v>5151</v>
          </cell>
          <cell r="AA22">
            <v>44747</v>
          </cell>
          <cell r="AB22" t="str">
            <v>manjeet19</v>
          </cell>
          <cell r="AC22" t="str">
            <v>vijay19</v>
          </cell>
          <cell r="AD22" t="str">
            <v>Samdari</v>
          </cell>
          <cell r="AE22" t="str">
            <v>F</v>
          </cell>
          <cell r="AF22">
            <v>42927</v>
          </cell>
          <cell r="AG22" t="str">
            <v>SC</v>
          </cell>
          <cell r="AH22" t="str">
            <v>Hindu</v>
          </cell>
          <cell r="AI22" t="str">
            <v>GOVT. SENIOR SECONDARY SCHOOL ALNIYAWAS (219445)</v>
          </cell>
          <cell r="AJ22">
            <v>8140200308</v>
          </cell>
          <cell r="AK22">
            <v>8619654517</v>
          </cell>
          <cell r="AL22" t="str">
            <v>ALNIYAWAS,RIYAN BARI,ALNIYAWAS,341513</v>
          </cell>
          <cell r="AM22">
            <v>5</v>
          </cell>
          <cell r="AN22">
            <v>1</v>
          </cell>
          <cell r="AO22" t="str">
            <v>A</v>
          </cell>
        </row>
        <row r="23">
          <cell r="Z23">
            <v>5252</v>
          </cell>
          <cell r="AA23">
            <v>44758</v>
          </cell>
          <cell r="AB23" t="str">
            <v>manjeet20</v>
          </cell>
          <cell r="AC23" t="str">
            <v>vijay20</v>
          </cell>
          <cell r="AD23" t="str">
            <v>Arti Devi</v>
          </cell>
          <cell r="AE23" t="str">
            <v>F</v>
          </cell>
          <cell r="AF23">
            <v>42928</v>
          </cell>
          <cell r="AG23" t="str">
            <v>OBC</v>
          </cell>
          <cell r="AH23" t="str">
            <v>Hindu</v>
          </cell>
          <cell r="AI23" t="str">
            <v>GOVT. SENIOR SECONDARY SCHOOL ALNIYAWAS (219445)</v>
          </cell>
          <cell r="AJ23">
            <v>8140200308</v>
          </cell>
          <cell r="AK23">
            <v>8619654518</v>
          </cell>
          <cell r="AL23" t="str">
            <v>ALNIYAWAS,RIYAN BARI,ALNIYAWAS,341513</v>
          </cell>
          <cell r="AM23">
            <v>6</v>
          </cell>
          <cell r="AN23">
            <v>1</v>
          </cell>
          <cell r="AO23" t="str">
            <v>A</v>
          </cell>
        </row>
        <row r="24">
          <cell r="Z24">
            <v>5154</v>
          </cell>
          <cell r="AA24">
            <v>44747</v>
          </cell>
          <cell r="AB24" t="str">
            <v>manjeet21</v>
          </cell>
          <cell r="AC24" t="str">
            <v>vijay21</v>
          </cell>
          <cell r="AD24" t="str">
            <v>Samina</v>
          </cell>
          <cell r="AE24" t="str">
            <v>F</v>
          </cell>
          <cell r="AF24">
            <v>42929</v>
          </cell>
          <cell r="AG24" t="str">
            <v>OBC</v>
          </cell>
          <cell r="AH24" t="str">
            <v>Hindu</v>
          </cell>
          <cell r="AI24" t="str">
            <v>GOVT. SENIOR SECONDARY SCHOOL ALNIYAWAS (219445)</v>
          </cell>
          <cell r="AJ24">
            <v>8140200308</v>
          </cell>
          <cell r="AK24">
            <v>8619654519</v>
          </cell>
          <cell r="AL24" t="str">
            <v>ALNIYAWAS,RIYAN BARI,ALNIYAWAS,341513</v>
          </cell>
          <cell r="AM24">
            <v>6</v>
          </cell>
          <cell r="AN24">
            <v>1</v>
          </cell>
          <cell r="AO24" t="str">
            <v>A</v>
          </cell>
        </row>
        <row r="25">
          <cell r="Z25">
            <v>5168</v>
          </cell>
          <cell r="AA25">
            <v>44748</v>
          </cell>
          <cell r="AB25" t="str">
            <v>manjeet22</v>
          </cell>
          <cell r="AC25" t="str">
            <v>vijay22</v>
          </cell>
          <cell r="AD25" t="str">
            <v>Salma</v>
          </cell>
          <cell r="AE25" t="str">
            <v>M</v>
          </cell>
          <cell r="AF25">
            <v>42930</v>
          </cell>
          <cell r="AG25" t="str">
            <v>OBC</v>
          </cell>
          <cell r="AH25" t="str">
            <v>Hindu</v>
          </cell>
          <cell r="AI25" t="str">
            <v>GOVT. SENIOR SECONDARY SCHOOL ALNIYAWAS (219445)</v>
          </cell>
          <cell r="AJ25">
            <v>8140200308</v>
          </cell>
          <cell r="AK25">
            <v>8619654520</v>
          </cell>
          <cell r="AL25" t="str">
            <v>ALNIYAWAS,RIYAN BADI,ALNIYAWAS,341513</v>
          </cell>
          <cell r="AM25">
            <v>5</v>
          </cell>
          <cell r="AN25">
            <v>1</v>
          </cell>
          <cell r="AO25" t="str">
            <v>A</v>
          </cell>
        </row>
        <row r="26">
          <cell r="Z26">
            <v>4992</v>
          </cell>
          <cell r="AB26" t="str">
            <v>manjeet23</v>
          </cell>
          <cell r="AC26" t="str">
            <v>vijay23</v>
          </cell>
          <cell r="AD26" t="str">
            <v>Reshma</v>
          </cell>
          <cell r="AE26" t="str">
            <v>F</v>
          </cell>
          <cell r="AF26">
            <v>42931</v>
          </cell>
          <cell r="AG26" t="str">
            <v>OBC</v>
          </cell>
          <cell r="AH26" t="str">
            <v>Muslim</v>
          </cell>
          <cell r="AI26" t="str">
            <v>GOVT. SENIOR SECONDARY SCHOOL ALNIYAWAS (219445)</v>
          </cell>
          <cell r="AJ26">
            <v>8140200308</v>
          </cell>
          <cell r="AK26">
            <v>8619654521</v>
          </cell>
          <cell r="AL26" t="str">
            <v>ALNIYAWAS,RIYAN BARI,ALNIYAWAS,341513</v>
          </cell>
          <cell r="AM26">
            <v>6</v>
          </cell>
          <cell r="AN26">
            <v>2</v>
          </cell>
          <cell r="AO26" t="str">
            <v>A</v>
          </cell>
        </row>
        <row r="27">
          <cell r="Z27">
            <v>4914</v>
          </cell>
          <cell r="AB27" t="str">
            <v>manjeet24</v>
          </cell>
          <cell r="AC27" t="str">
            <v>vijay24</v>
          </cell>
          <cell r="AD27" t="str">
            <v>Reshma Banu</v>
          </cell>
          <cell r="AE27" t="str">
            <v>F</v>
          </cell>
          <cell r="AF27">
            <v>42932</v>
          </cell>
          <cell r="AG27" t="str">
            <v>OBC</v>
          </cell>
          <cell r="AI27" t="str">
            <v>GOVT. SENIOR SECONDARY SCHOOL ALNIYAWAS (219445)</v>
          </cell>
          <cell r="AJ27">
            <v>8140200308</v>
          </cell>
          <cell r="AK27">
            <v>8619654522</v>
          </cell>
          <cell r="AM27">
            <v>6</v>
          </cell>
          <cell r="AN27">
            <v>2</v>
          </cell>
          <cell r="AO27" t="str">
            <v>A</v>
          </cell>
        </row>
        <row r="28">
          <cell r="Z28">
            <v>5100</v>
          </cell>
          <cell r="AA28">
            <v>44460</v>
          </cell>
          <cell r="AB28" t="str">
            <v>manjeet25</v>
          </cell>
          <cell r="AC28" t="str">
            <v>vijay25</v>
          </cell>
          <cell r="AD28" t="str">
            <v>Soniya Bano</v>
          </cell>
          <cell r="AE28" t="str">
            <v>F</v>
          </cell>
          <cell r="AF28">
            <v>42933</v>
          </cell>
          <cell r="AG28" t="str">
            <v>GEN</v>
          </cell>
          <cell r="AI28" t="str">
            <v>GOVT. SENIOR SECONDARY SCHOOL ALNIYAWAS (219445)</v>
          </cell>
          <cell r="AJ28">
            <v>8140200308</v>
          </cell>
          <cell r="AK28">
            <v>8619654523</v>
          </cell>
          <cell r="AM28">
            <v>7</v>
          </cell>
          <cell r="AN28">
            <v>2</v>
          </cell>
          <cell r="AO28" t="str">
            <v>A</v>
          </cell>
        </row>
        <row r="29">
          <cell r="Z29">
            <v>4913</v>
          </cell>
          <cell r="AB29" t="str">
            <v>manjeet26</v>
          </cell>
          <cell r="AC29" t="str">
            <v>vijay26</v>
          </cell>
          <cell r="AD29" t="str">
            <v>Haseena Banu</v>
          </cell>
          <cell r="AE29" t="str">
            <v>F</v>
          </cell>
          <cell r="AF29">
            <v>42934</v>
          </cell>
          <cell r="AG29" t="str">
            <v>SC</v>
          </cell>
          <cell r="AH29" t="str">
            <v>Hindu</v>
          </cell>
          <cell r="AI29" t="str">
            <v>GOVT. SENIOR SECONDARY SCHOOL ALNIYAWAS (219445)</v>
          </cell>
          <cell r="AJ29">
            <v>8140200308</v>
          </cell>
          <cell r="AK29">
            <v>8619654524</v>
          </cell>
          <cell r="AL29" t="str">
            <v>SHYAPURA ,RIYAN BADI,ALNIYAWAS,341513</v>
          </cell>
          <cell r="AM29">
            <v>6</v>
          </cell>
          <cell r="AN29">
            <v>2</v>
          </cell>
          <cell r="AO29" t="str">
            <v>A</v>
          </cell>
        </row>
        <row r="30">
          <cell r="Z30">
            <v>5075</v>
          </cell>
          <cell r="AA30">
            <v>44443</v>
          </cell>
          <cell r="AB30" t="str">
            <v>manjeet27</v>
          </cell>
          <cell r="AC30" t="str">
            <v>vijay27</v>
          </cell>
          <cell r="AD30" t="str">
            <v>Madina</v>
          </cell>
          <cell r="AE30" t="str">
            <v>F</v>
          </cell>
          <cell r="AF30">
            <v>42935</v>
          </cell>
          <cell r="AG30" t="str">
            <v>OBC</v>
          </cell>
          <cell r="AI30" t="str">
            <v>GOVT. SENIOR SECONDARY SCHOOL ALNIYAWAS (219445)</v>
          </cell>
          <cell r="AJ30">
            <v>8140200308</v>
          </cell>
          <cell r="AK30">
            <v>8619654525</v>
          </cell>
          <cell r="AM30">
            <v>7</v>
          </cell>
          <cell r="AN30">
            <v>2</v>
          </cell>
          <cell r="AO30" t="str">
            <v>A</v>
          </cell>
        </row>
        <row r="31">
          <cell r="Z31">
            <v>4917</v>
          </cell>
          <cell r="AB31" t="str">
            <v>manjeet28</v>
          </cell>
          <cell r="AC31" t="str">
            <v>vijay28</v>
          </cell>
          <cell r="AD31" t="str">
            <v>Afsana Banu</v>
          </cell>
          <cell r="AE31" t="str">
            <v>M</v>
          </cell>
          <cell r="AF31">
            <v>42936</v>
          </cell>
          <cell r="AG31" t="str">
            <v>OBC</v>
          </cell>
          <cell r="AI31" t="str">
            <v>GOVT. SENIOR SECONDARY SCHOOL ALNIYAWAS (219445)</v>
          </cell>
          <cell r="AJ31">
            <v>8140200308</v>
          </cell>
          <cell r="AK31">
            <v>8619654526</v>
          </cell>
          <cell r="AM31">
            <v>6</v>
          </cell>
          <cell r="AN31">
            <v>2</v>
          </cell>
          <cell r="AO31" t="str">
            <v>A</v>
          </cell>
        </row>
        <row r="32">
          <cell r="Z32">
            <v>4931</v>
          </cell>
          <cell r="AB32" t="str">
            <v>manjeet29</v>
          </cell>
          <cell r="AC32" t="str">
            <v>vijay29</v>
          </cell>
          <cell r="AD32" t="str">
            <v>Seema Devi</v>
          </cell>
          <cell r="AE32" t="str">
            <v>M</v>
          </cell>
          <cell r="AF32">
            <v>42937</v>
          </cell>
          <cell r="AG32" t="str">
            <v>SBC</v>
          </cell>
          <cell r="AH32" t="str">
            <v>Hindu</v>
          </cell>
          <cell r="AI32" t="str">
            <v>GOVT. SENIOR SECONDARY SCHOOL ALNIYAWAS (219445)</v>
          </cell>
          <cell r="AJ32">
            <v>8140200308</v>
          </cell>
          <cell r="AK32">
            <v>8619654527</v>
          </cell>
          <cell r="AL32" t="str">
            <v>ALNIYAWAS,RIYAN BARI,ALNIYAWAS,341513</v>
          </cell>
          <cell r="AM32">
            <v>9</v>
          </cell>
          <cell r="AN32">
            <v>2</v>
          </cell>
          <cell r="AO32" t="str">
            <v>A</v>
          </cell>
        </row>
        <row r="33">
          <cell r="Z33">
            <v>4865</v>
          </cell>
          <cell r="AB33" t="str">
            <v>manjeet30</v>
          </cell>
          <cell r="AC33" t="str">
            <v>vijay30</v>
          </cell>
          <cell r="AD33" t="str">
            <v>Asrat Banu</v>
          </cell>
          <cell r="AE33" t="str">
            <v>F</v>
          </cell>
          <cell r="AF33">
            <v>42938</v>
          </cell>
          <cell r="AG33" t="str">
            <v>OBC</v>
          </cell>
          <cell r="AH33" t="str">
            <v>Muslim</v>
          </cell>
          <cell r="AI33" t="str">
            <v>GOVT. SENIOR SECONDARY SCHOOL ALNIYAWAS (219445)</v>
          </cell>
          <cell r="AJ33">
            <v>8140200308</v>
          </cell>
          <cell r="AK33">
            <v>8619654528</v>
          </cell>
          <cell r="AL33" t="str">
            <v>BUS STAND KE PAS ALNIYAWAS,RIYAN BADI,ALNIYAWAS,311513</v>
          </cell>
          <cell r="AM33">
            <v>8</v>
          </cell>
          <cell r="AN33">
            <v>2</v>
          </cell>
          <cell r="AO33" t="str">
            <v>A</v>
          </cell>
        </row>
        <row r="34">
          <cell r="Z34">
            <v>5271</v>
          </cell>
          <cell r="AA34">
            <v>44763</v>
          </cell>
          <cell r="AB34" t="str">
            <v>manjeet31</v>
          </cell>
          <cell r="AC34" t="str">
            <v>vijay31</v>
          </cell>
          <cell r="AD34" t="str">
            <v>Laxmi</v>
          </cell>
          <cell r="AE34" t="str">
            <v>M</v>
          </cell>
          <cell r="AF34">
            <v>42939</v>
          </cell>
          <cell r="AG34" t="str">
            <v>OBC</v>
          </cell>
          <cell r="AH34" t="str">
            <v>Muslim</v>
          </cell>
          <cell r="AI34" t="str">
            <v>GOVT. SENIOR SECONDARY SCHOOL ALNIYAWAS (219445)</v>
          </cell>
          <cell r="AJ34">
            <v>8140200308</v>
          </cell>
          <cell r="AK34">
            <v>8619654529</v>
          </cell>
          <cell r="AL34" t="str">
            <v>ALNIYAWAS,RIYAN BARI,ALNIYAWAS,341513</v>
          </cell>
          <cell r="AM34">
            <v>7</v>
          </cell>
          <cell r="AN34">
            <v>2</v>
          </cell>
          <cell r="AO34" t="str">
            <v>A</v>
          </cell>
        </row>
        <row r="35">
          <cell r="Z35">
            <v>5122</v>
          </cell>
          <cell r="AA35">
            <v>44497</v>
          </cell>
          <cell r="AB35" t="str">
            <v>manjeet32</v>
          </cell>
          <cell r="AC35" t="str">
            <v>vijay32</v>
          </cell>
          <cell r="AD35" t="str">
            <v>Gulasan Bano</v>
          </cell>
          <cell r="AE35" t="str">
            <v>F</v>
          </cell>
          <cell r="AF35">
            <v>42940</v>
          </cell>
          <cell r="AG35" t="str">
            <v>SC</v>
          </cell>
          <cell r="AH35" t="str">
            <v>Hindu</v>
          </cell>
          <cell r="AI35" t="str">
            <v>GOVT. SENIOR SECONDARY SCHOOL ALNIYAWAS (219445)</v>
          </cell>
          <cell r="AJ35">
            <v>8140200308</v>
          </cell>
          <cell r="AK35">
            <v>8619654530</v>
          </cell>
          <cell r="AL35" t="str">
            <v>SHYAMPURA,RIYAN,ALNIYAWAS,311513</v>
          </cell>
          <cell r="AM35">
            <v>6</v>
          </cell>
          <cell r="AN35">
            <v>2</v>
          </cell>
          <cell r="AO35" t="str">
            <v>A</v>
          </cell>
        </row>
        <row r="36">
          <cell r="Z36">
            <v>4911</v>
          </cell>
          <cell r="AB36" t="str">
            <v>manjeet33</v>
          </cell>
          <cell r="AC36" t="str">
            <v>vijay33</v>
          </cell>
          <cell r="AD36" t="str">
            <v>Komal</v>
          </cell>
          <cell r="AE36" t="str">
            <v>F</v>
          </cell>
          <cell r="AF36">
            <v>42941</v>
          </cell>
          <cell r="AG36" t="str">
            <v>SC</v>
          </cell>
          <cell r="AH36" t="str">
            <v>Hindu</v>
          </cell>
          <cell r="AI36" t="str">
            <v>GOVT. SENIOR SECONDARY SCHOOL ALNIYAWAS (219445)</v>
          </cell>
          <cell r="AJ36">
            <v>8140200308</v>
          </cell>
          <cell r="AK36">
            <v>8619654531</v>
          </cell>
          <cell r="AL36" t="str">
            <v>SHYAMPURA,RIYAN BADI,ALNIYAWAS,341513</v>
          </cell>
          <cell r="AM36">
            <v>7</v>
          </cell>
          <cell r="AN36">
            <v>2</v>
          </cell>
          <cell r="AO36" t="str">
            <v>A</v>
          </cell>
        </row>
        <row r="37">
          <cell r="Z37">
            <v>5076</v>
          </cell>
          <cell r="AB37" t="str">
            <v>manjeet34</v>
          </cell>
          <cell r="AC37" t="str">
            <v>vijay34</v>
          </cell>
          <cell r="AD37" t="str">
            <v>Madina</v>
          </cell>
          <cell r="AE37" t="str">
            <v>F</v>
          </cell>
          <cell r="AF37">
            <v>42942</v>
          </cell>
          <cell r="AG37" t="str">
            <v>OBC</v>
          </cell>
          <cell r="AH37" t="str">
            <v>Hindu</v>
          </cell>
          <cell r="AI37" t="str">
            <v>GOVT. SENIOR SECONDARY SCHOOL ALNIYAWAS (219445)</v>
          </cell>
          <cell r="AJ37">
            <v>8140200308</v>
          </cell>
          <cell r="AK37">
            <v>8619654532</v>
          </cell>
          <cell r="AL37" t="str">
            <v>ALNIYAWAS,RIYAN BARI,ALNIYAWAS,341513</v>
          </cell>
          <cell r="AM37">
            <v>6</v>
          </cell>
          <cell r="AN37">
            <v>2</v>
          </cell>
          <cell r="AO37" t="str">
            <v>A</v>
          </cell>
        </row>
        <row r="38">
          <cell r="Z38">
            <v>5235</v>
          </cell>
          <cell r="AA38">
            <v>44757</v>
          </cell>
          <cell r="AB38" t="str">
            <v>manjeet35</v>
          </cell>
          <cell r="AC38" t="str">
            <v>vijay35</v>
          </cell>
          <cell r="AD38" t="str">
            <v>Shahnaz Bano</v>
          </cell>
          <cell r="AE38" t="str">
            <v>F</v>
          </cell>
          <cell r="AF38">
            <v>42943</v>
          </cell>
          <cell r="AG38" t="str">
            <v>OBC</v>
          </cell>
          <cell r="AH38" t="str">
            <v>Hindu</v>
          </cell>
          <cell r="AI38" t="str">
            <v>GOVT. SENIOR SECONDARY SCHOOL ALNIYAWAS (219445)</v>
          </cell>
          <cell r="AJ38">
            <v>8140200308</v>
          </cell>
          <cell r="AK38">
            <v>8619654533</v>
          </cell>
          <cell r="AL38" t="str">
            <v>ALNIYAWAS,RIYAN BARI,ALNIYAWAS,341513</v>
          </cell>
          <cell r="AM38">
            <v>9</v>
          </cell>
          <cell r="AN38">
            <v>2</v>
          </cell>
          <cell r="AO38" t="str">
            <v>A</v>
          </cell>
        </row>
        <row r="39">
          <cell r="Z39">
            <v>4995</v>
          </cell>
          <cell r="AB39" t="str">
            <v>manjeet36</v>
          </cell>
          <cell r="AC39" t="str">
            <v>vijay36</v>
          </cell>
          <cell r="AD39" t="str">
            <v>Sita</v>
          </cell>
          <cell r="AE39" t="str">
            <v>F</v>
          </cell>
          <cell r="AF39">
            <v>42944</v>
          </cell>
          <cell r="AG39" t="str">
            <v>OBC</v>
          </cell>
          <cell r="AH39" t="str">
            <v>Hindu</v>
          </cell>
          <cell r="AI39" t="str">
            <v>GOVT. SENIOR SECONDARY SCHOOL ALNIYAWAS (219445)</v>
          </cell>
          <cell r="AJ39">
            <v>8140200308</v>
          </cell>
          <cell r="AK39">
            <v>8619654534</v>
          </cell>
          <cell r="AL39" t="str">
            <v>SHYAMPURA ALNIYAWAS,RIYAN,AINIYAWAS,341513</v>
          </cell>
          <cell r="AM39">
            <v>6</v>
          </cell>
          <cell r="AN39">
            <v>2</v>
          </cell>
          <cell r="AO39" t="str">
            <v>A</v>
          </cell>
        </row>
        <row r="40">
          <cell r="Z40">
            <v>4916</v>
          </cell>
          <cell r="AB40" t="str">
            <v>manjeet37</v>
          </cell>
          <cell r="AC40" t="str">
            <v>vijay37</v>
          </cell>
          <cell r="AD40" t="str">
            <v>Sita Devi</v>
          </cell>
          <cell r="AE40" t="str">
            <v>M</v>
          </cell>
          <cell r="AF40">
            <v>42945</v>
          </cell>
          <cell r="AG40" t="str">
            <v>OBC</v>
          </cell>
          <cell r="AH40" t="str">
            <v>Muslim</v>
          </cell>
          <cell r="AI40" t="str">
            <v>GOVT. SENIOR SECONDARY SCHOOL ALNIYAWAS (219445)</v>
          </cell>
          <cell r="AJ40">
            <v>8140200308</v>
          </cell>
          <cell r="AK40">
            <v>8619654535</v>
          </cell>
          <cell r="AL40" t="str">
            <v>ALNIYAWAS,RIYAN BARI,ALNIYAWAS,341513</v>
          </cell>
          <cell r="AM40">
            <v>6</v>
          </cell>
          <cell r="AN40">
            <v>2</v>
          </cell>
          <cell r="AO40" t="str">
            <v>A</v>
          </cell>
        </row>
        <row r="41">
          <cell r="Z41">
            <v>4920</v>
          </cell>
          <cell r="AB41" t="str">
            <v>manjeet38</v>
          </cell>
          <cell r="AC41" t="str">
            <v>vijay38</v>
          </cell>
          <cell r="AD41" t="str">
            <v>Farjano Bano</v>
          </cell>
          <cell r="AE41" t="str">
            <v>F</v>
          </cell>
          <cell r="AF41">
            <v>42946</v>
          </cell>
          <cell r="AG41" t="str">
            <v>GEN</v>
          </cell>
          <cell r="AH41" t="str">
            <v>Hindu</v>
          </cell>
          <cell r="AI41" t="str">
            <v>GOVT. SENIOR SECONDARY SCHOOL ALNIYAWAS (219445)</v>
          </cell>
          <cell r="AJ41">
            <v>8140200308</v>
          </cell>
          <cell r="AK41">
            <v>8619654536</v>
          </cell>
          <cell r="AL41" t="str">
            <v>ALNIYAWAS,RIYAN BARI,ALNIYAWAS,341513</v>
          </cell>
          <cell r="AM41">
            <v>7</v>
          </cell>
          <cell r="AN41">
            <v>2</v>
          </cell>
          <cell r="AO41" t="str">
            <v>A</v>
          </cell>
        </row>
        <row r="42">
          <cell r="Z42">
            <v>4915</v>
          </cell>
          <cell r="AB42" t="str">
            <v>manjeet39</v>
          </cell>
          <cell r="AC42" t="str">
            <v>vijay39</v>
          </cell>
          <cell r="AD42" t="str">
            <v>Manju Devi</v>
          </cell>
          <cell r="AE42" t="str">
            <v>F</v>
          </cell>
          <cell r="AF42">
            <v>42947</v>
          </cell>
          <cell r="AG42" t="str">
            <v>OBC</v>
          </cell>
          <cell r="AI42" t="str">
            <v>GOVT. SENIOR SECONDARY SCHOOL ALNIYAWAS (219445)</v>
          </cell>
          <cell r="AJ42">
            <v>8140200308</v>
          </cell>
          <cell r="AK42">
            <v>8619654537</v>
          </cell>
          <cell r="AM42">
            <v>6</v>
          </cell>
          <cell r="AN42">
            <v>2</v>
          </cell>
          <cell r="AO42" t="str">
            <v>A</v>
          </cell>
        </row>
        <row r="43">
          <cell r="Z43">
            <v>4918</v>
          </cell>
          <cell r="AB43" t="str">
            <v>manjeet40</v>
          </cell>
          <cell r="AC43" t="str">
            <v>vijay40</v>
          </cell>
          <cell r="AD43" t="str">
            <v>Munni Devi</v>
          </cell>
          <cell r="AE43" t="str">
            <v>M</v>
          </cell>
          <cell r="AF43">
            <v>42948</v>
          </cell>
          <cell r="AG43" t="str">
            <v>OBC</v>
          </cell>
          <cell r="AI43" t="str">
            <v>GOVT. SENIOR SECONDARY SCHOOL ALNIYAWAS (219445)</v>
          </cell>
          <cell r="AJ43">
            <v>8140200308</v>
          </cell>
          <cell r="AK43">
            <v>8619654538</v>
          </cell>
          <cell r="AM43">
            <v>6</v>
          </cell>
          <cell r="AN43">
            <v>2</v>
          </cell>
          <cell r="AO43" t="str">
            <v>A</v>
          </cell>
        </row>
        <row r="44">
          <cell r="Z44">
            <v>4945</v>
          </cell>
          <cell r="AB44" t="str">
            <v>manjeet41</v>
          </cell>
          <cell r="AC44" t="str">
            <v>vijay41</v>
          </cell>
          <cell r="AD44" t="str">
            <v>Madina</v>
          </cell>
          <cell r="AE44" t="str">
            <v>F</v>
          </cell>
          <cell r="AF44">
            <v>42949</v>
          </cell>
          <cell r="AG44" t="str">
            <v>OBC</v>
          </cell>
          <cell r="AI44" t="str">
            <v>GOVT. SENIOR SECONDARY SCHOOL ALNIYAWAS (219445)</v>
          </cell>
          <cell r="AJ44">
            <v>8140200308</v>
          </cell>
          <cell r="AK44">
            <v>8619654539</v>
          </cell>
          <cell r="AM44">
            <v>6</v>
          </cell>
          <cell r="AN44">
            <v>2</v>
          </cell>
          <cell r="AO44" t="str">
            <v>A</v>
          </cell>
        </row>
        <row r="45">
          <cell r="Z45">
            <v>5102</v>
          </cell>
          <cell r="AA45">
            <v>44460</v>
          </cell>
          <cell r="AB45" t="str">
            <v>manjeet42</v>
          </cell>
          <cell r="AC45" t="str">
            <v>vijay42</v>
          </cell>
          <cell r="AD45" t="str">
            <v>Bana Banu</v>
          </cell>
          <cell r="AE45" t="str">
            <v>M</v>
          </cell>
          <cell r="AF45">
            <v>42950</v>
          </cell>
          <cell r="AG45" t="str">
            <v>OBC</v>
          </cell>
          <cell r="AI45" t="str">
            <v>GOVT. SENIOR SECONDARY SCHOOL ALNIYAWAS (219445)</v>
          </cell>
          <cell r="AJ45">
            <v>8140200308</v>
          </cell>
          <cell r="AK45">
            <v>8619654540</v>
          </cell>
          <cell r="AM45">
            <v>7</v>
          </cell>
          <cell r="AN45">
            <v>2</v>
          </cell>
          <cell r="AO45" t="str">
            <v>A</v>
          </cell>
        </row>
        <row r="46">
          <cell r="Z46">
            <v>5107</v>
          </cell>
          <cell r="AA46">
            <v>44463</v>
          </cell>
          <cell r="AB46" t="str">
            <v>manjeet43</v>
          </cell>
          <cell r="AC46" t="str">
            <v>vijay43</v>
          </cell>
          <cell r="AD46" t="str">
            <v>Saidan Bano</v>
          </cell>
          <cell r="AE46" t="str">
            <v>M</v>
          </cell>
          <cell r="AF46">
            <v>42951</v>
          </cell>
          <cell r="AG46" t="str">
            <v>OBC</v>
          </cell>
          <cell r="AI46" t="str">
            <v>GOVT. SENIOR SECONDARY SCHOOL ALNIYAWAS (219445)</v>
          </cell>
          <cell r="AJ46">
            <v>8140200308</v>
          </cell>
          <cell r="AK46">
            <v>8619654541</v>
          </cell>
          <cell r="AM46">
            <v>9</v>
          </cell>
          <cell r="AN46">
            <v>2</v>
          </cell>
          <cell r="AO46" t="str">
            <v>A</v>
          </cell>
        </row>
        <row r="47">
          <cell r="Z47">
            <v>4921</v>
          </cell>
          <cell r="AB47" t="str">
            <v>manjeet44</v>
          </cell>
          <cell r="AC47" t="str">
            <v>vijay44</v>
          </cell>
          <cell r="AD47" t="str">
            <v>Shamim Bano</v>
          </cell>
          <cell r="AE47" t="str">
            <v>M</v>
          </cell>
          <cell r="AF47">
            <v>42952</v>
          </cell>
          <cell r="AG47" t="str">
            <v>OBC</v>
          </cell>
          <cell r="AH47" t="str">
            <v>Muslim</v>
          </cell>
          <cell r="AI47" t="str">
            <v>GOVT. SENIOR SECONDARY SCHOOL ALNIYAWAS (219445)</v>
          </cell>
          <cell r="AJ47">
            <v>8140200308</v>
          </cell>
          <cell r="AK47">
            <v>8619654542</v>
          </cell>
          <cell r="AL47" t="str">
            <v>SHYAMPURA ,RIYAN BARI,ALNIYAWAS,341513</v>
          </cell>
          <cell r="AM47">
            <v>7</v>
          </cell>
          <cell r="AN47">
            <v>2</v>
          </cell>
          <cell r="AO47" t="str">
            <v>A</v>
          </cell>
        </row>
        <row r="48">
          <cell r="Z48">
            <v>5260</v>
          </cell>
          <cell r="AA48">
            <v>44762</v>
          </cell>
          <cell r="AB48" t="str">
            <v>manjeet45</v>
          </cell>
          <cell r="AC48" t="str">
            <v>vijay45</v>
          </cell>
          <cell r="AD48" t="str">
            <v>Shabana</v>
          </cell>
          <cell r="AE48" t="str">
            <v>M</v>
          </cell>
          <cell r="AF48">
            <v>42953</v>
          </cell>
          <cell r="AG48" t="str">
            <v>OBC</v>
          </cell>
          <cell r="AH48" t="str">
            <v>Muslim</v>
          </cell>
          <cell r="AI48" t="str">
            <v>GOVT. SENIOR SECONDARY SCHOOL ALNIYAWAS (219445)</v>
          </cell>
          <cell r="AJ48">
            <v>8140200308</v>
          </cell>
          <cell r="AK48">
            <v>8619654543</v>
          </cell>
          <cell r="AL48" t="str">
            <v>ALNIYAWAS,RIYAN BARI,ALNIYAWAS,341513</v>
          </cell>
          <cell r="AM48">
            <v>8</v>
          </cell>
          <cell r="AN48">
            <v>2</v>
          </cell>
          <cell r="AO48" t="str">
            <v>A</v>
          </cell>
        </row>
        <row r="49">
          <cell r="Z49">
            <v>4932</v>
          </cell>
          <cell r="AB49" t="str">
            <v>manjeet46</v>
          </cell>
          <cell r="AC49" t="str">
            <v>vijay46</v>
          </cell>
          <cell r="AD49" t="str">
            <v>Samina</v>
          </cell>
          <cell r="AE49" t="str">
            <v>M</v>
          </cell>
          <cell r="AF49">
            <v>42954</v>
          </cell>
          <cell r="AG49" t="str">
            <v>OBC</v>
          </cell>
          <cell r="AI49" t="str">
            <v>GOVT. SENIOR SECONDARY SCHOOL ALNIYAWAS (219445)</v>
          </cell>
          <cell r="AJ49">
            <v>8140200308</v>
          </cell>
          <cell r="AK49">
            <v>8619654544</v>
          </cell>
          <cell r="AM49">
            <v>6</v>
          </cell>
          <cell r="AN49">
            <v>2</v>
          </cell>
          <cell r="AO49" t="str">
            <v>A</v>
          </cell>
        </row>
        <row r="50">
          <cell r="Z50">
            <v>4997</v>
          </cell>
          <cell r="AB50" t="str">
            <v>manjeet47</v>
          </cell>
          <cell r="AC50" t="str">
            <v>vijay47</v>
          </cell>
          <cell r="AD50" t="str">
            <v>Budki</v>
          </cell>
          <cell r="AE50" t="str">
            <v>M</v>
          </cell>
          <cell r="AF50">
            <v>42955</v>
          </cell>
          <cell r="AG50" t="str">
            <v>OBC</v>
          </cell>
          <cell r="AI50" t="str">
            <v>GOVT. SENIOR SECONDARY SCHOOL ALNIYAWAS (219445)</v>
          </cell>
          <cell r="AJ50">
            <v>8140200308</v>
          </cell>
          <cell r="AK50">
            <v>8619654545</v>
          </cell>
          <cell r="AM50">
            <v>6</v>
          </cell>
          <cell r="AN50">
            <v>2</v>
          </cell>
          <cell r="AO50" t="str">
            <v>A</v>
          </cell>
        </row>
        <row r="51">
          <cell r="Z51">
            <v>5302</v>
          </cell>
          <cell r="AA51">
            <v>44803</v>
          </cell>
          <cell r="AB51" t="str">
            <v>manjeet48</v>
          </cell>
          <cell r="AC51" t="str">
            <v>vijay48</v>
          </cell>
          <cell r="AD51" t="str">
            <v>Radha Devi</v>
          </cell>
          <cell r="AE51" t="str">
            <v>M</v>
          </cell>
          <cell r="AF51">
            <v>42956</v>
          </cell>
          <cell r="AG51" t="str">
            <v>OBC</v>
          </cell>
          <cell r="AH51" t="str">
            <v>Muslim</v>
          </cell>
          <cell r="AI51" t="str">
            <v>GOVT. SENIOR SECONDARY SCHOOL ALNIYAWAS (219445)</v>
          </cell>
          <cell r="AJ51">
            <v>8140200308</v>
          </cell>
          <cell r="AK51">
            <v>8619654546</v>
          </cell>
          <cell r="AL51" t="str">
            <v>ALNIYAWAS,RIYAN BARI,ALNIYAWAS,341513</v>
          </cell>
          <cell r="AM51">
            <v>7</v>
          </cell>
          <cell r="AN51">
            <v>2</v>
          </cell>
          <cell r="AO51" t="str">
            <v>A</v>
          </cell>
        </row>
        <row r="52">
          <cell r="Z52">
            <v>4910</v>
          </cell>
          <cell r="AB52" t="str">
            <v>manjeet49</v>
          </cell>
          <cell r="AC52" t="str">
            <v>vijay49</v>
          </cell>
          <cell r="AD52" t="str">
            <v>Babu Banu</v>
          </cell>
          <cell r="AE52" t="str">
            <v>M</v>
          </cell>
          <cell r="AF52">
            <v>42957</v>
          </cell>
          <cell r="AG52" t="str">
            <v>OBC</v>
          </cell>
          <cell r="AI52" t="str">
            <v>GOVT. SENIOR SECONDARY SCHOOL ALNIYAWAS (219445)</v>
          </cell>
          <cell r="AJ52">
            <v>8140200308</v>
          </cell>
          <cell r="AK52">
            <v>8619654547</v>
          </cell>
          <cell r="AM52">
            <v>7</v>
          </cell>
          <cell r="AN52">
            <v>2</v>
          </cell>
          <cell r="AO52" t="str">
            <v>A</v>
          </cell>
        </row>
        <row r="53">
          <cell r="Z53">
            <v>5101</v>
          </cell>
          <cell r="AA53">
            <v>44460</v>
          </cell>
          <cell r="AB53" t="str">
            <v>manjeet50</v>
          </cell>
          <cell r="AC53" t="str">
            <v>vijay50</v>
          </cell>
          <cell r="AD53" t="str">
            <v>Shahnaj Bano</v>
          </cell>
          <cell r="AE53" t="str">
            <v>F</v>
          </cell>
          <cell r="AF53">
            <v>42958</v>
          </cell>
          <cell r="AG53" t="str">
            <v>OBC</v>
          </cell>
          <cell r="AH53" t="str">
            <v>Muslim</v>
          </cell>
          <cell r="AI53" t="str">
            <v>GOVT. SENIOR SECONDARY SCHOOL ALNIYAWAS (219445)</v>
          </cell>
          <cell r="AJ53">
            <v>8140200308</v>
          </cell>
          <cell r="AK53">
            <v>8619654548</v>
          </cell>
          <cell r="AL53" t="str">
            <v>ALNIYAWAS,RIYAN BARI,ALNIYAWAS,341513</v>
          </cell>
          <cell r="AM53">
            <v>6</v>
          </cell>
          <cell r="AN53">
            <v>2</v>
          </cell>
          <cell r="AO53" t="str">
            <v>A</v>
          </cell>
        </row>
        <row r="54">
          <cell r="Z54">
            <v>4912</v>
          </cell>
          <cell r="AB54" t="str">
            <v>manjeet51</v>
          </cell>
          <cell r="AC54" t="str">
            <v>vijay51</v>
          </cell>
          <cell r="AD54" t="str">
            <v>Momina Banu</v>
          </cell>
          <cell r="AE54" t="str">
            <v>F</v>
          </cell>
          <cell r="AF54">
            <v>42959</v>
          </cell>
          <cell r="AG54" t="str">
            <v>OBC</v>
          </cell>
          <cell r="AH54" t="str">
            <v>Muslim</v>
          </cell>
          <cell r="AI54" t="str">
            <v>GOVT. SENIOR SECONDARY SCHOOL ALNIYAWAS (219445)</v>
          </cell>
          <cell r="AJ54">
            <v>8140200308</v>
          </cell>
          <cell r="AK54">
            <v>8619654549</v>
          </cell>
          <cell r="AL54" t="str">
            <v>Harijano Ka Mohhla,Riyanbadi,Alniyawas,341513</v>
          </cell>
          <cell r="AM54">
            <v>7</v>
          </cell>
          <cell r="AN54">
            <v>2</v>
          </cell>
          <cell r="AO54" t="str">
            <v>A</v>
          </cell>
        </row>
        <row r="55">
          <cell r="Z55">
            <v>4944</v>
          </cell>
          <cell r="AB55" t="str">
            <v>manjeet52</v>
          </cell>
          <cell r="AC55" t="str">
            <v>vijay52</v>
          </cell>
          <cell r="AD55" t="str">
            <v>Sundari</v>
          </cell>
          <cell r="AE55" t="str">
            <v>F</v>
          </cell>
          <cell r="AF55">
            <v>42960</v>
          </cell>
          <cell r="AG55" t="str">
            <v>OBC</v>
          </cell>
          <cell r="AH55" t="str">
            <v>Muslim</v>
          </cell>
          <cell r="AI55" t="str">
            <v>GOVT. SENIOR SECONDARY SCHOOL ALNIYAWAS (219445)</v>
          </cell>
          <cell r="AJ55">
            <v>8140200308</v>
          </cell>
          <cell r="AK55">
            <v>8619654550</v>
          </cell>
          <cell r="AL55" t="str">
            <v>Syampura,Riyanbadi,Alniyawas,341513</v>
          </cell>
          <cell r="AM55">
            <v>7</v>
          </cell>
          <cell r="AN55">
            <v>2</v>
          </cell>
          <cell r="AO55" t="str">
            <v>A</v>
          </cell>
        </row>
        <row r="56">
          <cell r="Z56">
            <v>5123</v>
          </cell>
          <cell r="AA56">
            <v>44497</v>
          </cell>
          <cell r="AB56" t="str">
            <v>manjeet53</v>
          </cell>
          <cell r="AC56" t="str">
            <v>vijay53</v>
          </cell>
          <cell r="AD56" t="str">
            <v>Gulasan Bano</v>
          </cell>
          <cell r="AE56" t="str">
            <v>F</v>
          </cell>
          <cell r="AF56">
            <v>42961</v>
          </cell>
          <cell r="AG56" t="str">
            <v>OBC</v>
          </cell>
          <cell r="AH56" t="str">
            <v>Muslim</v>
          </cell>
          <cell r="AI56" t="str">
            <v>GOVT. SENIOR SECONDARY SCHOOL ALNIYAWAS (219445)</v>
          </cell>
          <cell r="AJ56">
            <v>8140200308</v>
          </cell>
          <cell r="AK56">
            <v>8619654551</v>
          </cell>
          <cell r="AL56" t="str">
            <v>Masjid Ke Pass,Riyanbadi,Alniyawas,341513</v>
          </cell>
          <cell r="AM56">
            <v>7</v>
          </cell>
          <cell r="AN56">
            <v>2</v>
          </cell>
          <cell r="AO56" t="str">
            <v>A</v>
          </cell>
        </row>
        <row r="57">
          <cell r="Z57">
            <v>5124</v>
          </cell>
          <cell r="AA57">
            <v>44509</v>
          </cell>
          <cell r="AB57" t="str">
            <v>manjeet54</v>
          </cell>
          <cell r="AC57" t="str">
            <v>vijay54</v>
          </cell>
          <cell r="AD57" t="str">
            <v>Madina</v>
          </cell>
          <cell r="AE57" t="str">
            <v>M</v>
          </cell>
          <cell r="AF57">
            <v>42962</v>
          </cell>
          <cell r="AG57" t="str">
            <v>OBC</v>
          </cell>
          <cell r="AH57" t="str">
            <v>Muslim</v>
          </cell>
          <cell r="AI57" t="str">
            <v>GOVT. SENIOR SECONDARY SCHOOL ALNIYAWAS (219445)</v>
          </cell>
          <cell r="AJ57">
            <v>8140200308</v>
          </cell>
          <cell r="AK57">
            <v>8619654552</v>
          </cell>
          <cell r="AL57" t="str">
            <v>Syampura,Riyanbadi,Alniyawas,341513</v>
          </cell>
          <cell r="AM57">
            <v>7</v>
          </cell>
          <cell r="AN57">
            <v>2</v>
          </cell>
          <cell r="AO57" t="str">
            <v>A</v>
          </cell>
        </row>
        <row r="58">
          <cell r="Z58">
            <v>4996</v>
          </cell>
          <cell r="AB58" t="str">
            <v>manjeet55</v>
          </cell>
          <cell r="AC58" t="str">
            <v>vijay55</v>
          </cell>
          <cell r="AD58" t="str">
            <v>Oma Devi</v>
          </cell>
          <cell r="AE58" t="str">
            <v>F</v>
          </cell>
          <cell r="AF58">
            <v>42963</v>
          </cell>
          <cell r="AG58" t="str">
            <v>SC</v>
          </cell>
          <cell r="AH58" t="str">
            <v>Hindu</v>
          </cell>
          <cell r="AI58" t="str">
            <v>GOVT. SENIOR SECONDARY SCHOOL ALNIYAWAS (219445)</v>
          </cell>
          <cell r="AJ58">
            <v>8140200308</v>
          </cell>
          <cell r="AK58">
            <v>8619654553</v>
          </cell>
          <cell r="AL58" t="str">
            <v>Harijano Ka Bas,Riyanbadi,Alniyawas,341513</v>
          </cell>
          <cell r="AM58">
            <v>8</v>
          </cell>
          <cell r="AN58">
            <v>2</v>
          </cell>
          <cell r="AO58" t="str">
            <v>A</v>
          </cell>
        </row>
        <row r="59">
          <cell r="Z59">
            <v>4991</v>
          </cell>
          <cell r="AB59" t="str">
            <v>manjeet56</v>
          </cell>
          <cell r="AC59" t="str">
            <v>vijay56</v>
          </cell>
          <cell r="AD59" t="str">
            <v>Marudi Devi</v>
          </cell>
          <cell r="AE59" t="str">
            <v>F</v>
          </cell>
          <cell r="AF59">
            <v>42964</v>
          </cell>
          <cell r="AG59" t="str">
            <v>OBC</v>
          </cell>
          <cell r="AH59" t="str">
            <v>Hindu</v>
          </cell>
          <cell r="AI59" t="str">
            <v>GOVT. SENIOR SECONDARY SCHOOL ALNIYAWAS (219445)</v>
          </cell>
          <cell r="AJ59">
            <v>8140200308</v>
          </cell>
          <cell r="AK59">
            <v>8619654554</v>
          </cell>
          <cell r="AL59" t="str">
            <v>Syampura,Riyanbadi,Alniyawas ,341513</v>
          </cell>
          <cell r="AM59">
            <v>7</v>
          </cell>
          <cell r="AN59">
            <v>2</v>
          </cell>
          <cell r="AO59" t="str">
            <v>A</v>
          </cell>
        </row>
        <row r="60">
          <cell r="Z60">
            <v>4993</v>
          </cell>
          <cell r="AB60" t="str">
            <v>manjeet57</v>
          </cell>
          <cell r="AC60" t="str">
            <v>vijay57</v>
          </cell>
          <cell r="AD60" t="str">
            <v>Rekha Devi</v>
          </cell>
          <cell r="AE60" t="str">
            <v>F</v>
          </cell>
          <cell r="AF60">
            <v>42965</v>
          </cell>
          <cell r="AG60" t="str">
            <v>OBC</v>
          </cell>
          <cell r="AH60" t="str">
            <v>Hindu</v>
          </cell>
          <cell r="AI60" t="str">
            <v>GOVT. SENIOR SECONDARY SCHOOL ALNIYAWAS (219445)</v>
          </cell>
          <cell r="AJ60">
            <v>8140200308</v>
          </cell>
          <cell r="AK60">
            <v>8619654555</v>
          </cell>
          <cell r="AL60" t="str">
            <v>Syampura,Riyanbadi,Alniyawas,341513</v>
          </cell>
          <cell r="AM60">
            <v>7</v>
          </cell>
          <cell r="AN60">
            <v>2</v>
          </cell>
          <cell r="AO60" t="str">
            <v>A</v>
          </cell>
        </row>
        <row r="61">
          <cell r="Z61">
            <v>5129</v>
          </cell>
          <cell r="AA61">
            <v>44522</v>
          </cell>
          <cell r="AB61" t="str">
            <v>manjeet58</v>
          </cell>
          <cell r="AC61" t="str">
            <v>vijay58</v>
          </cell>
          <cell r="AD61" t="str">
            <v>Rekha</v>
          </cell>
          <cell r="AE61" t="str">
            <v>F</v>
          </cell>
          <cell r="AF61">
            <v>42966</v>
          </cell>
          <cell r="AG61" t="str">
            <v>OBC</v>
          </cell>
          <cell r="AH61" t="str">
            <v>Muslim</v>
          </cell>
          <cell r="AI61" t="str">
            <v>GOVT. SENIOR SECONDARY SCHOOL ALNIYAWAS (219445)</v>
          </cell>
          <cell r="AJ61">
            <v>8140200308</v>
          </cell>
          <cell r="AK61">
            <v>8619654556</v>
          </cell>
          <cell r="AL61" t="str">
            <v>Tanwala,Riyanbadi,Thanwala,341513</v>
          </cell>
          <cell r="AM61">
            <v>7</v>
          </cell>
          <cell r="AN61">
            <v>2</v>
          </cell>
          <cell r="AO61" t="str">
            <v>A</v>
          </cell>
        </row>
        <row r="62">
          <cell r="Z62">
            <v>4933</v>
          </cell>
          <cell r="AB62" t="str">
            <v>manjeet59</v>
          </cell>
          <cell r="AC62" t="str">
            <v>vijay59</v>
          </cell>
          <cell r="AD62" t="str">
            <v>Laxmi</v>
          </cell>
          <cell r="AE62" t="str">
            <v>M</v>
          </cell>
          <cell r="AF62">
            <v>42967</v>
          </cell>
          <cell r="AG62" t="str">
            <v>OBC</v>
          </cell>
          <cell r="AH62" t="str">
            <v>Hindu</v>
          </cell>
          <cell r="AI62" t="str">
            <v>GOVT. SENIOR SECONDARY SCHOOL ALNIYAWAS (219445)</v>
          </cell>
          <cell r="AJ62">
            <v>8140200308</v>
          </cell>
          <cell r="AK62">
            <v>8619654557</v>
          </cell>
          <cell r="AL62" t="str">
            <v>Syampura,Riyanbadi,Alniyawas,341513</v>
          </cell>
          <cell r="AM62">
            <v>7</v>
          </cell>
          <cell r="AN62">
            <v>2</v>
          </cell>
          <cell r="AO62" t="str">
            <v>A</v>
          </cell>
        </row>
        <row r="63">
          <cell r="Z63">
            <v>4858</v>
          </cell>
          <cell r="AB63" t="str">
            <v>manjeet60</v>
          </cell>
          <cell r="AC63" t="str">
            <v>vijay60</v>
          </cell>
          <cell r="AD63" t="str">
            <v>Firoza Bano</v>
          </cell>
          <cell r="AE63" t="str">
            <v>F</v>
          </cell>
          <cell r="AF63">
            <v>42968</v>
          </cell>
          <cell r="AG63" t="str">
            <v>SC</v>
          </cell>
          <cell r="AH63" t="str">
            <v>Hindu</v>
          </cell>
          <cell r="AI63" t="str">
            <v>GOVT. SENIOR SECONDARY SCHOOL ALNIYAWAS (219445)</v>
          </cell>
          <cell r="AJ63">
            <v>8140200308</v>
          </cell>
          <cell r="AK63">
            <v>8619654558</v>
          </cell>
          <cell r="AL63" t="str">
            <v>Harijano Ka Bas,Riyanbadi,Alniyawas,341513</v>
          </cell>
          <cell r="AM63">
            <v>9</v>
          </cell>
          <cell r="AN63">
            <v>3</v>
          </cell>
          <cell r="AO63" t="str">
            <v>A</v>
          </cell>
        </row>
        <row r="64">
          <cell r="Z64">
            <v>4863</v>
          </cell>
          <cell r="AA64">
            <v>44090</v>
          </cell>
          <cell r="AB64" t="str">
            <v>manjeet61</v>
          </cell>
          <cell r="AC64" t="str">
            <v>vijay61</v>
          </cell>
          <cell r="AD64" t="str">
            <v>Bana Banu</v>
          </cell>
          <cell r="AE64" t="str">
            <v>F</v>
          </cell>
          <cell r="AF64">
            <v>42969</v>
          </cell>
          <cell r="AG64" t="str">
            <v>SC</v>
          </cell>
          <cell r="AH64" t="str">
            <v>Hindu</v>
          </cell>
          <cell r="AI64" t="str">
            <v>GOVT. SENIOR SECONDARY SCHOOL ALNIYAWAS (219445)</v>
          </cell>
          <cell r="AJ64">
            <v>8140200308</v>
          </cell>
          <cell r="AK64">
            <v>8619654559</v>
          </cell>
          <cell r="AL64" t="str">
            <v>ALNIYAWAS,RIYAN BARI,ALNIYAWAS,341513</v>
          </cell>
          <cell r="AM64">
            <v>9</v>
          </cell>
          <cell r="AN64">
            <v>3</v>
          </cell>
          <cell r="AO64" t="str">
            <v>A</v>
          </cell>
        </row>
        <row r="65">
          <cell r="Z65">
            <v>4860</v>
          </cell>
          <cell r="AA65">
            <v>44090</v>
          </cell>
          <cell r="AB65" t="str">
            <v>manjeet62</v>
          </cell>
          <cell r="AC65" t="str">
            <v>vijay62</v>
          </cell>
          <cell r="AD65" t="str">
            <v>Jayshree</v>
          </cell>
          <cell r="AE65" t="str">
            <v>M</v>
          </cell>
          <cell r="AF65">
            <v>42970</v>
          </cell>
          <cell r="AG65" t="str">
            <v>OBC</v>
          </cell>
          <cell r="AH65" t="str">
            <v>Hindu</v>
          </cell>
          <cell r="AI65" t="str">
            <v>GOVT. SENIOR SECONDARY SCHOOL ALNIYAWAS (219445)</v>
          </cell>
          <cell r="AJ65">
            <v>8140200308</v>
          </cell>
          <cell r="AK65">
            <v>8619654560</v>
          </cell>
          <cell r="AL65" t="str">
            <v>ALNIYAWAS,RIYAN BARI,ALNIYAWAS,341513</v>
          </cell>
          <cell r="AM65">
            <v>12</v>
          </cell>
          <cell r="AN65">
            <v>3</v>
          </cell>
          <cell r="AO65" t="str">
            <v>A</v>
          </cell>
        </row>
        <row r="66">
          <cell r="Z66">
            <v>4630</v>
          </cell>
          <cell r="AB66" t="str">
            <v>manjeet63</v>
          </cell>
          <cell r="AC66" t="str">
            <v>vijay63</v>
          </cell>
          <cell r="AD66" t="str">
            <v>ASRAT</v>
          </cell>
          <cell r="AE66" t="str">
            <v>F</v>
          </cell>
          <cell r="AF66">
            <v>42971</v>
          </cell>
          <cell r="AG66" t="str">
            <v>OBC</v>
          </cell>
          <cell r="AH66" t="str">
            <v>Muslim</v>
          </cell>
          <cell r="AI66" t="str">
            <v>GOVT. SENIOR SECONDARY SCHOOL ALNIYAWAS (219445)</v>
          </cell>
          <cell r="AJ66">
            <v>8140200308</v>
          </cell>
          <cell r="AK66">
            <v>8619654561</v>
          </cell>
          <cell r="AL66" t="str">
            <v>Syampura,Riyanbadi,Alniyawas,341513</v>
          </cell>
          <cell r="AM66">
            <v>6</v>
          </cell>
          <cell r="AN66">
            <v>3</v>
          </cell>
          <cell r="AO66" t="str">
            <v>A</v>
          </cell>
        </row>
        <row r="67">
          <cell r="Z67">
            <v>4676</v>
          </cell>
          <cell r="AB67" t="str">
            <v>manjeet64</v>
          </cell>
          <cell r="AC67" t="str">
            <v>vijay64</v>
          </cell>
          <cell r="AD67" t="str">
            <v>RESMA BANU</v>
          </cell>
          <cell r="AE67" t="str">
            <v>F</v>
          </cell>
          <cell r="AF67">
            <v>42972</v>
          </cell>
          <cell r="AG67" t="str">
            <v>SC</v>
          </cell>
          <cell r="AH67" t="str">
            <v>Hindu</v>
          </cell>
          <cell r="AI67" t="str">
            <v>GOVT. SENIOR SECONDARY SCHOOL ALNIYAWAS (219445)</v>
          </cell>
          <cell r="AJ67">
            <v>8140200308</v>
          </cell>
          <cell r="AK67">
            <v>8619654562</v>
          </cell>
          <cell r="AL67" t="str">
            <v>Gramin Bank Ke Pas,Riyanbadi,Alniyawas,341513</v>
          </cell>
          <cell r="AM67">
            <v>8</v>
          </cell>
          <cell r="AN67">
            <v>3</v>
          </cell>
          <cell r="AO67" t="str">
            <v>A</v>
          </cell>
        </row>
        <row r="68">
          <cell r="Z68">
            <v>4791</v>
          </cell>
          <cell r="AB68" t="str">
            <v>manjeet65</v>
          </cell>
          <cell r="AC68" t="str">
            <v>vijay65</v>
          </cell>
          <cell r="AD68" t="str">
            <v>Maya Devi</v>
          </cell>
          <cell r="AE68" t="str">
            <v>F</v>
          </cell>
          <cell r="AF68">
            <v>42973</v>
          </cell>
          <cell r="AG68" t="str">
            <v>SC</v>
          </cell>
          <cell r="AH68" t="str">
            <v>Hindu</v>
          </cell>
          <cell r="AI68" t="str">
            <v>GOVT. SENIOR SECONDARY SCHOOL ALNIYAWAS (219445)</v>
          </cell>
          <cell r="AJ68">
            <v>8140200308</v>
          </cell>
          <cell r="AK68">
            <v>8619654563</v>
          </cell>
          <cell r="AL68" t="str">
            <v>Alniyawas,Riyanbadi,Alniyawas,341513</v>
          </cell>
          <cell r="AM68">
            <v>7</v>
          </cell>
          <cell r="AN68">
            <v>3</v>
          </cell>
          <cell r="AO68" t="str">
            <v>A</v>
          </cell>
        </row>
        <row r="69">
          <cell r="Z69">
            <v>5113</v>
          </cell>
          <cell r="AA69">
            <v>44104</v>
          </cell>
          <cell r="AB69" t="str">
            <v>manjeet66</v>
          </cell>
          <cell r="AC69" t="str">
            <v>vijay66</v>
          </cell>
          <cell r="AD69" t="str">
            <v>Tasleem</v>
          </cell>
          <cell r="AE69" t="str">
            <v>M</v>
          </cell>
          <cell r="AF69">
            <v>42974</v>
          </cell>
          <cell r="AG69" t="str">
            <v>OBC</v>
          </cell>
          <cell r="AH69" t="str">
            <v>Hindu</v>
          </cell>
          <cell r="AI69" t="str">
            <v>GOVT. SENIOR SECONDARY SCHOOL ALNIYAWAS (219445)</v>
          </cell>
          <cell r="AJ69">
            <v>8140200308</v>
          </cell>
          <cell r="AK69">
            <v>8619654564</v>
          </cell>
          <cell r="AL69" t="str">
            <v>ALNIYAWAS,RIYAN BARI,ALNIYAWAS,341513</v>
          </cell>
          <cell r="AM69">
            <v>7</v>
          </cell>
          <cell r="AN69">
            <v>3</v>
          </cell>
          <cell r="AO69" t="str">
            <v>A</v>
          </cell>
        </row>
        <row r="70">
          <cell r="Z70">
            <v>4864</v>
          </cell>
          <cell r="AA70">
            <v>44090</v>
          </cell>
          <cell r="AB70" t="str">
            <v>manjeet67</v>
          </cell>
          <cell r="AC70" t="str">
            <v>vijay67</v>
          </cell>
          <cell r="AD70" t="str">
            <v>Jaitun</v>
          </cell>
          <cell r="AE70" t="str">
            <v>M</v>
          </cell>
          <cell r="AF70">
            <v>42975</v>
          </cell>
          <cell r="AG70" t="str">
            <v>OBC</v>
          </cell>
          <cell r="AH70" t="str">
            <v>Hindu</v>
          </cell>
          <cell r="AI70" t="str">
            <v>GOVT. SENIOR SECONDARY SCHOOL ALNIYAWAS (219445)</v>
          </cell>
          <cell r="AJ70">
            <v>8140200308</v>
          </cell>
          <cell r="AK70">
            <v>8619654565</v>
          </cell>
          <cell r="AL70" t="str">
            <v>ALNIYAWAS,RIYAN BARI,ALNIYAWAS,341513</v>
          </cell>
          <cell r="AM70">
            <v>7</v>
          </cell>
          <cell r="AN70">
            <v>3</v>
          </cell>
          <cell r="AO70" t="str">
            <v>A</v>
          </cell>
        </row>
        <row r="71">
          <cell r="Z71">
            <v>4628</v>
          </cell>
          <cell r="AB71" t="str">
            <v>manjeet68</v>
          </cell>
          <cell r="AC71" t="str">
            <v>vijay68</v>
          </cell>
          <cell r="AD71" t="str">
            <v>LAXMI DEVI</v>
          </cell>
          <cell r="AE71" t="str">
            <v>F</v>
          </cell>
          <cell r="AF71">
            <v>42976</v>
          </cell>
          <cell r="AG71" t="str">
            <v>OBC</v>
          </cell>
          <cell r="AH71" t="str">
            <v>Hindu</v>
          </cell>
          <cell r="AI71" t="str">
            <v>GOVT. SENIOR SECONDARY SCHOOL ALNIYAWAS (219445)</v>
          </cell>
          <cell r="AJ71">
            <v>8140200308</v>
          </cell>
          <cell r="AK71">
            <v>8619654566</v>
          </cell>
          <cell r="AL71" t="str">
            <v>ALNIYAWAS,RIYAN BARI,ALNIYAWAS,341513</v>
          </cell>
          <cell r="AM71">
            <v>8</v>
          </cell>
          <cell r="AN71">
            <v>3</v>
          </cell>
          <cell r="AO71" t="str">
            <v>A</v>
          </cell>
        </row>
        <row r="72">
          <cell r="Z72">
            <v>4695</v>
          </cell>
          <cell r="AB72" t="str">
            <v>manjeet69</v>
          </cell>
          <cell r="AC72" t="str">
            <v>vijay69</v>
          </cell>
          <cell r="AD72" t="str">
            <v>JRINA BANO</v>
          </cell>
          <cell r="AE72" t="str">
            <v>M</v>
          </cell>
          <cell r="AF72">
            <v>42977</v>
          </cell>
          <cell r="AG72" t="str">
            <v>OBC</v>
          </cell>
          <cell r="AH72" t="str">
            <v>Muslim</v>
          </cell>
          <cell r="AI72" t="str">
            <v>GOVT. SENIOR SECONDARY SCHOOL ALNIYAWAS (219445)</v>
          </cell>
          <cell r="AJ72">
            <v>8140200308</v>
          </cell>
          <cell r="AK72">
            <v>8619654567</v>
          </cell>
          <cell r="AL72" t="str">
            <v>Syampura,Riyanbadi,Alniyawas,341513</v>
          </cell>
          <cell r="AM72">
            <v>7</v>
          </cell>
          <cell r="AN72">
            <v>3</v>
          </cell>
          <cell r="AO72" t="str">
            <v>A</v>
          </cell>
        </row>
        <row r="73">
          <cell r="Z73">
            <v>5272</v>
          </cell>
          <cell r="AA73">
            <v>44763</v>
          </cell>
          <cell r="AB73" t="str">
            <v>manjeet70</v>
          </cell>
          <cell r="AC73" t="str">
            <v>vijay70</v>
          </cell>
          <cell r="AD73" t="str">
            <v>Aliya Bano</v>
          </cell>
          <cell r="AE73" t="str">
            <v>M</v>
          </cell>
          <cell r="AF73">
            <v>42978</v>
          </cell>
          <cell r="AG73" t="str">
            <v>OBC</v>
          </cell>
          <cell r="AH73" t="str">
            <v>Muslim</v>
          </cell>
          <cell r="AI73" t="str">
            <v>GOVT. SENIOR SECONDARY SCHOOL ALNIYAWAS (219445)</v>
          </cell>
          <cell r="AJ73">
            <v>8140200308</v>
          </cell>
          <cell r="AK73">
            <v>8619654568</v>
          </cell>
          <cell r="AL73" t="str">
            <v>Thanwala,Riyanbadi,Thanwala,341513</v>
          </cell>
          <cell r="AM73">
            <v>9</v>
          </cell>
          <cell r="AN73">
            <v>3</v>
          </cell>
          <cell r="AO73" t="str">
            <v>A</v>
          </cell>
        </row>
        <row r="74">
          <cell r="Z74">
            <v>4795</v>
          </cell>
          <cell r="AB74" t="str">
            <v>manjeet71</v>
          </cell>
          <cell r="AC74" t="str">
            <v>vijay71</v>
          </cell>
          <cell r="AD74" t="str">
            <v>Heera Devi</v>
          </cell>
          <cell r="AE74" t="str">
            <v>F</v>
          </cell>
          <cell r="AF74">
            <v>42979</v>
          </cell>
          <cell r="AG74" t="str">
            <v>GEN</v>
          </cell>
          <cell r="AH74" t="str">
            <v>Muslim</v>
          </cell>
          <cell r="AI74" t="str">
            <v>GOVT. SENIOR SECONDARY SCHOOL ALNIYAWAS (219445)</v>
          </cell>
          <cell r="AJ74">
            <v>8140200308</v>
          </cell>
          <cell r="AK74">
            <v>8619654569</v>
          </cell>
          <cell r="AL74" t="str">
            <v>Alniyawas,Riyanbadi,Alniyawas,341513</v>
          </cell>
          <cell r="AM74">
            <v>9</v>
          </cell>
          <cell r="AN74">
            <v>3</v>
          </cell>
          <cell r="AO74" t="str">
            <v>A</v>
          </cell>
        </row>
        <row r="75">
          <cell r="Z75">
            <v>4805</v>
          </cell>
          <cell r="AB75" t="str">
            <v>manjeet72</v>
          </cell>
          <cell r="AC75" t="str">
            <v>vijay72</v>
          </cell>
          <cell r="AD75" t="str">
            <v>Rukshana</v>
          </cell>
          <cell r="AE75" t="str">
            <v>M</v>
          </cell>
          <cell r="AF75">
            <v>42980</v>
          </cell>
          <cell r="AG75" t="str">
            <v>OBC</v>
          </cell>
          <cell r="AH75" t="str">
            <v>Muslim</v>
          </cell>
          <cell r="AI75" t="str">
            <v>GOVT. SENIOR SECONDARY SCHOOL ALNIYAWAS (219445)</v>
          </cell>
          <cell r="AJ75">
            <v>8140200308</v>
          </cell>
          <cell r="AK75">
            <v>8619654570</v>
          </cell>
          <cell r="AL75" t="str">
            <v>Alniyawas,Riyanbadi,Alniyawas,341513</v>
          </cell>
          <cell r="AM75">
            <v>7</v>
          </cell>
          <cell r="AN75">
            <v>3</v>
          </cell>
          <cell r="AO75" t="str">
            <v>A</v>
          </cell>
        </row>
        <row r="76">
          <cell r="Z76">
            <v>4790</v>
          </cell>
          <cell r="AB76" t="str">
            <v>manjeet73</v>
          </cell>
          <cell r="AC76" t="str">
            <v>vijay73</v>
          </cell>
          <cell r="AD76" t="str">
            <v>Surya Devi</v>
          </cell>
          <cell r="AE76" t="str">
            <v>M</v>
          </cell>
          <cell r="AF76">
            <v>42981</v>
          </cell>
          <cell r="AG76" t="str">
            <v>OBC</v>
          </cell>
          <cell r="AH76" t="str">
            <v>Hindu</v>
          </cell>
          <cell r="AI76" t="str">
            <v>GOVT. SENIOR SECONDARY SCHOOL ALNIYAWAS (219445)</v>
          </cell>
          <cell r="AJ76">
            <v>8140200308</v>
          </cell>
          <cell r="AK76">
            <v>8619654571</v>
          </cell>
          <cell r="AL76" t="str">
            <v>ALNIYAWAS,RIYAN BARI,ALNIYAWAS,341513</v>
          </cell>
          <cell r="AM76">
            <v>10</v>
          </cell>
          <cell r="AN76">
            <v>3</v>
          </cell>
          <cell r="AO76" t="str">
            <v>A</v>
          </cell>
        </row>
        <row r="77">
          <cell r="Z77">
            <v>4627</v>
          </cell>
          <cell r="AB77" t="str">
            <v>manjeet74</v>
          </cell>
          <cell r="AC77" t="str">
            <v>vijay74</v>
          </cell>
          <cell r="AD77" t="str">
            <v>SANTU DEVI</v>
          </cell>
          <cell r="AE77" t="str">
            <v>F</v>
          </cell>
          <cell r="AF77">
            <v>42982</v>
          </cell>
          <cell r="AG77" t="str">
            <v>OBC</v>
          </cell>
          <cell r="AH77" t="str">
            <v>Muslim</v>
          </cell>
          <cell r="AI77" t="str">
            <v>GOVT. SENIOR SECONDARY SCHOOL ALNIYAWAS (219445)</v>
          </cell>
          <cell r="AJ77">
            <v>8140200308</v>
          </cell>
          <cell r="AK77">
            <v>8619654572</v>
          </cell>
          <cell r="AL77" t="str">
            <v>ALNIYAWAS,RIYANBADI,ALNIYAWAS,341513</v>
          </cell>
          <cell r="AM77">
            <v>9</v>
          </cell>
          <cell r="AN77">
            <v>3</v>
          </cell>
          <cell r="AO77" t="str">
            <v>A</v>
          </cell>
        </row>
        <row r="78">
          <cell r="Z78">
            <v>4788</v>
          </cell>
          <cell r="AB78" t="str">
            <v>manjeet75</v>
          </cell>
          <cell r="AC78" t="str">
            <v>vijay75</v>
          </cell>
          <cell r="AD78" t="str">
            <v>Surya Devi</v>
          </cell>
          <cell r="AE78" t="str">
            <v>M</v>
          </cell>
          <cell r="AF78">
            <v>42983</v>
          </cell>
          <cell r="AG78" t="str">
            <v>OBC</v>
          </cell>
          <cell r="AH78" t="str">
            <v>Muslim</v>
          </cell>
          <cell r="AI78" t="str">
            <v>GOVT. SENIOR SECONDARY SCHOOL ALNIYAWAS (219445)</v>
          </cell>
          <cell r="AJ78">
            <v>8140200308</v>
          </cell>
          <cell r="AK78">
            <v>8619654573</v>
          </cell>
          <cell r="AL78" t="str">
            <v>ALNIYAWAS,RIYANBADI,ALNIYAWAS,341513</v>
          </cell>
          <cell r="AM78">
            <v>9</v>
          </cell>
          <cell r="AN78">
            <v>3</v>
          </cell>
          <cell r="AO78" t="str">
            <v>A</v>
          </cell>
        </row>
        <row r="79">
          <cell r="Z79">
            <v>5031</v>
          </cell>
          <cell r="AB79" t="str">
            <v>manjeet76</v>
          </cell>
          <cell r="AC79" t="str">
            <v>vijay76</v>
          </cell>
          <cell r="AD79" t="str">
            <v>Matiya Devi</v>
          </cell>
          <cell r="AE79" t="str">
            <v>M</v>
          </cell>
          <cell r="AF79">
            <v>42984</v>
          </cell>
          <cell r="AG79" t="str">
            <v>OBC</v>
          </cell>
          <cell r="AH79" t="str">
            <v>Muslim</v>
          </cell>
          <cell r="AI79" t="str">
            <v>GOVT. SENIOR SECONDARY SCHOOL ALNIYAWAS (219445)</v>
          </cell>
          <cell r="AJ79">
            <v>8140200308</v>
          </cell>
          <cell r="AK79">
            <v>8619654574</v>
          </cell>
          <cell r="AL79" t="str">
            <v>ALNIYAWAS,RIYANBADI,ALNIYAWAS,341513</v>
          </cell>
          <cell r="AM79">
            <v>9</v>
          </cell>
          <cell r="AN79">
            <v>3</v>
          </cell>
          <cell r="AO79" t="str">
            <v>A</v>
          </cell>
        </row>
        <row r="80">
          <cell r="Z80">
            <v>4994</v>
          </cell>
          <cell r="AB80" t="str">
            <v>manjeet77</v>
          </cell>
          <cell r="AC80" t="str">
            <v>vijay77</v>
          </cell>
          <cell r="AD80" t="str">
            <v>Budki</v>
          </cell>
          <cell r="AE80" t="str">
            <v>M</v>
          </cell>
          <cell r="AF80">
            <v>42985</v>
          </cell>
          <cell r="AG80" t="str">
            <v>SC</v>
          </cell>
          <cell r="AI80" t="str">
            <v>GOVT. SENIOR SECONDARY SCHOOL ALNIYAWAS (219445)</v>
          </cell>
          <cell r="AJ80">
            <v>8140200308</v>
          </cell>
          <cell r="AK80">
            <v>8619654575</v>
          </cell>
          <cell r="AM80">
            <v>9</v>
          </cell>
          <cell r="AN80">
            <v>3</v>
          </cell>
          <cell r="AO80" t="str">
            <v>A</v>
          </cell>
        </row>
        <row r="81">
          <cell r="Z81">
            <v>4789</v>
          </cell>
          <cell r="AB81" t="str">
            <v>manjeet78</v>
          </cell>
          <cell r="AC81" t="str">
            <v>vijay78</v>
          </cell>
          <cell r="AD81" t="str">
            <v>Santos</v>
          </cell>
          <cell r="AE81" t="str">
            <v>M</v>
          </cell>
          <cell r="AF81">
            <v>42986</v>
          </cell>
          <cell r="AG81" t="str">
            <v>OBC</v>
          </cell>
          <cell r="AH81" t="str">
            <v>Hindu</v>
          </cell>
          <cell r="AI81" t="str">
            <v>GOVT. SENIOR SECONDARY SCHOOL ALNIYAWAS (219445)</v>
          </cell>
          <cell r="AJ81">
            <v>8140200308</v>
          </cell>
          <cell r="AK81">
            <v>8619654576</v>
          </cell>
          <cell r="AL81" t="str">
            <v>ALNIYAWAS,RIYANBADI,ALNIYAWAS,341513</v>
          </cell>
          <cell r="AM81">
            <v>9</v>
          </cell>
          <cell r="AN81">
            <v>3</v>
          </cell>
          <cell r="AO81" t="str">
            <v>A</v>
          </cell>
        </row>
        <row r="82">
          <cell r="Z82">
            <v>4859</v>
          </cell>
          <cell r="AB82" t="str">
            <v>manjeet79</v>
          </cell>
          <cell r="AC82" t="str">
            <v>vijay79</v>
          </cell>
          <cell r="AD82" t="str">
            <v>Jaitun</v>
          </cell>
          <cell r="AE82" t="str">
            <v>F</v>
          </cell>
          <cell r="AF82">
            <v>42987</v>
          </cell>
          <cell r="AG82" t="str">
            <v>SBC</v>
          </cell>
          <cell r="AI82" t="str">
            <v>GOVT. SENIOR SECONDARY SCHOOL ALNIYAWAS (219445)</v>
          </cell>
          <cell r="AJ82">
            <v>8140200308</v>
          </cell>
          <cell r="AK82">
            <v>8619654577</v>
          </cell>
          <cell r="AM82">
            <v>9</v>
          </cell>
          <cell r="AN82">
            <v>3</v>
          </cell>
          <cell r="AO82" t="str">
            <v>A</v>
          </cell>
        </row>
        <row r="83">
          <cell r="Z83">
            <v>4794</v>
          </cell>
          <cell r="AB83" t="str">
            <v>manjeet80</v>
          </cell>
          <cell r="AC83" t="str">
            <v>vijay80</v>
          </cell>
          <cell r="AD83" t="str">
            <v>Heera Devi</v>
          </cell>
          <cell r="AE83" t="str">
            <v>M</v>
          </cell>
          <cell r="AF83">
            <v>42988</v>
          </cell>
          <cell r="AG83" t="str">
            <v>OBC</v>
          </cell>
          <cell r="AH83" t="str">
            <v>Muslim</v>
          </cell>
          <cell r="AI83" t="str">
            <v>GOVT. SENIOR SECONDARY SCHOOL ALNIYAWAS (219445)</v>
          </cell>
          <cell r="AJ83">
            <v>8140200308</v>
          </cell>
          <cell r="AK83">
            <v>8619654578</v>
          </cell>
          <cell r="AL83" t="str">
            <v>ALNIYAWAS,RIYANBADI,ALNIYAWAS,341513</v>
          </cell>
          <cell r="AM83">
            <v>9</v>
          </cell>
          <cell r="AN83">
            <v>3</v>
          </cell>
          <cell r="AO83" t="str">
            <v>A</v>
          </cell>
        </row>
        <row r="84">
          <cell r="Z84">
            <v>4874</v>
          </cell>
          <cell r="AA84">
            <v>44090</v>
          </cell>
          <cell r="AB84" t="str">
            <v>manjeet81</v>
          </cell>
          <cell r="AC84" t="str">
            <v>vijay81</v>
          </cell>
          <cell r="AD84" t="str">
            <v>Raziya</v>
          </cell>
          <cell r="AE84" t="str">
            <v>F</v>
          </cell>
          <cell r="AF84">
            <v>42989</v>
          </cell>
          <cell r="AG84" t="str">
            <v>OBC</v>
          </cell>
          <cell r="AH84" t="str">
            <v>Muslim</v>
          </cell>
          <cell r="AI84" t="str">
            <v>GOVT. SENIOR SECONDARY SCHOOL ALNIYAWAS (219445)</v>
          </cell>
          <cell r="AJ84">
            <v>8140200308</v>
          </cell>
          <cell r="AK84">
            <v>8619654579</v>
          </cell>
          <cell r="AL84" t="str">
            <v>ALNIYAWAS,RIYANBADI,ALNIYAWAS,341513</v>
          </cell>
          <cell r="AM84">
            <v>8</v>
          </cell>
          <cell r="AN84">
            <v>3</v>
          </cell>
          <cell r="AO84" t="str">
            <v>A</v>
          </cell>
        </row>
        <row r="85">
          <cell r="Z85">
            <v>4862</v>
          </cell>
          <cell r="AA85">
            <v>44090</v>
          </cell>
          <cell r="AB85" t="str">
            <v>manjeet82</v>
          </cell>
          <cell r="AC85" t="str">
            <v>vijay82</v>
          </cell>
          <cell r="AD85" t="str">
            <v>Jaitun</v>
          </cell>
          <cell r="AE85" t="str">
            <v>F</v>
          </cell>
          <cell r="AF85">
            <v>42990</v>
          </cell>
          <cell r="AG85" t="str">
            <v>OBC</v>
          </cell>
          <cell r="AH85" t="str">
            <v>Muslim</v>
          </cell>
          <cell r="AI85" t="str">
            <v>GOVT. SENIOR SECONDARY SCHOOL ALNIYAWAS (219445)</v>
          </cell>
          <cell r="AJ85">
            <v>8140200308</v>
          </cell>
          <cell r="AK85">
            <v>8619654580</v>
          </cell>
          <cell r="AL85" t="str">
            <v>ALNIYAWAS,RIYANBADI,ALNIYAWAS,341513</v>
          </cell>
          <cell r="AM85">
            <v>8</v>
          </cell>
          <cell r="AN85">
            <v>3</v>
          </cell>
          <cell r="AO85" t="str">
            <v>A</v>
          </cell>
        </row>
        <row r="86">
          <cell r="Z86">
            <v>4803</v>
          </cell>
          <cell r="AB86" t="str">
            <v>manjeet83</v>
          </cell>
          <cell r="AC86" t="str">
            <v>vijay83</v>
          </cell>
          <cell r="AD86" t="str">
            <v>Khatun</v>
          </cell>
          <cell r="AE86" t="str">
            <v>M</v>
          </cell>
          <cell r="AF86">
            <v>42991</v>
          </cell>
          <cell r="AG86" t="str">
            <v>OBC</v>
          </cell>
          <cell r="AH86" t="str">
            <v>Muslim</v>
          </cell>
          <cell r="AI86" t="str">
            <v>GOVT. SENIOR SECONDARY SCHOOL ALNIYAWAS (219445)</v>
          </cell>
          <cell r="AJ86">
            <v>8140200308</v>
          </cell>
          <cell r="AK86">
            <v>8619654581</v>
          </cell>
          <cell r="AL86" t="str">
            <v>ALNIYAWAS,RIYANBADI,ALNIYAWAS,341513</v>
          </cell>
          <cell r="AM86">
            <v>8</v>
          </cell>
          <cell r="AN86">
            <v>3</v>
          </cell>
          <cell r="AO86" t="str">
            <v>A</v>
          </cell>
        </row>
        <row r="87">
          <cell r="Z87">
            <v>5234</v>
          </cell>
          <cell r="AA87">
            <v>44755</v>
          </cell>
          <cell r="AB87" t="str">
            <v>manjeet84</v>
          </cell>
          <cell r="AC87" t="str">
            <v>vijay84</v>
          </cell>
          <cell r="AD87" t="str">
            <v>Khatun</v>
          </cell>
          <cell r="AE87" t="str">
            <v>F</v>
          </cell>
          <cell r="AF87">
            <v>42992</v>
          </cell>
          <cell r="AG87" t="str">
            <v>SC</v>
          </cell>
          <cell r="AH87" t="str">
            <v>Hindu</v>
          </cell>
          <cell r="AI87" t="str">
            <v>GOVT. SENIOR SECONDARY SCHOOL ALNIYAWAS (219445)</v>
          </cell>
          <cell r="AJ87">
            <v>8140200308</v>
          </cell>
          <cell r="AK87">
            <v>8619654582</v>
          </cell>
          <cell r="AL87" t="str">
            <v>ALNIYAWAS,RIYANBADI,ALNIYAWAS,341513</v>
          </cell>
          <cell r="AM87">
            <v>9</v>
          </cell>
          <cell r="AN87">
            <v>3</v>
          </cell>
          <cell r="AO87" t="str">
            <v>A</v>
          </cell>
        </row>
        <row r="88">
          <cell r="Z88">
            <v>4804</v>
          </cell>
          <cell r="AB88" t="str">
            <v>manjeet85</v>
          </cell>
          <cell r="AC88" t="str">
            <v>vijay85</v>
          </cell>
          <cell r="AD88" t="str">
            <v>Surma Kanwar</v>
          </cell>
          <cell r="AE88" t="str">
            <v>F</v>
          </cell>
          <cell r="AF88">
            <v>42993</v>
          </cell>
          <cell r="AG88" t="str">
            <v>OBC</v>
          </cell>
          <cell r="AI88" t="str">
            <v>GOVT. SENIOR SECONDARY SCHOOL ALNIYAWAS (219445)</v>
          </cell>
          <cell r="AJ88">
            <v>8140200308</v>
          </cell>
          <cell r="AK88">
            <v>8619654583</v>
          </cell>
          <cell r="AM88">
            <v>9</v>
          </cell>
          <cell r="AN88">
            <v>3</v>
          </cell>
          <cell r="AO88" t="str">
            <v>A</v>
          </cell>
        </row>
        <row r="89">
          <cell r="Z89">
            <v>4806</v>
          </cell>
          <cell r="AB89" t="str">
            <v>manjeet86</v>
          </cell>
          <cell r="AC89" t="str">
            <v>vijay86</v>
          </cell>
          <cell r="AD89" t="str">
            <v>Shahnaj</v>
          </cell>
          <cell r="AE89" t="str">
            <v>M</v>
          </cell>
          <cell r="AF89">
            <v>42994</v>
          </cell>
          <cell r="AG89" t="str">
            <v>OBC</v>
          </cell>
          <cell r="AH89" t="str">
            <v>Muslim</v>
          </cell>
          <cell r="AI89" t="str">
            <v>GOVT. SENIOR SECONDARY SCHOOL ALNIYAWAS (219445)</v>
          </cell>
          <cell r="AJ89">
            <v>8140200308</v>
          </cell>
          <cell r="AK89">
            <v>8619654584</v>
          </cell>
          <cell r="AL89" t="str">
            <v>ALNIYAWAS,RIYANBADI,ALNIYAWAS,341513</v>
          </cell>
          <cell r="AM89">
            <v>11</v>
          </cell>
          <cell r="AN89">
            <v>3</v>
          </cell>
          <cell r="AO89" t="str">
            <v>A</v>
          </cell>
        </row>
        <row r="90">
          <cell r="Z90">
            <v>4872</v>
          </cell>
          <cell r="AA90">
            <v>44090</v>
          </cell>
          <cell r="AB90" t="str">
            <v>manjeet87</v>
          </cell>
          <cell r="AC90" t="str">
            <v>vijay87</v>
          </cell>
          <cell r="AD90" t="str">
            <v>Indra Devi</v>
          </cell>
          <cell r="AE90" t="str">
            <v>M</v>
          </cell>
          <cell r="AF90">
            <v>42995</v>
          </cell>
          <cell r="AG90" t="str">
            <v>OBC</v>
          </cell>
          <cell r="AH90" t="str">
            <v>Muslim</v>
          </cell>
          <cell r="AI90" t="str">
            <v>GOVT. SENIOR SECONDARY SCHOOL ALNIYAWAS (219445)</v>
          </cell>
          <cell r="AJ90">
            <v>8140200308</v>
          </cell>
          <cell r="AK90">
            <v>8619654585</v>
          </cell>
          <cell r="AL90" t="str">
            <v>ALNIYAWAS,RIYANBADI,ALNIYAWAS,341513</v>
          </cell>
          <cell r="AM90">
            <v>9</v>
          </cell>
          <cell r="AN90">
            <v>3</v>
          </cell>
          <cell r="AO90" t="str">
            <v>A</v>
          </cell>
        </row>
        <row r="91">
          <cell r="Z91">
            <v>4861</v>
          </cell>
          <cell r="AB91" t="str">
            <v>manjeet88</v>
          </cell>
          <cell r="AC91" t="str">
            <v>vijay88</v>
          </cell>
          <cell r="AD91" t="str">
            <v>Jamila</v>
          </cell>
          <cell r="AE91" t="str">
            <v>F</v>
          </cell>
          <cell r="AF91">
            <v>42996</v>
          </cell>
          <cell r="AG91" t="str">
            <v>OBC</v>
          </cell>
          <cell r="AH91" t="str">
            <v>Hindu</v>
          </cell>
          <cell r="AI91" t="str">
            <v>GOVT. SENIOR SECONDARY SCHOOL ALNIYAWAS (219445)</v>
          </cell>
          <cell r="AJ91">
            <v>8140200308</v>
          </cell>
          <cell r="AK91">
            <v>8619654586</v>
          </cell>
          <cell r="AL91" t="str">
            <v>JANGLIYO KI DHANI,RIYANBADI,ALNIYAWAS,341513</v>
          </cell>
          <cell r="AM91">
            <v>8</v>
          </cell>
          <cell r="AN91">
            <v>3</v>
          </cell>
          <cell r="AO91" t="str">
            <v>A</v>
          </cell>
        </row>
        <row r="92">
          <cell r="Z92">
            <v>5283</v>
          </cell>
          <cell r="AA92">
            <v>44770</v>
          </cell>
          <cell r="AB92" t="str">
            <v>manjeet89</v>
          </cell>
          <cell r="AC92" t="str">
            <v>vijay89</v>
          </cell>
          <cell r="AD92" t="str">
            <v>Matiya</v>
          </cell>
          <cell r="AE92" t="str">
            <v>F</v>
          </cell>
          <cell r="AF92">
            <v>42997</v>
          </cell>
          <cell r="AG92" t="str">
            <v>SC</v>
          </cell>
          <cell r="AH92" t="str">
            <v>Hindu</v>
          </cell>
          <cell r="AI92" t="str">
            <v>GOVT. SENIOR SECONDARY SCHOOL ALNIYAWAS (219445)</v>
          </cell>
          <cell r="AJ92">
            <v>8140200308</v>
          </cell>
          <cell r="AK92">
            <v>8619654587</v>
          </cell>
          <cell r="AL92" t="str">
            <v>ALNIYAWAS,RIYANBADI,ALNIYAWAS,341513</v>
          </cell>
          <cell r="AM92">
            <v>9</v>
          </cell>
          <cell r="AN92">
            <v>4</v>
          </cell>
          <cell r="AO92" t="str">
            <v>A</v>
          </cell>
        </row>
        <row r="93">
          <cell r="Z93">
            <v>4729</v>
          </cell>
          <cell r="AB93" t="str">
            <v>manjeet90</v>
          </cell>
          <cell r="AC93" t="str">
            <v>vijay90</v>
          </cell>
          <cell r="AD93" t="str">
            <v>SALMA BANU</v>
          </cell>
          <cell r="AE93" t="str">
            <v>M</v>
          </cell>
          <cell r="AF93">
            <v>42998</v>
          </cell>
          <cell r="AG93" t="str">
            <v>OBC</v>
          </cell>
          <cell r="AH93" t="str">
            <v>Muslim</v>
          </cell>
          <cell r="AI93" t="str">
            <v>GOVT. SENIOR SECONDARY SCHOOL ALNIYAWAS (219445)</v>
          </cell>
          <cell r="AJ93">
            <v>8140200308</v>
          </cell>
          <cell r="AK93">
            <v>8619654588</v>
          </cell>
          <cell r="AL93" t="str">
            <v>ALNIYAWAS,RIYANBADI,ALNIYAWAS,341513</v>
          </cell>
          <cell r="AM93">
            <v>8</v>
          </cell>
          <cell r="AN93">
            <v>4</v>
          </cell>
          <cell r="AO93" t="str">
            <v>A</v>
          </cell>
        </row>
        <row r="94">
          <cell r="Z94">
            <v>4710</v>
          </cell>
          <cell r="AB94" t="str">
            <v>manjeet91</v>
          </cell>
          <cell r="AC94" t="str">
            <v>vijay91</v>
          </cell>
          <cell r="AD94" t="str">
            <v>SEEPA DEVI</v>
          </cell>
          <cell r="AE94" t="str">
            <v>F</v>
          </cell>
          <cell r="AF94">
            <v>42999</v>
          </cell>
          <cell r="AG94" t="str">
            <v>OBC</v>
          </cell>
          <cell r="AH94" t="str">
            <v>Hindu</v>
          </cell>
          <cell r="AI94" t="str">
            <v>GOVT. SENIOR SECONDARY SCHOOL ALNIYAWAS (219445)</v>
          </cell>
          <cell r="AJ94">
            <v>8140200308</v>
          </cell>
          <cell r="AK94">
            <v>8619654589</v>
          </cell>
          <cell r="AL94" t="str">
            <v>Jangliyo Ki Dhani,Riyanbadi,Alniyawas,341513</v>
          </cell>
          <cell r="AM94">
            <v>9</v>
          </cell>
          <cell r="AN94">
            <v>4</v>
          </cell>
          <cell r="AO94" t="str">
            <v>A</v>
          </cell>
        </row>
        <row r="95">
          <cell r="Z95">
            <v>5264</v>
          </cell>
          <cell r="AA95">
            <v>44762</v>
          </cell>
          <cell r="AB95" t="str">
            <v>manjeet92</v>
          </cell>
          <cell r="AC95" t="str">
            <v>vijay92</v>
          </cell>
          <cell r="AD95" t="str">
            <v>Seema Vaishnav</v>
          </cell>
          <cell r="AE95" t="str">
            <v>F</v>
          </cell>
          <cell r="AF95">
            <v>43000</v>
          </cell>
          <cell r="AG95" t="str">
            <v>OBC</v>
          </cell>
          <cell r="AH95" t="str">
            <v>Hindu</v>
          </cell>
          <cell r="AI95" t="str">
            <v>GOVT. SENIOR SECONDARY SCHOOL ALNIYAWAS (219445)</v>
          </cell>
          <cell r="AJ95">
            <v>8140200308</v>
          </cell>
          <cell r="AK95">
            <v>8619654590</v>
          </cell>
          <cell r="AL95" t="str">
            <v>Syampura,Riyanbadi,Alniyawas,341513</v>
          </cell>
          <cell r="AM95">
            <v>8</v>
          </cell>
          <cell r="AN95">
            <v>4</v>
          </cell>
          <cell r="AO95" t="str">
            <v>A</v>
          </cell>
        </row>
        <row r="96">
          <cell r="Z96">
            <v>5119</v>
          </cell>
          <cell r="AB96" t="str">
            <v>manjeet93</v>
          </cell>
          <cell r="AC96" t="str">
            <v>vijay93</v>
          </cell>
          <cell r="AD96" t="str">
            <v>Saina Bano</v>
          </cell>
          <cell r="AE96" t="str">
            <v>M</v>
          </cell>
          <cell r="AF96">
            <v>43001</v>
          </cell>
          <cell r="AG96" t="str">
            <v>OBC</v>
          </cell>
          <cell r="AH96" t="str">
            <v>Hindu</v>
          </cell>
          <cell r="AI96" t="str">
            <v>GOVT. SENIOR SECONDARY SCHOOL ALNIYAWAS (219445)</v>
          </cell>
          <cell r="AJ96">
            <v>8140200308</v>
          </cell>
          <cell r="AK96">
            <v>8619654591</v>
          </cell>
          <cell r="AL96" t="str">
            <v>ALNIYAWAS,RIYANBADI,ALNIYAWAS,341513</v>
          </cell>
          <cell r="AM96">
            <v>9</v>
          </cell>
          <cell r="AN96">
            <v>4</v>
          </cell>
          <cell r="AO96" t="str">
            <v>A</v>
          </cell>
        </row>
        <row r="97">
          <cell r="Z97">
            <v>4728</v>
          </cell>
          <cell r="AB97" t="str">
            <v>manjeet94</v>
          </cell>
          <cell r="AC97" t="str">
            <v>vijay94</v>
          </cell>
          <cell r="AD97" t="str">
            <v>SAPANA</v>
          </cell>
          <cell r="AE97" t="str">
            <v>M</v>
          </cell>
          <cell r="AF97">
            <v>43002</v>
          </cell>
          <cell r="AG97" t="str">
            <v>OBC</v>
          </cell>
          <cell r="AH97" t="str">
            <v>Muslim</v>
          </cell>
          <cell r="AI97" t="str">
            <v>GOVT. SENIOR SECONDARY SCHOOL ALNIYAWAS (219445)</v>
          </cell>
          <cell r="AJ97">
            <v>8140200308</v>
          </cell>
          <cell r="AK97">
            <v>8619654592</v>
          </cell>
          <cell r="AL97" t="str">
            <v>ALNIYAWAS,RIYANBADI,ALNIYAWAS,341513</v>
          </cell>
          <cell r="AM97">
            <v>8</v>
          </cell>
          <cell r="AN97">
            <v>4</v>
          </cell>
          <cell r="AO97" t="str">
            <v>A</v>
          </cell>
        </row>
        <row r="98">
          <cell r="Z98">
            <v>5169</v>
          </cell>
          <cell r="AA98">
            <v>44748</v>
          </cell>
          <cell r="AB98" t="str">
            <v>manjeet95</v>
          </cell>
          <cell r="AC98" t="str">
            <v>vijay95</v>
          </cell>
          <cell r="AD98" t="str">
            <v>JAMELA</v>
          </cell>
          <cell r="AE98" t="str">
            <v>M</v>
          </cell>
          <cell r="AF98">
            <v>43003</v>
          </cell>
          <cell r="AG98" t="str">
            <v>OBC</v>
          </cell>
          <cell r="AH98" t="str">
            <v>Muslim</v>
          </cell>
          <cell r="AI98" t="str">
            <v>GOVT. SENIOR SECONDARY SCHOOL ALNIYAWAS (219445)</v>
          </cell>
          <cell r="AJ98">
            <v>8140200308</v>
          </cell>
          <cell r="AK98">
            <v>8619654593</v>
          </cell>
          <cell r="AL98" t="str">
            <v>ALNIYAWAS,RIYANBADI,ALNIYAWAS,341513</v>
          </cell>
          <cell r="AM98">
            <v>9</v>
          </cell>
          <cell r="AN98">
            <v>4</v>
          </cell>
          <cell r="AO98" t="str">
            <v>A</v>
          </cell>
        </row>
        <row r="99">
          <cell r="Z99">
            <v>4711</v>
          </cell>
          <cell r="AB99" t="str">
            <v>manjeet96</v>
          </cell>
          <cell r="AC99" t="str">
            <v>vijay96</v>
          </cell>
          <cell r="AD99" t="str">
            <v>SIPA DEVI</v>
          </cell>
          <cell r="AE99" t="str">
            <v>F</v>
          </cell>
          <cell r="AF99">
            <v>43004</v>
          </cell>
          <cell r="AG99" t="str">
            <v>OBC</v>
          </cell>
          <cell r="AH99" t="str">
            <v>Muslim</v>
          </cell>
          <cell r="AI99" t="str">
            <v>GOVT. SENIOR SECONDARY SCHOOL ALNIYAWAS (219445)</v>
          </cell>
          <cell r="AJ99">
            <v>8140200308</v>
          </cell>
          <cell r="AK99">
            <v>8619654594</v>
          </cell>
          <cell r="AL99" t="str">
            <v>ALNIYAWAS,RIYANBADI,ALNIYAWAS,341513</v>
          </cell>
          <cell r="AM99">
            <v>9</v>
          </cell>
          <cell r="AN99">
            <v>4</v>
          </cell>
          <cell r="AO99" t="str">
            <v>A</v>
          </cell>
        </row>
        <row r="100">
          <cell r="Z100">
            <v>4787</v>
          </cell>
          <cell r="AB100" t="str">
            <v>manjeet97</v>
          </cell>
          <cell r="AC100" t="str">
            <v>vijay97</v>
          </cell>
          <cell r="AD100" t="str">
            <v>Surya Devi</v>
          </cell>
          <cell r="AE100" t="str">
            <v>F</v>
          </cell>
          <cell r="AF100">
            <v>43005</v>
          </cell>
          <cell r="AG100" t="str">
            <v>OBC</v>
          </cell>
          <cell r="AH100" t="str">
            <v>Muslim</v>
          </cell>
          <cell r="AI100" t="str">
            <v>GOVT. SENIOR SECONDARY SCHOOL ALNIYAWAS (219445)</v>
          </cell>
          <cell r="AJ100">
            <v>8140200308</v>
          </cell>
          <cell r="AK100">
            <v>8619654595</v>
          </cell>
          <cell r="AL100" t="str">
            <v>ALNIYAWAS,RIYANBADI,ALNIYAWAS,341513</v>
          </cell>
          <cell r="AM100">
            <v>9</v>
          </cell>
          <cell r="AN100">
            <v>4</v>
          </cell>
          <cell r="AO100" t="str">
            <v>A</v>
          </cell>
        </row>
        <row r="101">
          <cell r="Z101">
            <v>5099</v>
          </cell>
          <cell r="AB101" t="str">
            <v>manjeet98</v>
          </cell>
          <cell r="AC101" t="str">
            <v>vijay98</v>
          </cell>
          <cell r="AD101" t="str">
            <v>Vimala Devi</v>
          </cell>
          <cell r="AE101" t="str">
            <v>F</v>
          </cell>
          <cell r="AF101">
            <v>43006</v>
          </cell>
          <cell r="AG101" t="str">
            <v>OBC</v>
          </cell>
          <cell r="AH101" t="str">
            <v>Muslim</v>
          </cell>
          <cell r="AI101" t="str">
            <v>GOVT. SENIOR SECONDARY SCHOOL ALNIYAWAS (219445)</v>
          </cell>
          <cell r="AJ101">
            <v>8140200308</v>
          </cell>
          <cell r="AK101">
            <v>8619654596</v>
          </cell>
          <cell r="AL101" t="str">
            <v>Thanwala,Riyanbadi,Thanwala,341513</v>
          </cell>
          <cell r="AM101">
            <v>11</v>
          </cell>
          <cell r="AN101">
            <v>4</v>
          </cell>
          <cell r="AO101" t="str">
            <v>A</v>
          </cell>
        </row>
        <row r="102">
          <cell r="Z102">
            <v>4948</v>
          </cell>
          <cell r="AB102" t="str">
            <v>manjeet99</v>
          </cell>
          <cell r="AC102" t="str">
            <v>vijay99</v>
          </cell>
          <cell r="AD102" t="str">
            <v>Annu Devi</v>
          </cell>
          <cell r="AE102" t="str">
            <v>M</v>
          </cell>
          <cell r="AF102">
            <v>43007</v>
          </cell>
          <cell r="AG102" t="str">
            <v>OBC</v>
          </cell>
          <cell r="AH102" t="str">
            <v>Muslim</v>
          </cell>
          <cell r="AI102" t="str">
            <v>GOVT. SENIOR SECONDARY SCHOOL ALNIYAWAS (219445)</v>
          </cell>
          <cell r="AJ102">
            <v>8140200308</v>
          </cell>
          <cell r="AK102">
            <v>8619654597</v>
          </cell>
          <cell r="AL102" t="str">
            <v>ALNIYAWAS,RIYANBADI,ALNIYAWAS,341513</v>
          </cell>
          <cell r="AM102">
            <v>8</v>
          </cell>
          <cell r="AN102">
            <v>4</v>
          </cell>
          <cell r="AO102" t="str">
            <v>A</v>
          </cell>
        </row>
        <row r="103">
          <cell r="Z103">
            <v>4642</v>
          </cell>
          <cell r="AB103" t="str">
            <v>manjeet100</v>
          </cell>
          <cell r="AC103" t="str">
            <v>vijay100</v>
          </cell>
          <cell r="AD103" t="str">
            <v>HASEENA BANU</v>
          </cell>
          <cell r="AE103" t="str">
            <v>F</v>
          </cell>
          <cell r="AF103">
            <v>43008</v>
          </cell>
          <cell r="AG103" t="str">
            <v>OBC</v>
          </cell>
          <cell r="AH103" t="str">
            <v>Hindu</v>
          </cell>
          <cell r="AI103" t="str">
            <v>GOVT. SENIOR SECONDARY SCHOOL ALNIYAWAS (219445)</v>
          </cell>
          <cell r="AJ103">
            <v>8140200308</v>
          </cell>
          <cell r="AK103">
            <v>8619654598</v>
          </cell>
          <cell r="AL103" t="str">
            <v>Jangliyo Ki Dhani,Riyanbadi,Alniyawas,341513</v>
          </cell>
          <cell r="AM103">
            <v>8</v>
          </cell>
          <cell r="AN103">
            <v>4</v>
          </cell>
          <cell r="AO103" t="str">
            <v>A</v>
          </cell>
        </row>
        <row r="104">
          <cell r="Z104">
            <v>5219</v>
          </cell>
          <cell r="AA104">
            <v>44754</v>
          </cell>
          <cell r="AB104" t="str">
            <v>manjeet101</v>
          </cell>
          <cell r="AC104" t="str">
            <v>vijay101</v>
          </cell>
          <cell r="AD104" t="str">
            <v>SUMAN</v>
          </cell>
          <cell r="AE104" t="str">
            <v>F</v>
          </cell>
          <cell r="AF104">
            <v>43009</v>
          </cell>
          <cell r="AG104" t="str">
            <v>SC</v>
          </cell>
          <cell r="AH104" t="str">
            <v>Muslim</v>
          </cell>
          <cell r="AI104" t="str">
            <v>GOVT. SENIOR SECONDARY SCHOOL ALNIYAWAS (219445)</v>
          </cell>
          <cell r="AJ104">
            <v>8140200308</v>
          </cell>
          <cell r="AK104">
            <v>8619654599</v>
          </cell>
          <cell r="AL104" t="str">
            <v>ALNIYAWAS,RIYANBADI,ALNIYAWAS,341513</v>
          </cell>
          <cell r="AM104">
            <v>9</v>
          </cell>
          <cell r="AN104">
            <v>4</v>
          </cell>
          <cell r="AO104" t="str">
            <v>A</v>
          </cell>
        </row>
        <row r="105">
          <cell r="Z105">
            <v>4738</v>
          </cell>
          <cell r="AB105" t="str">
            <v>manjeet102</v>
          </cell>
          <cell r="AC105" t="str">
            <v>vijay102</v>
          </cell>
          <cell r="AD105" t="str">
            <v>SAROJ</v>
          </cell>
          <cell r="AE105" t="str">
            <v>F</v>
          </cell>
          <cell r="AF105">
            <v>43010</v>
          </cell>
          <cell r="AG105" t="str">
            <v>SC</v>
          </cell>
          <cell r="AH105" t="str">
            <v>Hindu</v>
          </cell>
          <cell r="AI105" t="str">
            <v>GOVT. SENIOR SECONDARY SCHOOL ALNIYAWAS (219445)</v>
          </cell>
          <cell r="AJ105">
            <v>8140200308</v>
          </cell>
          <cell r="AK105">
            <v>8619654600</v>
          </cell>
          <cell r="AL105" t="str">
            <v>Alniyawas,Riyanbadi,Alniyawas,341513</v>
          </cell>
          <cell r="AM105">
            <v>9</v>
          </cell>
          <cell r="AN105">
            <v>4</v>
          </cell>
          <cell r="AO105" t="str">
            <v>A</v>
          </cell>
        </row>
        <row r="106">
          <cell r="Z106">
            <v>4690</v>
          </cell>
          <cell r="AB106" t="str">
            <v>manjeet103</v>
          </cell>
          <cell r="AC106" t="str">
            <v>vijay103</v>
          </cell>
          <cell r="AD106" t="str">
            <v>SUSHILA</v>
          </cell>
          <cell r="AE106" t="str">
            <v>M</v>
          </cell>
          <cell r="AF106">
            <v>43011</v>
          </cell>
          <cell r="AG106" t="str">
            <v>SC</v>
          </cell>
          <cell r="AH106" t="str">
            <v>Hindu</v>
          </cell>
          <cell r="AI106" t="str">
            <v>GOVT. SENIOR SECONDARY SCHOOL ALNIYAWAS (219445)</v>
          </cell>
          <cell r="AJ106">
            <v>8140200308</v>
          </cell>
          <cell r="AK106">
            <v>8619654601</v>
          </cell>
          <cell r="AL106" t="str">
            <v>Alniyawas,Riyanbadi,Alniyawas,341513</v>
          </cell>
          <cell r="AM106">
            <v>8</v>
          </cell>
          <cell r="AN106">
            <v>4</v>
          </cell>
          <cell r="AO106" t="str">
            <v>A</v>
          </cell>
        </row>
        <row r="107">
          <cell r="Z107">
            <v>4957</v>
          </cell>
          <cell r="AB107" t="str">
            <v>manjeet104</v>
          </cell>
          <cell r="AC107" t="str">
            <v>vijay104</v>
          </cell>
          <cell r="AD107" t="str">
            <v>Manju Devi</v>
          </cell>
          <cell r="AE107" t="str">
            <v>M</v>
          </cell>
          <cell r="AF107">
            <v>43012</v>
          </cell>
          <cell r="AG107" t="str">
            <v>OBC</v>
          </cell>
          <cell r="AH107" t="str">
            <v>Muslim</v>
          </cell>
          <cell r="AI107" t="str">
            <v>GOVT. SENIOR SECONDARY SCHOOL ALNIYAWAS (219445)</v>
          </cell>
          <cell r="AJ107">
            <v>8140200308</v>
          </cell>
          <cell r="AK107">
            <v>8619654602</v>
          </cell>
          <cell r="AL107" t="str">
            <v>ALNIYAWAS,RIYANBADI,ALNIYAWAS,341513</v>
          </cell>
          <cell r="AM107">
            <v>9</v>
          </cell>
          <cell r="AN107">
            <v>4</v>
          </cell>
          <cell r="AO107" t="str">
            <v>A</v>
          </cell>
        </row>
        <row r="108">
          <cell r="Z108">
            <v>4873</v>
          </cell>
          <cell r="AB108" t="str">
            <v>manjeet105</v>
          </cell>
          <cell r="AC108" t="str">
            <v>vijay105</v>
          </cell>
          <cell r="AD108" t="str">
            <v>Vimla Devi</v>
          </cell>
          <cell r="AE108" t="str">
            <v>M</v>
          </cell>
          <cell r="AF108">
            <v>43013</v>
          </cell>
          <cell r="AG108" t="str">
            <v>SC</v>
          </cell>
          <cell r="AH108" t="str">
            <v>Hindu</v>
          </cell>
          <cell r="AI108" t="str">
            <v>GOVT. SENIOR SECONDARY SCHOOL ALNIYAWAS (219445)</v>
          </cell>
          <cell r="AJ108">
            <v>8140200308</v>
          </cell>
          <cell r="AK108">
            <v>8619654603</v>
          </cell>
          <cell r="AL108" t="str">
            <v>Indra Colloni,Riyanbadi,Alniyawas,341513</v>
          </cell>
          <cell r="AM108">
            <v>10</v>
          </cell>
          <cell r="AN108">
            <v>4</v>
          </cell>
          <cell r="AO108" t="str">
            <v>A</v>
          </cell>
        </row>
        <row r="109">
          <cell r="Z109">
            <v>5030</v>
          </cell>
          <cell r="AB109" t="str">
            <v>manjeet106</v>
          </cell>
          <cell r="AC109" t="str">
            <v>vijay106</v>
          </cell>
          <cell r="AD109" t="str">
            <v>Matiya Devi</v>
          </cell>
          <cell r="AE109" t="str">
            <v>M</v>
          </cell>
          <cell r="AF109">
            <v>43014</v>
          </cell>
          <cell r="AG109" t="str">
            <v>SC</v>
          </cell>
          <cell r="AH109" t="str">
            <v>Hindu</v>
          </cell>
          <cell r="AI109" t="str">
            <v>GOVT. SENIOR SECONDARY SCHOOL ALNIYAWAS (219445)</v>
          </cell>
          <cell r="AJ109">
            <v>8140200308</v>
          </cell>
          <cell r="AK109">
            <v>8619654604</v>
          </cell>
          <cell r="AL109" t="str">
            <v>ALNIYAWAS,RIYANBADI,ALNIYAWAS,341513</v>
          </cell>
          <cell r="AM109">
            <v>9</v>
          </cell>
          <cell r="AN109">
            <v>4</v>
          </cell>
          <cell r="AO109" t="str">
            <v>A</v>
          </cell>
        </row>
        <row r="110">
          <cell r="Z110">
            <v>4626</v>
          </cell>
          <cell r="AB110" t="str">
            <v>manjeet107</v>
          </cell>
          <cell r="AC110" t="str">
            <v>vijay107</v>
          </cell>
          <cell r="AD110" t="str">
            <v>KHERUN</v>
          </cell>
          <cell r="AE110" t="str">
            <v>F</v>
          </cell>
          <cell r="AF110">
            <v>43015</v>
          </cell>
          <cell r="AG110" t="str">
            <v>OBC</v>
          </cell>
          <cell r="AH110" t="str">
            <v>Muslim</v>
          </cell>
          <cell r="AI110" t="str">
            <v>GOVT. SENIOR SECONDARY SCHOOL ALNIYAWAS (219445)</v>
          </cell>
          <cell r="AJ110">
            <v>8140200308</v>
          </cell>
          <cell r="AK110">
            <v>8619654605</v>
          </cell>
          <cell r="AL110" t="str">
            <v>VPO-ALNIYAWAS,RIYANBARI,ALNIYAWAS,341513</v>
          </cell>
          <cell r="AM110">
            <v>9</v>
          </cell>
          <cell r="AN110">
            <v>4</v>
          </cell>
          <cell r="AO110" t="str">
            <v>A</v>
          </cell>
        </row>
        <row r="111">
          <cell r="Z111">
            <v>5233</v>
          </cell>
          <cell r="AA111">
            <v>44755</v>
          </cell>
          <cell r="AB111" t="str">
            <v>manjeet108</v>
          </cell>
          <cell r="AC111" t="str">
            <v>vijay108</v>
          </cell>
          <cell r="AD111" t="str">
            <v>Khatoon</v>
          </cell>
          <cell r="AE111" t="str">
            <v>F</v>
          </cell>
          <cell r="AF111">
            <v>43016</v>
          </cell>
          <cell r="AG111" t="str">
            <v>OBC</v>
          </cell>
          <cell r="AI111" t="str">
            <v>GOVT. SENIOR SECONDARY SCHOOL ALNIYAWAS (219445)</v>
          </cell>
          <cell r="AJ111">
            <v>8140200308</v>
          </cell>
          <cell r="AK111">
            <v>8619654606</v>
          </cell>
          <cell r="AL111" t="str">
            <v>VPO-ALNIYAWAS,RIYANBARI,THESIL-RIYANBARI,341513</v>
          </cell>
          <cell r="AM111">
            <v>11</v>
          </cell>
          <cell r="AN111">
            <v>4</v>
          </cell>
          <cell r="AO111" t="str">
            <v>A</v>
          </cell>
        </row>
        <row r="112">
          <cell r="Z112">
            <v>4698</v>
          </cell>
          <cell r="AB112" t="str">
            <v>manjeet109</v>
          </cell>
          <cell r="AC112" t="str">
            <v>vijay109</v>
          </cell>
          <cell r="AD112" t="str">
            <v>JRINA BANO</v>
          </cell>
          <cell r="AE112" t="str">
            <v>M</v>
          </cell>
          <cell r="AF112">
            <v>43017</v>
          </cell>
          <cell r="AG112" t="str">
            <v>OBC</v>
          </cell>
          <cell r="AH112" t="str">
            <v>Muslim</v>
          </cell>
          <cell r="AI112" t="str">
            <v>GOVT. SENIOR SECONDARY SCHOOL ALNIYAWAS (219445)</v>
          </cell>
          <cell r="AJ112">
            <v>8140200308</v>
          </cell>
          <cell r="AK112">
            <v>8619654607</v>
          </cell>
          <cell r="AL112" t="str">
            <v>BASNI LOONKARAN,RIYAN BARI,,341513</v>
          </cell>
          <cell r="AM112">
            <v>10</v>
          </cell>
          <cell r="AN112">
            <v>4</v>
          </cell>
          <cell r="AO112" t="str">
            <v>A</v>
          </cell>
        </row>
        <row r="113">
          <cell r="Z113">
            <v>4633</v>
          </cell>
          <cell r="AB113" t="str">
            <v>manjeet110</v>
          </cell>
          <cell r="AC113" t="str">
            <v>vijay110</v>
          </cell>
          <cell r="AD113" t="str">
            <v>SHEHNAJ</v>
          </cell>
          <cell r="AE113" t="str">
            <v>F</v>
          </cell>
          <cell r="AF113">
            <v>43018</v>
          </cell>
          <cell r="AG113" t="str">
            <v>OBC</v>
          </cell>
          <cell r="AH113" t="str">
            <v>Hindu</v>
          </cell>
          <cell r="AI113" t="str">
            <v>GOVT. SENIOR SECONDARY SCHOOL ALNIYAWAS (219445)</v>
          </cell>
          <cell r="AJ113">
            <v>8140200308</v>
          </cell>
          <cell r="AK113">
            <v>8619654608</v>
          </cell>
          <cell r="AL113" t="str">
            <v>Jangliyon ki dhani,Riyanbari,Aalniyavas,341513</v>
          </cell>
          <cell r="AM113">
            <v>10</v>
          </cell>
          <cell r="AN113">
            <v>4</v>
          </cell>
          <cell r="AO113" t="str">
            <v>A</v>
          </cell>
        </row>
        <row r="114">
          <cell r="Z114">
            <v>4780</v>
          </cell>
          <cell r="AB114" t="str">
            <v>manjeet111</v>
          </cell>
          <cell r="AC114" t="str">
            <v>vijay111</v>
          </cell>
          <cell r="AD114" t="str">
            <v>Mobina Banu</v>
          </cell>
          <cell r="AE114" t="str">
            <v>F</v>
          </cell>
          <cell r="AF114">
            <v>43019</v>
          </cell>
          <cell r="AG114" t="str">
            <v>OBC</v>
          </cell>
          <cell r="AH114" t="str">
            <v>Muslim</v>
          </cell>
          <cell r="AI114" t="str">
            <v>GOVT. SENIOR SECONDARY SCHOOL ALNIYAWAS (219445)</v>
          </cell>
          <cell r="AJ114">
            <v>8140200308</v>
          </cell>
          <cell r="AK114">
            <v>8619654609</v>
          </cell>
          <cell r="AL114" t="str">
            <v>Syampura,Riyanbadi,Alniyawas,341513</v>
          </cell>
          <cell r="AM114">
            <v>11</v>
          </cell>
          <cell r="AN114">
            <v>4</v>
          </cell>
          <cell r="AO114" t="str">
            <v>A</v>
          </cell>
        </row>
        <row r="115">
          <cell r="Z115">
            <v>4949</v>
          </cell>
          <cell r="AB115" t="str">
            <v>manjeet112</v>
          </cell>
          <cell r="AC115" t="str">
            <v>vijay112</v>
          </cell>
          <cell r="AD115" t="str">
            <v>Annu Devi</v>
          </cell>
          <cell r="AE115" t="str">
            <v>M</v>
          </cell>
          <cell r="AF115">
            <v>43020</v>
          </cell>
          <cell r="AG115" t="str">
            <v>OBC</v>
          </cell>
          <cell r="AH115" t="str">
            <v>Muslim</v>
          </cell>
          <cell r="AI115" t="str">
            <v>GOVT. SENIOR SECONDARY SCHOOL ALNIYAWAS (219445)</v>
          </cell>
          <cell r="AJ115">
            <v>8140200308</v>
          </cell>
          <cell r="AK115">
            <v>8619654610</v>
          </cell>
          <cell r="AL115" t="str">
            <v>ALNIYAWAS,RIYAN BARI,ALNIYAWAS,341513</v>
          </cell>
          <cell r="AM115">
            <v>9</v>
          </cell>
          <cell r="AN115">
            <v>4</v>
          </cell>
          <cell r="AO115" t="str">
            <v>A</v>
          </cell>
        </row>
        <row r="116">
          <cell r="Z116">
            <v>5116</v>
          </cell>
          <cell r="AB116" t="str">
            <v>manjeet113</v>
          </cell>
          <cell r="AC116" t="str">
            <v>vijay113</v>
          </cell>
          <cell r="AD116" t="str">
            <v>Shahenaj</v>
          </cell>
          <cell r="AE116" t="str">
            <v>F</v>
          </cell>
          <cell r="AF116">
            <v>43021</v>
          </cell>
          <cell r="AG116" t="str">
            <v>OBC</v>
          </cell>
          <cell r="AH116" t="str">
            <v>Hindu</v>
          </cell>
          <cell r="AI116" t="str">
            <v>GOVT. SENIOR SECONDARY SCHOOL ALNIYAWAS (219445)</v>
          </cell>
          <cell r="AJ116">
            <v>8140200308</v>
          </cell>
          <cell r="AK116">
            <v>8619654611</v>
          </cell>
          <cell r="AL116" t="str">
            <v>VPO-ALNIYAWAS,RIYAN BADI,ALNIYAWAS,341513</v>
          </cell>
          <cell r="AM116">
            <v>9</v>
          </cell>
          <cell r="AN116">
            <v>5</v>
          </cell>
          <cell r="AO116" t="str">
            <v>A</v>
          </cell>
        </row>
        <row r="117">
          <cell r="Z117">
            <v>4522</v>
          </cell>
          <cell r="AB117" t="str">
            <v>manjeet114</v>
          </cell>
          <cell r="AC117" t="str">
            <v>vijay114</v>
          </cell>
          <cell r="AD117" t="str">
            <v>SHBANA BANO</v>
          </cell>
          <cell r="AE117" t="str">
            <v>F</v>
          </cell>
          <cell r="AF117">
            <v>43022</v>
          </cell>
          <cell r="AG117" t="str">
            <v>OBC</v>
          </cell>
          <cell r="AH117" t="str">
            <v>Muslim</v>
          </cell>
          <cell r="AI117" t="str">
            <v>GOVT. SENIOR SECONDARY SCHOOL ALNIYAWAS (219445)</v>
          </cell>
          <cell r="AJ117">
            <v>8140200308</v>
          </cell>
          <cell r="AK117">
            <v>8619654612</v>
          </cell>
          <cell r="AL117" t="str">
            <v>SHYAMPURA,RIYANBARI,ALNIYAWAS,341513</v>
          </cell>
          <cell r="AM117">
            <v>11</v>
          </cell>
          <cell r="AN117">
            <v>5</v>
          </cell>
          <cell r="AO117" t="str">
            <v>A</v>
          </cell>
        </row>
        <row r="118">
          <cell r="Z118">
            <v>4581</v>
          </cell>
          <cell r="AB118" t="str">
            <v>manjeet115</v>
          </cell>
          <cell r="AC118" t="str">
            <v>vijay115</v>
          </cell>
          <cell r="AD118" t="str">
            <v>HEERA DEVI</v>
          </cell>
          <cell r="AE118" t="str">
            <v>M</v>
          </cell>
          <cell r="AF118">
            <v>43023</v>
          </cell>
          <cell r="AG118" t="str">
            <v>SC</v>
          </cell>
          <cell r="AH118" t="str">
            <v>Hindu</v>
          </cell>
          <cell r="AI118" t="str">
            <v>GOVT. SENIOR SECONDARY SCHOOL ALNIYAWAS (219445)</v>
          </cell>
          <cell r="AJ118">
            <v>8140200308</v>
          </cell>
          <cell r="AK118">
            <v>8619654613</v>
          </cell>
          <cell r="AL118" t="str">
            <v>VPO-ALNIYAWAS,RIYAN BADI,ALNIYAWAS,341513</v>
          </cell>
          <cell r="AM118">
            <v>14</v>
          </cell>
          <cell r="AN118">
            <v>5</v>
          </cell>
          <cell r="AO118" t="str">
            <v>A</v>
          </cell>
        </row>
        <row r="119">
          <cell r="Z119">
            <v>4526</v>
          </cell>
          <cell r="AB119" t="str">
            <v>manjeet116</v>
          </cell>
          <cell r="AC119" t="str">
            <v>vijay116</v>
          </cell>
          <cell r="AD119" t="str">
            <v>MAHROON BANU</v>
          </cell>
          <cell r="AE119" t="str">
            <v>F</v>
          </cell>
          <cell r="AF119">
            <v>43024</v>
          </cell>
          <cell r="AG119" t="str">
            <v>OBC</v>
          </cell>
          <cell r="AH119" t="str">
            <v>Hindu</v>
          </cell>
          <cell r="AI119" t="str">
            <v>GOVT. SENIOR SECONDARY SCHOOL ALNIYAWAS (219445)</v>
          </cell>
          <cell r="AJ119">
            <v>8140200308</v>
          </cell>
          <cell r="AK119">
            <v>8619654614</v>
          </cell>
          <cell r="AL119" t="str">
            <v>ALNIYAWAS,RIYANBADI,ALNIYAWAS,341513</v>
          </cell>
          <cell r="AM119">
            <v>10</v>
          </cell>
          <cell r="AN119">
            <v>5</v>
          </cell>
          <cell r="AO119" t="str">
            <v>A</v>
          </cell>
        </row>
        <row r="120">
          <cell r="Z120">
            <v>4610</v>
          </cell>
          <cell r="AB120" t="str">
            <v>manjeet117</v>
          </cell>
          <cell r="AC120" t="str">
            <v>vijay117</v>
          </cell>
          <cell r="AD120" t="str">
            <v>MEHRAJ</v>
          </cell>
          <cell r="AE120" t="str">
            <v>F</v>
          </cell>
          <cell r="AF120">
            <v>43025</v>
          </cell>
          <cell r="AG120" t="str">
            <v>SC</v>
          </cell>
          <cell r="AH120" t="str">
            <v>Hindu</v>
          </cell>
          <cell r="AI120" t="str">
            <v>GOVT. SENIOR SECONDARY SCHOOL ALNIYAWAS (219445)</v>
          </cell>
          <cell r="AJ120">
            <v>8140200308</v>
          </cell>
          <cell r="AK120">
            <v>8619654615</v>
          </cell>
          <cell r="AL120" t="str">
            <v>VPO-ALNIYAWAS,RIYAN BARI,ALNIYAWAS,341513</v>
          </cell>
          <cell r="AM120">
            <v>10</v>
          </cell>
          <cell r="AN120">
            <v>5</v>
          </cell>
          <cell r="AO120" t="str">
            <v>A</v>
          </cell>
        </row>
        <row r="121">
          <cell r="Z121">
            <v>4520</v>
          </cell>
          <cell r="AB121" t="str">
            <v>manjeet118</v>
          </cell>
          <cell r="AC121" t="str">
            <v>vijay118</v>
          </cell>
          <cell r="AD121" t="str">
            <v>ALIYA BANO</v>
          </cell>
          <cell r="AE121" t="str">
            <v>F</v>
          </cell>
          <cell r="AF121">
            <v>43026</v>
          </cell>
          <cell r="AG121" t="str">
            <v>OBC</v>
          </cell>
          <cell r="AH121" t="str">
            <v>Muslim</v>
          </cell>
          <cell r="AI121" t="str">
            <v>GOVT. SENIOR SECONDARY SCHOOL ALNIYAWAS (219445)</v>
          </cell>
          <cell r="AJ121">
            <v>8140200308</v>
          </cell>
          <cell r="AK121">
            <v>8619654616</v>
          </cell>
          <cell r="AL121" t="str">
            <v>VPO-ALNIYAWAS,RIYANBARI,ALNIYAWAS,341513</v>
          </cell>
          <cell r="AM121">
            <v>9</v>
          </cell>
          <cell r="AN121">
            <v>5</v>
          </cell>
          <cell r="AO121" t="str">
            <v>A</v>
          </cell>
        </row>
        <row r="122">
          <cell r="Z122">
            <v>4950</v>
          </cell>
          <cell r="AB122" t="str">
            <v>manjeet119</v>
          </cell>
          <cell r="AC122" t="str">
            <v>vijay119</v>
          </cell>
          <cell r="AD122" t="str">
            <v>Madhu Devi</v>
          </cell>
          <cell r="AE122" t="str">
            <v>M</v>
          </cell>
          <cell r="AF122">
            <v>43027</v>
          </cell>
          <cell r="AG122" t="str">
            <v>OBC</v>
          </cell>
          <cell r="AH122" t="str">
            <v>Muslim</v>
          </cell>
          <cell r="AI122" t="str">
            <v>GOVT. SENIOR SECONDARY SCHOOL ALNIYAWAS (219445)</v>
          </cell>
          <cell r="AJ122">
            <v>8140200308</v>
          </cell>
          <cell r="AK122">
            <v>8619654617</v>
          </cell>
          <cell r="AL122" t="str">
            <v>VPO-ALNIYAWAS,RIYANBARI,THESIL-RIYANBARI,341513</v>
          </cell>
          <cell r="AM122">
            <v>13</v>
          </cell>
          <cell r="AN122">
            <v>5</v>
          </cell>
          <cell r="AO122" t="str">
            <v>A</v>
          </cell>
        </row>
        <row r="123">
          <cell r="Z123">
            <v>4499</v>
          </cell>
          <cell r="AB123" t="str">
            <v>manjeet120</v>
          </cell>
          <cell r="AC123" t="str">
            <v>vijay120</v>
          </cell>
          <cell r="AD123" t="str">
            <v>SAMJAD BANO</v>
          </cell>
          <cell r="AE123" t="str">
            <v>M</v>
          </cell>
          <cell r="AF123">
            <v>43028</v>
          </cell>
          <cell r="AG123" t="str">
            <v>OBC</v>
          </cell>
          <cell r="AH123" t="str">
            <v>Hindu</v>
          </cell>
          <cell r="AI123" t="str">
            <v>GOVT. SENIOR SECONDARY SCHOOL ALNIYAWAS (219445)</v>
          </cell>
          <cell r="AJ123">
            <v>8140200308</v>
          </cell>
          <cell r="AK123">
            <v>8619654618</v>
          </cell>
          <cell r="AL123" t="str">
            <v>SHYAMPURA,RIYANBARI,ALNIYAWAS,341513</v>
          </cell>
          <cell r="AM123">
            <v>9</v>
          </cell>
          <cell r="AN123">
            <v>5</v>
          </cell>
          <cell r="AO123" t="str">
            <v>A</v>
          </cell>
        </row>
        <row r="124">
          <cell r="Z124">
            <v>5295</v>
          </cell>
          <cell r="AA124">
            <v>44796</v>
          </cell>
          <cell r="AB124" t="str">
            <v>manjeet121</v>
          </cell>
          <cell r="AC124" t="str">
            <v>vijay121</v>
          </cell>
          <cell r="AD124" t="str">
            <v>KHERUN</v>
          </cell>
          <cell r="AE124" t="str">
            <v>M</v>
          </cell>
          <cell r="AF124">
            <v>43029</v>
          </cell>
          <cell r="AG124" t="str">
            <v>OBC</v>
          </cell>
          <cell r="AI124" t="str">
            <v>GOVT. SENIOR SECONDARY SCHOOL ALNIYAWAS (219445)</v>
          </cell>
          <cell r="AJ124">
            <v>8140200308</v>
          </cell>
          <cell r="AK124">
            <v>8619654619</v>
          </cell>
          <cell r="AM124">
            <v>10</v>
          </cell>
          <cell r="AN124">
            <v>5</v>
          </cell>
          <cell r="AO124" t="str">
            <v>A</v>
          </cell>
        </row>
        <row r="125">
          <cell r="Z125">
            <v>5218</v>
          </cell>
          <cell r="AA125">
            <v>44754</v>
          </cell>
          <cell r="AB125" t="str">
            <v>manjeet122</v>
          </cell>
          <cell r="AC125" t="str">
            <v>vijay122</v>
          </cell>
          <cell r="AD125" t="str">
            <v>Manju Devi</v>
          </cell>
          <cell r="AE125" t="str">
            <v>M</v>
          </cell>
          <cell r="AF125">
            <v>43030</v>
          </cell>
          <cell r="AG125" t="str">
            <v>OBC</v>
          </cell>
          <cell r="AH125" t="str">
            <v>Hindu</v>
          </cell>
          <cell r="AI125" t="str">
            <v>GOVT. SENIOR SECONDARY SCHOOL ALNIYAWAS (219445)</v>
          </cell>
          <cell r="AJ125">
            <v>8140200308</v>
          </cell>
          <cell r="AK125">
            <v>8619654620</v>
          </cell>
          <cell r="AL125" t="str">
            <v>VPO-ALNIYAWAS,RIYANBARI,ALNIYAWAS,341513</v>
          </cell>
          <cell r="AM125">
            <v>10</v>
          </cell>
          <cell r="AN125">
            <v>5</v>
          </cell>
          <cell r="AO125" t="str">
            <v>A</v>
          </cell>
        </row>
        <row r="126">
          <cell r="Z126">
            <v>4565</v>
          </cell>
          <cell r="AB126" t="str">
            <v>manjeet123</v>
          </cell>
          <cell r="AC126" t="str">
            <v>vijay123</v>
          </cell>
          <cell r="AD126" t="str">
            <v>LILA DEVI</v>
          </cell>
          <cell r="AE126" t="str">
            <v>M</v>
          </cell>
          <cell r="AF126">
            <v>43031</v>
          </cell>
          <cell r="AG126" t="str">
            <v>OBC</v>
          </cell>
          <cell r="AH126" t="str">
            <v>Hindu</v>
          </cell>
          <cell r="AI126" t="str">
            <v>GOVT. SENIOR SECONDARY SCHOOL ALNIYAWAS (219445)</v>
          </cell>
          <cell r="AJ126">
            <v>8140200308</v>
          </cell>
          <cell r="AK126">
            <v>8619654621</v>
          </cell>
          <cell r="AL126" t="str">
            <v>Jangliyon ka bas,RIYAN BADI,VPO AALNIYAWAS,341513</v>
          </cell>
          <cell r="AM126">
            <v>9</v>
          </cell>
          <cell r="AN126">
            <v>5</v>
          </cell>
          <cell r="AO126" t="str">
            <v>A</v>
          </cell>
        </row>
        <row r="127">
          <cell r="Z127">
            <v>4474</v>
          </cell>
          <cell r="AB127" t="str">
            <v>manjeet124</v>
          </cell>
          <cell r="AC127" t="str">
            <v>vijay124</v>
          </cell>
          <cell r="AD127" t="str">
            <v>PAREENA BANO</v>
          </cell>
          <cell r="AE127" t="str">
            <v>F</v>
          </cell>
          <cell r="AF127">
            <v>43032</v>
          </cell>
          <cell r="AG127" t="str">
            <v>OBC</v>
          </cell>
          <cell r="AI127" t="str">
            <v>GOVT. SENIOR SECONDARY SCHOOL ALNIYAWAS (219445)</v>
          </cell>
          <cell r="AJ127">
            <v>8140200308</v>
          </cell>
          <cell r="AK127">
            <v>8619654622</v>
          </cell>
          <cell r="AM127">
            <v>9</v>
          </cell>
          <cell r="AN127">
            <v>5</v>
          </cell>
          <cell r="AO127" t="str">
            <v>A</v>
          </cell>
        </row>
        <row r="128">
          <cell r="Z128">
            <v>4478</v>
          </cell>
          <cell r="AB128" t="str">
            <v>manjeet125</v>
          </cell>
          <cell r="AC128" t="str">
            <v>vijay125</v>
          </cell>
          <cell r="AD128" t="str">
            <v>LAXMI DEVI</v>
          </cell>
          <cell r="AE128" t="str">
            <v>F</v>
          </cell>
          <cell r="AF128">
            <v>43033</v>
          </cell>
          <cell r="AG128" t="str">
            <v>OBC</v>
          </cell>
          <cell r="AI128" t="str">
            <v>GOVT. SENIOR SECONDARY SCHOOL ALNIYAWAS (219445)</v>
          </cell>
          <cell r="AJ128">
            <v>8140200308</v>
          </cell>
          <cell r="AK128">
            <v>8619654623</v>
          </cell>
          <cell r="AM128">
            <v>8</v>
          </cell>
          <cell r="AN128">
            <v>5</v>
          </cell>
          <cell r="AO128" t="str">
            <v>A</v>
          </cell>
        </row>
        <row r="129">
          <cell r="Z129">
            <v>4727</v>
          </cell>
          <cell r="AB129" t="str">
            <v>manjeet126</v>
          </cell>
          <cell r="AC129" t="str">
            <v>vijay126</v>
          </cell>
          <cell r="AD129" t="str">
            <v>SEETA DEVI</v>
          </cell>
          <cell r="AE129" t="str">
            <v>F</v>
          </cell>
          <cell r="AF129">
            <v>43034</v>
          </cell>
          <cell r="AG129" t="str">
            <v>OBC</v>
          </cell>
          <cell r="AH129" t="str">
            <v>Hindu</v>
          </cell>
          <cell r="AI129" t="str">
            <v>GOVT. SENIOR SECONDARY SCHOOL ALNIYAWAS (219445)</v>
          </cell>
          <cell r="AJ129">
            <v>8140200308</v>
          </cell>
          <cell r="AK129">
            <v>8619654624</v>
          </cell>
          <cell r="AL129" t="str">
            <v>VPO-ALNIYAWAS,RIYANBARI,THESIL-RIYANBARI,341513</v>
          </cell>
          <cell r="AM129">
            <v>9</v>
          </cell>
          <cell r="AN129">
            <v>5</v>
          </cell>
          <cell r="AO129" t="str">
            <v>A</v>
          </cell>
        </row>
        <row r="130">
          <cell r="Z130">
            <v>4521</v>
          </cell>
          <cell r="AB130" t="str">
            <v>manjeet127</v>
          </cell>
          <cell r="AC130" t="str">
            <v>vijay127</v>
          </cell>
          <cell r="AD130" t="str">
            <v>RAJIYA BANO</v>
          </cell>
          <cell r="AE130" t="str">
            <v>M</v>
          </cell>
          <cell r="AF130">
            <v>43035</v>
          </cell>
          <cell r="AG130" t="str">
            <v>OBC</v>
          </cell>
          <cell r="AI130" t="str">
            <v>GOVT. SENIOR SECONDARY SCHOOL ALNIYAWAS (219445)</v>
          </cell>
          <cell r="AJ130">
            <v>8140200308</v>
          </cell>
          <cell r="AK130">
            <v>8619654625</v>
          </cell>
          <cell r="AM130">
            <v>11</v>
          </cell>
          <cell r="AN130">
            <v>5</v>
          </cell>
          <cell r="AO130" t="str">
            <v>A</v>
          </cell>
        </row>
        <row r="131">
          <cell r="Z131">
            <v>4473</v>
          </cell>
          <cell r="AB131" t="str">
            <v>manjeet128</v>
          </cell>
          <cell r="AC131" t="str">
            <v>vijay128</v>
          </cell>
          <cell r="AD131" t="str">
            <v>MADEENA</v>
          </cell>
          <cell r="AE131" t="str">
            <v>M</v>
          </cell>
          <cell r="AF131">
            <v>43036</v>
          </cell>
          <cell r="AG131" t="str">
            <v>OBC</v>
          </cell>
          <cell r="AI131" t="str">
            <v>GOVT. SENIOR SECONDARY SCHOOL ALNIYAWAS (219445)</v>
          </cell>
          <cell r="AJ131">
            <v>8140200308</v>
          </cell>
          <cell r="AK131">
            <v>8619654626</v>
          </cell>
          <cell r="AL131" t="str">
            <v>VPO-ALNIYAWAS,RIYANBARI,THESIL-RIYANBARI,341513</v>
          </cell>
          <cell r="AM131">
            <v>9</v>
          </cell>
          <cell r="AN131">
            <v>5</v>
          </cell>
          <cell r="AO131" t="str">
            <v>A</v>
          </cell>
        </row>
        <row r="132">
          <cell r="Z132">
            <v>4475</v>
          </cell>
          <cell r="AB132" t="str">
            <v>manjeet129</v>
          </cell>
          <cell r="AC132" t="str">
            <v>vijay129</v>
          </cell>
          <cell r="AD132" t="str">
            <v>ASRAT BANU</v>
          </cell>
          <cell r="AE132" t="str">
            <v>F</v>
          </cell>
          <cell r="AF132">
            <v>43037</v>
          </cell>
          <cell r="AG132" t="str">
            <v>SC</v>
          </cell>
          <cell r="AH132" t="str">
            <v>Hindu</v>
          </cell>
          <cell r="AI132" t="str">
            <v>GOVT. SENIOR SECONDARY SCHOOL ALNIYAWAS (219445)</v>
          </cell>
          <cell r="AJ132">
            <v>8140200308</v>
          </cell>
          <cell r="AK132">
            <v>8619654627</v>
          </cell>
          <cell r="AL132" t="str">
            <v>Alniyawas,Riyanbadi,Alniyawas,341513</v>
          </cell>
          <cell r="AM132">
            <v>11</v>
          </cell>
          <cell r="AN132">
            <v>5</v>
          </cell>
          <cell r="AO132" t="str">
            <v>A</v>
          </cell>
        </row>
        <row r="133">
          <cell r="Z133">
            <v>4694</v>
          </cell>
          <cell r="AB133" t="str">
            <v>manjeet130</v>
          </cell>
          <cell r="AC133" t="str">
            <v>vijay130</v>
          </cell>
          <cell r="AD133" t="str">
            <v>JRINA BANO</v>
          </cell>
          <cell r="AE133" t="str">
            <v>M</v>
          </cell>
          <cell r="AF133">
            <v>43038</v>
          </cell>
          <cell r="AG133" t="str">
            <v>OBC</v>
          </cell>
          <cell r="AI133" t="str">
            <v>GOVT. SENIOR SECONDARY SCHOOL ALNIYAWAS (219445)</v>
          </cell>
          <cell r="AJ133">
            <v>8140200308</v>
          </cell>
          <cell r="AK133">
            <v>8619654628</v>
          </cell>
          <cell r="AM133">
            <v>11</v>
          </cell>
          <cell r="AN133">
            <v>5</v>
          </cell>
          <cell r="AO133" t="str">
            <v>A</v>
          </cell>
        </row>
        <row r="134">
          <cell r="Z134">
            <v>4369</v>
          </cell>
          <cell r="AB134" t="str">
            <v>manjeet131</v>
          </cell>
          <cell r="AC134" t="str">
            <v>vijay131</v>
          </cell>
          <cell r="AD134" t="str">
            <v>JAMEELA</v>
          </cell>
          <cell r="AE134" t="str">
            <v>M</v>
          </cell>
          <cell r="AF134">
            <v>43039</v>
          </cell>
          <cell r="AG134" t="str">
            <v>OBC</v>
          </cell>
          <cell r="AH134" t="str">
            <v>Muslim</v>
          </cell>
          <cell r="AI134" t="str">
            <v>GOVT. SENIOR SECONDARY SCHOOL ALNIYAWAS (219445)</v>
          </cell>
          <cell r="AJ134">
            <v>8140200308</v>
          </cell>
          <cell r="AK134">
            <v>8619654629</v>
          </cell>
          <cell r="AL134" t="str">
            <v>VPO-ALNIYAWAS,RIYANBARI,THESIL-RIYANBARI,341513</v>
          </cell>
          <cell r="AM134">
            <v>12</v>
          </cell>
          <cell r="AN134">
            <v>5</v>
          </cell>
          <cell r="AO134" t="str">
            <v>A</v>
          </cell>
        </row>
        <row r="135">
          <cell r="Z135">
            <v>4527</v>
          </cell>
          <cell r="AB135" t="str">
            <v>manjeet132</v>
          </cell>
          <cell r="AC135" t="str">
            <v>vijay132</v>
          </cell>
          <cell r="AD135" t="str">
            <v>MADINA</v>
          </cell>
          <cell r="AE135" t="str">
            <v>M</v>
          </cell>
          <cell r="AF135">
            <v>43040</v>
          </cell>
          <cell r="AG135" t="str">
            <v>SC</v>
          </cell>
          <cell r="AH135" t="str">
            <v>Hindu</v>
          </cell>
          <cell r="AI135" t="str">
            <v>GOVT. SENIOR SECONDARY SCHOOL ALNIYAWAS (219445)</v>
          </cell>
          <cell r="AJ135">
            <v>8140200308</v>
          </cell>
          <cell r="AK135">
            <v>8619654630</v>
          </cell>
          <cell r="AL135" t="str">
            <v>VPO-ALNIYAWAS,RIYANBARI,ALNIYAWAS,341513</v>
          </cell>
          <cell r="AM135">
            <v>9</v>
          </cell>
          <cell r="AN135">
            <v>5</v>
          </cell>
          <cell r="AO135" t="str">
            <v>A</v>
          </cell>
        </row>
        <row r="136">
          <cell r="Z136">
            <v>4497</v>
          </cell>
          <cell r="AB136" t="str">
            <v>manjeet133</v>
          </cell>
          <cell r="AC136" t="str">
            <v>vijay133</v>
          </cell>
          <cell r="AD136" t="str">
            <v>GEETA</v>
          </cell>
          <cell r="AE136" t="str">
            <v>F</v>
          </cell>
          <cell r="AF136">
            <v>43041</v>
          </cell>
          <cell r="AG136" t="str">
            <v>OBC</v>
          </cell>
          <cell r="AH136" t="str">
            <v>Muslim</v>
          </cell>
          <cell r="AI136" t="str">
            <v>GOVT. SENIOR SECONDARY SCHOOL ALNIYAWAS (219445)</v>
          </cell>
          <cell r="AJ136">
            <v>8140200308</v>
          </cell>
          <cell r="AK136">
            <v>8619654631</v>
          </cell>
          <cell r="AL136" t="str">
            <v>VPO-ALNIYAWAS,RIYANBARI,THESIL-RIYANBARI,341513</v>
          </cell>
          <cell r="AM136">
            <v>10</v>
          </cell>
          <cell r="AN136">
            <v>5</v>
          </cell>
          <cell r="AO136" t="str">
            <v>A</v>
          </cell>
        </row>
        <row r="137">
          <cell r="Z137">
            <v>4700</v>
          </cell>
          <cell r="AB137" t="str">
            <v>manjeet134</v>
          </cell>
          <cell r="AC137" t="str">
            <v>vijay134</v>
          </cell>
          <cell r="AD137" t="str">
            <v>KALI DEVI</v>
          </cell>
          <cell r="AE137" t="str">
            <v>M</v>
          </cell>
          <cell r="AF137">
            <v>43042</v>
          </cell>
          <cell r="AG137" t="str">
            <v>OBC</v>
          </cell>
          <cell r="AI137" t="str">
            <v>GOVT. SENIOR SECONDARY SCHOOL ALNIYAWAS (219445)</v>
          </cell>
          <cell r="AJ137">
            <v>8140200308</v>
          </cell>
          <cell r="AK137">
            <v>8619654632</v>
          </cell>
          <cell r="AM137">
            <v>10</v>
          </cell>
          <cell r="AN137">
            <v>5</v>
          </cell>
          <cell r="AO137" t="str">
            <v>A</v>
          </cell>
        </row>
        <row r="138">
          <cell r="Z138">
            <v>4691</v>
          </cell>
          <cell r="AB138" t="str">
            <v>manjeet135</v>
          </cell>
          <cell r="AC138" t="str">
            <v>vijay135</v>
          </cell>
          <cell r="AD138" t="str">
            <v>SUSHILA</v>
          </cell>
          <cell r="AE138" t="str">
            <v>F</v>
          </cell>
          <cell r="AF138">
            <v>43043</v>
          </cell>
          <cell r="AG138" t="str">
            <v>OBC</v>
          </cell>
          <cell r="AH138" t="str">
            <v>Muslim</v>
          </cell>
          <cell r="AI138" t="str">
            <v>GOVT. SENIOR SECONDARY SCHOOL ALNIYAWAS (219445)</v>
          </cell>
          <cell r="AJ138">
            <v>8140200308</v>
          </cell>
          <cell r="AK138">
            <v>8619654633</v>
          </cell>
          <cell r="AL138" t="str">
            <v>VPO-ALNIYAWAS,RIYANBARI,ALNIYAWAS,341513</v>
          </cell>
          <cell r="AM138">
            <v>11</v>
          </cell>
          <cell r="AN138">
            <v>5</v>
          </cell>
          <cell r="AO138" t="str">
            <v>A</v>
          </cell>
        </row>
        <row r="139">
          <cell r="Z139">
            <v>4621</v>
          </cell>
          <cell r="AB139" t="str">
            <v>manjeet136</v>
          </cell>
          <cell r="AC139" t="str">
            <v>vijay136</v>
          </cell>
          <cell r="AD139" t="str">
            <v>SHEHNAJ BANO</v>
          </cell>
          <cell r="AE139" t="str">
            <v>F</v>
          </cell>
          <cell r="AF139">
            <v>43044</v>
          </cell>
          <cell r="AG139" t="str">
            <v>OBC</v>
          </cell>
          <cell r="AH139" t="str">
            <v>Hindu</v>
          </cell>
          <cell r="AI139" t="str">
            <v>GOVT. SENIOR SECONDARY SCHOOL ALNIYAWAS (219445)</v>
          </cell>
          <cell r="AJ139">
            <v>8140200308</v>
          </cell>
          <cell r="AK139">
            <v>8619654634</v>
          </cell>
          <cell r="AL139" t="str">
            <v>SHYAMPURA,RIYANBARI,ALNIYAWAS,341513</v>
          </cell>
          <cell r="AM139">
            <v>10</v>
          </cell>
          <cell r="AN139">
            <v>5</v>
          </cell>
          <cell r="AO139" t="str">
            <v>A</v>
          </cell>
        </row>
        <row r="140">
          <cell r="Z140">
            <v>5261</v>
          </cell>
          <cell r="AA140">
            <v>44762</v>
          </cell>
          <cell r="AB140" t="str">
            <v>manjeet137</v>
          </cell>
          <cell r="AC140" t="str">
            <v>vijay137</v>
          </cell>
          <cell r="AD140" t="str">
            <v>Prem Knwar</v>
          </cell>
          <cell r="AE140" t="str">
            <v>M</v>
          </cell>
          <cell r="AF140">
            <v>43045</v>
          </cell>
          <cell r="AG140" t="str">
            <v>OBC</v>
          </cell>
          <cell r="AH140" t="str">
            <v>Muslim</v>
          </cell>
          <cell r="AI140" t="str">
            <v>GOVT. SENIOR SECONDARY SCHOOL ALNIYAWAS (219445)</v>
          </cell>
          <cell r="AJ140">
            <v>8140200308</v>
          </cell>
          <cell r="AK140">
            <v>8619654635</v>
          </cell>
          <cell r="AL140" t="str">
            <v>VPO-ALNIYAWAS,RIYAN BADI,ALNIYAWAS,341513</v>
          </cell>
          <cell r="AM140">
            <v>10</v>
          </cell>
          <cell r="AN140">
            <v>5</v>
          </cell>
          <cell r="AO140" t="str">
            <v>A</v>
          </cell>
        </row>
        <row r="141">
          <cell r="Z141">
            <v>4750</v>
          </cell>
          <cell r="AB141" t="str">
            <v>manjeet138</v>
          </cell>
          <cell r="AC141" t="str">
            <v>vijay138</v>
          </cell>
          <cell r="AD141" t="str">
            <v>BIDAMEE DEVI</v>
          </cell>
          <cell r="AE141" t="str">
            <v>M</v>
          </cell>
          <cell r="AF141">
            <v>43046</v>
          </cell>
          <cell r="AG141" t="str">
            <v>OBC</v>
          </cell>
          <cell r="AH141" t="str">
            <v>Muslim</v>
          </cell>
          <cell r="AI141" t="str">
            <v>GOVT. SENIOR SECONDARY SCHOOL ALNIYAWAS (219445)</v>
          </cell>
          <cell r="AJ141">
            <v>8140200308</v>
          </cell>
          <cell r="AK141">
            <v>8619654636</v>
          </cell>
          <cell r="AL141" t="str">
            <v>VPO-ALNIYAWAS,RIYANBARI,ALNIYAWAS,341513</v>
          </cell>
          <cell r="AM141">
            <v>10</v>
          </cell>
          <cell r="AN141">
            <v>5</v>
          </cell>
          <cell r="AO141" t="str">
            <v>A</v>
          </cell>
        </row>
        <row r="142">
          <cell r="Z142">
            <v>4477</v>
          </cell>
          <cell r="AB142" t="str">
            <v>manjeet139</v>
          </cell>
          <cell r="AC142" t="str">
            <v>vijay139</v>
          </cell>
          <cell r="AD142" t="str">
            <v>KAMCHAN DEVI</v>
          </cell>
          <cell r="AE142" t="str">
            <v>M</v>
          </cell>
          <cell r="AF142">
            <v>43047</v>
          </cell>
          <cell r="AG142" t="str">
            <v>OBC</v>
          </cell>
          <cell r="AH142" t="str">
            <v>Muslim</v>
          </cell>
          <cell r="AI142" t="str">
            <v>GOVT. SENIOR SECONDARY SCHOOL ALNIYAWAS (219445)</v>
          </cell>
          <cell r="AJ142">
            <v>8140200308</v>
          </cell>
          <cell r="AK142">
            <v>8619654637</v>
          </cell>
          <cell r="AL142" t="str">
            <v>ALNIYAWAS,RIYAN BARI,ALNIYAWAS,341513</v>
          </cell>
          <cell r="AM142">
            <v>9</v>
          </cell>
          <cell r="AN142">
            <v>5</v>
          </cell>
          <cell r="AO142" t="str">
            <v>A</v>
          </cell>
        </row>
        <row r="143">
          <cell r="Z143">
            <v>5300</v>
          </cell>
          <cell r="AA143">
            <v>44799</v>
          </cell>
          <cell r="AB143" t="str">
            <v>manjeet140</v>
          </cell>
          <cell r="AC143" t="str">
            <v>vijay140</v>
          </cell>
          <cell r="AD143" t="str">
            <v>Lali Devi</v>
          </cell>
          <cell r="AE143" t="str">
            <v>M</v>
          </cell>
          <cell r="AF143">
            <v>43048</v>
          </cell>
          <cell r="AG143" t="str">
            <v>OBC</v>
          </cell>
          <cell r="AH143" t="str">
            <v>Muslim</v>
          </cell>
          <cell r="AI143" t="str">
            <v>GOVT. SENIOR SECONDARY SCHOOL ALNIYAWAS (219445)</v>
          </cell>
          <cell r="AJ143">
            <v>8140200308</v>
          </cell>
          <cell r="AK143">
            <v>8619654638</v>
          </cell>
          <cell r="AL143" t="str">
            <v>VPO-ALNIYAWAS,RIYANBARI,ALNIYAWAS,341513</v>
          </cell>
          <cell r="AM143">
            <v>9</v>
          </cell>
          <cell r="AN143">
            <v>5</v>
          </cell>
          <cell r="AO143" t="str">
            <v>A</v>
          </cell>
        </row>
        <row r="144">
          <cell r="Z144">
            <v>5171</v>
          </cell>
          <cell r="AA144">
            <v>44751</v>
          </cell>
          <cell r="AB144" t="str">
            <v>manjeet141</v>
          </cell>
          <cell r="AC144" t="str">
            <v>vijay141</v>
          </cell>
          <cell r="AD144" t="str">
            <v>SULTANA BANO</v>
          </cell>
          <cell r="AE144" t="str">
            <v>F</v>
          </cell>
          <cell r="AF144">
            <v>43049</v>
          </cell>
          <cell r="AG144" t="str">
            <v>OBC</v>
          </cell>
          <cell r="AH144" t="str">
            <v>Hindu</v>
          </cell>
          <cell r="AI144" t="str">
            <v>GOVT. SENIOR SECONDARY SCHOOL ALNIYAWAS (219445)</v>
          </cell>
          <cell r="AJ144">
            <v>8140200308</v>
          </cell>
          <cell r="AK144">
            <v>8619654639</v>
          </cell>
          <cell r="AL144" t="str">
            <v>VPO-ALNIYAWAS,RIYANBARI,THESIL-RIYANBARI,341513</v>
          </cell>
          <cell r="AM144">
            <v>10</v>
          </cell>
          <cell r="AN144">
            <v>5</v>
          </cell>
          <cell r="AO144" t="str">
            <v>A</v>
          </cell>
        </row>
        <row r="145">
          <cell r="Z145">
            <v>4367</v>
          </cell>
          <cell r="AB145" t="str">
            <v>manjeet142</v>
          </cell>
          <cell r="AC145" t="str">
            <v>vijay142</v>
          </cell>
          <cell r="AD145" t="str">
            <v>RUKHASANA BANU</v>
          </cell>
          <cell r="AE145" t="str">
            <v>F</v>
          </cell>
          <cell r="AF145">
            <v>43050</v>
          </cell>
          <cell r="AG145" t="str">
            <v>OBC</v>
          </cell>
          <cell r="AH145" t="str">
            <v>Muslim</v>
          </cell>
          <cell r="AI145" t="str">
            <v>GOVT. SENIOR SECONDARY SCHOOL ALNIYAWAS (219445)</v>
          </cell>
          <cell r="AJ145">
            <v>8140200308</v>
          </cell>
          <cell r="AK145">
            <v>8619654640</v>
          </cell>
          <cell r="AL145" t="str">
            <v>VPO-ALNIYAWAS,RIYAN BADI,ALNIYAWAS,341513</v>
          </cell>
          <cell r="AM145">
            <v>9</v>
          </cell>
          <cell r="AN145">
            <v>6</v>
          </cell>
          <cell r="AO145" t="str">
            <v>A</v>
          </cell>
        </row>
        <row r="146">
          <cell r="Z146">
            <v>4277</v>
          </cell>
          <cell r="AB146" t="str">
            <v>manjeet143</v>
          </cell>
          <cell r="AC146" t="str">
            <v>vijay143</v>
          </cell>
          <cell r="AD146" t="str">
            <v>SUNITA</v>
          </cell>
          <cell r="AE146" t="str">
            <v>F</v>
          </cell>
          <cell r="AF146">
            <v>43051</v>
          </cell>
          <cell r="AG146" t="str">
            <v>OBC</v>
          </cell>
          <cell r="AH146" t="str">
            <v>Muslim</v>
          </cell>
          <cell r="AI146" t="str">
            <v>GOVT. SENIOR SECONDARY SCHOOL ALNIYAWAS (219445)</v>
          </cell>
          <cell r="AJ146">
            <v>8140200308</v>
          </cell>
          <cell r="AK146">
            <v>8619654641</v>
          </cell>
          <cell r="AL146" t="str">
            <v>ALNIYAWAS,RIYAN BARI,ALNIYAWAS,341513</v>
          </cell>
          <cell r="AM146">
            <v>9</v>
          </cell>
          <cell r="AN146">
            <v>6</v>
          </cell>
          <cell r="AO146" t="str">
            <v>A</v>
          </cell>
        </row>
        <row r="147">
          <cell r="Z147">
            <v>4370</v>
          </cell>
          <cell r="AB147" t="str">
            <v>manjeet144</v>
          </cell>
          <cell r="AC147" t="str">
            <v>vijay144</v>
          </cell>
          <cell r="AD147" t="str">
            <v>HASEENA BANU</v>
          </cell>
          <cell r="AE147" t="str">
            <v>M</v>
          </cell>
          <cell r="AF147">
            <v>43052</v>
          </cell>
          <cell r="AG147" t="str">
            <v>OBC</v>
          </cell>
          <cell r="AI147" t="str">
            <v>GOVT. SENIOR SECONDARY SCHOOL ALNIYAWAS (219445)</v>
          </cell>
          <cell r="AJ147">
            <v>8140200308</v>
          </cell>
          <cell r="AK147">
            <v>8619654642</v>
          </cell>
          <cell r="AM147">
            <v>11</v>
          </cell>
          <cell r="AN147">
            <v>6</v>
          </cell>
          <cell r="AO147" t="str">
            <v>A</v>
          </cell>
        </row>
        <row r="148">
          <cell r="Z148">
            <v>5281</v>
          </cell>
          <cell r="AA148">
            <v>44767</v>
          </cell>
          <cell r="AB148" t="str">
            <v>manjeet145</v>
          </cell>
          <cell r="AC148" t="str">
            <v>vijay145</v>
          </cell>
          <cell r="AD148" t="str">
            <v>LADURI DEVI</v>
          </cell>
          <cell r="AE148" t="str">
            <v>F</v>
          </cell>
          <cell r="AF148">
            <v>43053</v>
          </cell>
          <cell r="AG148" t="str">
            <v>OBC</v>
          </cell>
          <cell r="AI148" t="str">
            <v>GOVT. SENIOR SECONDARY SCHOOL ALNIYAWAS (219445)</v>
          </cell>
          <cell r="AJ148">
            <v>8140200308</v>
          </cell>
          <cell r="AK148">
            <v>8619654643</v>
          </cell>
          <cell r="AM148">
            <v>10</v>
          </cell>
          <cell r="AN148">
            <v>6</v>
          </cell>
          <cell r="AO148" t="str">
            <v>A</v>
          </cell>
        </row>
        <row r="149">
          <cell r="Z149">
            <v>5274</v>
          </cell>
          <cell r="AA149">
            <v>44763</v>
          </cell>
          <cell r="AB149" t="str">
            <v>manjeet146</v>
          </cell>
          <cell r="AC149" t="str">
            <v>vijay146</v>
          </cell>
          <cell r="AD149" t="str">
            <v>MUTARI DEVI</v>
          </cell>
          <cell r="AE149" t="str">
            <v>M</v>
          </cell>
          <cell r="AF149">
            <v>43054</v>
          </cell>
          <cell r="AG149" t="str">
            <v>OBC</v>
          </cell>
          <cell r="AH149" t="str">
            <v>Muslim</v>
          </cell>
          <cell r="AI149" t="str">
            <v>GOVT. SENIOR SECONDARY SCHOOL ALNIYAWAS (219445)</v>
          </cell>
          <cell r="AJ149">
            <v>8140200308</v>
          </cell>
          <cell r="AK149">
            <v>8619654644</v>
          </cell>
          <cell r="AL149" t="str">
            <v>VPO-ALNIYAWAS,RIYAN BADI,ALNIYAWAS,341513</v>
          </cell>
          <cell r="AM149">
            <v>9</v>
          </cell>
          <cell r="AN149">
            <v>6</v>
          </cell>
          <cell r="AO149" t="str">
            <v>A</v>
          </cell>
        </row>
        <row r="150">
          <cell r="Z150">
            <v>5215</v>
          </cell>
          <cell r="AA150">
            <v>44754</v>
          </cell>
          <cell r="AB150" t="str">
            <v>manjeet147</v>
          </cell>
          <cell r="AC150" t="str">
            <v>vijay147</v>
          </cell>
          <cell r="AD150" t="str">
            <v>Shakuntala Devi</v>
          </cell>
          <cell r="AE150" t="str">
            <v>F</v>
          </cell>
          <cell r="AF150">
            <v>43055</v>
          </cell>
          <cell r="AG150" t="str">
            <v>OBC</v>
          </cell>
          <cell r="AH150" t="str">
            <v>Muslim</v>
          </cell>
          <cell r="AI150" t="str">
            <v>GOVT. SENIOR SECONDARY SCHOOL ALNIYAWAS (219445)</v>
          </cell>
          <cell r="AJ150">
            <v>8140200308</v>
          </cell>
          <cell r="AK150">
            <v>8619654645</v>
          </cell>
          <cell r="AL150" t="str">
            <v>VPO-ALNIYAWAS,RIYANBARI,THESIL-RIYANBARI,341513</v>
          </cell>
          <cell r="AM150">
            <v>9</v>
          </cell>
          <cell r="AN150">
            <v>6</v>
          </cell>
          <cell r="AO150" t="str">
            <v>A</v>
          </cell>
        </row>
        <row r="151">
          <cell r="Z151">
            <v>4673</v>
          </cell>
          <cell r="AB151" t="str">
            <v>manjeet148</v>
          </cell>
          <cell r="AC151" t="str">
            <v>vijay148</v>
          </cell>
          <cell r="AD151" t="str">
            <v>RUKHSANA</v>
          </cell>
          <cell r="AE151" t="str">
            <v>M</v>
          </cell>
          <cell r="AF151">
            <v>43056</v>
          </cell>
          <cell r="AG151" t="str">
            <v>SC</v>
          </cell>
          <cell r="AH151" t="str">
            <v>Hindu</v>
          </cell>
          <cell r="AI151" t="str">
            <v>GOVT. SENIOR SECONDARY SCHOOL ALNIYAWAS (219445)</v>
          </cell>
          <cell r="AJ151">
            <v>8140200308</v>
          </cell>
          <cell r="AK151">
            <v>8619654646</v>
          </cell>
          <cell r="AL151" t="str">
            <v>VPO-ALNIYAWAS,RIYANBARI,ALNIYAWAS,341513</v>
          </cell>
          <cell r="AM151">
            <v>12</v>
          </cell>
          <cell r="AN151">
            <v>6</v>
          </cell>
          <cell r="AO151" t="str">
            <v>A</v>
          </cell>
        </row>
        <row r="152">
          <cell r="Z152">
            <v>4431</v>
          </cell>
          <cell r="AB152" t="str">
            <v>manjeet149</v>
          </cell>
          <cell r="AC152" t="str">
            <v>vijay149</v>
          </cell>
          <cell r="AD152" t="str">
            <v>FARIDA BANU</v>
          </cell>
          <cell r="AE152" t="str">
            <v>F</v>
          </cell>
          <cell r="AF152">
            <v>43057</v>
          </cell>
          <cell r="AG152" t="str">
            <v>OBC</v>
          </cell>
          <cell r="AI152" t="str">
            <v>GOVT. SENIOR SECONDARY SCHOOL ALNIYAWAS (219445)</v>
          </cell>
          <cell r="AJ152">
            <v>8140200308</v>
          </cell>
          <cell r="AK152">
            <v>8619654647</v>
          </cell>
          <cell r="AL152" t="str">
            <v>SHYAMPURA,RIYANBARI,ALNIYAWAS,341513</v>
          </cell>
          <cell r="AM152">
            <v>10</v>
          </cell>
          <cell r="AN152">
            <v>6</v>
          </cell>
          <cell r="AO152" t="str">
            <v>A</v>
          </cell>
        </row>
        <row r="153">
          <cell r="Z153">
            <v>4433</v>
          </cell>
          <cell r="AB153" t="str">
            <v>manjeet150</v>
          </cell>
          <cell r="AC153" t="str">
            <v>vijay150</v>
          </cell>
          <cell r="AD153" t="str">
            <v>MONA</v>
          </cell>
          <cell r="AE153" t="str">
            <v>M</v>
          </cell>
          <cell r="AF153">
            <v>43058</v>
          </cell>
          <cell r="AG153" t="str">
            <v>OBC</v>
          </cell>
          <cell r="AI153" t="str">
            <v>GOVT. SENIOR SECONDARY SCHOOL ALNIYAWAS (219445)</v>
          </cell>
          <cell r="AJ153">
            <v>8140200308</v>
          </cell>
          <cell r="AK153">
            <v>8619654648</v>
          </cell>
          <cell r="AM153">
            <v>10</v>
          </cell>
          <cell r="AN153">
            <v>6</v>
          </cell>
          <cell r="AO153" t="str">
            <v>A</v>
          </cell>
        </row>
        <row r="154">
          <cell r="Z154">
            <v>5232</v>
          </cell>
          <cell r="AA154">
            <v>44755</v>
          </cell>
          <cell r="AB154" t="str">
            <v>manjeet151</v>
          </cell>
          <cell r="AC154" t="str">
            <v>vijay151</v>
          </cell>
          <cell r="AD154" t="str">
            <v>SANTOSH DEVI</v>
          </cell>
          <cell r="AE154" t="str">
            <v>F</v>
          </cell>
          <cell r="AF154">
            <v>43059</v>
          </cell>
          <cell r="AG154" t="str">
            <v>OBC</v>
          </cell>
          <cell r="AH154" t="str">
            <v>Muslim</v>
          </cell>
          <cell r="AI154" t="str">
            <v>GOVT. SENIOR SECONDARY SCHOOL ALNIYAWAS (219445)</v>
          </cell>
          <cell r="AJ154">
            <v>8140200308</v>
          </cell>
          <cell r="AK154">
            <v>8619654649</v>
          </cell>
          <cell r="AL154" t="str">
            <v>ALNIYAWAS,RIYAN BARI,ALNIYAWAS,341513</v>
          </cell>
          <cell r="AM154">
            <v>11</v>
          </cell>
          <cell r="AN154">
            <v>6</v>
          </cell>
          <cell r="AO154" t="str">
            <v>A</v>
          </cell>
        </row>
        <row r="155">
          <cell r="Z155">
            <v>5231</v>
          </cell>
          <cell r="AA155">
            <v>44755</v>
          </cell>
          <cell r="AB155" t="str">
            <v>manjeet152</v>
          </cell>
          <cell r="AC155" t="str">
            <v>vijay152</v>
          </cell>
          <cell r="AD155" t="str">
            <v>SHARDA DEVI</v>
          </cell>
          <cell r="AE155" t="str">
            <v>M</v>
          </cell>
          <cell r="AF155">
            <v>43060</v>
          </cell>
          <cell r="AG155" t="str">
            <v>OBC</v>
          </cell>
          <cell r="AH155" t="str">
            <v>Muslim</v>
          </cell>
          <cell r="AI155" t="str">
            <v>GOVT. SENIOR SECONDARY SCHOOL ALNIYAWAS (219445)</v>
          </cell>
          <cell r="AJ155">
            <v>8140200308</v>
          </cell>
          <cell r="AK155">
            <v>8619654650</v>
          </cell>
          <cell r="AL155" t="str">
            <v>VPO-ALNIYAWAS,RIYANBARI,ALNIYAWAS,341513</v>
          </cell>
          <cell r="AM155">
            <v>11</v>
          </cell>
          <cell r="AN155">
            <v>6</v>
          </cell>
          <cell r="AO155" t="str">
            <v>A</v>
          </cell>
        </row>
        <row r="156">
          <cell r="Z156">
            <v>5118</v>
          </cell>
          <cell r="AB156" t="str">
            <v>manjeet153</v>
          </cell>
          <cell r="AC156" t="str">
            <v>vijay153</v>
          </cell>
          <cell r="AD156" t="str">
            <v>Surama Kanwar</v>
          </cell>
          <cell r="AE156" t="str">
            <v>F</v>
          </cell>
          <cell r="AF156">
            <v>43061</v>
          </cell>
          <cell r="AG156" t="str">
            <v>GEN</v>
          </cell>
          <cell r="AH156" t="str">
            <v>Hindu</v>
          </cell>
          <cell r="AI156" t="str">
            <v>GOVT. SENIOR SECONDARY SCHOOL ALNIYAWAS (219445)</v>
          </cell>
          <cell r="AJ156">
            <v>8140200308</v>
          </cell>
          <cell r="AK156">
            <v>8619654651</v>
          </cell>
          <cell r="AL156" t="str">
            <v>VPO-ALNIYAWAS,RIYANBARI,ALNIYAWAS,341513</v>
          </cell>
          <cell r="AM156">
            <v>16</v>
          </cell>
          <cell r="AN156">
            <v>6</v>
          </cell>
          <cell r="AO156" t="str">
            <v>A</v>
          </cell>
        </row>
        <row r="157">
          <cell r="Z157">
            <v>5304</v>
          </cell>
          <cell r="AA157">
            <v>44804</v>
          </cell>
          <cell r="AB157" t="str">
            <v>manjeet154</v>
          </cell>
          <cell r="AC157" t="str">
            <v>vijay154</v>
          </cell>
          <cell r="AD157" t="str">
            <v>Santosh Devi</v>
          </cell>
          <cell r="AE157" t="str">
            <v>M</v>
          </cell>
          <cell r="AF157">
            <v>43062</v>
          </cell>
          <cell r="AG157" t="str">
            <v>OBC</v>
          </cell>
          <cell r="AH157" t="str">
            <v>Hindu</v>
          </cell>
          <cell r="AI157" t="str">
            <v>GOVT. SENIOR SECONDARY SCHOOL ALNIYAWAS (219445)</v>
          </cell>
          <cell r="AJ157">
            <v>8140200308</v>
          </cell>
          <cell r="AK157">
            <v>8619654652</v>
          </cell>
          <cell r="AL157" t="str">
            <v>Alniyawas,Riyan badi,Alniyawas,341513</v>
          </cell>
          <cell r="AM157">
            <v>11</v>
          </cell>
          <cell r="AN157">
            <v>6</v>
          </cell>
          <cell r="AO157" t="str">
            <v>A</v>
          </cell>
        </row>
        <row r="158">
          <cell r="Z158">
            <v>4500</v>
          </cell>
          <cell r="AB158" t="str">
            <v>manjeet155</v>
          </cell>
          <cell r="AC158" t="str">
            <v>vijay155</v>
          </cell>
          <cell r="AD158" t="str">
            <v>SANTOSH DEVI</v>
          </cell>
          <cell r="AE158" t="str">
            <v>F</v>
          </cell>
          <cell r="AF158">
            <v>43063</v>
          </cell>
          <cell r="AG158" t="str">
            <v>OBC</v>
          </cell>
          <cell r="AH158" t="str">
            <v>Muslim</v>
          </cell>
          <cell r="AI158" t="str">
            <v>GOVT. SENIOR SECONDARY SCHOOL ALNIYAWAS (219445)</v>
          </cell>
          <cell r="AJ158">
            <v>8140200308</v>
          </cell>
          <cell r="AK158">
            <v>8619654653</v>
          </cell>
          <cell r="AL158" t="str">
            <v>Alniyawas,Riyanbadi,Alniyawas,341513</v>
          </cell>
          <cell r="AM158">
            <v>11</v>
          </cell>
          <cell r="AN158">
            <v>6</v>
          </cell>
          <cell r="AO158" t="str">
            <v>A</v>
          </cell>
        </row>
        <row r="159">
          <cell r="Z159">
            <v>5293</v>
          </cell>
          <cell r="AA159">
            <v>44789</v>
          </cell>
          <cell r="AB159" t="str">
            <v>manjeet156</v>
          </cell>
          <cell r="AC159" t="str">
            <v>vijay156</v>
          </cell>
          <cell r="AD159" t="str">
            <v>GEETA DEVI</v>
          </cell>
          <cell r="AE159" t="str">
            <v>M</v>
          </cell>
          <cell r="AF159">
            <v>43064</v>
          </cell>
          <cell r="AG159" t="str">
            <v>SC</v>
          </cell>
          <cell r="AH159" t="str">
            <v>Hindu</v>
          </cell>
          <cell r="AI159" t="str">
            <v>GOVT. SENIOR SECONDARY SCHOOL ALNIYAWAS (219445)</v>
          </cell>
          <cell r="AJ159">
            <v>8140200308</v>
          </cell>
          <cell r="AK159">
            <v>8619654654</v>
          </cell>
          <cell r="AL159" t="str">
            <v>Alniyawas,Riyanbadi,Alniyawas,341513</v>
          </cell>
          <cell r="AM159">
            <v>12</v>
          </cell>
          <cell r="AN159">
            <v>6</v>
          </cell>
          <cell r="AO159" t="str">
            <v>A</v>
          </cell>
        </row>
        <row r="160">
          <cell r="Z160">
            <v>4368</v>
          </cell>
          <cell r="AB160" t="str">
            <v>manjeet157</v>
          </cell>
          <cell r="AC160" t="str">
            <v>vijay157</v>
          </cell>
          <cell r="AD160" t="str">
            <v>MAIRAJ BANU</v>
          </cell>
          <cell r="AE160" t="str">
            <v>F</v>
          </cell>
          <cell r="AF160">
            <v>43065</v>
          </cell>
          <cell r="AG160" t="str">
            <v>OBC</v>
          </cell>
          <cell r="AI160" t="str">
            <v>GOVT. SENIOR SECONDARY SCHOOL ALNIYAWAS (219445)</v>
          </cell>
          <cell r="AJ160">
            <v>8140200308</v>
          </cell>
          <cell r="AK160">
            <v>8619654655</v>
          </cell>
          <cell r="AL160" t="str">
            <v>Alniyawas,Riynabari,Alniyawas,341513</v>
          </cell>
          <cell r="AM160">
            <v>11</v>
          </cell>
          <cell r="AN160">
            <v>6</v>
          </cell>
          <cell r="AO160" t="str">
            <v>A</v>
          </cell>
        </row>
        <row r="161">
          <cell r="Z161">
            <v>5217</v>
          </cell>
          <cell r="AA161">
            <v>44754</v>
          </cell>
          <cell r="AB161" t="str">
            <v>manjeet158</v>
          </cell>
          <cell r="AC161" t="str">
            <v>vijay158</v>
          </cell>
          <cell r="AD161" t="str">
            <v>Chanda Devi</v>
          </cell>
          <cell r="AE161" t="str">
            <v>M</v>
          </cell>
          <cell r="AF161">
            <v>43066</v>
          </cell>
          <cell r="AG161" t="str">
            <v>OBC</v>
          </cell>
          <cell r="AH161" t="str">
            <v>Muslim</v>
          </cell>
          <cell r="AI161" t="str">
            <v>GOVT. SENIOR SECONDARY SCHOOL ALNIYAWAS (219445)</v>
          </cell>
          <cell r="AJ161">
            <v>8140200308</v>
          </cell>
          <cell r="AK161">
            <v>8619654656</v>
          </cell>
          <cell r="AL161" t="str">
            <v>alniyawas,riyanbari,alniyawas,341513</v>
          </cell>
          <cell r="AM161">
            <v>11</v>
          </cell>
          <cell r="AN161">
            <v>6</v>
          </cell>
          <cell r="AO161" t="str">
            <v>A</v>
          </cell>
        </row>
        <row r="162">
          <cell r="Z162">
            <v>4333</v>
          </cell>
          <cell r="AB162" t="str">
            <v>manjeet159</v>
          </cell>
          <cell r="AC162" t="str">
            <v>vijay159</v>
          </cell>
          <cell r="AD162" t="str">
            <v>GENDA DEVI</v>
          </cell>
          <cell r="AE162" t="str">
            <v>F</v>
          </cell>
          <cell r="AF162">
            <v>43067</v>
          </cell>
          <cell r="AG162" t="str">
            <v>OBC</v>
          </cell>
          <cell r="AH162" t="str">
            <v>Hindu</v>
          </cell>
          <cell r="AI162" t="str">
            <v>GOVT. SENIOR SECONDARY SCHOOL ALNIYAWAS (219445)</v>
          </cell>
          <cell r="AJ162">
            <v>8140200308</v>
          </cell>
          <cell r="AK162">
            <v>8619654657</v>
          </cell>
          <cell r="AL162" t="str">
            <v>Alniyawas,Riyan badi,Alniyawas,341513</v>
          </cell>
          <cell r="AM162">
            <v>10</v>
          </cell>
          <cell r="AN162">
            <v>6</v>
          </cell>
          <cell r="AO162" t="str">
            <v>A</v>
          </cell>
        </row>
        <row r="163">
          <cell r="Z163">
            <v>5115</v>
          </cell>
          <cell r="AB163" t="str">
            <v>manjeet160</v>
          </cell>
          <cell r="AC163" t="str">
            <v>vijay160</v>
          </cell>
          <cell r="AD163" t="str">
            <v>Shahnaj</v>
          </cell>
          <cell r="AE163" t="str">
            <v>M</v>
          </cell>
          <cell r="AF163">
            <v>43068</v>
          </cell>
          <cell r="AG163" t="str">
            <v>GEN</v>
          </cell>
          <cell r="AH163" t="str">
            <v>Hindu</v>
          </cell>
          <cell r="AI163" t="str">
            <v>GOVT. SENIOR SECONDARY SCHOOL ALNIYAWAS (219445)</v>
          </cell>
          <cell r="AJ163">
            <v>8140200308</v>
          </cell>
          <cell r="AK163">
            <v>8619654658</v>
          </cell>
          <cell r="AL163" t="str">
            <v>Kodiya,Riyan Badi ,Kodiya,341513</v>
          </cell>
          <cell r="AM163">
            <v>12</v>
          </cell>
          <cell r="AN163">
            <v>6</v>
          </cell>
          <cell r="AO163" t="str">
            <v>A</v>
          </cell>
        </row>
        <row r="164">
          <cell r="Z164">
            <v>4925</v>
          </cell>
          <cell r="AB164" t="str">
            <v>manjeet161</v>
          </cell>
          <cell r="AC164" t="str">
            <v>vijay161</v>
          </cell>
          <cell r="AD164" t="str">
            <v>Zayada Bano</v>
          </cell>
          <cell r="AE164" t="str">
            <v>M</v>
          </cell>
          <cell r="AF164">
            <v>43069</v>
          </cell>
          <cell r="AG164" t="str">
            <v>OBC</v>
          </cell>
          <cell r="AH164" t="str">
            <v>Muslim</v>
          </cell>
          <cell r="AI164" t="str">
            <v>GOVT. SENIOR SECONDARY SCHOOL ALNIYAWAS (219445)</v>
          </cell>
          <cell r="AJ164">
            <v>8140200308</v>
          </cell>
          <cell r="AK164">
            <v>8619654659</v>
          </cell>
          <cell r="AL164" t="str">
            <v>Alniyawas,Riyanbadi,Alniyawas,341513</v>
          </cell>
          <cell r="AM164">
            <v>11</v>
          </cell>
          <cell r="AN164">
            <v>6</v>
          </cell>
          <cell r="AO164" t="str">
            <v>A</v>
          </cell>
        </row>
        <row r="165">
          <cell r="Z165">
            <v>5230</v>
          </cell>
          <cell r="AA165">
            <v>44755</v>
          </cell>
          <cell r="AB165" t="str">
            <v>manjeet162</v>
          </cell>
          <cell r="AC165" t="str">
            <v>vijay162</v>
          </cell>
          <cell r="AD165" t="str">
            <v>SHARDA DEVI</v>
          </cell>
          <cell r="AE165" t="str">
            <v>M</v>
          </cell>
          <cell r="AF165">
            <v>43070</v>
          </cell>
          <cell r="AG165" t="str">
            <v>OBC</v>
          </cell>
          <cell r="AH165" t="str">
            <v>Hindu</v>
          </cell>
          <cell r="AI165" t="str">
            <v>GOVT. SENIOR SECONDARY SCHOOL ALNIYAWAS (219445)</v>
          </cell>
          <cell r="AJ165">
            <v>8140200308</v>
          </cell>
          <cell r="AK165">
            <v>8619654660</v>
          </cell>
          <cell r="AL165" t="str">
            <v>Alniyawas,Riyanbari,Alniyawas,341513</v>
          </cell>
          <cell r="AM165">
            <v>10</v>
          </cell>
          <cell r="AN165">
            <v>6</v>
          </cell>
          <cell r="AO165" t="str">
            <v>A</v>
          </cell>
        </row>
        <row r="166">
          <cell r="Z166">
            <v>4371</v>
          </cell>
          <cell r="AB166" t="str">
            <v>manjeet163</v>
          </cell>
          <cell r="AC166" t="str">
            <v>vijay163</v>
          </cell>
          <cell r="AD166" t="str">
            <v>SHAHNAZ</v>
          </cell>
          <cell r="AE166" t="str">
            <v>F</v>
          </cell>
          <cell r="AF166">
            <v>43071</v>
          </cell>
          <cell r="AG166" t="str">
            <v>OBC</v>
          </cell>
          <cell r="AH166" t="str">
            <v>Hindu</v>
          </cell>
          <cell r="AI166" t="str">
            <v>GOVT. SENIOR SECONDARY SCHOOL ALNIYAWAS (219445)</v>
          </cell>
          <cell r="AJ166">
            <v>8140200308</v>
          </cell>
          <cell r="AK166">
            <v>8619654661</v>
          </cell>
          <cell r="AL166" t="str">
            <v>ALNIYAWAS,RIYANBADI,ALNIYAWAS,341513</v>
          </cell>
          <cell r="AM166">
            <v>10</v>
          </cell>
          <cell r="AN166">
            <v>6</v>
          </cell>
          <cell r="AO166" t="str">
            <v>A</v>
          </cell>
        </row>
        <row r="167">
          <cell r="Z167">
            <v>4857</v>
          </cell>
          <cell r="AB167" t="str">
            <v>manjeet164</v>
          </cell>
          <cell r="AC167" t="str">
            <v>vijay164</v>
          </cell>
          <cell r="AD167" t="str">
            <v>Haseena</v>
          </cell>
          <cell r="AE167" t="str">
            <v>F</v>
          </cell>
          <cell r="AF167">
            <v>43072</v>
          </cell>
          <cell r="AG167" t="str">
            <v>OBC</v>
          </cell>
          <cell r="AH167" t="str">
            <v>Muslim</v>
          </cell>
          <cell r="AI167" t="str">
            <v>GOVT. SENIOR SECONDARY SCHOOL ALNIYAWAS (219445)</v>
          </cell>
          <cell r="AJ167">
            <v>8140200308</v>
          </cell>
          <cell r="AK167">
            <v>8619654662</v>
          </cell>
          <cell r="AL167" t="str">
            <v>Alniyawas,Riyanbadi,Alniyawas,341513</v>
          </cell>
          <cell r="AM167">
            <v>10</v>
          </cell>
          <cell r="AN167">
            <v>6</v>
          </cell>
          <cell r="AO167" t="str">
            <v>A</v>
          </cell>
        </row>
        <row r="168">
          <cell r="Z168">
            <v>4283</v>
          </cell>
          <cell r="AB168" t="str">
            <v>manjeet165</v>
          </cell>
          <cell r="AC168" t="str">
            <v>vijay165</v>
          </cell>
          <cell r="AD168" t="str">
            <v>SUNITA</v>
          </cell>
          <cell r="AE168" t="str">
            <v>F</v>
          </cell>
          <cell r="AF168">
            <v>43073</v>
          </cell>
          <cell r="AG168" t="str">
            <v>OBC</v>
          </cell>
          <cell r="AI168" t="str">
            <v>GOVT. SENIOR SECONDARY SCHOOL ALNIYAWAS (219445)</v>
          </cell>
          <cell r="AJ168">
            <v>8140200308</v>
          </cell>
          <cell r="AK168">
            <v>8619654663</v>
          </cell>
          <cell r="AL168" t="str">
            <v>Alniyawas,Riyanbadi,Alniyawas,341513</v>
          </cell>
          <cell r="AM168">
            <v>13</v>
          </cell>
          <cell r="AN168">
            <v>6</v>
          </cell>
          <cell r="AO168" t="str">
            <v>A</v>
          </cell>
        </row>
        <row r="169">
          <cell r="Z169">
            <v>5289</v>
          </cell>
          <cell r="AA169">
            <v>44778</v>
          </cell>
          <cell r="AB169" t="str">
            <v>manjeet166</v>
          </cell>
          <cell r="AC169" t="str">
            <v>vijay166</v>
          </cell>
          <cell r="AD169" t="str">
            <v>SAROJ KANWAR</v>
          </cell>
          <cell r="AE169" t="str">
            <v>F</v>
          </cell>
          <cell r="AF169">
            <v>43074</v>
          </cell>
          <cell r="AG169" t="str">
            <v>OBC</v>
          </cell>
          <cell r="AI169" t="str">
            <v>GOVT. SENIOR SECONDARY SCHOOL ALNIYAWAS (219445)</v>
          </cell>
          <cell r="AJ169">
            <v>8140200308</v>
          </cell>
          <cell r="AK169">
            <v>8619654664</v>
          </cell>
          <cell r="AM169">
            <v>11</v>
          </cell>
          <cell r="AN169">
            <v>6</v>
          </cell>
          <cell r="AO169" t="str">
            <v>A</v>
          </cell>
        </row>
        <row r="170">
          <cell r="Z170">
            <v>4955</v>
          </cell>
          <cell r="AB170" t="str">
            <v>manjeet167</v>
          </cell>
          <cell r="AC170" t="str">
            <v>vijay167</v>
          </cell>
          <cell r="AD170" t="str">
            <v>Manju Devi</v>
          </cell>
          <cell r="AE170" t="str">
            <v>M</v>
          </cell>
          <cell r="AF170">
            <v>43075</v>
          </cell>
          <cell r="AG170" t="str">
            <v>OBC</v>
          </cell>
          <cell r="AH170" t="str">
            <v>Muslim</v>
          </cell>
          <cell r="AI170" t="str">
            <v>GOVT. SENIOR SECONDARY SCHOOL ALNIYAWAS (219445)</v>
          </cell>
          <cell r="AJ170">
            <v>8140200308</v>
          </cell>
          <cell r="AK170">
            <v>8619654665</v>
          </cell>
          <cell r="AL170" t="str">
            <v>Alniyawas,Riyanbari,Alniyawas,341513</v>
          </cell>
          <cell r="AM170">
            <v>10</v>
          </cell>
          <cell r="AN170">
            <v>6</v>
          </cell>
          <cell r="AO170" t="str">
            <v>A</v>
          </cell>
        </row>
        <row r="171">
          <cell r="Z171">
            <v>5269</v>
          </cell>
          <cell r="AA171">
            <v>44762</v>
          </cell>
          <cell r="AB171" t="str">
            <v>manjeet168</v>
          </cell>
          <cell r="AC171" t="str">
            <v>vijay168</v>
          </cell>
          <cell r="AD171" t="str">
            <v>Seema Vaishnav</v>
          </cell>
          <cell r="AE171" t="str">
            <v>F</v>
          </cell>
          <cell r="AF171">
            <v>43076</v>
          </cell>
          <cell r="AG171" t="str">
            <v>OBC</v>
          </cell>
          <cell r="AH171" t="str">
            <v>Muslim</v>
          </cell>
          <cell r="AI171" t="str">
            <v>GOVT. SENIOR SECONDARY SCHOOL ALNIYAWAS (219445)</v>
          </cell>
          <cell r="AJ171">
            <v>8140200308</v>
          </cell>
          <cell r="AK171">
            <v>8619654666</v>
          </cell>
          <cell r="AL171" t="str">
            <v>Alniyawas,Riyanbadi,Alniyawas,341513</v>
          </cell>
          <cell r="AM171">
            <v>12</v>
          </cell>
          <cell r="AN171">
            <v>6</v>
          </cell>
          <cell r="AO171" t="str">
            <v>A</v>
          </cell>
        </row>
        <row r="172">
          <cell r="Z172">
            <v>5214</v>
          </cell>
          <cell r="AA172">
            <v>44754</v>
          </cell>
          <cell r="AB172" t="str">
            <v>manjeet169</v>
          </cell>
          <cell r="AC172" t="str">
            <v>vijay169</v>
          </cell>
          <cell r="AD172" t="str">
            <v>SUPYAR KANWAR</v>
          </cell>
          <cell r="AE172" t="str">
            <v>F</v>
          </cell>
          <cell r="AF172">
            <v>43077</v>
          </cell>
          <cell r="AG172" t="str">
            <v>OBC</v>
          </cell>
          <cell r="AH172" t="str">
            <v>Muslim</v>
          </cell>
          <cell r="AI172" t="str">
            <v>GOVT. SENIOR SECONDARY SCHOOL ALNIYAWAS (219445)</v>
          </cell>
          <cell r="AJ172">
            <v>8140200308</v>
          </cell>
          <cell r="AK172">
            <v>8619654667</v>
          </cell>
          <cell r="AL172" t="str">
            <v>Alniyawas,Riyanbadi,Alniyawas,341513</v>
          </cell>
          <cell r="AM172">
            <v>14</v>
          </cell>
          <cell r="AN172">
            <v>6</v>
          </cell>
          <cell r="AO172" t="str">
            <v>A</v>
          </cell>
        </row>
        <row r="173">
          <cell r="Z173">
            <v>5259</v>
          </cell>
          <cell r="AA173">
            <v>44760</v>
          </cell>
          <cell r="AB173" t="str">
            <v>manjeet170</v>
          </cell>
          <cell r="AC173" t="str">
            <v>vijay170</v>
          </cell>
          <cell r="AD173" t="str">
            <v>SHABANA BANU</v>
          </cell>
          <cell r="AE173" t="str">
            <v>M</v>
          </cell>
          <cell r="AF173">
            <v>43078</v>
          </cell>
          <cell r="AG173" t="str">
            <v>OBC</v>
          </cell>
          <cell r="AH173" t="str">
            <v>Muslim</v>
          </cell>
          <cell r="AI173" t="str">
            <v>GOVT. SENIOR SECONDARY SCHOOL ALNIYAWAS (219445)</v>
          </cell>
          <cell r="AJ173">
            <v>8140200308</v>
          </cell>
          <cell r="AK173">
            <v>8619654668</v>
          </cell>
          <cell r="AL173" t="str">
            <v>Bubstion,Riyanbadi,Alniyawas,341513</v>
          </cell>
          <cell r="AM173">
            <v>14</v>
          </cell>
          <cell r="AN173">
            <v>6</v>
          </cell>
          <cell r="AO173" t="str">
            <v>A</v>
          </cell>
        </row>
        <row r="174">
          <cell r="Z174">
            <v>4276</v>
          </cell>
          <cell r="AB174" t="str">
            <v>manjeet171</v>
          </cell>
          <cell r="AC174" t="str">
            <v>vijay171</v>
          </cell>
          <cell r="AD174" t="str">
            <v>REKHA DEVI</v>
          </cell>
          <cell r="AE174" t="str">
            <v>M</v>
          </cell>
          <cell r="AF174">
            <v>43079</v>
          </cell>
          <cell r="AG174" t="str">
            <v>OBC</v>
          </cell>
          <cell r="AI174" t="str">
            <v>GOVT. SENIOR SECONDARY SCHOOL ALNIYAWAS (219445)</v>
          </cell>
          <cell r="AJ174">
            <v>8140200308</v>
          </cell>
          <cell r="AK174">
            <v>8619654669</v>
          </cell>
          <cell r="AL174" t="str">
            <v>Alniyawas,Riyanbadi,ALniyawas,341513</v>
          </cell>
          <cell r="AM174">
            <v>11</v>
          </cell>
          <cell r="AN174">
            <v>6</v>
          </cell>
          <cell r="AO174" t="str">
            <v>A</v>
          </cell>
        </row>
        <row r="175">
          <cell r="Z175">
            <v>4324</v>
          </cell>
          <cell r="AB175" t="str">
            <v>manjeet172</v>
          </cell>
          <cell r="AC175" t="str">
            <v>vijay172</v>
          </cell>
          <cell r="AD175" t="str">
            <v>MEHRUN BANOO</v>
          </cell>
          <cell r="AE175" t="str">
            <v>F</v>
          </cell>
          <cell r="AF175">
            <v>43080</v>
          </cell>
          <cell r="AG175" t="str">
            <v>OBC</v>
          </cell>
          <cell r="AI175" t="str">
            <v>GOVT. SENIOR SECONDARY SCHOOL ALNIYAWAS (219445)</v>
          </cell>
          <cell r="AJ175">
            <v>8140200308</v>
          </cell>
          <cell r="AK175">
            <v>8619654670</v>
          </cell>
          <cell r="AM175">
            <v>10</v>
          </cell>
          <cell r="AN175">
            <v>6</v>
          </cell>
          <cell r="AO175" t="str">
            <v>A</v>
          </cell>
        </row>
        <row r="176">
          <cell r="Z176">
            <v>5023</v>
          </cell>
          <cell r="AB176" t="str">
            <v>manjeet173</v>
          </cell>
          <cell r="AC176" t="str">
            <v>vijay173</v>
          </cell>
          <cell r="AD176" t="str">
            <v>Rukhasana Banu</v>
          </cell>
          <cell r="AE176" t="str">
            <v>M</v>
          </cell>
          <cell r="AF176">
            <v>43081</v>
          </cell>
          <cell r="AG176" t="str">
            <v>OBC</v>
          </cell>
          <cell r="AH176" t="str">
            <v>Hindu</v>
          </cell>
          <cell r="AI176" t="str">
            <v>GOVT. SENIOR SECONDARY SCHOOL ALNIYAWAS (219445)</v>
          </cell>
          <cell r="AJ176">
            <v>8140200308</v>
          </cell>
          <cell r="AK176">
            <v>8619654671</v>
          </cell>
          <cell r="AL176" t="str">
            <v>ALNIYAWAS,RIYANBADI,ALNIYAWAS,341513</v>
          </cell>
          <cell r="AM176">
            <v>13</v>
          </cell>
          <cell r="AN176">
            <v>6</v>
          </cell>
          <cell r="AO176" t="str">
            <v>A</v>
          </cell>
        </row>
        <row r="177">
          <cell r="Z177">
            <v>4325</v>
          </cell>
          <cell r="AB177" t="str">
            <v>manjeet174</v>
          </cell>
          <cell r="AC177" t="str">
            <v>vijay174</v>
          </cell>
          <cell r="AD177" t="str">
            <v>CHHOTI DEVI</v>
          </cell>
          <cell r="AE177" t="str">
            <v>F</v>
          </cell>
          <cell r="AF177">
            <v>43082</v>
          </cell>
          <cell r="AG177" t="str">
            <v>OBC</v>
          </cell>
          <cell r="AH177" t="str">
            <v>Hindu</v>
          </cell>
          <cell r="AI177" t="str">
            <v>GOVT. SENIOR SECONDARY SCHOOL ALNIYAWAS (219445)</v>
          </cell>
          <cell r="AJ177">
            <v>8140200308</v>
          </cell>
          <cell r="AK177">
            <v>8619654672</v>
          </cell>
          <cell r="AL177" t="str">
            <v>Kodiya,Riyanbadi,Alniyawas,341513</v>
          </cell>
          <cell r="AM177">
            <v>14</v>
          </cell>
          <cell r="AN177">
            <v>6</v>
          </cell>
          <cell r="AO177" t="str">
            <v>A</v>
          </cell>
        </row>
        <row r="178">
          <cell r="Z178">
            <v>4435</v>
          </cell>
          <cell r="AB178" t="str">
            <v>manjeet175</v>
          </cell>
          <cell r="AC178" t="str">
            <v>vijay175</v>
          </cell>
          <cell r="AD178" t="str">
            <v>JAITUN BANU</v>
          </cell>
          <cell r="AE178" t="str">
            <v>F</v>
          </cell>
          <cell r="AF178">
            <v>43083</v>
          </cell>
          <cell r="AG178" t="str">
            <v>OBC</v>
          </cell>
          <cell r="AH178" t="str">
            <v>Hindu</v>
          </cell>
          <cell r="AI178" t="str">
            <v>GOVT. SENIOR SECONDARY SCHOOL ALNIYAWAS (219445)</v>
          </cell>
          <cell r="AJ178">
            <v>8140200308</v>
          </cell>
          <cell r="AK178">
            <v>8619654673</v>
          </cell>
          <cell r="AL178" t="str">
            <v>RIYAN BARI,RIYAN,RIYAN BARI,341513</v>
          </cell>
          <cell r="AM178">
            <v>12</v>
          </cell>
          <cell r="AN178">
            <v>6</v>
          </cell>
          <cell r="AO178" t="str">
            <v>A</v>
          </cell>
        </row>
        <row r="179">
          <cell r="Z179">
            <v>4419</v>
          </cell>
          <cell r="AB179" t="str">
            <v>manjeet176</v>
          </cell>
          <cell r="AC179" t="str">
            <v>vijay176</v>
          </cell>
          <cell r="AD179" t="str">
            <v>MOMINA BANOO</v>
          </cell>
          <cell r="AE179" t="str">
            <v>M</v>
          </cell>
          <cell r="AF179">
            <v>43084</v>
          </cell>
          <cell r="AG179" t="str">
            <v>SBC</v>
          </cell>
          <cell r="AH179" t="str">
            <v>Hindu</v>
          </cell>
          <cell r="AI179" t="str">
            <v>GOVT. SENIOR SECONDARY SCHOOL ALNIYAWAS (219445)</v>
          </cell>
          <cell r="AJ179">
            <v>8140200308</v>
          </cell>
          <cell r="AK179">
            <v>8619654674</v>
          </cell>
          <cell r="AL179" t="str">
            <v>Syampura, Riyanbadi ,Alniyawas,341513</v>
          </cell>
          <cell r="AM179">
            <v>12</v>
          </cell>
          <cell r="AN179">
            <v>6</v>
          </cell>
          <cell r="AO179" t="str">
            <v>A</v>
          </cell>
        </row>
        <row r="180">
          <cell r="Z180">
            <v>4437</v>
          </cell>
          <cell r="AB180" t="str">
            <v>manjeet177</v>
          </cell>
          <cell r="AC180" t="str">
            <v>vijay177</v>
          </cell>
          <cell r="AD180" t="str">
            <v>SHAMSHAD BANO</v>
          </cell>
          <cell r="AE180" t="str">
            <v>M</v>
          </cell>
          <cell r="AF180">
            <v>43085</v>
          </cell>
          <cell r="AG180" t="str">
            <v>SC</v>
          </cell>
          <cell r="AH180" t="str">
            <v>Hindu</v>
          </cell>
          <cell r="AI180" t="str">
            <v>GOVT. SENIOR SECONDARY SCHOOL ALNIYAWAS (219445)</v>
          </cell>
          <cell r="AJ180">
            <v>8140200308</v>
          </cell>
          <cell r="AK180">
            <v>8619654675</v>
          </cell>
          <cell r="AL180" t="str">
            <v>Alniyawas,Riyanbadi,Alniyawas,341513</v>
          </cell>
          <cell r="AM180">
            <v>13</v>
          </cell>
          <cell r="AN180">
            <v>6</v>
          </cell>
          <cell r="AO180" t="str">
            <v>A</v>
          </cell>
        </row>
        <row r="181">
          <cell r="Z181">
            <v>4275</v>
          </cell>
          <cell r="AB181" t="str">
            <v>manjeet178</v>
          </cell>
          <cell r="AC181" t="str">
            <v>vijay178</v>
          </cell>
          <cell r="AD181" t="str">
            <v>SANTOSH</v>
          </cell>
          <cell r="AE181" t="str">
            <v>M</v>
          </cell>
          <cell r="AF181">
            <v>43086</v>
          </cell>
          <cell r="AG181" t="str">
            <v>OBC</v>
          </cell>
          <cell r="AH181" t="str">
            <v>Hindu</v>
          </cell>
          <cell r="AI181" t="str">
            <v>GOVT. SENIOR SECONDARY SCHOOL ALNIYAWAS (219445)</v>
          </cell>
          <cell r="AJ181">
            <v>8140200308</v>
          </cell>
          <cell r="AK181">
            <v>8619654676</v>
          </cell>
          <cell r="AL181" t="str">
            <v>Syampura,Riyanbadi, Alniyawas,341513</v>
          </cell>
          <cell r="AM181">
            <v>11</v>
          </cell>
          <cell r="AN181">
            <v>6</v>
          </cell>
          <cell r="AO181" t="str">
            <v>A</v>
          </cell>
        </row>
        <row r="182">
          <cell r="Z182">
            <v>5216</v>
          </cell>
          <cell r="AA182">
            <v>44754</v>
          </cell>
          <cell r="AB182" t="str">
            <v>manjeet179</v>
          </cell>
          <cell r="AC182" t="str">
            <v>vijay179</v>
          </cell>
          <cell r="AD182" t="str">
            <v>FARIDA BANO</v>
          </cell>
          <cell r="AE182" t="str">
            <v>M</v>
          </cell>
          <cell r="AF182">
            <v>43087</v>
          </cell>
          <cell r="AG182" t="str">
            <v>OBC</v>
          </cell>
          <cell r="AH182" t="str">
            <v>Muslim</v>
          </cell>
          <cell r="AI182" t="str">
            <v>GOVT. SENIOR SECONDARY SCHOOL ALNIYAWAS (219445)</v>
          </cell>
          <cell r="AJ182">
            <v>8140200308</v>
          </cell>
          <cell r="AK182">
            <v>8619654677</v>
          </cell>
          <cell r="AL182" t="str">
            <v>ALNIYAWAS,RIYAN BARI,ALNIYAWAS,341513</v>
          </cell>
          <cell r="AM182">
            <v>13</v>
          </cell>
          <cell r="AN182">
            <v>6</v>
          </cell>
          <cell r="AO182" t="str">
            <v>A</v>
          </cell>
        </row>
        <row r="183">
          <cell r="Z183">
            <v>4434</v>
          </cell>
          <cell r="AB183" t="str">
            <v>manjeet180</v>
          </cell>
          <cell r="AC183" t="str">
            <v>vijay180</v>
          </cell>
          <cell r="AD183" t="str">
            <v>JAITUN BANU</v>
          </cell>
          <cell r="AE183" t="str">
            <v>F</v>
          </cell>
          <cell r="AF183">
            <v>43088</v>
          </cell>
          <cell r="AG183" t="str">
            <v>OBC</v>
          </cell>
          <cell r="AH183" t="str">
            <v>Muslim</v>
          </cell>
          <cell r="AI183" t="str">
            <v>GOVT. SENIOR SECONDARY SCHOOL ALNIYAWAS (219445)</v>
          </cell>
          <cell r="AJ183">
            <v>8140200308</v>
          </cell>
          <cell r="AK183">
            <v>8619654678</v>
          </cell>
          <cell r="AL183" t="str">
            <v>Alniyawas,Riyanbadi,Alniyawas,341513</v>
          </cell>
          <cell r="AM183">
            <v>11</v>
          </cell>
          <cell r="AN183">
            <v>6</v>
          </cell>
          <cell r="AO183" t="str">
            <v>A</v>
          </cell>
        </row>
        <row r="184">
          <cell r="Z184">
            <v>5248</v>
          </cell>
          <cell r="AA184">
            <v>44757</v>
          </cell>
          <cell r="AB184" t="str">
            <v>manjeet181</v>
          </cell>
          <cell r="AC184" t="str">
            <v>vijay181</v>
          </cell>
          <cell r="AD184" t="str">
            <v>Santosh Devi</v>
          </cell>
          <cell r="AE184" t="str">
            <v>F</v>
          </cell>
          <cell r="AF184">
            <v>43089</v>
          </cell>
          <cell r="AG184" t="str">
            <v>OBC</v>
          </cell>
          <cell r="AH184" t="str">
            <v>Muslim</v>
          </cell>
          <cell r="AI184" t="str">
            <v>GOVT. SENIOR SECONDARY SCHOOL ALNIYAWAS (219445)</v>
          </cell>
          <cell r="AJ184">
            <v>8140200308</v>
          </cell>
          <cell r="AK184">
            <v>8619654679</v>
          </cell>
          <cell r="AL184" t="str">
            <v>Alniyawas,Riyanbadi,Alniyawas,341513</v>
          </cell>
          <cell r="AM184">
            <v>11</v>
          </cell>
          <cell r="AN184">
            <v>6</v>
          </cell>
          <cell r="AO184" t="str">
            <v>A</v>
          </cell>
        </row>
        <row r="185">
          <cell r="Z185">
            <v>4436</v>
          </cell>
          <cell r="AB185" t="str">
            <v>manjeet182</v>
          </cell>
          <cell r="AC185" t="str">
            <v>vijay182</v>
          </cell>
          <cell r="AD185" t="str">
            <v>SHAMSHAD BANO</v>
          </cell>
          <cell r="AE185" t="str">
            <v>F</v>
          </cell>
          <cell r="AF185">
            <v>43090</v>
          </cell>
          <cell r="AG185" t="str">
            <v>OBC</v>
          </cell>
          <cell r="AH185" t="str">
            <v>Muslim</v>
          </cell>
          <cell r="AI185" t="str">
            <v>GOVT. SENIOR SECONDARY SCHOOL ALNIYAWAS (219445)</v>
          </cell>
          <cell r="AJ185">
            <v>8140200308</v>
          </cell>
          <cell r="AK185">
            <v>8619654680</v>
          </cell>
          <cell r="AL185" t="str">
            <v>ALNIYAWAS,RIYANBADI,ALNIYAWAS,341513</v>
          </cell>
          <cell r="AM185">
            <v>11</v>
          </cell>
          <cell r="AN185">
            <v>6</v>
          </cell>
          <cell r="AO185" t="str">
            <v>A</v>
          </cell>
        </row>
        <row r="186">
          <cell r="Z186">
            <v>4930</v>
          </cell>
          <cell r="AB186" t="str">
            <v>manjeet183</v>
          </cell>
          <cell r="AC186" t="str">
            <v>vijay183</v>
          </cell>
          <cell r="AD186" t="str">
            <v>BUDHI DEVI</v>
          </cell>
          <cell r="AE186" t="str">
            <v>F</v>
          </cell>
          <cell r="AF186">
            <v>43091</v>
          </cell>
          <cell r="AG186" t="str">
            <v>OBC</v>
          </cell>
          <cell r="AH186" t="str">
            <v>Muslim</v>
          </cell>
          <cell r="AI186" t="str">
            <v>GOVT. SENIOR SECONDARY SCHOOL ALNIYAWAS (219445)</v>
          </cell>
          <cell r="AJ186">
            <v>8140200308</v>
          </cell>
          <cell r="AK186">
            <v>8619654681</v>
          </cell>
          <cell r="AL186" t="str">
            <v>Alniyawas,Riyanbadi,Alniyawas,341513</v>
          </cell>
          <cell r="AM186">
            <v>11</v>
          </cell>
          <cell r="AN186">
            <v>6</v>
          </cell>
          <cell r="AO186" t="str">
            <v>A</v>
          </cell>
        </row>
        <row r="187">
          <cell r="Z187">
            <v>5288</v>
          </cell>
          <cell r="AA187">
            <v>44772</v>
          </cell>
          <cell r="AB187" t="str">
            <v>manjeet184</v>
          </cell>
          <cell r="AC187" t="str">
            <v>vijay184</v>
          </cell>
          <cell r="AD187" t="str">
            <v>Babli Devi</v>
          </cell>
          <cell r="AE187" t="str">
            <v>M</v>
          </cell>
          <cell r="AF187">
            <v>43092</v>
          </cell>
          <cell r="AG187" t="str">
            <v>OBC</v>
          </cell>
          <cell r="AH187" t="str">
            <v>Muslim</v>
          </cell>
          <cell r="AI187" t="str">
            <v>GOVT. SENIOR SECONDARY SCHOOL ALNIYAWAS (219445)</v>
          </cell>
          <cell r="AJ187">
            <v>8140200308</v>
          </cell>
          <cell r="AK187">
            <v>8619654682</v>
          </cell>
          <cell r="AL187" t="str">
            <v>Alniyawas,Riynabari,Alniyawas,341513</v>
          </cell>
          <cell r="AM187">
            <v>11</v>
          </cell>
          <cell r="AN187">
            <v>6</v>
          </cell>
          <cell r="AO187" t="str">
            <v>A</v>
          </cell>
        </row>
        <row r="188">
          <cell r="Z188">
            <v>5258</v>
          </cell>
          <cell r="AA188">
            <v>44760</v>
          </cell>
          <cell r="AB188" t="str">
            <v>manjeet185</v>
          </cell>
          <cell r="AC188" t="str">
            <v>vijay185</v>
          </cell>
          <cell r="AD188" t="str">
            <v>SEETA DEVI</v>
          </cell>
          <cell r="AE188" t="str">
            <v>M</v>
          </cell>
          <cell r="AF188">
            <v>43093</v>
          </cell>
          <cell r="AG188" t="str">
            <v>OBC</v>
          </cell>
          <cell r="AH188" t="str">
            <v>Hindu</v>
          </cell>
          <cell r="AI188" t="str">
            <v>GOVT. SENIOR SECONDARY SCHOOL ALNIYAWAS (219445)</v>
          </cell>
          <cell r="AJ188">
            <v>8140200308</v>
          </cell>
          <cell r="AK188">
            <v>8619654683</v>
          </cell>
          <cell r="AL188" t="str">
            <v>Phool nath ki dhani,Riyan badi,Alniyawas,341513</v>
          </cell>
          <cell r="AM188">
            <v>11</v>
          </cell>
          <cell r="AN188">
            <v>6</v>
          </cell>
          <cell r="AO188" t="str">
            <v>A</v>
          </cell>
        </row>
        <row r="189">
          <cell r="Z189">
            <v>4929</v>
          </cell>
          <cell r="AB189" t="str">
            <v>manjeet186</v>
          </cell>
          <cell r="AC189" t="str">
            <v>vijay186</v>
          </cell>
          <cell r="AD189" t="str">
            <v>Rekha Devi</v>
          </cell>
          <cell r="AE189" t="str">
            <v>M</v>
          </cell>
          <cell r="AF189">
            <v>43094</v>
          </cell>
          <cell r="AG189" t="str">
            <v>OBC</v>
          </cell>
          <cell r="AH189" t="str">
            <v>Hindu</v>
          </cell>
          <cell r="AI189" t="str">
            <v>GOVT. SENIOR SECONDARY SCHOOL ALNIYAWAS (219445)</v>
          </cell>
          <cell r="AJ189">
            <v>8140200308</v>
          </cell>
          <cell r="AK189">
            <v>8619654684</v>
          </cell>
          <cell r="AL189" t="str">
            <v>ALNIYAWAS,RIYANBSDI,ALNIYAWAS,341513</v>
          </cell>
          <cell r="AM189">
            <v>12</v>
          </cell>
          <cell r="AN189">
            <v>6</v>
          </cell>
          <cell r="AO189" t="str">
            <v>A</v>
          </cell>
        </row>
        <row r="190">
          <cell r="Z190">
            <v>4940</v>
          </cell>
          <cell r="AB190" t="str">
            <v>manjeet187</v>
          </cell>
          <cell r="AC190" t="str">
            <v>vijay187</v>
          </cell>
          <cell r="AD190" t="str">
            <v>Lali Banu</v>
          </cell>
          <cell r="AE190" t="str">
            <v>F</v>
          </cell>
          <cell r="AF190">
            <v>43095</v>
          </cell>
          <cell r="AG190" t="str">
            <v>OBC</v>
          </cell>
          <cell r="AH190" t="str">
            <v>Hindu</v>
          </cell>
          <cell r="AI190" t="str">
            <v>GOVT. SENIOR SECONDARY SCHOOL ALNIYAWAS (219445)</v>
          </cell>
          <cell r="AJ190">
            <v>8140200308</v>
          </cell>
          <cell r="AK190">
            <v>8619654685</v>
          </cell>
          <cell r="AL190" t="str">
            <v>ALNIYAWAS,RIYANBADI,ALNIYAWAS,341513</v>
          </cell>
          <cell r="AM190">
            <v>12</v>
          </cell>
          <cell r="AN190">
            <v>6</v>
          </cell>
          <cell r="AO190" t="str">
            <v>A</v>
          </cell>
        </row>
        <row r="191">
          <cell r="Z191">
            <v>4432</v>
          </cell>
          <cell r="AB191" t="str">
            <v>manjeet188</v>
          </cell>
          <cell r="AC191" t="str">
            <v>vijay188</v>
          </cell>
          <cell r="AD191" t="str">
            <v>FARIDA BANU</v>
          </cell>
          <cell r="AE191" t="str">
            <v>F</v>
          </cell>
          <cell r="AF191">
            <v>43096</v>
          </cell>
          <cell r="AG191" t="str">
            <v>OBC</v>
          </cell>
          <cell r="AI191" t="str">
            <v>GOVT. SENIOR SECONDARY SCHOOL ALNIYAWAS (219445)</v>
          </cell>
          <cell r="AJ191">
            <v>8140200308</v>
          </cell>
          <cell r="AK191">
            <v>8619654686</v>
          </cell>
          <cell r="AL191" t="str">
            <v>ALNIYAWAS,RIYAN BADI,ALNIYAWAS,341513</v>
          </cell>
          <cell r="AM191">
            <v>11</v>
          </cell>
          <cell r="AN191">
            <v>6</v>
          </cell>
          <cell r="AO191" t="str">
            <v>A</v>
          </cell>
        </row>
        <row r="192">
          <cell r="Z192">
            <v>5243</v>
          </cell>
          <cell r="AA192">
            <v>44757</v>
          </cell>
          <cell r="AB192" t="str">
            <v>manjeet189</v>
          </cell>
          <cell r="AC192" t="str">
            <v>vijay189</v>
          </cell>
          <cell r="AD192" t="str">
            <v>KAMLESH KANWAR</v>
          </cell>
          <cell r="AE192" t="str">
            <v>F</v>
          </cell>
          <cell r="AF192">
            <v>43097</v>
          </cell>
          <cell r="AG192" t="str">
            <v>SC</v>
          </cell>
          <cell r="AH192" t="str">
            <v>Hindu</v>
          </cell>
          <cell r="AI192" t="str">
            <v>GOVT. SENIOR SECONDARY SCHOOL ALNIYAWAS (219445)</v>
          </cell>
          <cell r="AJ192">
            <v>8140200308</v>
          </cell>
          <cell r="AK192">
            <v>8619654687</v>
          </cell>
          <cell r="AL192" t="str">
            <v>Kodiya,Riyan badi,Kodiya,341513</v>
          </cell>
          <cell r="AM192">
            <v>11</v>
          </cell>
          <cell r="AN192">
            <v>6</v>
          </cell>
          <cell r="AO192" t="str">
            <v>A</v>
          </cell>
        </row>
        <row r="193">
          <cell r="Z193">
            <v>4307</v>
          </cell>
          <cell r="AB193" t="str">
            <v>manjeet190</v>
          </cell>
          <cell r="AC193" t="str">
            <v>vijay190</v>
          </cell>
          <cell r="AD193" t="str">
            <v>PARINA</v>
          </cell>
          <cell r="AE193" t="str">
            <v>F</v>
          </cell>
          <cell r="AF193">
            <v>43098</v>
          </cell>
          <cell r="AG193" t="str">
            <v>OBC</v>
          </cell>
          <cell r="AH193" t="str">
            <v>Hindu</v>
          </cell>
          <cell r="AI193" t="str">
            <v>GOVT. SENIOR SECONDARY SCHOOL ALNIYAWAS (219445)</v>
          </cell>
          <cell r="AJ193">
            <v>8140200308</v>
          </cell>
          <cell r="AK193">
            <v>8619654688</v>
          </cell>
          <cell r="AL193" t="str">
            <v>Alniyawas,Riyan badi,Alniyawas,341513</v>
          </cell>
          <cell r="AM193">
            <v>11</v>
          </cell>
          <cell r="AN193">
            <v>6</v>
          </cell>
          <cell r="AO193" t="str">
            <v>A</v>
          </cell>
        </row>
        <row r="194">
          <cell r="Z194">
            <v>4323</v>
          </cell>
          <cell r="AB194" t="str">
            <v>manjeet191</v>
          </cell>
          <cell r="AC194" t="str">
            <v>vijay191</v>
          </cell>
          <cell r="AD194" t="str">
            <v>SANTOSH</v>
          </cell>
          <cell r="AE194" t="str">
            <v>M</v>
          </cell>
          <cell r="AF194">
            <v>43099</v>
          </cell>
          <cell r="AG194" t="str">
            <v>OBC</v>
          </cell>
          <cell r="AH194" t="str">
            <v>Hindu</v>
          </cell>
          <cell r="AI194" t="str">
            <v>GOVT. SENIOR SECONDARY SCHOOL ALNIYAWAS (219445)</v>
          </cell>
          <cell r="AJ194">
            <v>8140200308</v>
          </cell>
          <cell r="AK194">
            <v>8619654689</v>
          </cell>
          <cell r="AL194" t="str">
            <v>Alniyawas,Riyanbadi,Alniyawas,341513</v>
          </cell>
          <cell r="AM194">
            <v>11</v>
          </cell>
          <cell r="AN194">
            <v>6</v>
          </cell>
          <cell r="AO194" t="str">
            <v>A</v>
          </cell>
        </row>
        <row r="195">
          <cell r="Z195">
            <v>4956</v>
          </cell>
          <cell r="AB195" t="str">
            <v>manjeet192</v>
          </cell>
          <cell r="AC195" t="str">
            <v>vijay192</v>
          </cell>
          <cell r="AD195" t="str">
            <v>Manju Devi</v>
          </cell>
          <cell r="AE195" t="str">
            <v>M</v>
          </cell>
          <cell r="AF195">
            <v>43100</v>
          </cell>
          <cell r="AG195" t="str">
            <v>GEN</v>
          </cell>
          <cell r="AH195" t="str">
            <v>Hindu</v>
          </cell>
          <cell r="AI195" t="str">
            <v>GOVT. SENIOR SECONDARY SCHOOL ALNIYAWAS (219445)</v>
          </cell>
          <cell r="AJ195">
            <v>8140200308</v>
          </cell>
          <cell r="AK195">
            <v>8619654690</v>
          </cell>
          <cell r="AL195" t="str">
            <v>kodiya,riyan badi,kodiya,341513</v>
          </cell>
          <cell r="AM195">
            <v>11</v>
          </cell>
          <cell r="AN195">
            <v>6</v>
          </cell>
          <cell r="AO195" t="str">
            <v>A</v>
          </cell>
        </row>
        <row r="196">
          <cell r="Z196">
            <v>5301</v>
          </cell>
          <cell r="AA196">
            <v>44799</v>
          </cell>
          <cell r="AB196" t="str">
            <v>manjeet193</v>
          </cell>
          <cell r="AC196" t="str">
            <v>vijay193</v>
          </cell>
          <cell r="AD196" t="str">
            <v>Lali Devi</v>
          </cell>
          <cell r="AE196" t="str">
            <v>F</v>
          </cell>
          <cell r="AF196">
            <v>43101</v>
          </cell>
          <cell r="AG196" t="str">
            <v>OBC</v>
          </cell>
          <cell r="AH196" t="str">
            <v>Hindu</v>
          </cell>
          <cell r="AI196" t="str">
            <v>GOVT. SENIOR SECONDARY SCHOOL ALNIYAWAS (219445)</v>
          </cell>
          <cell r="AJ196">
            <v>8140200308</v>
          </cell>
          <cell r="AK196">
            <v>8619654691</v>
          </cell>
          <cell r="AL196" t="str">
            <v>Alniyawas,Riyan badi,Alniyawas,341513</v>
          </cell>
          <cell r="AM196">
            <v>11</v>
          </cell>
          <cell r="AN196">
            <v>7</v>
          </cell>
          <cell r="AO196" t="str">
            <v>A</v>
          </cell>
        </row>
        <row r="197">
          <cell r="Z197">
            <v>5131</v>
          </cell>
          <cell r="AB197" t="str">
            <v>manjeet194</v>
          </cell>
          <cell r="AC197" t="str">
            <v>vijay194</v>
          </cell>
          <cell r="AD197" t="str">
            <v>Amna Banu</v>
          </cell>
          <cell r="AE197" t="str">
            <v>F</v>
          </cell>
          <cell r="AF197">
            <v>43102</v>
          </cell>
          <cell r="AG197" t="str">
            <v>OBC</v>
          </cell>
          <cell r="AH197" t="str">
            <v>Muslim</v>
          </cell>
          <cell r="AI197" t="str">
            <v>GOVT. SENIOR SECONDARY SCHOOL ALNIYAWAS (219445)</v>
          </cell>
          <cell r="AJ197">
            <v>8140200308</v>
          </cell>
          <cell r="AK197">
            <v>8619654692</v>
          </cell>
          <cell r="AL197" t="str">
            <v>Alniyawas,Riyanbadi,Alniyawas,341513</v>
          </cell>
          <cell r="AM197">
            <v>13</v>
          </cell>
          <cell r="AN197">
            <v>7</v>
          </cell>
          <cell r="AO197" t="str">
            <v>A</v>
          </cell>
        </row>
        <row r="198">
          <cell r="Z198">
            <v>5132</v>
          </cell>
          <cell r="AB198" t="str">
            <v>manjeet195</v>
          </cell>
          <cell r="AC198" t="str">
            <v>vijay195</v>
          </cell>
          <cell r="AD198" t="str">
            <v>Amana Bano</v>
          </cell>
          <cell r="AE198" t="str">
            <v>M</v>
          </cell>
          <cell r="AF198">
            <v>43103</v>
          </cell>
          <cell r="AG198" t="str">
            <v>OBC</v>
          </cell>
          <cell r="AH198" t="str">
            <v>Muslim</v>
          </cell>
          <cell r="AI198" t="str">
            <v>GOVT. SENIOR SECONDARY SCHOOL ALNIYAWAS (219445)</v>
          </cell>
          <cell r="AJ198">
            <v>8140200308</v>
          </cell>
          <cell r="AK198">
            <v>8619654693</v>
          </cell>
          <cell r="AL198" t="str">
            <v>Alniyawas,Riyanbadi,Alniyawas,341513</v>
          </cell>
          <cell r="AM198">
            <v>11</v>
          </cell>
          <cell r="AN198">
            <v>7</v>
          </cell>
          <cell r="AO198" t="str">
            <v>A</v>
          </cell>
        </row>
        <row r="199">
          <cell r="Z199">
            <v>4290</v>
          </cell>
          <cell r="AB199" t="str">
            <v>manjeet196</v>
          </cell>
          <cell r="AC199" t="str">
            <v>vijay196</v>
          </cell>
          <cell r="AD199" t="str">
            <v>FIROJA BANU</v>
          </cell>
          <cell r="AE199" t="str">
            <v>F</v>
          </cell>
          <cell r="AF199">
            <v>43104</v>
          </cell>
          <cell r="AG199" t="str">
            <v>OBC</v>
          </cell>
          <cell r="AH199" t="str">
            <v>Muslim</v>
          </cell>
          <cell r="AI199" t="str">
            <v>GOVT. SENIOR SECONDARY SCHOOL ALNIYAWAS (219445)</v>
          </cell>
          <cell r="AJ199">
            <v>8140200308</v>
          </cell>
          <cell r="AK199">
            <v>8619654694</v>
          </cell>
          <cell r="AL199" t="str">
            <v>ALNIYAWAS,RIYANBADI,ALNIYAWAS,341513</v>
          </cell>
          <cell r="AM199">
            <v>10</v>
          </cell>
          <cell r="AN199">
            <v>7</v>
          </cell>
          <cell r="AO199" t="str">
            <v>A</v>
          </cell>
        </row>
        <row r="200">
          <cell r="Z200">
            <v>4304</v>
          </cell>
          <cell r="AB200" t="str">
            <v>manjeet197</v>
          </cell>
          <cell r="AC200" t="str">
            <v>vijay197</v>
          </cell>
          <cell r="AD200" t="str">
            <v>ANNU DEVI</v>
          </cell>
          <cell r="AE200" t="str">
            <v>M</v>
          </cell>
          <cell r="AF200">
            <v>43105</v>
          </cell>
          <cell r="AG200" t="str">
            <v>SC</v>
          </cell>
          <cell r="AH200" t="str">
            <v>Hindu</v>
          </cell>
          <cell r="AI200" t="str">
            <v>GOVT. SENIOR SECONDARY SCHOOL ALNIYAWAS (219445)</v>
          </cell>
          <cell r="AJ200">
            <v>8140200308</v>
          </cell>
          <cell r="AK200">
            <v>8619654695</v>
          </cell>
          <cell r="AL200" t="str">
            <v>Alniyawas,Riyan badi,Alniyawas,341513</v>
          </cell>
          <cell r="AM200">
            <v>11</v>
          </cell>
          <cell r="AN200">
            <v>7</v>
          </cell>
          <cell r="AO200" t="str">
            <v>A</v>
          </cell>
        </row>
        <row r="201">
          <cell r="Z201">
            <v>4976</v>
          </cell>
          <cell r="AB201" t="str">
            <v>manjeet198</v>
          </cell>
          <cell r="AC201" t="str">
            <v>vijay198</v>
          </cell>
          <cell r="AD201" t="str">
            <v>CHHOTI DEVI</v>
          </cell>
          <cell r="AE201" t="str">
            <v>M</v>
          </cell>
          <cell r="AF201">
            <v>43106</v>
          </cell>
          <cell r="AG201" t="str">
            <v>OBC</v>
          </cell>
          <cell r="AH201" t="str">
            <v>Hindu</v>
          </cell>
          <cell r="AI201" t="str">
            <v>GOVT. SENIOR SECONDARY SCHOOL ALNIYAWAS (219445)</v>
          </cell>
          <cell r="AJ201">
            <v>8140200308</v>
          </cell>
          <cell r="AK201">
            <v>8619654696</v>
          </cell>
          <cell r="AL201" t="str">
            <v>kodiya,riran badi,kodiya,341513</v>
          </cell>
          <cell r="AM201">
            <v>11</v>
          </cell>
          <cell r="AN201">
            <v>7</v>
          </cell>
          <cell r="AO201" t="str">
            <v>A</v>
          </cell>
        </row>
        <row r="202">
          <cell r="Z202">
            <v>4246</v>
          </cell>
          <cell r="AB202" t="str">
            <v>manjeet199</v>
          </cell>
          <cell r="AC202" t="str">
            <v>vijay199</v>
          </cell>
          <cell r="AD202" t="str">
            <v>RUKHASANA BANO</v>
          </cell>
          <cell r="AE202" t="str">
            <v>M</v>
          </cell>
          <cell r="AF202">
            <v>43107</v>
          </cell>
          <cell r="AG202" t="str">
            <v>OBC</v>
          </cell>
          <cell r="AH202" t="str">
            <v>Hindu</v>
          </cell>
          <cell r="AI202" t="str">
            <v>GOVT. SENIOR SECONDARY SCHOOL ALNIYAWAS (219445)</v>
          </cell>
          <cell r="AJ202">
            <v>8140200308</v>
          </cell>
          <cell r="AK202">
            <v>8619654697</v>
          </cell>
          <cell r="AL202" t="str">
            <v>Alniyawas,Riyanbadi,Alniyawas,341513</v>
          </cell>
          <cell r="AM202">
            <v>10</v>
          </cell>
          <cell r="AN202">
            <v>7</v>
          </cell>
          <cell r="AO202" t="str">
            <v>A</v>
          </cell>
        </row>
        <row r="203">
          <cell r="Z203">
            <v>4740</v>
          </cell>
          <cell r="AB203" t="str">
            <v>manjeet200</v>
          </cell>
          <cell r="AC203" t="str">
            <v>vijay200</v>
          </cell>
          <cell r="AD203" t="str">
            <v>Manju Devi</v>
          </cell>
          <cell r="AE203" t="str">
            <v>M</v>
          </cell>
          <cell r="AF203">
            <v>43108</v>
          </cell>
          <cell r="AG203" t="str">
            <v>OBC</v>
          </cell>
          <cell r="AH203" t="str">
            <v>Muslim</v>
          </cell>
          <cell r="AI203" t="str">
            <v>GOVT. SENIOR SECONDARY SCHOOL ALNIYAWAS (219445)</v>
          </cell>
          <cell r="AJ203">
            <v>8140200308</v>
          </cell>
          <cell r="AK203">
            <v>8619654698</v>
          </cell>
          <cell r="AL203" t="str">
            <v>Alniyawas,Riyanbadi,Alniyawas,341513</v>
          </cell>
          <cell r="AM203">
            <v>11</v>
          </cell>
          <cell r="AN203">
            <v>7</v>
          </cell>
          <cell r="AO203" t="str">
            <v>A</v>
          </cell>
        </row>
        <row r="204">
          <cell r="Z204">
            <v>4193</v>
          </cell>
          <cell r="AB204" t="str">
            <v>manjeet201</v>
          </cell>
          <cell r="AC204" t="str">
            <v>vijay201</v>
          </cell>
          <cell r="AD204" t="str">
            <v>NOORJAHAN</v>
          </cell>
          <cell r="AE204" t="str">
            <v>M</v>
          </cell>
          <cell r="AF204">
            <v>43109</v>
          </cell>
          <cell r="AG204" t="str">
            <v>GEN</v>
          </cell>
          <cell r="AH204" t="str">
            <v>Hindu</v>
          </cell>
          <cell r="AI204" t="str">
            <v>GOVT. SENIOR SECONDARY SCHOOL ALNIYAWAS (219445)</v>
          </cell>
          <cell r="AJ204">
            <v>8140200308</v>
          </cell>
          <cell r="AK204">
            <v>8619654699</v>
          </cell>
          <cell r="AL204" t="str">
            <v>kodiya,riyan badi,kodiya,341513</v>
          </cell>
          <cell r="AM204">
            <v>11</v>
          </cell>
          <cell r="AN204">
            <v>7</v>
          </cell>
          <cell r="AO204" t="str">
            <v>A</v>
          </cell>
        </row>
        <row r="205">
          <cell r="Z205">
            <v>5085</v>
          </cell>
          <cell r="AB205" t="str">
            <v>manjeet202</v>
          </cell>
          <cell r="AC205" t="str">
            <v>vijay202</v>
          </cell>
          <cell r="AD205" t="str">
            <v>Sabana Bano</v>
          </cell>
          <cell r="AE205" t="str">
            <v>M</v>
          </cell>
          <cell r="AF205">
            <v>43110</v>
          </cell>
          <cell r="AG205" t="str">
            <v>OBC</v>
          </cell>
          <cell r="AH205" t="str">
            <v>Muslim</v>
          </cell>
          <cell r="AI205" t="str">
            <v>GOVT. SENIOR SECONDARY SCHOOL ALNIYAWAS (219445)</v>
          </cell>
          <cell r="AJ205">
            <v>8140200308</v>
          </cell>
          <cell r="AK205">
            <v>8619654700</v>
          </cell>
          <cell r="AL205" t="str">
            <v>Alniyawas,Riyanbadi,Alniyawas,341513</v>
          </cell>
          <cell r="AM205">
            <v>11</v>
          </cell>
          <cell r="AN205">
            <v>7</v>
          </cell>
          <cell r="AO205" t="str">
            <v>A</v>
          </cell>
        </row>
        <row r="206">
          <cell r="Z206">
            <v>4109</v>
          </cell>
          <cell r="AB206" t="str">
            <v>manjeet203</v>
          </cell>
          <cell r="AC206" t="str">
            <v>vijay203</v>
          </cell>
          <cell r="AD206" t="str">
            <v>SHANAZ</v>
          </cell>
          <cell r="AE206" t="str">
            <v>F</v>
          </cell>
          <cell r="AF206">
            <v>43111</v>
          </cell>
          <cell r="AG206" t="str">
            <v>OBC</v>
          </cell>
          <cell r="AH206" t="str">
            <v>Muslim</v>
          </cell>
          <cell r="AI206" t="str">
            <v>GOVT. SENIOR SECONDARY SCHOOL ALNIYAWAS (219445)</v>
          </cell>
          <cell r="AJ206">
            <v>8140200308</v>
          </cell>
          <cell r="AK206">
            <v>8619654701</v>
          </cell>
          <cell r="AL206" t="str">
            <v>Alniyawas,Riyanbari,Alniyawas,341513</v>
          </cell>
          <cell r="AM206">
            <v>12</v>
          </cell>
          <cell r="AN206">
            <v>7</v>
          </cell>
          <cell r="AO206" t="str">
            <v>A</v>
          </cell>
        </row>
        <row r="207">
          <cell r="Z207">
            <v>4943</v>
          </cell>
          <cell r="AB207" t="str">
            <v>manjeet204</v>
          </cell>
          <cell r="AC207" t="str">
            <v>vijay204</v>
          </cell>
          <cell r="AD207" t="str">
            <v>SHARDA DEVI</v>
          </cell>
          <cell r="AE207" t="str">
            <v>M</v>
          </cell>
          <cell r="AF207">
            <v>43112</v>
          </cell>
          <cell r="AG207" t="str">
            <v>SC</v>
          </cell>
          <cell r="AH207" t="str">
            <v>Hindu</v>
          </cell>
          <cell r="AI207" t="str">
            <v>GOVT. SENIOR SECONDARY SCHOOL ALNIYAWAS (219445)</v>
          </cell>
          <cell r="AJ207">
            <v>8140200308</v>
          </cell>
          <cell r="AK207">
            <v>8619654702</v>
          </cell>
          <cell r="AL207" t="str">
            <v>ALNIYAWAS,RIYANBADI,ALNIYAWAS,341513</v>
          </cell>
          <cell r="AM207">
            <v>10</v>
          </cell>
          <cell r="AN207">
            <v>7</v>
          </cell>
          <cell r="AO207" t="str">
            <v>A</v>
          </cell>
        </row>
        <row r="208">
          <cell r="Z208">
            <v>4975</v>
          </cell>
          <cell r="AB208" t="str">
            <v>manjeet205</v>
          </cell>
          <cell r="AC208" t="str">
            <v>vijay205</v>
          </cell>
          <cell r="AD208" t="str">
            <v>AKHLESH KANWAR</v>
          </cell>
          <cell r="AE208" t="str">
            <v>F</v>
          </cell>
          <cell r="AF208">
            <v>43113</v>
          </cell>
          <cell r="AG208" t="str">
            <v>OBC</v>
          </cell>
          <cell r="AH208" t="str">
            <v>Hindu</v>
          </cell>
          <cell r="AI208" t="str">
            <v>GOVT. SENIOR SECONDARY SCHOOL ALNIYAWAS (219445)</v>
          </cell>
          <cell r="AJ208">
            <v>8140200308</v>
          </cell>
          <cell r="AK208">
            <v>8619654703</v>
          </cell>
          <cell r="AL208" t="str">
            <v>Alniyawas,Riynabari,Alniyawas,341513</v>
          </cell>
          <cell r="AM208">
            <v>11</v>
          </cell>
          <cell r="AN208">
            <v>7</v>
          </cell>
          <cell r="AO208" t="str">
            <v>A</v>
          </cell>
        </row>
        <row r="209">
          <cell r="Z209">
            <v>5228</v>
          </cell>
          <cell r="AA209">
            <v>44755</v>
          </cell>
          <cell r="AB209" t="str">
            <v>manjeet206</v>
          </cell>
          <cell r="AC209" t="str">
            <v>vijay206</v>
          </cell>
          <cell r="AD209" t="str">
            <v>NAJMA</v>
          </cell>
          <cell r="AE209" t="str">
            <v>M</v>
          </cell>
          <cell r="AF209">
            <v>43114</v>
          </cell>
          <cell r="AG209" t="str">
            <v>SC</v>
          </cell>
          <cell r="AH209" t="str">
            <v>Hindu</v>
          </cell>
          <cell r="AI209" t="str">
            <v>GOVT. SENIOR SECONDARY SCHOOL ALNIYAWAS (219445)</v>
          </cell>
          <cell r="AJ209">
            <v>8140200308</v>
          </cell>
          <cell r="AK209">
            <v>8619654704</v>
          </cell>
          <cell r="AL209" t="str">
            <v>nagwara,Riyanbari,ALNIYAWAS,341513</v>
          </cell>
          <cell r="AM209">
            <v>11</v>
          </cell>
          <cell r="AN209">
            <v>7</v>
          </cell>
          <cell r="AO209" t="str">
            <v>A</v>
          </cell>
        </row>
        <row r="210">
          <cell r="Z210">
            <v>4248</v>
          </cell>
          <cell r="AB210" t="str">
            <v>manjeet207</v>
          </cell>
          <cell r="AC210" t="str">
            <v>vijay207</v>
          </cell>
          <cell r="AD210" t="str">
            <v>AALIYA BANU</v>
          </cell>
          <cell r="AE210" t="str">
            <v>M</v>
          </cell>
          <cell r="AF210">
            <v>43115</v>
          </cell>
          <cell r="AG210" t="str">
            <v>OBC</v>
          </cell>
          <cell r="AH210" t="str">
            <v>Hindu</v>
          </cell>
          <cell r="AI210" t="str">
            <v>GOVT. SENIOR SECONDARY SCHOOL ALNIYAWAS (219445)</v>
          </cell>
          <cell r="AJ210">
            <v>8140200308</v>
          </cell>
          <cell r="AK210">
            <v>8619654705</v>
          </cell>
          <cell r="AL210" t="str">
            <v>Aakasiya bera,Riyan badi,Alniyawas,341513</v>
          </cell>
          <cell r="AM210">
            <v>11</v>
          </cell>
          <cell r="AN210">
            <v>7</v>
          </cell>
          <cell r="AO210" t="str">
            <v>A</v>
          </cell>
        </row>
        <row r="211">
          <cell r="Z211">
            <v>4167</v>
          </cell>
          <cell r="AB211" t="str">
            <v>manjeet208</v>
          </cell>
          <cell r="AC211" t="str">
            <v>vijay208</v>
          </cell>
          <cell r="AD211" t="str">
            <v>SEETA DEVI</v>
          </cell>
          <cell r="AE211" t="str">
            <v>F</v>
          </cell>
          <cell r="AF211">
            <v>43116</v>
          </cell>
          <cell r="AG211" t="str">
            <v>OBC</v>
          </cell>
          <cell r="AH211" t="str">
            <v>Hindu</v>
          </cell>
          <cell r="AI211" t="str">
            <v>GOVT. SENIOR SECONDARY SCHOOL ALNIYAWAS (219445)</v>
          </cell>
          <cell r="AJ211">
            <v>8140200308</v>
          </cell>
          <cell r="AK211">
            <v>8619654706</v>
          </cell>
          <cell r="AL211" t="str">
            <v>ALNIYAWAS,RIYAN BARI,,341513</v>
          </cell>
          <cell r="AM211">
            <v>12</v>
          </cell>
          <cell r="AN211">
            <v>7</v>
          </cell>
          <cell r="AO211" t="str">
            <v>A</v>
          </cell>
        </row>
        <row r="212">
          <cell r="Z212">
            <v>4589</v>
          </cell>
          <cell r="AB212" t="str">
            <v>manjeet209</v>
          </cell>
          <cell r="AC212" t="str">
            <v>vijay209</v>
          </cell>
          <cell r="AD212" t="str">
            <v>MUNI DEVI</v>
          </cell>
          <cell r="AE212" t="str">
            <v>M</v>
          </cell>
          <cell r="AF212">
            <v>43117</v>
          </cell>
          <cell r="AG212" t="str">
            <v>OBC</v>
          </cell>
          <cell r="AH212" t="str">
            <v>Muslim</v>
          </cell>
          <cell r="AI212" t="str">
            <v>GOVT. SENIOR SECONDARY SCHOOL ALNIYAWAS (219445)</v>
          </cell>
          <cell r="AJ212">
            <v>8140200308</v>
          </cell>
          <cell r="AK212">
            <v>8619654707</v>
          </cell>
          <cell r="AL212" t="str">
            <v>Alniyawas,Riyanbadi,Alniyawas,341513</v>
          </cell>
          <cell r="AM212">
            <v>11</v>
          </cell>
          <cell r="AN212">
            <v>7</v>
          </cell>
          <cell r="AO212" t="str">
            <v>A</v>
          </cell>
        </row>
        <row r="213">
          <cell r="Z213">
            <v>4122</v>
          </cell>
          <cell r="AB213" t="str">
            <v>manjeet210</v>
          </cell>
          <cell r="AC213" t="str">
            <v>vijay210</v>
          </cell>
          <cell r="AD213" t="str">
            <v>RUKHASANA</v>
          </cell>
          <cell r="AE213" t="str">
            <v>F</v>
          </cell>
          <cell r="AF213">
            <v>43118</v>
          </cell>
          <cell r="AG213" t="str">
            <v>OBC</v>
          </cell>
          <cell r="AH213" t="str">
            <v>Muslim</v>
          </cell>
          <cell r="AI213" t="str">
            <v>GOVT. SENIOR SECONDARY SCHOOL ALNIYAWAS (219445)</v>
          </cell>
          <cell r="AJ213">
            <v>8140200308</v>
          </cell>
          <cell r="AK213">
            <v>8619654708</v>
          </cell>
          <cell r="AL213" t="str">
            <v>Alniyawas,Riyanbari,Alniyawas,341513</v>
          </cell>
          <cell r="AM213">
            <v>11</v>
          </cell>
          <cell r="AN213">
            <v>7</v>
          </cell>
          <cell r="AO213" t="str">
            <v>A</v>
          </cell>
        </row>
        <row r="214">
          <cell r="Z214">
            <v>4903</v>
          </cell>
          <cell r="AB214" t="str">
            <v>manjeet211</v>
          </cell>
          <cell r="AC214" t="str">
            <v>vijay211</v>
          </cell>
          <cell r="AD214" t="str">
            <v>Seema Devi</v>
          </cell>
          <cell r="AE214" t="str">
            <v>M</v>
          </cell>
          <cell r="AF214">
            <v>43119</v>
          </cell>
          <cell r="AG214" t="str">
            <v>OBC</v>
          </cell>
          <cell r="AH214" t="str">
            <v>Muslim</v>
          </cell>
          <cell r="AI214" t="str">
            <v>GOVT. SENIOR SECONDARY SCHOOL ALNIYAWAS (219445)</v>
          </cell>
          <cell r="AJ214">
            <v>8140200308</v>
          </cell>
          <cell r="AK214">
            <v>8619654709</v>
          </cell>
          <cell r="AL214" t="str">
            <v>Alniyawas,Riyanbadi,Alniyawas,341513</v>
          </cell>
          <cell r="AM214">
            <v>12</v>
          </cell>
          <cell r="AN214">
            <v>7</v>
          </cell>
          <cell r="AO214" t="str">
            <v>A</v>
          </cell>
        </row>
        <row r="215">
          <cell r="Z215">
            <v>4110</v>
          </cell>
          <cell r="AB215" t="str">
            <v>manjeet212</v>
          </cell>
          <cell r="AC215" t="str">
            <v>vijay212</v>
          </cell>
          <cell r="AD215" t="str">
            <v>SALMA BANU</v>
          </cell>
          <cell r="AE215" t="str">
            <v>M</v>
          </cell>
          <cell r="AF215">
            <v>43120</v>
          </cell>
          <cell r="AG215" t="str">
            <v>OBC</v>
          </cell>
          <cell r="AI215" t="str">
            <v>GOVT. SENIOR SECONDARY SCHOOL ALNIYAWAS (219445)</v>
          </cell>
          <cell r="AJ215">
            <v>8140200308</v>
          </cell>
          <cell r="AK215">
            <v>8619654710</v>
          </cell>
          <cell r="AM215">
            <v>12</v>
          </cell>
          <cell r="AN215">
            <v>7</v>
          </cell>
          <cell r="AO215" t="str">
            <v>A</v>
          </cell>
        </row>
        <row r="216">
          <cell r="Z216">
            <v>4250</v>
          </cell>
          <cell r="AB216" t="str">
            <v>manjeet213</v>
          </cell>
          <cell r="AC216" t="str">
            <v>vijay213</v>
          </cell>
          <cell r="AD216" t="str">
            <v>RESHMA BANOO</v>
          </cell>
          <cell r="AE216" t="str">
            <v>M</v>
          </cell>
          <cell r="AF216">
            <v>43121</v>
          </cell>
          <cell r="AG216" t="str">
            <v>OBC</v>
          </cell>
          <cell r="AI216" t="str">
            <v>GOVT. SENIOR SECONDARY SCHOOL ALNIYAWAS (219445)</v>
          </cell>
          <cell r="AJ216">
            <v>8140200308</v>
          </cell>
          <cell r="AK216">
            <v>8619654711</v>
          </cell>
          <cell r="AM216">
            <v>12</v>
          </cell>
          <cell r="AN216">
            <v>7</v>
          </cell>
          <cell r="AO216" t="str">
            <v>A</v>
          </cell>
        </row>
        <row r="217">
          <cell r="Z217">
            <v>4674</v>
          </cell>
          <cell r="AB217" t="str">
            <v>manjeet214</v>
          </cell>
          <cell r="AC217" t="str">
            <v>vijay214</v>
          </cell>
          <cell r="AD217" t="str">
            <v>RAISA BANO</v>
          </cell>
          <cell r="AE217" t="str">
            <v>M</v>
          </cell>
          <cell r="AF217">
            <v>43122</v>
          </cell>
          <cell r="AG217" t="str">
            <v>OBC</v>
          </cell>
          <cell r="AH217" t="str">
            <v>Hindu</v>
          </cell>
          <cell r="AI217" t="str">
            <v>GOVT. SENIOR SECONDARY SCHOOL ALNIYAWAS (219445)</v>
          </cell>
          <cell r="AJ217">
            <v>8140200308</v>
          </cell>
          <cell r="AK217">
            <v>8619654712</v>
          </cell>
          <cell r="AL217" t="str">
            <v>JATO KA MOHALLA,PISANGAN,FATEHPURA,305201</v>
          </cell>
          <cell r="AM217">
            <v>11</v>
          </cell>
          <cell r="AN217">
            <v>7</v>
          </cell>
          <cell r="AO217" t="str">
            <v>A</v>
          </cell>
        </row>
        <row r="218">
          <cell r="Z218">
            <v>5257</v>
          </cell>
          <cell r="AA218">
            <v>44760</v>
          </cell>
          <cell r="AB218" t="str">
            <v>manjeet215</v>
          </cell>
          <cell r="AC218" t="str">
            <v>vijay215</v>
          </cell>
          <cell r="AD218" t="str">
            <v>Saroj</v>
          </cell>
          <cell r="AE218" t="str">
            <v>F</v>
          </cell>
          <cell r="AF218">
            <v>43123</v>
          </cell>
          <cell r="AG218" t="str">
            <v>OBC</v>
          </cell>
          <cell r="AH218" t="str">
            <v>Muslim</v>
          </cell>
          <cell r="AI218" t="str">
            <v>GOVT. SENIOR SECONDARY SCHOOL ALNIYAWAS (219445)</v>
          </cell>
          <cell r="AJ218">
            <v>8140200308</v>
          </cell>
          <cell r="AK218">
            <v>8619654713</v>
          </cell>
          <cell r="AL218" t="str">
            <v>Alniyawas,Riyanbadi,Alniyawas,341513</v>
          </cell>
          <cell r="AM218">
            <v>12</v>
          </cell>
          <cell r="AN218">
            <v>7</v>
          </cell>
          <cell r="AO218" t="str">
            <v>A</v>
          </cell>
        </row>
        <row r="219">
          <cell r="Z219">
            <v>4672</v>
          </cell>
          <cell r="AB219" t="str">
            <v>manjeet216</v>
          </cell>
          <cell r="AC219" t="str">
            <v>vijay216</v>
          </cell>
          <cell r="AD219" t="str">
            <v>ROSHNI BANU</v>
          </cell>
          <cell r="AE219" t="str">
            <v>M</v>
          </cell>
          <cell r="AF219">
            <v>43124</v>
          </cell>
          <cell r="AG219" t="str">
            <v>GEN</v>
          </cell>
          <cell r="AH219" t="str">
            <v>Hindu</v>
          </cell>
          <cell r="AI219" t="str">
            <v>GOVT. SENIOR SECONDARY SCHOOL ALNIYAWAS (219445)</v>
          </cell>
          <cell r="AJ219">
            <v>8140200308</v>
          </cell>
          <cell r="AK219">
            <v>8619654714</v>
          </cell>
          <cell r="AL219" t="str">
            <v>Kodiya ,Riyan Badi ,Kodiya,341513</v>
          </cell>
          <cell r="AM219">
            <v>12</v>
          </cell>
          <cell r="AN219">
            <v>7</v>
          </cell>
          <cell r="AO219" t="str">
            <v>A</v>
          </cell>
        </row>
        <row r="220">
          <cell r="Z220">
            <v>4117</v>
          </cell>
          <cell r="AB220" t="str">
            <v>manjeet217</v>
          </cell>
          <cell r="AC220" t="str">
            <v>vijay217</v>
          </cell>
          <cell r="AD220" t="str">
            <v>ANITA DEVI</v>
          </cell>
          <cell r="AE220" t="str">
            <v>F</v>
          </cell>
          <cell r="AF220">
            <v>43125</v>
          </cell>
          <cell r="AG220" t="str">
            <v>OBC</v>
          </cell>
          <cell r="AH220" t="str">
            <v>Muslim</v>
          </cell>
          <cell r="AI220" t="str">
            <v>GOVT. SENIOR SECONDARY SCHOOL ALNIYAWAS (219445)</v>
          </cell>
          <cell r="AJ220">
            <v>8140200308</v>
          </cell>
          <cell r="AK220">
            <v>8619654715</v>
          </cell>
          <cell r="AL220" t="str">
            <v>alniyawas,Riyanbari,Alniyawas,341513</v>
          </cell>
          <cell r="AM220">
            <v>11</v>
          </cell>
          <cell r="AN220">
            <v>7</v>
          </cell>
          <cell r="AO220" t="str">
            <v>A</v>
          </cell>
        </row>
        <row r="221">
          <cell r="Z221">
            <v>5208</v>
          </cell>
          <cell r="AA221">
            <v>44754</v>
          </cell>
          <cell r="AB221" t="str">
            <v>manjeet218</v>
          </cell>
          <cell r="AC221" t="str">
            <v>vijay218</v>
          </cell>
          <cell r="AD221" t="str">
            <v>LEELA DEVI</v>
          </cell>
          <cell r="AE221" t="str">
            <v>M</v>
          </cell>
          <cell r="AF221">
            <v>43126</v>
          </cell>
          <cell r="AG221" t="str">
            <v>OBC</v>
          </cell>
          <cell r="AH221" t="str">
            <v>Hindu</v>
          </cell>
          <cell r="AI221" t="str">
            <v>GOVT. SENIOR SECONDARY SCHOOL ALNIYAWAS (219445)</v>
          </cell>
          <cell r="AJ221">
            <v>8140200308</v>
          </cell>
          <cell r="AK221">
            <v>8619654716</v>
          </cell>
          <cell r="AL221" t="str">
            <v>Alniyawas,Riyanbadi,Alniyawas,341513</v>
          </cell>
          <cell r="AM221">
            <v>11</v>
          </cell>
          <cell r="AN221">
            <v>7</v>
          </cell>
          <cell r="AO221" t="str">
            <v>A</v>
          </cell>
        </row>
        <row r="222">
          <cell r="Z222">
            <v>4802</v>
          </cell>
          <cell r="AB222" t="str">
            <v>manjeet219</v>
          </cell>
          <cell r="AC222" t="str">
            <v>vijay219</v>
          </cell>
          <cell r="AD222" t="str">
            <v>Surma Kanwar</v>
          </cell>
          <cell r="AE222" t="str">
            <v>F</v>
          </cell>
          <cell r="AF222">
            <v>43127</v>
          </cell>
          <cell r="AG222" t="str">
            <v>SC</v>
          </cell>
          <cell r="AH222" t="str">
            <v>Hindu</v>
          </cell>
          <cell r="AI222" t="str">
            <v>GOVT. SENIOR SECONDARY SCHOOL ALNIYAWAS (219445)</v>
          </cell>
          <cell r="AJ222">
            <v>8140200308</v>
          </cell>
          <cell r="AK222">
            <v>8619654717</v>
          </cell>
          <cell r="AL222" t="str">
            <v>ALNIYAWAS,RIYANBADI,ALNIYAWAS,341513</v>
          </cell>
          <cell r="AM222">
            <v>12</v>
          </cell>
          <cell r="AN222">
            <v>7</v>
          </cell>
          <cell r="AO222" t="str">
            <v>A</v>
          </cell>
        </row>
        <row r="223">
          <cell r="Z223">
            <v>4131</v>
          </cell>
          <cell r="AB223" t="str">
            <v>manjeet220</v>
          </cell>
          <cell r="AC223" t="str">
            <v>vijay220</v>
          </cell>
          <cell r="AD223" t="str">
            <v>GENDA DEVI</v>
          </cell>
          <cell r="AE223" t="str">
            <v>F</v>
          </cell>
          <cell r="AF223">
            <v>43128</v>
          </cell>
          <cell r="AG223" t="str">
            <v>SC</v>
          </cell>
          <cell r="AH223" t="str">
            <v>Hindu</v>
          </cell>
          <cell r="AI223" t="str">
            <v>GOVT. SENIOR SECONDARY SCHOOL ALNIYAWAS (219445)</v>
          </cell>
          <cell r="AJ223">
            <v>8140200308</v>
          </cell>
          <cell r="AK223">
            <v>8619654718</v>
          </cell>
          <cell r="AL223" t="str">
            <v>Alniyawas,Riyan badi,Alniyawas,341513</v>
          </cell>
          <cell r="AM223">
            <v>13</v>
          </cell>
          <cell r="AN223">
            <v>7</v>
          </cell>
          <cell r="AO223" t="str">
            <v>A</v>
          </cell>
        </row>
        <row r="224">
          <cell r="Z224">
            <v>5121</v>
          </cell>
          <cell r="AB224" t="str">
            <v>manjeet221</v>
          </cell>
          <cell r="AC224" t="str">
            <v>vijay221</v>
          </cell>
          <cell r="AD224" t="str">
            <v>KAMLESH KANWAR</v>
          </cell>
          <cell r="AE224" t="str">
            <v>M</v>
          </cell>
          <cell r="AF224">
            <v>43129</v>
          </cell>
          <cell r="AG224" t="str">
            <v>OBC</v>
          </cell>
          <cell r="AI224" t="str">
            <v>GOVT. SENIOR SECONDARY SCHOOL ALNIYAWAS (219445)</v>
          </cell>
          <cell r="AJ224">
            <v>8140200308</v>
          </cell>
          <cell r="AK224">
            <v>8619654719</v>
          </cell>
          <cell r="AM224">
            <v>11</v>
          </cell>
          <cell r="AN224">
            <v>7</v>
          </cell>
          <cell r="AO224" t="str">
            <v>A</v>
          </cell>
        </row>
        <row r="225">
          <cell r="Z225">
            <v>4652</v>
          </cell>
          <cell r="AB225" t="str">
            <v>manjeet222</v>
          </cell>
          <cell r="AC225" t="str">
            <v>vijay222</v>
          </cell>
          <cell r="AD225" t="str">
            <v>TULCHI DEVI</v>
          </cell>
          <cell r="AE225" t="str">
            <v>M</v>
          </cell>
          <cell r="AF225">
            <v>43130</v>
          </cell>
          <cell r="AG225" t="str">
            <v>OBC</v>
          </cell>
          <cell r="AH225" t="str">
            <v>Muslim</v>
          </cell>
          <cell r="AI225" t="str">
            <v>GOVT. SENIOR SECONDARY SCHOOL ALNIYAWAS (219445)</v>
          </cell>
          <cell r="AJ225">
            <v>8140200308</v>
          </cell>
          <cell r="AK225">
            <v>8619654720</v>
          </cell>
          <cell r="AL225" t="str">
            <v>ALNIYAWAS,RIYANBADI,ALNIYAWAS,341513</v>
          </cell>
          <cell r="AM225">
            <v>13</v>
          </cell>
          <cell r="AN225">
            <v>7</v>
          </cell>
          <cell r="AO225" t="str">
            <v>A</v>
          </cell>
        </row>
        <row r="226">
          <cell r="Z226">
            <v>5052</v>
          </cell>
          <cell r="AB226" t="str">
            <v>manjeet223</v>
          </cell>
          <cell r="AC226" t="str">
            <v>vijay223</v>
          </cell>
          <cell r="AD226" t="str">
            <v>Pushpa Devi</v>
          </cell>
          <cell r="AE226" t="str">
            <v>M</v>
          </cell>
          <cell r="AF226">
            <v>43131</v>
          </cell>
          <cell r="AG226" t="str">
            <v>SC</v>
          </cell>
          <cell r="AH226" t="str">
            <v>Hindu</v>
          </cell>
          <cell r="AI226" t="str">
            <v>GOVT. SENIOR SECONDARY SCHOOL ALNIYAWAS (219445)</v>
          </cell>
          <cell r="AJ226">
            <v>8140200308</v>
          </cell>
          <cell r="AK226">
            <v>8619654721</v>
          </cell>
          <cell r="AL226" t="str">
            <v>Alniyawas,Riyanbadi,Alniyawas,341513</v>
          </cell>
          <cell r="AM226">
            <v>14</v>
          </cell>
          <cell r="AN226">
            <v>7</v>
          </cell>
          <cell r="AO226" t="str">
            <v>A</v>
          </cell>
        </row>
        <row r="227">
          <cell r="Z227">
            <v>4722</v>
          </cell>
          <cell r="AB227" t="str">
            <v>manjeet224</v>
          </cell>
          <cell r="AC227" t="str">
            <v>vijay224</v>
          </cell>
          <cell r="AD227" t="str">
            <v>KAMALA DEVI</v>
          </cell>
          <cell r="AE227" t="str">
            <v>M</v>
          </cell>
          <cell r="AF227">
            <v>43132</v>
          </cell>
          <cell r="AG227" t="str">
            <v>OBC</v>
          </cell>
          <cell r="AH227" t="str">
            <v>Hindu</v>
          </cell>
          <cell r="AI227" t="str">
            <v>GOVT. SENIOR SECONDARY SCHOOL ALNIYAWAS (219445)</v>
          </cell>
          <cell r="AJ227">
            <v>8140200308</v>
          </cell>
          <cell r="AK227">
            <v>8619654722</v>
          </cell>
          <cell r="AL227" t="str">
            <v>ALNIYAWAS,RIYANBADI,ALNIYAWAS,341513</v>
          </cell>
          <cell r="AM227">
            <v>12</v>
          </cell>
          <cell r="AN227">
            <v>7</v>
          </cell>
          <cell r="AO227" t="str">
            <v>A</v>
          </cell>
        </row>
        <row r="228">
          <cell r="Z228">
            <v>4692</v>
          </cell>
          <cell r="AB228" t="str">
            <v>manjeet225</v>
          </cell>
          <cell r="AC228" t="str">
            <v>vijay225</v>
          </cell>
          <cell r="AD228" t="str">
            <v>SHARDA DEVI</v>
          </cell>
          <cell r="AE228" t="str">
            <v>M</v>
          </cell>
          <cell r="AF228">
            <v>43133</v>
          </cell>
          <cell r="AG228" t="str">
            <v>SC</v>
          </cell>
          <cell r="AH228" t="str">
            <v>Hindu</v>
          </cell>
          <cell r="AI228" t="str">
            <v>GOVT. SENIOR SECONDARY SCHOOL ALNIYAWAS (219445)</v>
          </cell>
          <cell r="AJ228">
            <v>8140200308</v>
          </cell>
          <cell r="AK228">
            <v>8619654723</v>
          </cell>
          <cell r="AL228" t="str">
            <v>alniyawas,Riyanbadi,Alniyawas,341513</v>
          </cell>
          <cell r="AM228">
            <v>11</v>
          </cell>
          <cell r="AN228">
            <v>7</v>
          </cell>
          <cell r="AO228" t="str">
            <v>A</v>
          </cell>
        </row>
        <row r="229">
          <cell r="Z229">
            <v>4742</v>
          </cell>
          <cell r="AB229" t="str">
            <v>manjeet226</v>
          </cell>
          <cell r="AC229" t="str">
            <v>vijay226</v>
          </cell>
          <cell r="AD229" t="str">
            <v>CHANDA DEVI</v>
          </cell>
          <cell r="AE229" t="str">
            <v>F</v>
          </cell>
          <cell r="AF229">
            <v>43134</v>
          </cell>
          <cell r="AG229" t="str">
            <v>OBC</v>
          </cell>
          <cell r="AH229" t="str">
            <v>Hindu</v>
          </cell>
          <cell r="AI229" t="str">
            <v>GOVT. SENIOR SECONDARY SCHOOL ALNIYAWAS (219445)</v>
          </cell>
          <cell r="AJ229">
            <v>8140200308</v>
          </cell>
          <cell r="AK229">
            <v>8619654724</v>
          </cell>
          <cell r="AL229" t="str">
            <v>Alniyawas,Riyan badi,Alniyawas,341513</v>
          </cell>
          <cell r="AM229">
            <v>13</v>
          </cell>
          <cell r="AN229">
            <v>7</v>
          </cell>
          <cell r="AO229" t="str">
            <v>A</v>
          </cell>
        </row>
        <row r="230">
          <cell r="Z230">
            <v>5089</v>
          </cell>
          <cell r="AB230" t="str">
            <v>manjeet227</v>
          </cell>
          <cell r="AC230" t="str">
            <v>vijay227</v>
          </cell>
          <cell r="AD230" t="str">
            <v>Rajiya Banu</v>
          </cell>
          <cell r="AE230" t="str">
            <v>M</v>
          </cell>
          <cell r="AF230">
            <v>43135</v>
          </cell>
          <cell r="AG230" t="str">
            <v>OBC</v>
          </cell>
          <cell r="AH230" t="str">
            <v>Hindu</v>
          </cell>
          <cell r="AI230" t="str">
            <v>GOVT. SENIOR SECONDARY SCHOOL ALNIYAWAS (219445)</v>
          </cell>
          <cell r="AJ230">
            <v>8140200308</v>
          </cell>
          <cell r="AK230">
            <v>8619654725</v>
          </cell>
          <cell r="AL230" t="str">
            <v>ALNIYAWAS,RIYANBADI,ALNIYAWAS,341513</v>
          </cell>
          <cell r="AM230">
            <v>11</v>
          </cell>
          <cell r="AN230">
            <v>7</v>
          </cell>
          <cell r="AO230" t="str">
            <v>A</v>
          </cell>
        </row>
        <row r="231">
          <cell r="Z231">
            <v>4878</v>
          </cell>
          <cell r="AB231" t="str">
            <v>manjeet228</v>
          </cell>
          <cell r="AC231" t="str">
            <v>vijay228</v>
          </cell>
          <cell r="AD231" t="str">
            <v>Yasmeen</v>
          </cell>
          <cell r="AE231" t="str">
            <v>M</v>
          </cell>
          <cell r="AF231">
            <v>43136</v>
          </cell>
          <cell r="AG231" t="str">
            <v>OBC</v>
          </cell>
          <cell r="AH231" t="str">
            <v>Hindu</v>
          </cell>
          <cell r="AI231" t="str">
            <v>GOVT. SENIOR SECONDARY SCHOOL ALNIYAWAS (219445)</v>
          </cell>
          <cell r="AJ231">
            <v>8140200308</v>
          </cell>
          <cell r="AK231">
            <v>8619654726</v>
          </cell>
          <cell r="AL231" t="str">
            <v>Kodiya,Riyan badi,Kodiya,341513</v>
          </cell>
          <cell r="AM231">
            <v>12</v>
          </cell>
          <cell r="AN231">
            <v>7</v>
          </cell>
          <cell r="AO231" t="str">
            <v>A</v>
          </cell>
        </row>
        <row r="232">
          <cell r="Z232">
            <v>4258</v>
          </cell>
          <cell r="AB232" t="str">
            <v>manjeet229</v>
          </cell>
          <cell r="AC232" t="str">
            <v>vijay229</v>
          </cell>
          <cell r="AD232" t="str">
            <v>HASSENA BANO</v>
          </cell>
          <cell r="AE232" t="str">
            <v>M</v>
          </cell>
          <cell r="AF232">
            <v>43137</v>
          </cell>
          <cell r="AG232" t="str">
            <v>OBC</v>
          </cell>
          <cell r="AH232" t="str">
            <v>Muslim</v>
          </cell>
          <cell r="AI232" t="str">
            <v>GOVT. SENIOR SECONDARY SCHOOL ALNIYAWAS (219445)</v>
          </cell>
          <cell r="AJ232">
            <v>8140200308</v>
          </cell>
          <cell r="AK232">
            <v>8619654727</v>
          </cell>
          <cell r="AL232" t="str">
            <v>ALNIYAWAS,RIYANBADI,ALNIYAWAS,341513</v>
          </cell>
          <cell r="AM232">
            <v>14</v>
          </cell>
          <cell r="AN232">
            <v>7</v>
          </cell>
          <cell r="AO232" t="str">
            <v>A</v>
          </cell>
        </row>
        <row r="233">
          <cell r="Z233">
            <v>4100</v>
          </cell>
          <cell r="AB233" t="str">
            <v>manjeet230</v>
          </cell>
          <cell r="AC233" t="str">
            <v>vijay230</v>
          </cell>
          <cell r="AD233" t="str">
            <v>PARINA BANOO</v>
          </cell>
          <cell r="AE233" t="str">
            <v>F</v>
          </cell>
          <cell r="AF233">
            <v>43138</v>
          </cell>
          <cell r="AG233" t="str">
            <v>SC</v>
          </cell>
          <cell r="AH233" t="str">
            <v>Hindu</v>
          </cell>
          <cell r="AI233" t="str">
            <v>GOVT. SENIOR SECONDARY SCHOOL ALNIYAWAS (219445)</v>
          </cell>
          <cell r="AJ233">
            <v>8140200308</v>
          </cell>
          <cell r="AK233">
            <v>8619654728</v>
          </cell>
          <cell r="AL233" t="str">
            <v>Alniyawas,Riyanbadi,Alniyawas,341513</v>
          </cell>
          <cell r="AM233">
            <v>12</v>
          </cell>
          <cell r="AN233">
            <v>7</v>
          </cell>
          <cell r="AO233" t="str">
            <v>A</v>
          </cell>
        </row>
        <row r="234">
          <cell r="Z234">
            <v>4245</v>
          </cell>
          <cell r="AB234" t="str">
            <v>manjeet231</v>
          </cell>
          <cell r="AC234" t="str">
            <v>vijay231</v>
          </cell>
          <cell r="AD234" t="str">
            <v>JAREENA BANU</v>
          </cell>
          <cell r="AE234" t="str">
            <v>M</v>
          </cell>
          <cell r="AF234">
            <v>43139</v>
          </cell>
          <cell r="AG234" t="str">
            <v>OBC</v>
          </cell>
          <cell r="AH234" t="str">
            <v>Muslim</v>
          </cell>
          <cell r="AI234" t="str">
            <v>GOVT. SENIOR SECONDARY SCHOOL ALNIYAWAS (219445)</v>
          </cell>
          <cell r="AJ234">
            <v>8140200308</v>
          </cell>
          <cell r="AK234">
            <v>8619654729</v>
          </cell>
          <cell r="AL234" t="str">
            <v>Alniyawas,Riyanbadi,Alniyawas,341513</v>
          </cell>
          <cell r="AM234">
            <v>13</v>
          </cell>
          <cell r="AN234">
            <v>7</v>
          </cell>
          <cell r="AO234" t="str">
            <v>A</v>
          </cell>
        </row>
        <row r="235">
          <cell r="Z235">
            <v>4206</v>
          </cell>
          <cell r="AB235" t="str">
            <v>manjeet232</v>
          </cell>
          <cell r="AC235" t="str">
            <v>vijay232</v>
          </cell>
          <cell r="AD235" t="str">
            <v>MADEENA</v>
          </cell>
          <cell r="AE235" t="str">
            <v>F</v>
          </cell>
          <cell r="AF235">
            <v>43140</v>
          </cell>
          <cell r="AG235" t="str">
            <v>OBC</v>
          </cell>
          <cell r="AH235" t="str">
            <v>Muslim</v>
          </cell>
          <cell r="AI235" t="str">
            <v>GOVT. SENIOR SECONDARY SCHOOL ALNIYAWAS (219445)</v>
          </cell>
          <cell r="AJ235">
            <v>8140200308</v>
          </cell>
          <cell r="AK235">
            <v>8619654730</v>
          </cell>
          <cell r="AL235" t="str">
            <v>Alniyawas,Riyanbadi,Alniyawas,341513</v>
          </cell>
          <cell r="AM235">
            <v>13</v>
          </cell>
          <cell r="AN235">
            <v>7</v>
          </cell>
          <cell r="AO235" t="str">
            <v>A</v>
          </cell>
        </row>
        <row r="236">
          <cell r="Z236">
            <v>5032</v>
          </cell>
          <cell r="AB236" t="str">
            <v>manjeet233</v>
          </cell>
          <cell r="AC236" t="str">
            <v>vijay233</v>
          </cell>
          <cell r="AD236" t="str">
            <v>SANTOSH DEVI</v>
          </cell>
          <cell r="AE236" t="str">
            <v>F</v>
          </cell>
          <cell r="AF236">
            <v>43141</v>
          </cell>
          <cell r="AG236" t="str">
            <v>OBC</v>
          </cell>
          <cell r="AH236" t="str">
            <v>Muslim</v>
          </cell>
          <cell r="AI236" t="str">
            <v>GOVT. SENIOR SECONDARY SCHOOL ALNIYAWAS (219445)</v>
          </cell>
          <cell r="AJ236">
            <v>8140200308</v>
          </cell>
          <cell r="AK236">
            <v>8619654731</v>
          </cell>
          <cell r="AL236" t="str">
            <v>Alniyawas,Riyanbari,Alniyawas,341513</v>
          </cell>
          <cell r="AM236">
            <v>13</v>
          </cell>
          <cell r="AN236">
            <v>7</v>
          </cell>
          <cell r="AO236" t="str">
            <v>A</v>
          </cell>
        </row>
        <row r="237">
          <cell r="Z237">
            <v>4602</v>
          </cell>
          <cell r="AB237" t="str">
            <v>manjeet234</v>
          </cell>
          <cell r="AC237" t="str">
            <v>vijay234</v>
          </cell>
          <cell r="AD237" t="str">
            <v>HEERA DEVI</v>
          </cell>
          <cell r="AE237" t="str">
            <v>M</v>
          </cell>
          <cell r="AF237">
            <v>43142</v>
          </cell>
          <cell r="AG237" t="str">
            <v>OBC</v>
          </cell>
          <cell r="AH237" t="str">
            <v>Hindu</v>
          </cell>
          <cell r="AI237" t="str">
            <v>GOVT. SENIOR SECONDARY SCHOOL ALNIYAWAS (219445)</v>
          </cell>
          <cell r="AJ237">
            <v>8140200308</v>
          </cell>
          <cell r="AK237">
            <v>8619654732</v>
          </cell>
          <cell r="AL237" t="str">
            <v>ALNIYAWAS,RIYANBADI,ALNIYAWAS,341513</v>
          </cell>
          <cell r="AM237">
            <v>12</v>
          </cell>
          <cell r="AN237">
            <v>7</v>
          </cell>
          <cell r="AO237" t="str">
            <v>A</v>
          </cell>
        </row>
        <row r="238">
          <cell r="Z238">
            <v>4132</v>
          </cell>
          <cell r="AB238" t="str">
            <v>manjeet235</v>
          </cell>
          <cell r="AC238" t="str">
            <v>vijay235</v>
          </cell>
          <cell r="AD238" t="str">
            <v>CHHOTI DEVI</v>
          </cell>
          <cell r="AE238" t="str">
            <v>F</v>
          </cell>
          <cell r="AF238">
            <v>43143</v>
          </cell>
          <cell r="AG238" t="str">
            <v>OBC</v>
          </cell>
          <cell r="AI238" t="str">
            <v>GOVT. SENIOR SECONDARY SCHOOL ALNIYAWAS (219445)</v>
          </cell>
          <cell r="AJ238">
            <v>8140200308</v>
          </cell>
          <cell r="AK238">
            <v>8619654733</v>
          </cell>
          <cell r="AM238">
            <v>11</v>
          </cell>
          <cell r="AN238">
            <v>7</v>
          </cell>
          <cell r="AO238" t="str">
            <v>A</v>
          </cell>
        </row>
        <row r="239">
          <cell r="Z239">
            <v>5020</v>
          </cell>
          <cell r="AB239" t="str">
            <v>manjeet236</v>
          </cell>
          <cell r="AC239" t="str">
            <v>vijay236</v>
          </cell>
          <cell r="AD239" t="str">
            <v>Sushila</v>
          </cell>
          <cell r="AE239" t="str">
            <v>M</v>
          </cell>
          <cell r="AF239">
            <v>43144</v>
          </cell>
          <cell r="AG239" t="str">
            <v>SC</v>
          </cell>
          <cell r="AI239" t="str">
            <v>GOVT. SENIOR SECONDARY SCHOOL ALNIYAWAS (219445)</v>
          </cell>
          <cell r="AJ239">
            <v>8140200308</v>
          </cell>
          <cell r="AK239">
            <v>8619654734</v>
          </cell>
          <cell r="AL239" t="str">
            <v>ALniyawas,Riyanbadi,Alniyawas,341513</v>
          </cell>
          <cell r="AM239">
            <v>13</v>
          </cell>
          <cell r="AN239">
            <v>7</v>
          </cell>
          <cell r="AO239" t="str">
            <v>A</v>
          </cell>
        </row>
        <row r="240">
          <cell r="Z240">
            <v>5125</v>
          </cell>
          <cell r="AB240" t="str">
            <v>manjeet237</v>
          </cell>
          <cell r="AC240" t="str">
            <v>vijay237</v>
          </cell>
          <cell r="AD240" t="str">
            <v>MUTARI DEVI</v>
          </cell>
          <cell r="AE240" t="str">
            <v>M</v>
          </cell>
          <cell r="AF240">
            <v>43145</v>
          </cell>
          <cell r="AG240" t="str">
            <v>OBC</v>
          </cell>
          <cell r="AH240" t="str">
            <v>Hindu</v>
          </cell>
          <cell r="AI240" t="str">
            <v>GOVT. SENIOR SECONDARY SCHOOL ALNIYAWAS (219445)</v>
          </cell>
          <cell r="AJ240">
            <v>8140200308</v>
          </cell>
          <cell r="AK240">
            <v>8619654735</v>
          </cell>
          <cell r="AL240" t="str">
            <v>Sathana Kurd,Riyanbadi,Padukala,341031</v>
          </cell>
          <cell r="AM240">
            <v>11</v>
          </cell>
          <cell r="AN240">
            <v>7</v>
          </cell>
          <cell r="AO240" t="str">
            <v>A</v>
          </cell>
        </row>
        <row r="241">
          <cell r="Z241">
            <v>5028</v>
          </cell>
          <cell r="AB241" t="str">
            <v>manjeet238</v>
          </cell>
          <cell r="AC241" t="str">
            <v>vijay238</v>
          </cell>
          <cell r="AD241" t="str">
            <v>SAMDU DEVI</v>
          </cell>
          <cell r="AE241" t="str">
            <v>M</v>
          </cell>
          <cell r="AF241">
            <v>43146</v>
          </cell>
          <cell r="AG241" t="str">
            <v>OBC</v>
          </cell>
          <cell r="AI241" t="str">
            <v>GOVT. SENIOR SECONDARY SCHOOL ALNIYAWAS (219445)</v>
          </cell>
          <cell r="AJ241">
            <v>8140200308</v>
          </cell>
          <cell r="AK241">
            <v>8619654736</v>
          </cell>
          <cell r="AL241" t="str">
            <v>MAL KUO PAR,RIYAN BADI,ALNIYAWAS,341513</v>
          </cell>
          <cell r="AM241">
            <v>10</v>
          </cell>
          <cell r="AN241">
            <v>7</v>
          </cell>
          <cell r="AO241" t="str">
            <v>A</v>
          </cell>
        </row>
        <row r="242">
          <cell r="Z242">
            <v>5270</v>
          </cell>
          <cell r="AA242">
            <v>44762</v>
          </cell>
          <cell r="AB242" t="str">
            <v>manjeet239</v>
          </cell>
          <cell r="AC242" t="str">
            <v>vijay239</v>
          </cell>
          <cell r="AD242" t="str">
            <v>Geeta Devi</v>
          </cell>
          <cell r="AE242" t="str">
            <v>M</v>
          </cell>
          <cell r="AF242">
            <v>43147</v>
          </cell>
          <cell r="AG242" t="str">
            <v>OBC</v>
          </cell>
          <cell r="AI242" t="str">
            <v>GOVT. SENIOR SECONDARY SCHOOL ALNIYAWAS (219445)</v>
          </cell>
          <cell r="AJ242">
            <v>8140200308</v>
          </cell>
          <cell r="AK242">
            <v>8619654737</v>
          </cell>
          <cell r="AL242" t="str">
            <v>MALIYO KA MOHALLA,RIYAN BADI,ALNIYAWAS,341513</v>
          </cell>
          <cell r="AM242">
            <v>11</v>
          </cell>
          <cell r="AN242">
            <v>7</v>
          </cell>
          <cell r="AO242" t="str">
            <v>A</v>
          </cell>
        </row>
        <row r="243">
          <cell r="Z243">
            <v>4130</v>
          </cell>
          <cell r="AB243" t="str">
            <v>manjeet240</v>
          </cell>
          <cell r="AC243" t="str">
            <v>vijay240</v>
          </cell>
          <cell r="AD243" t="str">
            <v>GENDA DEVI</v>
          </cell>
          <cell r="AE243" t="str">
            <v>F</v>
          </cell>
          <cell r="AF243">
            <v>43148</v>
          </cell>
          <cell r="AG243" t="str">
            <v>SC</v>
          </cell>
          <cell r="AI243" t="str">
            <v>GOVT. SENIOR SECONDARY SCHOOL ALNIYAWAS (219445)</v>
          </cell>
          <cell r="AJ243">
            <v>8140200308</v>
          </cell>
          <cell r="AK243">
            <v>8619654738</v>
          </cell>
          <cell r="AL243" t="str">
            <v>REGARO KA MOHALLA,RIYAN BADI,ALNIYAWAS,341513</v>
          </cell>
          <cell r="AM243">
            <v>13</v>
          </cell>
          <cell r="AN243">
            <v>7</v>
          </cell>
          <cell r="AO243" t="str">
            <v>A</v>
          </cell>
        </row>
        <row r="244">
          <cell r="Z244">
            <v>4959</v>
          </cell>
          <cell r="AB244" t="str">
            <v>manjeet241</v>
          </cell>
          <cell r="AC244" t="str">
            <v>vijay241</v>
          </cell>
          <cell r="AD244" t="str">
            <v>SANTOSH KANWAR</v>
          </cell>
          <cell r="AE244" t="str">
            <v>F</v>
          </cell>
          <cell r="AF244">
            <v>43149</v>
          </cell>
          <cell r="AG244" t="str">
            <v>SC</v>
          </cell>
          <cell r="AH244" t="str">
            <v>Hindu</v>
          </cell>
          <cell r="AI244" t="str">
            <v>GOVT. SENIOR SECONDARY SCHOOL ALNIYAWAS (219445)</v>
          </cell>
          <cell r="AJ244">
            <v>8140200308</v>
          </cell>
          <cell r="AK244">
            <v>8619654739</v>
          </cell>
          <cell r="AL244" t="str">
            <v>alniyawas,RIYANBADI,alniyawas,341513</v>
          </cell>
          <cell r="AM244">
            <v>10</v>
          </cell>
          <cell r="AN244">
            <v>7</v>
          </cell>
          <cell r="AO244" t="str">
            <v>A</v>
          </cell>
        </row>
        <row r="245">
          <cell r="Z245">
            <v>4964</v>
          </cell>
          <cell r="AB245" t="str">
            <v>manjeet242</v>
          </cell>
          <cell r="AC245" t="str">
            <v>vijay242</v>
          </cell>
          <cell r="AD245" t="str">
            <v>SANTOSH</v>
          </cell>
          <cell r="AE245" t="str">
            <v>F</v>
          </cell>
          <cell r="AF245">
            <v>43150</v>
          </cell>
          <cell r="AG245" t="str">
            <v>OBC</v>
          </cell>
          <cell r="AH245" t="str">
            <v>Muslim</v>
          </cell>
          <cell r="AI245" t="str">
            <v>GOVT. SENIOR SECONDARY SCHOOL ALNIYAWAS (219445)</v>
          </cell>
          <cell r="AJ245">
            <v>8140200308</v>
          </cell>
          <cell r="AK245">
            <v>8619654740</v>
          </cell>
          <cell r="AL245" t="str">
            <v>Alniyawas,Riyanbadi,Alniyawas,341513</v>
          </cell>
          <cell r="AM245">
            <v>12</v>
          </cell>
          <cell r="AN245">
            <v>7</v>
          </cell>
          <cell r="AO245" t="str">
            <v>A</v>
          </cell>
        </row>
        <row r="246">
          <cell r="Z246">
            <v>5294</v>
          </cell>
          <cell r="AA246">
            <v>44789</v>
          </cell>
          <cell r="AB246" t="str">
            <v>manjeet243</v>
          </cell>
          <cell r="AC246" t="str">
            <v>vijay243</v>
          </cell>
          <cell r="AD246" t="str">
            <v>Suman Devi</v>
          </cell>
          <cell r="AE246" t="str">
            <v>M</v>
          </cell>
          <cell r="AF246">
            <v>43151</v>
          </cell>
          <cell r="AG246" t="str">
            <v>OBC</v>
          </cell>
          <cell r="AH246" t="str">
            <v>Muslim</v>
          </cell>
          <cell r="AI246" t="str">
            <v>GOVT. SENIOR SECONDARY SCHOOL ALNIYAWAS (219445)</v>
          </cell>
          <cell r="AJ246">
            <v>8140200308</v>
          </cell>
          <cell r="AK246">
            <v>8619654741</v>
          </cell>
          <cell r="AL246" t="str">
            <v>Alniyawas,Riyanbadi,Alniyawas,341513</v>
          </cell>
          <cell r="AM246">
            <v>12</v>
          </cell>
          <cell r="AN246">
            <v>7</v>
          </cell>
          <cell r="AO246" t="str">
            <v>A</v>
          </cell>
        </row>
        <row r="247">
          <cell r="Z247">
            <v>4244</v>
          </cell>
          <cell r="AB247" t="str">
            <v>manjeet244</v>
          </cell>
          <cell r="AC247" t="str">
            <v>vijay244</v>
          </cell>
          <cell r="AD247" t="str">
            <v>JAREENA BANU</v>
          </cell>
          <cell r="AE247" t="str">
            <v>M</v>
          </cell>
          <cell r="AF247">
            <v>43152</v>
          </cell>
          <cell r="AG247" t="str">
            <v>OBC</v>
          </cell>
          <cell r="AH247" t="str">
            <v>Muslim</v>
          </cell>
          <cell r="AI247" t="str">
            <v>GOVT. SENIOR SECONDARY SCHOOL ALNIYAWAS (219445)</v>
          </cell>
          <cell r="AJ247">
            <v>8140200308</v>
          </cell>
          <cell r="AK247">
            <v>8619654742</v>
          </cell>
          <cell r="AL247" t="str">
            <v>Alniyawas,Riyanbadi,Alniyawas,341513</v>
          </cell>
          <cell r="AM247">
            <v>13</v>
          </cell>
          <cell r="AN247">
            <v>7</v>
          </cell>
          <cell r="AO247" t="str">
            <v>A</v>
          </cell>
        </row>
        <row r="248">
          <cell r="Z248">
            <v>4254</v>
          </cell>
          <cell r="AB248" t="str">
            <v>manjeet245</v>
          </cell>
          <cell r="AC248" t="str">
            <v>vijay245</v>
          </cell>
          <cell r="AD248" t="str">
            <v>KHATUN BANO</v>
          </cell>
          <cell r="AE248" t="str">
            <v>F</v>
          </cell>
          <cell r="AF248">
            <v>43153</v>
          </cell>
          <cell r="AG248" t="str">
            <v>OBC</v>
          </cell>
          <cell r="AH248" t="str">
            <v>Muslim</v>
          </cell>
          <cell r="AI248" t="str">
            <v>GOVT. SENIOR SECONDARY SCHOOL ALNIYAWAS (219445)</v>
          </cell>
          <cell r="AJ248">
            <v>8140200308</v>
          </cell>
          <cell r="AK248">
            <v>8619654743</v>
          </cell>
          <cell r="AL248" t="str">
            <v>Alniyawas,Riyanbadi,Alniyawas,341513</v>
          </cell>
          <cell r="AM248">
            <v>11</v>
          </cell>
          <cell r="AN248">
            <v>7</v>
          </cell>
          <cell r="AO248" t="str">
            <v>A</v>
          </cell>
        </row>
        <row r="249">
          <cell r="Z249">
            <v>4101</v>
          </cell>
          <cell r="AB249" t="str">
            <v>manjeet246</v>
          </cell>
          <cell r="AC249" t="str">
            <v>vijay246</v>
          </cell>
          <cell r="AD249" t="str">
            <v>SALMA BANU</v>
          </cell>
          <cell r="AE249" t="str">
            <v>M</v>
          </cell>
          <cell r="AF249">
            <v>43154</v>
          </cell>
          <cell r="AG249" t="str">
            <v>OBC</v>
          </cell>
          <cell r="AH249" t="str">
            <v>Muslim</v>
          </cell>
          <cell r="AI249" t="str">
            <v>GOVT. SENIOR SECONDARY SCHOOL ALNIYAWAS (219445)</v>
          </cell>
          <cell r="AJ249">
            <v>8140200308</v>
          </cell>
          <cell r="AK249">
            <v>8619654744</v>
          </cell>
          <cell r="AL249" t="str">
            <v>shyampura,Riyanbadi,Alniyawas,341513</v>
          </cell>
          <cell r="AM249">
            <v>12</v>
          </cell>
          <cell r="AN249">
            <v>7</v>
          </cell>
          <cell r="AO249" t="str">
            <v>A</v>
          </cell>
        </row>
        <row r="250">
          <cell r="Z250">
            <v>5027</v>
          </cell>
          <cell r="AB250" t="str">
            <v>manjeet247</v>
          </cell>
          <cell r="AC250" t="str">
            <v>vijay247</v>
          </cell>
          <cell r="AD250" t="str">
            <v>GEERU</v>
          </cell>
          <cell r="AE250" t="str">
            <v>F</v>
          </cell>
          <cell r="AF250">
            <v>43155</v>
          </cell>
          <cell r="AG250" t="str">
            <v>OBC</v>
          </cell>
          <cell r="AH250" t="str">
            <v>Muslim</v>
          </cell>
          <cell r="AI250" t="str">
            <v>GOVT. SENIOR SECONDARY SCHOOL ALNIYAWAS (219445)</v>
          </cell>
          <cell r="AJ250">
            <v>8140200308</v>
          </cell>
          <cell r="AK250">
            <v>8619654745</v>
          </cell>
          <cell r="AL250" t="str">
            <v>Alniyawas,Riyanbadi,Alniyawas,341513</v>
          </cell>
          <cell r="AM250">
            <v>12</v>
          </cell>
          <cell r="AN250">
            <v>7</v>
          </cell>
          <cell r="AO250" t="str">
            <v>A</v>
          </cell>
        </row>
        <row r="251">
          <cell r="Z251">
            <v>4926</v>
          </cell>
          <cell r="AB251" t="str">
            <v>manjeet248</v>
          </cell>
          <cell r="AC251" t="str">
            <v>vijay248</v>
          </cell>
          <cell r="AD251" t="str">
            <v>SAMPATI DEVI</v>
          </cell>
          <cell r="AE251" t="str">
            <v>F</v>
          </cell>
          <cell r="AF251">
            <v>43156</v>
          </cell>
          <cell r="AG251" t="str">
            <v>OBC</v>
          </cell>
          <cell r="AH251" t="str">
            <v>Muslim</v>
          </cell>
          <cell r="AI251" t="str">
            <v>GOVT. SENIOR SECONDARY SCHOOL ALNIYAWAS (219445)</v>
          </cell>
          <cell r="AJ251">
            <v>8140200308</v>
          </cell>
          <cell r="AK251">
            <v>8619654746</v>
          </cell>
          <cell r="AL251" t="str">
            <v>Alniyawas,Riyanbadi,Alniyawas,341513</v>
          </cell>
          <cell r="AM251">
            <v>14</v>
          </cell>
          <cell r="AN251">
            <v>7</v>
          </cell>
          <cell r="AO251" t="str">
            <v>A</v>
          </cell>
        </row>
        <row r="252">
          <cell r="Z252">
            <v>4129</v>
          </cell>
          <cell r="AB252" t="str">
            <v>manjeet249</v>
          </cell>
          <cell r="AC252" t="str">
            <v>vijay249</v>
          </cell>
          <cell r="AD252" t="str">
            <v>CHHOTI DEVI</v>
          </cell>
          <cell r="AE252" t="str">
            <v>F</v>
          </cell>
          <cell r="AF252">
            <v>43157</v>
          </cell>
          <cell r="AG252" t="str">
            <v>OBC</v>
          </cell>
          <cell r="AH252" t="str">
            <v>Muslim</v>
          </cell>
          <cell r="AI252" t="str">
            <v>GOVT. SENIOR SECONDARY SCHOOL ALNIYAWAS (219445)</v>
          </cell>
          <cell r="AJ252">
            <v>8140200308</v>
          </cell>
          <cell r="AK252">
            <v>8619654747</v>
          </cell>
          <cell r="AL252" t="str">
            <v>Alniyawas,Riyanbari,Alniyawas,341513</v>
          </cell>
          <cell r="AM252">
            <v>11</v>
          </cell>
          <cell r="AN252">
            <v>7</v>
          </cell>
          <cell r="AO252" t="str">
            <v>A</v>
          </cell>
        </row>
        <row r="253">
          <cell r="Z253">
            <v>4256</v>
          </cell>
          <cell r="AB253" t="str">
            <v>manjeet250</v>
          </cell>
          <cell r="AC253" t="str">
            <v>vijay250</v>
          </cell>
          <cell r="AD253" t="str">
            <v>MEHRUN</v>
          </cell>
          <cell r="AE253" t="str">
            <v>F</v>
          </cell>
          <cell r="AF253">
            <v>43158</v>
          </cell>
          <cell r="AG253" t="str">
            <v>OBC</v>
          </cell>
          <cell r="AH253" t="str">
            <v>Muslim</v>
          </cell>
          <cell r="AI253" t="str">
            <v>GOVT. SENIOR SECONDARY SCHOOL ALNIYAWAS (219445)</v>
          </cell>
          <cell r="AJ253">
            <v>8140200308</v>
          </cell>
          <cell r="AK253">
            <v>8619654748</v>
          </cell>
          <cell r="AL253" t="str">
            <v>ALniyawas,Riyanbadi,Alniyawas,341513</v>
          </cell>
          <cell r="AM253">
            <v>12</v>
          </cell>
          <cell r="AN253">
            <v>7</v>
          </cell>
          <cell r="AO253" t="str">
            <v>A</v>
          </cell>
        </row>
        <row r="254">
          <cell r="Z254">
            <v>4960</v>
          </cell>
          <cell r="AB254" t="str">
            <v>manjeet251</v>
          </cell>
          <cell r="AC254" t="str">
            <v>vijay251</v>
          </cell>
          <cell r="AD254" t="str">
            <v>KEKU KANWAR</v>
          </cell>
          <cell r="AE254" t="str">
            <v>M</v>
          </cell>
          <cell r="AF254">
            <v>43159</v>
          </cell>
          <cell r="AG254" t="str">
            <v>OBC</v>
          </cell>
          <cell r="AH254" t="str">
            <v>Muslim</v>
          </cell>
          <cell r="AI254" t="str">
            <v>GOVT. SENIOR SECONDARY SCHOOL ALNIYAWAS (219445)</v>
          </cell>
          <cell r="AJ254">
            <v>8140200308</v>
          </cell>
          <cell r="AK254">
            <v>8619654749</v>
          </cell>
          <cell r="AL254" t="str">
            <v>ALNIYAWAS,RIYANBADI,ALNIYAWAS,341513</v>
          </cell>
          <cell r="AM254">
            <v>11</v>
          </cell>
          <cell r="AN254">
            <v>7</v>
          </cell>
          <cell r="AO254" t="str">
            <v>A</v>
          </cell>
        </row>
        <row r="255">
          <cell r="Z255">
            <v>4118</v>
          </cell>
          <cell r="AB255" t="str">
            <v>manjeet252</v>
          </cell>
          <cell r="AC255" t="str">
            <v>vijay252</v>
          </cell>
          <cell r="AD255" t="str">
            <v>MERAJ</v>
          </cell>
          <cell r="AE255" t="str">
            <v>M</v>
          </cell>
          <cell r="AF255">
            <v>43160</v>
          </cell>
          <cell r="AG255" t="str">
            <v>OBC</v>
          </cell>
          <cell r="AI255" t="str">
            <v>GOVT. SENIOR SECONDARY SCHOOL ALNIYAWAS (219445)</v>
          </cell>
          <cell r="AJ255">
            <v>8140200308</v>
          </cell>
          <cell r="AK255">
            <v>8619654750</v>
          </cell>
          <cell r="AM255">
            <v>11</v>
          </cell>
          <cell r="AN255">
            <v>7</v>
          </cell>
          <cell r="AO255" t="str">
            <v>A</v>
          </cell>
        </row>
        <row r="256">
          <cell r="Z256">
            <v>4102</v>
          </cell>
          <cell r="AB256" t="str">
            <v>manjeet253</v>
          </cell>
          <cell r="AC256" t="str">
            <v>vijay253</v>
          </cell>
          <cell r="AD256" t="str">
            <v>PARINA BANO</v>
          </cell>
          <cell r="AE256" t="str">
            <v>M</v>
          </cell>
          <cell r="AF256">
            <v>43161</v>
          </cell>
          <cell r="AG256" t="str">
            <v>OBC</v>
          </cell>
          <cell r="AH256" t="str">
            <v>Muslim</v>
          </cell>
          <cell r="AI256" t="str">
            <v>GOVT. SENIOR SECONDARY SCHOOL ALNIYAWAS (219445)</v>
          </cell>
          <cell r="AJ256">
            <v>8140200308</v>
          </cell>
          <cell r="AK256">
            <v>8619654751</v>
          </cell>
          <cell r="AL256" t="str">
            <v>Alniyawas,Riyanbari,Alniyawas,341513</v>
          </cell>
          <cell r="AM256">
            <v>12</v>
          </cell>
          <cell r="AN256">
            <v>7</v>
          </cell>
          <cell r="AO256" t="str">
            <v>A</v>
          </cell>
        </row>
        <row r="257">
          <cell r="Z257">
            <v>5229</v>
          </cell>
          <cell r="AA257">
            <v>44755</v>
          </cell>
          <cell r="AB257" t="str">
            <v>manjeet254</v>
          </cell>
          <cell r="AC257" t="str">
            <v>vijay254</v>
          </cell>
          <cell r="AD257" t="str">
            <v>NAJMA</v>
          </cell>
          <cell r="AE257" t="str">
            <v>M</v>
          </cell>
          <cell r="AF257">
            <v>43162</v>
          </cell>
          <cell r="AG257" t="str">
            <v>OBC</v>
          </cell>
          <cell r="AI257" t="str">
            <v>GOVT. SENIOR SECONDARY SCHOOL ALNIYAWAS (219445)</v>
          </cell>
          <cell r="AJ257">
            <v>8140200308</v>
          </cell>
          <cell r="AK257">
            <v>8619654752</v>
          </cell>
          <cell r="AM257">
            <v>13</v>
          </cell>
          <cell r="AN257">
            <v>7</v>
          </cell>
          <cell r="AO257" t="str">
            <v>A</v>
          </cell>
        </row>
        <row r="258">
          <cell r="Z258">
            <v>4099</v>
          </cell>
          <cell r="AB258" t="str">
            <v>manjeet255</v>
          </cell>
          <cell r="AC258" t="str">
            <v>vijay255</v>
          </cell>
          <cell r="AD258" t="str">
            <v>SAURAM DEVI</v>
          </cell>
          <cell r="AE258" t="str">
            <v>F</v>
          </cell>
          <cell r="AF258">
            <v>43163</v>
          </cell>
          <cell r="AG258" t="str">
            <v>OBC</v>
          </cell>
          <cell r="AH258" t="str">
            <v>Muslim</v>
          </cell>
          <cell r="AI258" t="str">
            <v>GOVT. SENIOR SECONDARY SCHOOL ALNIYAWAS (219445)</v>
          </cell>
          <cell r="AJ258">
            <v>8140200308</v>
          </cell>
          <cell r="AK258">
            <v>8619654753</v>
          </cell>
          <cell r="AL258" t="str">
            <v>ALNIYAWAS,RIYANBADI,ALNIYAWAS,341513</v>
          </cell>
          <cell r="AM258">
            <v>13</v>
          </cell>
          <cell r="AN258">
            <v>7</v>
          </cell>
          <cell r="AO258" t="str">
            <v>A</v>
          </cell>
        </row>
        <row r="259">
          <cell r="Z259">
            <v>4224</v>
          </cell>
          <cell r="AB259" t="str">
            <v>manjeet256</v>
          </cell>
          <cell r="AC259" t="str">
            <v>vijay256</v>
          </cell>
          <cell r="AD259" t="str">
            <v>SEEMA DEVI</v>
          </cell>
          <cell r="AE259" t="str">
            <v>M</v>
          </cell>
          <cell r="AF259">
            <v>43164</v>
          </cell>
          <cell r="AG259" t="str">
            <v>OBC</v>
          </cell>
          <cell r="AI259" t="str">
            <v>GOVT. SENIOR SECONDARY SCHOOL ALNIYAWAS (219445)</v>
          </cell>
          <cell r="AJ259">
            <v>8140200308</v>
          </cell>
          <cell r="AK259">
            <v>8619654754</v>
          </cell>
          <cell r="AL259" t="str">
            <v>Alniyawas,Riyanbadi,Alniyawas,341513</v>
          </cell>
          <cell r="AM259">
            <v>13</v>
          </cell>
          <cell r="AN259">
            <v>7</v>
          </cell>
          <cell r="AO259" t="str">
            <v>A</v>
          </cell>
        </row>
        <row r="260">
          <cell r="Z260">
            <v>5266</v>
          </cell>
          <cell r="AA260">
            <v>44762</v>
          </cell>
          <cell r="AB260" t="str">
            <v>manjeet257</v>
          </cell>
          <cell r="AC260" t="str">
            <v>vijay257</v>
          </cell>
          <cell r="AD260" t="str">
            <v>Seema Vaishnav</v>
          </cell>
          <cell r="AE260" t="str">
            <v>M</v>
          </cell>
          <cell r="AF260">
            <v>43165</v>
          </cell>
          <cell r="AG260" t="str">
            <v>SBC</v>
          </cell>
          <cell r="AH260" t="str">
            <v>Hindu</v>
          </cell>
          <cell r="AI260" t="str">
            <v>GOVT. SENIOR SECONDARY SCHOOL ALNIYAWAS (219445)</v>
          </cell>
          <cell r="AJ260">
            <v>8140200308</v>
          </cell>
          <cell r="AK260">
            <v>8619654755</v>
          </cell>
          <cell r="AL260" t="str">
            <v>Alniyawas,Riyanbadi,Alniyawas,341513</v>
          </cell>
          <cell r="AM260">
            <v>12</v>
          </cell>
          <cell r="AN260">
            <v>7</v>
          </cell>
          <cell r="AO260" t="str">
            <v>A</v>
          </cell>
        </row>
        <row r="261">
          <cell r="Z261">
            <v>4501</v>
          </cell>
          <cell r="AB261" t="str">
            <v>manjeet258</v>
          </cell>
          <cell r="AC261" t="str">
            <v>vijay258</v>
          </cell>
          <cell r="AD261" t="str">
            <v>GEETA DEVI</v>
          </cell>
          <cell r="AE261" t="str">
            <v>F</v>
          </cell>
          <cell r="AF261">
            <v>43166</v>
          </cell>
          <cell r="AG261" t="str">
            <v>OBC</v>
          </cell>
          <cell r="AH261" t="str">
            <v>Muslim</v>
          </cell>
          <cell r="AI261" t="str">
            <v>GOVT. SENIOR SECONDARY SCHOOL ALNIYAWAS (219445)</v>
          </cell>
          <cell r="AJ261">
            <v>8140200308</v>
          </cell>
          <cell r="AK261">
            <v>8619654756</v>
          </cell>
          <cell r="AL261" t="str">
            <v>ALNIYAWAS,RIYAN BARI,ALNIYAVAS,341513</v>
          </cell>
          <cell r="AM261">
            <v>15</v>
          </cell>
          <cell r="AN261">
            <v>7</v>
          </cell>
          <cell r="AO261" t="str">
            <v>A</v>
          </cell>
        </row>
        <row r="262">
          <cell r="Z262">
            <v>5130</v>
          </cell>
          <cell r="AB262" t="str">
            <v>manjeet259</v>
          </cell>
          <cell r="AC262" t="str">
            <v>vijay259</v>
          </cell>
          <cell r="AD262" t="str">
            <v>Rekha</v>
          </cell>
          <cell r="AE262" t="str">
            <v>F</v>
          </cell>
          <cell r="AF262">
            <v>43167</v>
          </cell>
          <cell r="AG262" t="str">
            <v>SC</v>
          </cell>
          <cell r="AI262" t="str">
            <v>GOVT. SENIOR SECONDARY SCHOOL ALNIYAWAS (219445)</v>
          </cell>
          <cell r="AJ262">
            <v>8140200308</v>
          </cell>
          <cell r="AK262">
            <v>8619654757</v>
          </cell>
          <cell r="AL262" t="str">
            <v>meghwalo ka mohalla,riyan badi,jajampuri,341513</v>
          </cell>
          <cell r="AM262">
            <v>11</v>
          </cell>
          <cell r="AN262">
            <v>7</v>
          </cell>
          <cell r="AO262" t="str">
            <v>A</v>
          </cell>
        </row>
        <row r="263">
          <cell r="Z263">
            <v>4990</v>
          </cell>
          <cell r="AB263" t="str">
            <v>manjeet260</v>
          </cell>
          <cell r="AC263" t="str">
            <v>vijay260</v>
          </cell>
          <cell r="AD263" t="str">
            <v>INDRA DEVI</v>
          </cell>
          <cell r="AE263" t="str">
            <v>M</v>
          </cell>
          <cell r="AF263">
            <v>43168</v>
          </cell>
          <cell r="AG263" t="str">
            <v>SC</v>
          </cell>
          <cell r="AH263" t="str">
            <v>Hindu</v>
          </cell>
          <cell r="AI263" t="str">
            <v>GOVT. SENIOR SECONDARY SCHOOL ALNIYAWAS (219445)</v>
          </cell>
          <cell r="AJ263">
            <v>8140200308</v>
          </cell>
          <cell r="AK263">
            <v>8619654758</v>
          </cell>
          <cell r="AL263" t="str">
            <v>Alniyawas,Riyanbadi,Alniyawas,341513</v>
          </cell>
          <cell r="AM263">
            <v>14</v>
          </cell>
          <cell r="AN263">
            <v>7</v>
          </cell>
          <cell r="AO263" t="str">
            <v>A</v>
          </cell>
        </row>
        <row r="264">
          <cell r="Z264">
            <v>4714</v>
          </cell>
          <cell r="AB264" t="str">
            <v>manjeet261</v>
          </cell>
          <cell r="AC264" t="str">
            <v>vijay261</v>
          </cell>
          <cell r="AD264" t="str">
            <v>INDRA DEVI</v>
          </cell>
          <cell r="AE264" t="str">
            <v>F</v>
          </cell>
          <cell r="AF264">
            <v>43169</v>
          </cell>
          <cell r="AG264" t="str">
            <v>SC</v>
          </cell>
          <cell r="AH264" t="str">
            <v>Hindu</v>
          </cell>
          <cell r="AI264" t="str">
            <v>GOVT. SENIOR SECONDARY SCHOOL ALNIYAWAS (219445)</v>
          </cell>
          <cell r="AJ264">
            <v>8140200308</v>
          </cell>
          <cell r="AK264">
            <v>8619654759</v>
          </cell>
          <cell r="AL264" t="str">
            <v>Alniyawas,Riyanbadi,Alniyawas,341513</v>
          </cell>
          <cell r="AM264">
            <v>13</v>
          </cell>
          <cell r="AN264">
            <v>8</v>
          </cell>
          <cell r="AO264" t="str">
            <v>A</v>
          </cell>
        </row>
        <row r="265">
          <cell r="Z265">
            <v>4015</v>
          </cell>
          <cell r="AB265" t="str">
            <v>manjeet262</v>
          </cell>
          <cell r="AC265" t="str">
            <v>vijay262</v>
          </cell>
          <cell r="AD265" t="str">
            <v>ZAMEELA</v>
          </cell>
          <cell r="AE265" t="str">
            <v>M</v>
          </cell>
          <cell r="AF265">
            <v>43170</v>
          </cell>
          <cell r="AG265" t="str">
            <v>OBC</v>
          </cell>
          <cell r="AH265" t="str">
            <v>Hindu</v>
          </cell>
          <cell r="AI265" t="str">
            <v>GOVT. SENIOR SECONDARY SCHOOL ALNIYAWAS (219445)</v>
          </cell>
          <cell r="AJ265">
            <v>8140200308</v>
          </cell>
          <cell r="AK265">
            <v>8619654760</v>
          </cell>
          <cell r="AL265" t="str">
            <v>Gurjar god ka Bas,Riyanbadi,Alniyawas,341513</v>
          </cell>
          <cell r="AM265">
            <v>12</v>
          </cell>
          <cell r="AN265">
            <v>8</v>
          </cell>
          <cell r="AO265" t="str">
            <v>A</v>
          </cell>
        </row>
        <row r="266">
          <cell r="Z266">
            <v>3956</v>
          </cell>
          <cell r="AB266" t="str">
            <v>manjeet263</v>
          </cell>
          <cell r="AC266" t="str">
            <v>vijay263</v>
          </cell>
          <cell r="AD266" t="str">
            <v>HASEENA</v>
          </cell>
          <cell r="AE266" t="str">
            <v>F</v>
          </cell>
          <cell r="AF266">
            <v>43171</v>
          </cell>
          <cell r="AG266" t="str">
            <v>SC</v>
          </cell>
          <cell r="AH266" t="str">
            <v>Hindu</v>
          </cell>
          <cell r="AI266" t="str">
            <v>GOVT. SENIOR SECONDARY SCHOOL ALNIYAWAS (219445)</v>
          </cell>
          <cell r="AJ266">
            <v>8140200308</v>
          </cell>
          <cell r="AK266">
            <v>8619654761</v>
          </cell>
          <cell r="AL266" t="str">
            <v>maghara,riyan badi,alniyawas,341513</v>
          </cell>
          <cell r="AM266">
            <v>13</v>
          </cell>
          <cell r="AN266">
            <v>8</v>
          </cell>
          <cell r="AO266" t="str">
            <v>A</v>
          </cell>
        </row>
        <row r="267">
          <cell r="Z267">
            <v>5078</v>
          </cell>
          <cell r="AB267" t="str">
            <v>manjeet264</v>
          </cell>
          <cell r="AC267" t="str">
            <v>vijay264</v>
          </cell>
          <cell r="AD267" t="str">
            <v>Munni Banu</v>
          </cell>
          <cell r="AE267" t="str">
            <v>M</v>
          </cell>
          <cell r="AF267">
            <v>43172</v>
          </cell>
          <cell r="AG267" t="str">
            <v>OBC</v>
          </cell>
          <cell r="AH267" t="str">
            <v>Muslim</v>
          </cell>
          <cell r="AI267" t="str">
            <v>GOVT. SENIOR SECONDARY SCHOOL ALNIYAWAS (219445)</v>
          </cell>
          <cell r="AJ267">
            <v>8140200308</v>
          </cell>
          <cell r="AK267">
            <v>8619654762</v>
          </cell>
          <cell r="AL267" t="str">
            <v>ALniyawas,Riyanbadi,Alniyawas,341513</v>
          </cell>
          <cell r="AM267">
            <v>13</v>
          </cell>
          <cell r="AN267">
            <v>8</v>
          </cell>
          <cell r="AO267" t="str">
            <v>A</v>
          </cell>
        </row>
        <row r="268">
          <cell r="Z268">
            <v>5110</v>
          </cell>
          <cell r="AB268" t="str">
            <v>manjeet265</v>
          </cell>
          <cell r="AC268" t="str">
            <v>vijay265</v>
          </cell>
          <cell r="AD268" t="str">
            <v>Matiya Devi</v>
          </cell>
          <cell r="AE268" t="str">
            <v>M</v>
          </cell>
          <cell r="AF268">
            <v>43173</v>
          </cell>
          <cell r="AG268" t="str">
            <v>OBC</v>
          </cell>
          <cell r="AH268" t="str">
            <v>Muslim</v>
          </cell>
          <cell r="AI268" t="str">
            <v>GOVT. SENIOR SECONDARY SCHOOL ALNIYAWAS (219445)</v>
          </cell>
          <cell r="AJ268">
            <v>8140200308</v>
          </cell>
          <cell r="AK268">
            <v>8619654763</v>
          </cell>
          <cell r="AL268" t="str">
            <v>Alniyawas,Riyanbadi,Alniyawas,341513</v>
          </cell>
          <cell r="AM268">
            <v>13</v>
          </cell>
          <cell r="AN268">
            <v>8</v>
          </cell>
          <cell r="AO268" t="str">
            <v>A</v>
          </cell>
        </row>
        <row r="269">
          <cell r="Z269">
            <v>4088</v>
          </cell>
          <cell r="AB269" t="str">
            <v>manjeet266</v>
          </cell>
          <cell r="AC269" t="str">
            <v>vijay266</v>
          </cell>
          <cell r="AD269" t="str">
            <v>FIROZA BANU</v>
          </cell>
          <cell r="AE269" t="str">
            <v>F</v>
          </cell>
          <cell r="AF269">
            <v>43174</v>
          </cell>
          <cell r="AG269" t="str">
            <v>OBC</v>
          </cell>
          <cell r="AH269" t="str">
            <v>Hindu</v>
          </cell>
          <cell r="AI269" t="str">
            <v>GOVT. SENIOR SECONDARY SCHOOL ALNIYAWAS (219445)</v>
          </cell>
          <cell r="AJ269">
            <v>8140200308</v>
          </cell>
          <cell r="AK269">
            <v>8619654764</v>
          </cell>
          <cell r="AL269" t="str">
            <v>Alniyawas,Riyanbadi,Alniyawas,341513</v>
          </cell>
          <cell r="AM269">
            <v>13</v>
          </cell>
          <cell r="AN269">
            <v>8</v>
          </cell>
          <cell r="AO269" t="str">
            <v>A</v>
          </cell>
        </row>
        <row r="270">
          <cell r="Z270">
            <v>4927</v>
          </cell>
          <cell r="AB270" t="str">
            <v>manjeet267</v>
          </cell>
          <cell r="AC270" t="str">
            <v>vijay267</v>
          </cell>
          <cell r="AD270" t="str">
            <v>Jayda Banu</v>
          </cell>
          <cell r="AE270" t="str">
            <v>M</v>
          </cell>
          <cell r="AF270">
            <v>43175</v>
          </cell>
          <cell r="AG270" t="str">
            <v>SC</v>
          </cell>
          <cell r="AH270" t="str">
            <v>Hindu</v>
          </cell>
          <cell r="AI270" t="str">
            <v>GOVT. SENIOR SECONDARY SCHOOL ALNIYAWAS (219445)</v>
          </cell>
          <cell r="AJ270">
            <v>8140200308</v>
          </cell>
          <cell r="AK270">
            <v>8619654765</v>
          </cell>
          <cell r="AL270" t="str">
            <v>ALNIYAWAS,Riyanbadi,Alniyawas,341513</v>
          </cell>
          <cell r="AM270">
            <v>13</v>
          </cell>
          <cell r="AN270">
            <v>8</v>
          </cell>
          <cell r="AO270" t="str">
            <v>A</v>
          </cell>
        </row>
        <row r="271">
          <cell r="Z271">
            <v>5005</v>
          </cell>
          <cell r="AB271" t="str">
            <v>manjeet268</v>
          </cell>
          <cell r="AC271" t="str">
            <v>vijay268</v>
          </cell>
          <cell r="AD271" t="str">
            <v>Kanchan Devi</v>
          </cell>
          <cell r="AE271" t="str">
            <v>M</v>
          </cell>
          <cell r="AF271">
            <v>43176</v>
          </cell>
          <cell r="AG271" t="str">
            <v>GEN</v>
          </cell>
          <cell r="AH271" t="str">
            <v>Hindu</v>
          </cell>
          <cell r="AI271" t="str">
            <v>GOVT. SENIOR SECONDARY SCHOOL ALNIYAWAS (219445)</v>
          </cell>
          <cell r="AJ271">
            <v>8140200308</v>
          </cell>
          <cell r="AK271">
            <v>8619654766</v>
          </cell>
          <cell r="AL271" t="str">
            <v>KODIYA,RIYANBADI,ALNIYAWAS,341513</v>
          </cell>
          <cell r="AM271">
            <v>14</v>
          </cell>
          <cell r="AN271">
            <v>8</v>
          </cell>
          <cell r="AO271" t="str">
            <v>A</v>
          </cell>
        </row>
        <row r="272">
          <cell r="Z272">
            <v>4049</v>
          </cell>
          <cell r="AB272" t="str">
            <v>manjeet269</v>
          </cell>
          <cell r="AC272" t="str">
            <v>vijay269</v>
          </cell>
          <cell r="AD272" t="str">
            <v>ZAMEELA</v>
          </cell>
          <cell r="AE272" t="str">
            <v>M</v>
          </cell>
          <cell r="AF272">
            <v>43177</v>
          </cell>
          <cell r="AG272" t="str">
            <v>OBC</v>
          </cell>
          <cell r="AH272" t="str">
            <v>Hindu</v>
          </cell>
          <cell r="AI272" t="str">
            <v>GOVT. SENIOR SECONDARY SCHOOL ALNIYAWAS (219445)</v>
          </cell>
          <cell r="AJ272">
            <v>8140200308</v>
          </cell>
          <cell r="AK272">
            <v>8619654767</v>
          </cell>
          <cell r="AL272" t="str">
            <v>kalni,riyanbari,kalni,341513</v>
          </cell>
          <cell r="AM272">
            <v>13</v>
          </cell>
          <cell r="AN272">
            <v>8</v>
          </cell>
          <cell r="AO272" t="str">
            <v>A</v>
          </cell>
        </row>
        <row r="273">
          <cell r="Z273">
            <v>4876</v>
          </cell>
          <cell r="AB273" t="str">
            <v>manjeet270</v>
          </cell>
          <cell r="AC273" t="str">
            <v>vijay270</v>
          </cell>
          <cell r="AD273" t="str">
            <v>KAMLESH KANWAR</v>
          </cell>
          <cell r="AE273" t="str">
            <v>F</v>
          </cell>
          <cell r="AF273">
            <v>43178</v>
          </cell>
          <cell r="AG273" t="str">
            <v>SC</v>
          </cell>
          <cell r="AH273" t="str">
            <v>Hindu</v>
          </cell>
          <cell r="AI273" t="str">
            <v>GOVT. SENIOR SECONDARY SCHOOL ALNIYAWAS (219445)</v>
          </cell>
          <cell r="AJ273">
            <v>8140200308</v>
          </cell>
          <cell r="AK273">
            <v>8619654768</v>
          </cell>
          <cell r="AL273" t="str">
            <v>mundata,parbatsar,Mundata,341513</v>
          </cell>
          <cell r="AM273">
            <v>13</v>
          </cell>
          <cell r="AN273">
            <v>8</v>
          </cell>
          <cell r="AO273" t="str">
            <v>A</v>
          </cell>
        </row>
        <row r="274">
          <cell r="Z274">
            <v>4046</v>
          </cell>
          <cell r="AB274" t="str">
            <v>manjeet271</v>
          </cell>
          <cell r="AC274" t="str">
            <v>vijay271</v>
          </cell>
          <cell r="AD274" t="str">
            <v>MONA DEVI</v>
          </cell>
          <cell r="AE274" t="str">
            <v>M</v>
          </cell>
          <cell r="AF274">
            <v>43179</v>
          </cell>
          <cell r="AG274" t="str">
            <v>OBC</v>
          </cell>
          <cell r="AH274" t="str">
            <v>Hindu</v>
          </cell>
          <cell r="AI274" t="str">
            <v>GOVT. SENIOR SECONDARY SCHOOL ALNIYAWAS (219445)</v>
          </cell>
          <cell r="AJ274">
            <v>8140200308</v>
          </cell>
          <cell r="AK274">
            <v>8619654769</v>
          </cell>
          <cell r="AL274" t="str">
            <v>KUMAWATO KI DHANI,RIYAN BADI,ALNIYAWAS,341513</v>
          </cell>
          <cell r="AM274">
            <v>14</v>
          </cell>
          <cell r="AN274">
            <v>8</v>
          </cell>
          <cell r="AO274" t="str">
            <v>A</v>
          </cell>
        </row>
        <row r="275">
          <cell r="Z275">
            <v>4440</v>
          </cell>
          <cell r="AB275" t="str">
            <v>manjeet272</v>
          </cell>
          <cell r="AC275" t="str">
            <v>vijay272</v>
          </cell>
          <cell r="AD275" t="str">
            <v>KANCHAN DEVI</v>
          </cell>
          <cell r="AE275" t="str">
            <v>M</v>
          </cell>
          <cell r="AF275">
            <v>43180</v>
          </cell>
          <cell r="AG275" t="str">
            <v>SC</v>
          </cell>
          <cell r="AH275" t="str">
            <v>Hindu</v>
          </cell>
          <cell r="AI275" t="str">
            <v>GOVT. SENIOR SECONDARY SCHOOL ALNIYAWAS (219445)</v>
          </cell>
          <cell r="AJ275">
            <v>8140200308</v>
          </cell>
          <cell r="AK275">
            <v>8619654770</v>
          </cell>
          <cell r="AL275" t="str">
            <v>Alniyawas,Riyanbadi,Alniyawas,341513</v>
          </cell>
          <cell r="AM275">
            <v>13</v>
          </cell>
          <cell r="AN275">
            <v>8</v>
          </cell>
          <cell r="AO275" t="str">
            <v>A</v>
          </cell>
        </row>
        <row r="276">
          <cell r="Z276">
            <v>5305</v>
          </cell>
          <cell r="AA276">
            <v>44804</v>
          </cell>
          <cell r="AB276" t="str">
            <v>manjeet273</v>
          </cell>
          <cell r="AC276" t="str">
            <v>vijay273</v>
          </cell>
          <cell r="AD276" t="str">
            <v>Santosh Devi</v>
          </cell>
          <cell r="AE276" t="str">
            <v>F</v>
          </cell>
          <cell r="AF276">
            <v>43181</v>
          </cell>
          <cell r="AG276" t="str">
            <v>SC</v>
          </cell>
          <cell r="AH276" t="str">
            <v>Hindu</v>
          </cell>
          <cell r="AI276" t="str">
            <v>GOVT. SENIOR SECONDARY SCHOOL ALNIYAWAS (219445)</v>
          </cell>
          <cell r="AJ276">
            <v>8140200308</v>
          </cell>
          <cell r="AK276">
            <v>8619654771</v>
          </cell>
          <cell r="AL276" t="str">
            <v>Kumawato ki dhani,RiAn badi,Alniyawas,341513</v>
          </cell>
          <cell r="AM276">
            <v>13</v>
          </cell>
          <cell r="AN276">
            <v>8</v>
          </cell>
          <cell r="AO276" t="str">
            <v>A</v>
          </cell>
        </row>
        <row r="277">
          <cell r="Z277">
            <v>4905</v>
          </cell>
          <cell r="AB277" t="str">
            <v>manjeet274</v>
          </cell>
          <cell r="AC277" t="str">
            <v>vijay274</v>
          </cell>
          <cell r="AD277" t="str">
            <v>INDRA DEVI</v>
          </cell>
          <cell r="AE277" t="str">
            <v>M</v>
          </cell>
          <cell r="AF277">
            <v>43182</v>
          </cell>
          <cell r="AG277" t="str">
            <v>OBC</v>
          </cell>
          <cell r="AH277" t="str">
            <v>Hindu</v>
          </cell>
          <cell r="AI277" t="str">
            <v>GOVT. SENIOR SECONDARY SCHOOL ALNIYAWAS (219445)</v>
          </cell>
          <cell r="AJ277">
            <v>8140200308</v>
          </cell>
          <cell r="AK277">
            <v>8619654772</v>
          </cell>
          <cell r="AL277" t="str">
            <v>FOOLNATH KI DHANI,RIYAN BADI,ALNIYAWAS,341513</v>
          </cell>
          <cell r="AM277">
            <v>13</v>
          </cell>
          <cell r="AN277">
            <v>8</v>
          </cell>
          <cell r="AO277" t="str">
            <v>A</v>
          </cell>
        </row>
        <row r="278">
          <cell r="Z278">
            <v>4987</v>
          </cell>
          <cell r="AB278" t="str">
            <v>manjeet275</v>
          </cell>
          <cell r="AC278" t="str">
            <v>vijay275</v>
          </cell>
          <cell r="AD278" t="str">
            <v>Bharpai Devi</v>
          </cell>
          <cell r="AF278">
            <v>43183</v>
          </cell>
          <cell r="AG278" t="str">
            <v>OBC</v>
          </cell>
          <cell r="AH278" t="str">
            <v>Hindu</v>
          </cell>
          <cell r="AI278" t="str">
            <v>GOVT. SENIOR SECONDARY SCHOOL ALNIYAWAS (219445)</v>
          </cell>
          <cell r="AJ278">
            <v>8140200308</v>
          </cell>
          <cell r="AK278">
            <v>8619654773</v>
          </cell>
          <cell r="AL278" t="str">
            <v>aalniyawas,rinya,,306301</v>
          </cell>
          <cell r="AM278">
            <v>12</v>
          </cell>
          <cell r="AN278">
            <v>8</v>
          </cell>
          <cell r="AO278" t="str">
            <v>A</v>
          </cell>
        </row>
        <row r="279">
          <cell r="Z279">
            <v>5220</v>
          </cell>
          <cell r="AA279">
            <v>44754</v>
          </cell>
          <cell r="AB279" t="str">
            <v>manjeet276</v>
          </cell>
          <cell r="AC279" t="str">
            <v>vijay276</v>
          </cell>
          <cell r="AD279" t="str">
            <v>HEERA DEVI</v>
          </cell>
          <cell r="AE279" t="str">
            <v>M</v>
          </cell>
          <cell r="AF279">
            <v>43184</v>
          </cell>
          <cell r="AG279" t="str">
            <v>OBC</v>
          </cell>
          <cell r="AH279" t="str">
            <v>Muslim</v>
          </cell>
          <cell r="AI279" t="str">
            <v>GOVT. SENIOR SECONDARY SCHOOL ALNIYAWAS (219445)</v>
          </cell>
          <cell r="AJ279">
            <v>8140200308</v>
          </cell>
          <cell r="AK279">
            <v>8619654774</v>
          </cell>
          <cell r="AL279" t="str">
            <v>Alniyawas,Riyanbadi,Alniyawas,341513</v>
          </cell>
          <cell r="AM279">
            <v>13</v>
          </cell>
          <cell r="AN279">
            <v>8</v>
          </cell>
          <cell r="AO279" t="str">
            <v>A</v>
          </cell>
        </row>
        <row r="280">
          <cell r="Z280">
            <v>5120</v>
          </cell>
          <cell r="AB280" t="str">
            <v>manjeet277</v>
          </cell>
          <cell r="AC280" t="str">
            <v>vijay277</v>
          </cell>
          <cell r="AD280" t="str">
            <v>Santosh Devi</v>
          </cell>
          <cell r="AE280" t="str">
            <v>M</v>
          </cell>
          <cell r="AF280">
            <v>43185</v>
          </cell>
          <cell r="AG280" t="str">
            <v>OBC</v>
          </cell>
          <cell r="AI280" t="str">
            <v>GOVT. SENIOR SECONDARY SCHOOL ALNIYAWAS (219445)</v>
          </cell>
          <cell r="AJ280">
            <v>8140200308</v>
          </cell>
          <cell r="AK280">
            <v>8619654775</v>
          </cell>
          <cell r="AM280">
            <v>12</v>
          </cell>
          <cell r="AN280">
            <v>8</v>
          </cell>
          <cell r="AO280" t="str">
            <v>A</v>
          </cell>
        </row>
        <row r="281">
          <cell r="Z281">
            <v>4519</v>
          </cell>
          <cell r="AB281" t="str">
            <v>manjeet278</v>
          </cell>
          <cell r="AC281" t="str">
            <v>vijay278</v>
          </cell>
          <cell r="AD281" t="str">
            <v>SHABANA BANU</v>
          </cell>
          <cell r="AE281" t="str">
            <v>M</v>
          </cell>
          <cell r="AF281">
            <v>43186</v>
          </cell>
          <cell r="AG281" t="str">
            <v>OBC</v>
          </cell>
          <cell r="AH281" t="str">
            <v>Muslim</v>
          </cell>
          <cell r="AI281" t="str">
            <v>GOVT. SENIOR SECONDARY SCHOOL ALNIYAWAS (219445)</v>
          </cell>
          <cell r="AJ281">
            <v>8140200308</v>
          </cell>
          <cell r="AK281">
            <v>8619654776</v>
          </cell>
          <cell r="AL281" t="str">
            <v>Alniyawas,Riyanbadi,Alniyawas,341513</v>
          </cell>
          <cell r="AM281">
            <v>13</v>
          </cell>
          <cell r="AN281">
            <v>8</v>
          </cell>
          <cell r="AO281" t="str">
            <v>A</v>
          </cell>
        </row>
        <row r="282">
          <cell r="Z282">
            <v>4739</v>
          </cell>
          <cell r="AB282" t="str">
            <v>manjeet279</v>
          </cell>
          <cell r="AC282" t="str">
            <v>vijay279</v>
          </cell>
          <cell r="AD282" t="str">
            <v>MANJU DEVI</v>
          </cell>
          <cell r="AE282" t="str">
            <v>M</v>
          </cell>
          <cell r="AF282">
            <v>43187</v>
          </cell>
          <cell r="AG282" t="str">
            <v>OBC</v>
          </cell>
          <cell r="AH282" t="str">
            <v>Muslim</v>
          </cell>
          <cell r="AI282" t="str">
            <v>GOVT. SENIOR SECONDARY SCHOOL ALNIYAWAS (219445)</v>
          </cell>
          <cell r="AJ282">
            <v>8140200308</v>
          </cell>
          <cell r="AK282">
            <v>8619654777</v>
          </cell>
          <cell r="AL282" t="str">
            <v>Alniyawas,Riyanbadi,Alniyawas,341513</v>
          </cell>
          <cell r="AM282">
            <v>14</v>
          </cell>
          <cell r="AN282">
            <v>8</v>
          </cell>
          <cell r="AO282" t="str">
            <v>A</v>
          </cell>
        </row>
        <row r="283">
          <cell r="Z283">
            <v>4567</v>
          </cell>
          <cell r="AB283" t="str">
            <v>manjeet280</v>
          </cell>
          <cell r="AC283" t="str">
            <v>vijay280</v>
          </cell>
          <cell r="AD283" t="str">
            <v>SHARADA DEVI</v>
          </cell>
          <cell r="AE283" t="str">
            <v>M</v>
          </cell>
          <cell r="AF283">
            <v>43188</v>
          </cell>
          <cell r="AG283" t="str">
            <v>OBC</v>
          </cell>
          <cell r="AI283" t="str">
            <v>GOVT. SENIOR SECONDARY SCHOOL ALNIYAWAS (219445)</v>
          </cell>
          <cell r="AJ283">
            <v>8140200308</v>
          </cell>
          <cell r="AK283">
            <v>8619654778</v>
          </cell>
          <cell r="AM283">
            <v>13</v>
          </cell>
          <cell r="AN283">
            <v>8</v>
          </cell>
          <cell r="AO283" t="str">
            <v>A</v>
          </cell>
        </row>
        <row r="284">
          <cell r="Z284">
            <v>5077</v>
          </cell>
          <cell r="AB284" t="str">
            <v>manjeet281</v>
          </cell>
          <cell r="AC284" t="str">
            <v>vijay281</v>
          </cell>
          <cell r="AD284" t="str">
            <v>Sunita Devi</v>
          </cell>
          <cell r="AE284" t="str">
            <v>F</v>
          </cell>
          <cell r="AF284">
            <v>43189</v>
          </cell>
          <cell r="AG284" t="str">
            <v>OBC</v>
          </cell>
          <cell r="AH284" t="str">
            <v>Hindu</v>
          </cell>
          <cell r="AI284" t="str">
            <v>GOVT. SENIOR SECONDARY SCHOOL ALNIYAWAS (219445)</v>
          </cell>
          <cell r="AJ284">
            <v>8140200308</v>
          </cell>
          <cell r="AK284">
            <v>8619654779</v>
          </cell>
          <cell r="AL284" t="str">
            <v>ALNIYAWAS,ALNIYAWAS,,341513</v>
          </cell>
          <cell r="AM284">
            <v>14</v>
          </cell>
          <cell r="AN284">
            <v>8</v>
          </cell>
          <cell r="AO284" t="str">
            <v>A</v>
          </cell>
        </row>
        <row r="285">
          <cell r="Z285">
            <v>5096</v>
          </cell>
          <cell r="AB285" t="str">
            <v>manjeet282</v>
          </cell>
          <cell r="AC285" t="str">
            <v>vijay282</v>
          </cell>
          <cell r="AD285" t="str">
            <v>Vimala Devi</v>
          </cell>
          <cell r="AE285" t="str">
            <v>M</v>
          </cell>
          <cell r="AF285">
            <v>43190</v>
          </cell>
          <cell r="AG285" t="str">
            <v>OBC</v>
          </cell>
          <cell r="AH285" t="str">
            <v>Hindu</v>
          </cell>
          <cell r="AI285" t="str">
            <v>GOVT. SENIOR SECONDARY SCHOOL ALNIYAWAS (219445)</v>
          </cell>
          <cell r="AJ285">
            <v>8140200308</v>
          </cell>
          <cell r="AK285">
            <v>8619654780</v>
          </cell>
          <cell r="AL285" t="str">
            <v>Alniyawas,Riyanbadi,Alniyawas,341513</v>
          </cell>
          <cell r="AM285">
            <v>14</v>
          </cell>
          <cell r="AN285">
            <v>8</v>
          </cell>
          <cell r="AO285" t="str">
            <v>A</v>
          </cell>
        </row>
        <row r="286">
          <cell r="Z286">
            <v>4942</v>
          </cell>
          <cell r="AB286" t="str">
            <v>manjeet283</v>
          </cell>
          <cell r="AC286" t="str">
            <v>vijay283</v>
          </cell>
          <cell r="AD286" t="str">
            <v>Lali Banu</v>
          </cell>
          <cell r="AE286" t="str">
            <v>M</v>
          </cell>
          <cell r="AF286">
            <v>43191</v>
          </cell>
          <cell r="AG286" t="str">
            <v>OBC</v>
          </cell>
          <cell r="AH286" t="str">
            <v>Hindu</v>
          </cell>
          <cell r="AI286" t="str">
            <v>GOVT. SENIOR SECONDARY SCHOOL ALNIYAWAS (219445)</v>
          </cell>
          <cell r="AJ286">
            <v>8140200308</v>
          </cell>
          <cell r="AK286">
            <v>8619654781</v>
          </cell>
          <cell r="AL286" t="str">
            <v>Alniyawas,Riyanbadi,Alniyawas,341513</v>
          </cell>
          <cell r="AM286">
            <v>13</v>
          </cell>
          <cell r="AN286">
            <v>8</v>
          </cell>
          <cell r="AO286" t="str">
            <v>A</v>
          </cell>
        </row>
        <row r="287">
          <cell r="Z287">
            <v>3938</v>
          </cell>
          <cell r="AB287" t="str">
            <v>manjeet284</v>
          </cell>
          <cell r="AC287" t="str">
            <v>vijay284</v>
          </cell>
          <cell r="AD287" t="str">
            <v>LEELA DEVI</v>
          </cell>
          <cell r="AE287" t="str">
            <v>F</v>
          </cell>
          <cell r="AF287">
            <v>43192</v>
          </cell>
          <cell r="AG287" t="str">
            <v>SC</v>
          </cell>
          <cell r="AH287" t="str">
            <v>Hindu</v>
          </cell>
          <cell r="AI287" t="str">
            <v>GOVT. SENIOR SECONDARY SCHOOL ALNIYAWAS (219445)</v>
          </cell>
          <cell r="AJ287">
            <v>8140200308</v>
          </cell>
          <cell r="AK287">
            <v>8619654782</v>
          </cell>
          <cell r="AL287" t="str">
            <v>Sathana Klan,Riyanbadi,Sathana Klan,341513</v>
          </cell>
          <cell r="AM287">
            <v>13</v>
          </cell>
          <cell r="AN287">
            <v>8</v>
          </cell>
          <cell r="AO287" t="str">
            <v>A</v>
          </cell>
        </row>
        <row r="288">
          <cell r="Z288">
            <v>4819</v>
          </cell>
          <cell r="AB288" t="str">
            <v>manjeet285</v>
          </cell>
          <cell r="AC288" t="str">
            <v>vijay285</v>
          </cell>
          <cell r="AD288" t="str">
            <v>SHARDA DEVI</v>
          </cell>
          <cell r="AE288" t="str">
            <v>F</v>
          </cell>
          <cell r="AF288">
            <v>43193</v>
          </cell>
          <cell r="AG288" t="str">
            <v>SC</v>
          </cell>
          <cell r="AH288" t="str">
            <v>Hindu</v>
          </cell>
          <cell r="AI288" t="str">
            <v>GOVT. SENIOR SECONDARY SCHOOL ALNIYAWAS (219445)</v>
          </cell>
          <cell r="AJ288">
            <v>8140200308</v>
          </cell>
          <cell r="AK288">
            <v>8619654783</v>
          </cell>
          <cell r="AL288" t="str">
            <v>kodiya,riyan badi,kodiya,341513</v>
          </cell>
          <cell r="AM288">
            <v>13</v>
          </cell>
          <cell r="AN288">
            <v>8</v>
          </cell>
          <cell r="AO288" t="str">
            <v>A</v>
          </cell>
        </row>
        <row r="289">
          <cell r="Z289">
            <v>5106</v>
          </cell>
          <cell r="AB289" t="str">
            <v>manjeet286</v>
          </cell>
          <cell r="AC289" t="str">
            <v>vijay286</v>
          </cell>
          <cell r="AD289" t="str">
            <v>Laxmi</v>
          </cell>
          <cell r="AE289" t="str">
            <v>F</v>
          </cell>
          <cell r="AF289">
            <v>43194</v>
          </cell>
          <cell r="AG289" t="str">
            <v>SC</v>
          </cell>
          <cell r="AH289" t="str">
            <v>Hindu</v>
          </cell>
          <cell r="AI289" t="str">
            <v>GOVT. SENIOR SECONDARY SCHOOL ALNIYAWAS (219445)</v>
          </cell>
          <cell r="AJ289">
            <v>8140200308</v>
          </cell>
          <cell r="AK289">
            <v>8619654784</v>
          </cell>
          <cell r="AL289" t="str">
            <v>Gudha jodha,Riyan badi,Gudha jodha,341513</v>
          </cell>
          <cell r="AM289">
            <v>14</v>
          </cell>
          <cell r="AN289">
            <v>8</v>
          </cell>
          <cell r="AO289" t="str">
            <v>A</v>
          </cell>
        </row>
        <row r="290">
          <cell r="Z290">
            <v>4514</v>
          </cell>
          <cell r="AB290" t="str">
            <v>manjeet287</v>
          </cell>
          <cell r="AC290" t="str">
            <v>vijay287</v>
          </cell>
          <cell r="AD290" t="str">
            <v>RASAL DEVI</v>
          </cell>
          <cell r="AE290" t="str">
            <v>F</v>
          </cell>
          <cell r="AF290">
            <v>43195</v>
          </cell>
          <cell r="AG290" t="str">
            <v>OBC</v>
          </cell>
          <cell r="AH290" t="str">
            <v>Hindu</v>
          </cell>
          <cell r="AI290" t="str">
            <v>GOVT. SENIOR SECONDARY SCHOOL ALNIYAWAS (219445)</v>
          </cell>
          <cell r="AJ290">
            <v>8140200308</v>
          </cell>
          <cell r="AK290">
            <v>8619654785</v>
          </cell>
          <cell r="AL290" t="str">
            <v>ALNIYAWAS,RIYANB,ALNIYAWAS,341513</v>
          </cell>
          <cell r="AM290">
            <v>10</v>
          </cell>
          <cell r="AN290">
            <v>8</v>
          </cell>
          <cell r="AO290" t="str">
            <v>A</v>
          </cell>
        </row>
        <row r="291">
          <cell r="Z291">
            <v>4875</v>
          </cell>
          <cell r="AB291" t="str">
            <v>manjeet288</v>
          </cell>
          <cell r="AC291" t="str">
            <v>vijay288</v>
          </cell>
          <cell r="AD291" t="str">
            <v>SITA DEVI</v>
          </cell>
          <cell r="AE291" t="str">
            <v>F</v>
          </cell>
          <cell r="AF291">
            <v>43196</v>
          </cell>
          <cell r="AG291" t="str">
            <v>SC</v>
          </cell>
          <cell r="AH291" t="str">
            <v>Hindu</v>
          </cell>
          <cell r="AI291" t="str">
            <v>GOVT. SENIOR SECONDARY SCHOOL ALNIYAWAS (219445)</v>
          </cell>
          <cell r="AJ291">
            <v>8140200308</v>
          </cell>
          <cell r="AK291">
            <v>8619654786</v>
          </cell>
          <cell r="AL291" t="str">
            <v>Alniyawas,Riyanbadi,Alniyawas,341513</v>
          </cell>
          <cell r="AM291">
            <v>13</v>
          </cell>
          <cell r="AN291">
            <v>8</v>
          </cell>
          <cell r="AO291" t="str">
            <v>A</v>
          </cell>
        </row>
        <row r="292">
          <cell r="Z292">
            <v>5090</v>
          </cell>
          <cell r="AB292" t="str">
            <v>manjeet289</v>
          </cell>
          <cell r="AC292" t="str">
            <v>vijay289</v>
          </cell>
          <cell r="AD292" t="str">
            <v>Rajiya Banu</v>
          </cell>
          <cell r="AE292" t="str">
            <v>M</v>
          </cell>
          <cell r="AF292">
            <v>43197</v>
          </cell>
          <cell r="AG292" t="str">
            <v>OBC</v>
          </cell>
          <cell r="AI292" t="str">
            <v>GOVT. SENIOR SECONDARY SCHOOL ALNIYAWAS (219445)</v>
          </cell>
          <cell r="AJ292">
            <v>8140200308</v>
          </cell>
          <cell r="AK292">
            <v>8619654787</v>
          </cell>
          <cell r="AM292">
            <v>12</v>
          </cell>
          <cell r="AN292">
            <v>8</v>
          </cell>
          <cell r="AO292" t="str">
            <v>A</v>
          </cell>
        </row>
        <row r="293">
          <cell r="Z293">
            <v>5213</v>
          </cell>
          <cell r="AA293">
            <v>44754</v>
          </cell>
          <cell r="AB293" t="str">
            <v>manjeet290</v>
          </cell>
          <cell r="AC293" t="str">
            <v>vijay290</v>
          </cell>
          <cell r="AD293" t="str">
            <v>SHARDA DEVI</v>
          </cell>
          <cell r="AE293" t="str">
            <v>M</v>
          </cell>
          <cell r="AF293">
            <v>43198</v>
          </cell>
          <cell r="AG293" t="str">
            <v>GEN</v>
          </cell>
          <cell r="AH293" t="str">
            <v>Hindu</v>
          </cell>
          <cell r="AI293" t="str">
            <v>GOVT. SENIOR SECONDARY SCHOOL ALNIYAWAS (219445)</v>
          </cell>
          <cell r="AJ293">
            <v>8140200308</v>
          </cell>
          <cell r="AK293">
            <v>8619654788</v>
          </cell>
          <cell r="AL293" t="str">
            <v>kodiya,riyan badi,kodiya,341513</v>
          </cell>
          <cell r="AM293">
            <v>13</v>
          </cell>
          <cell r="AN293">
            <v>8</v>
          </cell>
          <cell r="AO293" t="str">
            <v>A</v>
          </cell>
        </row>
        <row r="294">
          <cell r="Z294">
            <v>5227</v>
          </cell>
          <cell r="AA294">
            <v>44755</v>
          </cell>
          <cell r="AB294" t="str">
            <v>manjeet291</v>
          </cell>
          <cell r="AC294" t="str">
            <v>vijay291</v>
          </cell>
          <cell r="AD294" t="str">
            <v>VIMLA</v>
          </cell>
          <cell r="AE294" t="str">
            <v>F</v>
          </cell>
          <cell r="AF294">
            <v>43199</v>
          </cell>
          <cell r="AG294" t="str">
            <v>OBC</v>
          </cell>
          <cell r="AH294" t="str">
            <v>Hindu</v>
          </cell>
          <cell r="AI294" t="str">
            <v>GOVT. SENIOR SECONDARY SCHOOL ALNIYAWAS (219445)</v>
          </cell>
          <cell r="AJ294">
            <v>8140200308</v>
          </cell>
          <cell r="AK294">
            <v>8619654789</v>
          </cell>
          <cell r="AL294" t="str">
            <v>Alniyawas,Riyanbadi,Alniyawas,341513</v>
          </cell>
          <cell r="AM294">
            <v>14</v>
          </cell>
          <cell r="AN294">
            <v>8</v>
          </cell>
          <cell r="AO294" t="str">
            <v>A</v>
          </cell>
        </row>
        <row r="295">
          <cell r="Z295">
            <v>4443</v>
          </cell>
          <cell r="AB295" t="str">
            <v>manjeet292</v>
          </cell>
          <cell r="AC295" t="str">
            <v>vijay292</v>
          </cell>
          <cell r="AD295" t="str">
            <v>AMANA BANO</v>
          </cell>
          <cell r="AE295" t="str">
            <v>M</v>
          </cell>
          <cell r="AF295">
            <v>43200</v>
          </cell>
          <cell r="AG295" t="str">
            <v>OBC</v>
          </cell>
          <cell r="AH295" t="str">
            <v>Muslim</v>
          </cell>
          <cell r="AI295" t="str">
            <v>GOVT. SENIOR SECONDARY SCHOOL ALNIYAWAS (219445)</v>
          </cell>
          <cell r="AJ295">
            <v>8140200308</v>
          </cell>
          <cell r="AK295">
            <v>8619654790</v>
          </cell>
          <cell r="AL295" t="str">
            <v>Alniyawas,Riyanbadi,Alniyawas,341513</v>
          </cell>
          <cell r="AM295">
            <v>14</v>
          </cell>
          <cell r="AN295">
            <v>8</v>
          </cell>
          <cell r="AO295" t="str">
            <v>A</v>
          </cell>
        </row>
        <row r="296">
          <cell r="Z296">
            <v>3972</v>
          </cell>
          <cell r="AB296" t="str">
            <v>manjeet293</v>
          </cell>
          <cell r="AC296" t="str">
            <v>vijay293</v>
          </cell>
          <cell r="AD296" t="str">
            <v>AFSANA</v>
          </cell>
          <cell r="AE296" t="str">
            <v>F</v>
          </cell>
          <cell r="AF296">
            <v>43201</v>
          </cell>
          <cell r="AG296" t="str">
            <v>OBC</v>
          </cell>
          <cell r="AH296" t="str">
            <v>Hindu</v>
          </cell>
          <cell r="AI296" t="str">
            <v>GOVT. SENIOR SECONDARY SCHOOL ALNIYAWAS (219445)</v>
          </cell>
          <cell r="AJ296">
            <v>8140200308</v>
          </cell>
          <cell r="AK296">
            <v>8619654791</v>
          </cell>
          <cell r="AL296" t="str">
            <v>Alniyawas,Riyanbadi,Alniyawas,341513</v>
          </cell>
          <cell r="AM296">
            <v>13</v>
          </cell>
          <cell r="AN296">
            <v>8</v>
          </cell>
          <cell r="AO296" t="str">
            <v>A</v>
          </cell>
        </row>
        <row r="297">
          <cell r="Z297">
            <v>4014</v>
          </cell>
          <cell r="AB297" t="str">
            <v>manjeet294</v>
          </cell>
          <cell r="AC297" t="str">
            <v>vijay294</v>
          </cell>
          <cell r="AD297" t="str">
            <v>ZAMEELA</v>
          </cell>
          <cell r="AE297" t="str">
            <v>F</v>
          </cell>
          <cell r="AF297">
            <v>43202</v>
          </cell>
          <cell r="AG297" t="str">
            <v>OBC</v>
          </cell>
          <cell r="AI297" t="str">
            <v>GOVT. SENIOR SECONDARY SCHOOL ALNIYAWAS (219445)</v>
          </cell>
          <cell r="AJ297">
            <v>8140200308</v>
          </cell>
          <cell r="AK297">
            <v>8619654792</v>
          </cell>
          <cell r="AL297" t="str">
            <v>BASNI NATHU,RIYAN,SURAJGARH,341513</v>
          </cell>
          <cell r="AM297">
            <v>12</v>
          </cell>
          <cell r="AN297">
            <v>8</v>
          </cell>
          <cell r="AO297" t="str">
            <v>A</v>
          </cell>
        </row>
        <row r="298">
          <cell r="Z298">
            <v>3998</v>
          </cell>
          <cell r="AB298" t="str">
            <v>manjeet295</v>
          </cell>
          <cell r="AC298" t="str">
            <v>vijay295</v>
          </cell>
          <cell r="AD298" t="str">
            <v>MADEENA</v>
          </cell>
          <cell r="AE298" t="str">
            <v>F</v>
          </cell>
          <cell r="AF298">
            <v>43203</v>
          </cell>
          <cell r="AG298" t="str">
            <v>OBC</v>
          </cell>
          <cell r="AH298" t="str">
            <v>Hindu</v>
          </cell>
          <cell r="AI298" t="str">
            <v>GOVT. SENIOR SECONDARY SCHOOL ALNIYAWAS (219445)</v>
          </cell>
          <cell r="AJ298">
            <v>8140200308</v>
          </cell>
          <cell r="AK298">
            <v>8619654793</v>
          </cell>
          <cell r="AL298" t="str">
            <v>kumawato ki dhani,riyan badi,alniyawas,341513</v>
          </cell>
          <cell r="AM298">
            <v>14</v>
          </cell>
          <cell r="AN298">
            <v>8</v>
          </cell>
          <cell r="AO298" t="str">
            <v>A</v>
          </cell>
        </row>
        <row r="299">
          <cell r="Z299">
            <v>5211</v>
          </cell>
          <cell r="AA299">
            <v>44754</v>
          </cell>
          <cell r="AB299" t="str">
            <v>manjeet296</v>
          </cell>
          <cell r="AC299" t="str">
            <v>vijay296</v>
          </cell>
          <cell r="AD299" t="str">
            <v>Basanti</v>
          </cell>
          <cell r="AE299" t="str">
            <v>M</v>
          </cell>
          <cell r="AF299">
            <v>43204</v>
          </cell>
          <cell r="AG299" t="str">
            <v>OBC</v>
          </cell>
          <cell r="AH299" t="str">
            <v>Muslim</v>
          </cell>
          <cell r="AI299" t="str">
            <v>GOVT. SENIOR SECONDARY SCHOOL ALNIYAWAS (219445)</v>
          </cell>
          <cell r="AJ299">
            <v>8140200308</v>
          </cell>
          <cell r="AK299">
            <v>8619654794</v>
          </cell>
          <cell r="AL299" t="str">
            <v>Alniyawas,Riyanbadi,Alniyawas,341513</v>
          </cell>
          <cell r="AM299">
            <v>13</v>
          </cell>
          <cell r="AN299">
            <v>8</v>
          </cell>
          <cell r="AO299" t="str">
            <v>A</v>
          </cell>
        </row>
        <row r="300">
          <cell r="Z300">
            <v>4515</v>
          </cell>
          <cell r="AB300" t="str">
            <v>manjeet297</v>
          </cell>
          <cell r="AC300" t="str">
            <v>vijay297</v>
          </cell>
          <cell r="AD300" t="str">
            <v>RASAL DEVI</v>
          </cell>
          <cell r="AE300" t="str">
            <v>F</v>
          </cell>
          <cell r="AF300">
            <v>43205</v>
          </cell>
          <cell r="AG300" t="str">
            <v>OBC</v>
          </cell>
          <cell r="AH300" t="str">
            <v>Hindu</v>
          </cell>
          <cell r="AI300" t="str">
            <v>GOVT. SENIOR SECONDARY SCHOOL ALNIYAWAS (219445)</v>
          </cell>
          <cell r="AJ300">
            <v>8140200308</v>
          </cell>
          <cell r="AK300">
            <v>8619654795</v>
          </cell>
          <cell r="AL300" t="str">
            <v>kodiya,riyan badi,kodiya,341513</v>
          </cell>
          <cell r="AM300">
            <v>13</v>
          </cell>
          <cell r="AN300">
            <v>8</v>
          </cell>
          <cell r="AO300" t="str">
            <v>A</v>
          </cell>
        </row>
        <row r="301">
          <cell r="Z301">
            <v>5117</v>
          </cell>
          <cell r="AB301" t="str">
            <v>manjeet298</v>
          </cell>
          <cell r="AC301" t="str">
            <v>vijay298</v>
          </cell>
          <cell r="AD301" t="str">
            <v>Geeta Devi</v>
          </cell>
          <cell r="AE301" t="str">
            <v>F</v>
          </cell>
          <cell r="AF301">
            <v>43206</v>
          </cell>
          <cell r="AG301" t="str">
            <v>OBC</v>
          </cell>
          <cell r="AI301" t="str">
            <v>GOVT. SENIOR SECONDARY SCHOOL ALNIYAWAS (219445)</v>
          </cell>
          <cell r="AJ301">
            <v>8140200308</v>
          </cell>
          <cell r="AK301">
            <v>8619654796</v>
          </cell>
          <cell r="AM301">
            <v>13</v>
          </cell>
          <cell r="AN301">
            <v>8</v>
          </cell>
          <cell r="AO301" t="str">
            <v>A</v>
          </cell>
        </row>
        <row r="302">
          <cell r="Z302">
            <v>4697</v>
          </cell>
          <cell r="AB302" t="str">
            <v>manjeet299</v>
          </cell>
          <cell r="AC302" t="str">
            <v>vijay299</v>
          </cell>
          <cell r="AD302" t="str">
            <v>MANJU DEVI</v>
          </cell>
          <cell r="AE302" t="str">
            <v>M</v>
          </cell>
          <cell r="AF302">
            <v>43207</v>
          </cell>
          <cell r="AG302" t="str">
            <v>GEN</v>
          </cell>
          <cell r="AH302" t="str">
            <v>Hindu</v>
          </cell>
          <cell r="AI302" t="str">
            <v>GOVT. SENIOR SECONDARY SCHOOL ALNIYAWAS (219445)</v>
          </cell>
          <cell r="AJ302">
            <v>8140200308</v>
          </cell>
          <cell r="AK302">
            <v>8619654797</v>
          </cell>
          <cell r="AL302" t="str">
            <v>kodiya,riyan badi,kodiya,341513</v>
          </cell>
          <cell r="AM302">
            <v>13</v>
          </cell>
          <cell r="AN302">
            <v>8</v>
          </cell>
          <cell r="AO302" t="str">
            <v>A</v>
          </cell>
        </row>
        <row r="303">
          <cell r="Z303">
            <v>4894</v>
          </cell>
          <cell r="AB303" t="str">
            <v>manjeet300</v>
          </cell>
          <cell r="AC303" t="str">
            <v>vijay300</v>
          </cell>
          <cell r="AD303" t="str">
            <v>SANTOSH</v>
          </cell>
          <cell r="AE303" t="str">
            <v>M</v>
          </cell>
          <cell r="AF303">
            <v>43208</v>
          </cell>
          <cell r="AG303" t="str">
            <v>OBC</v>
          </cell>
          <cell r="AI303" t="str">
            <v>GOVT. SENIOR SECONDARY SCHOOL ALNIYAWAS (219445)</v>
          </cell>
          <cell r="AJ303">
            <v>8140200308</v>
          </cell>
          <cell r="AK303">
            <v>8619654798</v>
          </cell>
          <cell r="AM303">
            <v>12</v>
          </cell>
          <cell r="AN303">
            <v>8</v>
          </cell>
          <cell r="AO303" t="str">
            <v>A</v>
          </cell>
        </row>
        <row r="304">
          <cell r="Z304">
            <v>4892</v>
          </cell>
          <cell r="AB304" t="str">
            <v>manjeet301</v>
          </cell>
          <cell r="AC304" t="str">
            <v>vijay301</v>
          </cell>
          <cell r="AD304" t="str">
            <v>INDRA DEVI</v>
          </cell>
          <cell r="AE304" t="str">
            <v>F</v>
          </cell>
          <cell r="AF304">
            <v>43209</v>
          </cell>
          <cell r="AG304" t="str">
            <v>OBC</v>
          </cell>
          <cell r="AH304" t="str">
            <v>Hindu</v>
          </cell>
          <cell r="AI304" t="str">
            <v>GOVT. SENIOR SECONDARY SCHOOL ALNIYAWAS (219445)</v>
          </cell>
          <cell r="AJ304">
            <v>8140200308</v>
          </cell>
          <cell r="AK304">
            <v>8619654799</v>
          </cell>
          <cell r="AL304" t="str">
            <v>alniyawas,Riyanbadi,Alniyawas,341513</v>
          </cell>
          <cell r="AM304">
            <v>13</v>
          </cell>
          <cell r="AN304">
            <v>8</v>
          </cell>
          <cell r="AO304" t="str">
            <v>A</v>
          </cell>
        </row>
        <row r="305">
          <cell r="Z305">
            <v>5249</v>
          </cell>
          <cell r="AA305">
            <v>44757</v>
          </cell>
          <cell r="AB305" t="str">
            <v>manjeet302</v>
          </cell>
          <cell r="AC305" t="str">
            <v>vijay302</v>
          </cell>
          <cell r="AD305" t="str">
            <v>Santosh Devi</v>
          </cell>
          <cell r="AE305" t="str">
            <v>M</v>
          </cell>
          <cell r="AF305">
            <v>43210</v>
          </cell>
          <cell r="AG305" t="str">
            <v>SC</v>
          </cell>
          <cell r="AH305" t="str">
            <v>Hindu</v>
          </cell>
          <cell r="AI305" t="str">
            <v>GOVT. SENIOR SECONDARY SCHOOL ALNIYAWAS (219445)</v>
          </cell>
          <cell r="AJ305">
            <v>8140200308</v>
          </cell>
          <cell r="AK305">
            <v>8619654800</v>
          </cell>
          <cell r="AL305" t="str">
            <v>kodiya,riyan badi,kodiya,341513</v>
          </cell>
          <cell r="AM305">
            <v>13</v>
          </cell>
          <cell r="AN305">
            <v>8</v>
          </cell>
          <cell r="AO305" t="str">
            <v>A</v>
          </cell>
        </row>
        <row r="306">
          <cell r="Z306">
            <v>5212</v>
          </cell>
          <cell r="AA306">
            <v>44754</v>
          </cell>
          <cell r="AB306" t="str">
            <v>manjeet303</v>
          </cell>
          <cell r="AC306" t="str">
            <v>vijay303</v>
          </cell>
          <cell r="AD306" t="str">
            <v>JAMELA BANU</v>
          </cell>
          <cell r="AE306" t="str">
            <v>F</v>
          </cell>
          <cell r="AF306">
            <v>43211</v>
          </cell>
          <cell r="AG306" t="str">
            <v>SC</v>
          </cell>
          <cell r="AH306" t="str">
            <v>Hindu</v>
          </cell>
          <cell r="AI306" t="str">
            <v>GOVT. SENIOR SECONDARY SCHOOL ALNIYAWAS (219445)</v>
          </cell>
          <cell r="AJ306">
            <v>8140200308</v>
          </cell>
          <cell r="AK306">
            <v>8619654801</v>
          </cell>
          <cell r="AL306" t="str">
            <v>Alniyawas,Riyanbadi,Alniyawas,341513</v>
          </cell>
          <cell r="AM306">
            <v>16</v>
          </cell>
          <cell r="AN306">
            <v>8</v>
          </cell>
          <cell r="AO306" t="str">
            <v>A</v>
          </cell>
        </row>
        <row r="307">
          <cell r="Z307">
            <v>4792</v>
          </cell>
          <cell r="AB307" t="str">
            <v>manjeet304</v>
          </cell>
          <cell r="AC307" t="str">
            <v>vijay304</v>
          </cell>
          <cell r="AD307" t="str">
            <v>SANTOSH DEVI</v>
          </cell>
          <cell r="AE307" t="str">
            <v>M</v>
          </cell>
          <cell r="AF307">
            <v>43212</v>
          </cell>
          <cell r="AG307" t="str">
            <v>OBC</v>
          </cell>
          <cell r="AI307" t="str">
            <v>GOVT. SENIOR SECONDARY SCHOOL ALNIYAWAS (219445)</v>
          </cell>
          <cell r="AJ307">
            <v>8140200308</v>
          </cell>
          <cell r="AK307">
            <v>8619654802</v>
          </cell>
          <cell r="AL307" t="str">
            <v>SURAJGARH,RIYAN BADI,SURAJGARH,341513</v>
          </cell>
          <cell r="AM307">
            <v>13</v>
          </cell>
          <cell r="AN307">
            <v>8</v>
          </cell>
          <cell r="AO307" t="str">
            <v>A</v>
          </cell>
        </row>
        <row r="308">
          <cell r="Z308">
            <v>4579</v>
          </cell>
          <cell r="AB308" t="str">
            <v>manjeet305</v>
          </cell>
          <cell r="AC308" t="str">
            <v>vijay305</v>
          </cell>
          <cell r="AD308" t="str">
            <v>SENA DEVI</v>
          </cell>
          <cell r="AE308" t="str">
            <v>M</v>
          </cell>
          <cell r="AF308">
            <v>43213</v>
          </cell>
          <cell r="AG308" t="str">
            <v>SC</v>
          </cell>
          <cell r="AH308" t="str">
            <v>Hindu</v>
          </cell>
          <cell r="AI308" t="str">
            <v>GOVT. SENIOR SECONDARY SCHOOL ALNIYAWAS (219445)</v>
          </cell>
          <cell r="AJ308">
            <v>8140200308</v>
          </cell>
          <cell r="AK308">
            <v>8619654803</v>
          </cell>
          <cell r="AL308" t="str">
            <v>Alniyawas,Riyanbadi,Alniyawas,341513</v>
          </cell>
          <cell r="AM308">
            <v>11</v>
          </cell>
          <cell r="AN308">
            <v>8</v>
          </cell>
          <cell r="AO308" t="str">
            <v>A</v>
          </cell>
        </row>
        <row r="309">
          <cell r="Z309">
            <v>4696</v>
          </cell>
          <cell r="AB309" t="str">
            <v>manjeet306</v>
          </cell>
          <cell r="AC309" t="str">
            <v>vijay306</v>
          </cell>
          <cell r="AD309" t="str">
            <v>HASINA</v>
          </cell>
          <cell r="AE309" t="str">
            <v>M</v>
          </cell>
          <cell r="AF309">
            <v>43214</v>
          </cell>
          <cell r="AG309" t="str">
            <v>GEN</v>
          </cell>
          <cell r="AH309" t="str">
            <v>Hindu</v>
          </cell>
          <cell r="AI309" t="str">
            <v>GOVT. SENIOR SECONDARY SCHOOL ALNIYAWAS (219445)</v>
          </cell>
          <cell r="AJ309">
            <v>8140200308</v>
          </cell>
          <cell r="AK309">
            <v>8619654804</v>
          </cell>
          <cell r="AL309" t="str">
            <v>kodiya,riyan badi,kodiya,341513</v>
          </cell>
          <cell r="AM309">
            <v>13</v>
          </cell>
          <cell r="AN309">
            <v>8</v>
          </cell>
          <cell r="AO309" t="str">
            <v>A</v>
          </cell>
        </row>
        <row r="310">
          <cell r="Z310">
            <v>3975</v>
          </cell>
          <cell r="AB310" t="str">
            <v>manjeet307</v>
          </cell>
          <cell r="AC310" t="str">
            <v>vijay307</v>
          </cell>
          <cell r="AD310" t="str">
            <v>RUKAIYA BANU</v>
          </cell>
          <cell r="AE310" t="str">
            <v>M</v>
          </cell>
          <cell r="AF310">
            <v>43215</v>
          </cell>
          <cell r="AG310" t="str">
            <v>OBC</v>
          </cell>
          <cell r="AH310" t="str">
            <v>Muslim</v>
          </cell>
          <cell r="AI310" t="str">
            <v>GOVT. SENIOR SECONDARY SCHOOL ALNIYAWAS (219445)</v>
          </cell>
          <cell r="AJ310">
            <v>8140200308</v>
          </cell>
          <cell r="AK310">
            <v>8619654805</v>
          </cell>
          <cell r="AL310" t="str">
            <v>Alniyawas,Riyanbadi,Alniyawas,341513</v>
          </cell>
          <cell r="AM310">
            <v>13</v>
          </cell>
          <cell r="AN310">
            <v>8</v>
          </cell>
          <cell r="AO310" t="str">
            <v>A</v>
          </cell>
        </row>
        <row r="311">
          <cell r="Z311">
            <v>4012</v>
          </cell>
          <cell r="AB311" t="str">
            <v>manjeet308</v>
          </cell>
          <cell r="AC311" t="str">
            <v>vijay308</v>
          </cell>
          <cell r="AD311" t="str">
            <v>TAJ BANU</v>
          </cell>
          <cell r="AE311" t="str">
            <v>F</v>
          </cell>
          <cell r="AF311">
            <v>43216</v>
          </cell>
          <cell r="AG311" t="str">
            <v>OBC</v>
          </cell>
          <cell r="AH311" t="str">
            <v>Muslim</v>
          </cell>
          <cell r="AI311" t="str">
            <v>GOVT. SENIOR SECONDARY SCHOOL ALNIYAWAS (219445)</v>
          </cell>
          <cell r="AJ311">
            <v>8140200308</v>
          </cell>
          <cell r="AK311">
            <v>8619654806</v>
          </cell>
          <cell r="AL311" t="str">
            <v>Alniyawas,Riyanbadi,Alniyawas,341513</v>
          </cell>
          <cell r="AM311">
            <v>13</v>
          </cell>
          <cell r="AN311">
            <v>8</v>
          </cell>
          <cell r="AO311" t="str">
            <v>A</v>
          </cell>
        </row>
        <row r="312">
          <cell r="Z312">
            <v>5244</v>
          </cell>
          <cell r="AA312">
            <v>44757</v>
          </cell>
          <cell r="AB312" t="str">
            <v>manjeet309</v>
          </cell>
          <cell r="AC312" t="str">
            <v>vijay309</v>
          </cell>
          <cell r="AD312" t="str">
            <v>Munni Devi</v>
          </cell>
          <cell r="AE312" t="str">
            <v>M</v>
          </cell>
          <cell r="AF312">
            <v>43217</v>
          </cell>
          <cell r="AG312" t="str">
            <v>SC</v>
          </cell>
          <cell r="AH312" t="str">
            <v>Hindu</v>
          </cell>
          <cell r="AI312" t="str">
            <v>GOVT. SENIOR SECONDARY SCHOOL ALNIYAWAS (219445)</v>
          </cell>
          <cell r="AJ312">
            <v>8140200308</v>
          </cell>
          <cell r="AK312">
            <v>8619654807</v>
          </cell>
          <cell r="AL312" t="str">
            <v>kodiya,riyan badi,kodiya,341513</v>
          </cell>
          <cell r="AM312">
            <v>12</v>
          </cell>
          <cell r="AN312">
            <v>8</v>
          </cell>
          <cell r="AO312" t="str">
            <v>A</v>
          </cell>
        </row>
        <row r="313">
          <cell r="Z313">
            <v>3944</v>
          </cell>
          <cell r="AB313" t="str">
            <v>manjeet310</v>
          </cell>
          <cell r="AC313" t="str">
            <v>vijay310</v>
          </cell>
          <cell r="AD313" t="str">
            <v>RUKHSANA</v>
          </cell>
          <cell r="AE313" t="str">
            <v>M</v>
          </cell>
          <cell r="AF313">
            <v>43218</v>
          </cell>
          <cell r="AG313" t="str">
            <v>OBC</v>
          </cell>
          <cell r="AH313" t="str">
            <v>Muslim</v>
          </cell>
          <cell r="AI313" t="str">
            <v>GOVT. SENIOR SECONDARY SCHOOL ALNIYAWAS (219445)</v>
          </cell>
          <cell r="AJ313">
            <v>8140200308</v>
          </cell>
          <cell r="AK313">
            <v>8619654808</v>
          </cell>
          <cell r="AL313" t="str">
            <v>Alniyawas,Riyanbadi,Alniyawas,341513</v>
          </cell>
          <cell r="AM313">
            <v>13</v>
          </cell>
          <cell r="AN313">
            <v>8</v>
          </cell>
          <cell r="AO313" t="str">
            <v>A</v>
          </cell>
        </row>
        <row r="314">
          <cell r="Z314">
            <v>4064</v>
          </cell>
          <cell r="AB314" t="str">
            <v>manjeet311</v>
          </cell>
          <cell r="AC314" t="str">
            <v>vijay311</v>
          </cell>
          <cell r="AD314" t="str">
            <v>SALMA BANU</v>
          </cell>
          <cell r="AE314" t="str">
            <v>F</v>
          </cell>
          <cell r="AF314">
            <v>43219</v>
          </cell>
          <cell r="AG314" t="str">
            <v>OBC</v>
          </cell>
          <cell r="AH314" t="str">
            <v>Muslim</v>
          </cell>
          <cell r="AI314" t="str">
            <v>GOVT. SENIOR SECONDARY SCHOOL ALNIYAWAS (219445)</v>
          </cell>
          <cell r="AJ314">
            <v>8140200308</v>
          </cell>
          <cell r="AK314">
            <v>8619654809</v>
          </cell>
          <cell r="AL314" t="str">
            <v>Alniyawas,Riyanbadi,Alniyawas,341513</v>
          </cell>
          <cell r="AM314">
            <v>13</v>
          </cell>
          <cell r="AN314">
            <v>8</v>
          </cell>
          <cell r="AO314" t="str">
            <v>A</v>
          </cell>
        </row>
        <row r="315">
          <cell r="Z315">
            <v>3985</v>
          </cell>
          <cell r="AB315" t="str">
            <v>manjeet312</v>
          </cell>
          <cell r="AC315" t="str">
            <v>vijay312</v>
          </cell>
          <cell r="AD315" t="str">
            <v>RAJIYA BANU</v>
          </cell>
          <cell r="AE315" t="str">
            <v>F</v>
          </cell>
          <cell r="AF315">
            <v>43220</v>
          </cell>
          <cell r="AG315" t="str">
            <v>OBC</v>
          </cell>
          <cell r="AH315" t="str">
            <v>Muslim</v>
          </cell>
          <cell r="AI315" t="str">
            <v>GOVT. SENIOR SECONDARY SCHOOL ALNIYAWAS (219445)</v>
          </cell>
          <cell r="AJ315">
            <v>8140200308</v>
          </cell>
          <cell r="AK315">
            <v>8619654810</v>
          </cell>
          <cell r="AL315" t="str">
            <v>Alniyawas,Riyanbadi,Alniyawas,341513</v>
          </cell>
          <cell r="AM315">
            <v>14</v>
          </cell>
          <cell r="AN315">
            <v>8</v>
          </cell>
          <cell r="AO315" t="str">
            <v>A</v>
          </cell>
        </row>
        <row r="316">
          <cell r="Z316">
            <v>3866</v>
          </cell>
          <cell r="AB316" t="str">
            <v>manjeet313</v>
          </cell>
          <cell r="AC316" t="str">
            <v>vijay313</v>
          </cell>
          <cell r="AD316" t="str">
            <v>RAJIYA BANOO</v>
          </cell>
          <cell r="AE316" t="str">
            <v>M</v>
          </cell>
          <cell r="AF316">
            <v>43221</v>
          </cell>
          <cell r="AG316" t="str">
            <v>OBC</v>
          </cell>
          <cell r="AH316" t="str">
            <v>Hindu</v>
          </cell>
          <cell r="AI316" t="str">
            <v>GOVT. SENIOR SECONDARY SCHOOL ALNIYAWAS (219445)</v>
          </cell>
          <cell r="AJ316">
            <v>8140200308</v>
          </cell>
          <cell r="AK316">
            <v>8619654811</v>
          </cell>
          <cell r="AL316" t="str">
            <v>ALNIYAWAS,RIYANBADI,ALNIYAWAS,341513</v>
          </cell>
          <cell r="AM316">
            <v>11</v>
          </cell>
          <cell r="AN316">
            <v>8</v>
          </cell>
          <cell r="AO316" t="str">
            <v>A</v>
          </cell>
        </row>
        <row r="317">
          <cell r="Z317">
            <v>3973</v>
          </cell>
          <cell r="AB317" t="str">
            <v>manjeet314</v>
          </cell>
          <cell r="AC317" t="str">
            <v>vijay314</v>
          </cell>
          <cell r="AD317" t="str">
            <v>AFSANA</v>
          </cell>
          <cell r="AE317" t="str">
            <v>M</v>
          </cell>
          <cell r="AF317">
            <v>43222</v>
          </cell>
          <cell r="AG317" t="str">
            <v>SC</v>
          </cell>
          <cell r="AH317" t="str">
            <v>Hindu</v>
          </cell>
          <cell r="AI317" t="str">
            <v>GOVT. SENIOR SECONDARY SCHOOL ALNIYAWAS (219445)</v>
          </cell>
          <cell r="AJ317">
            <v>8140200308</v>
          </cell>
          <cell r="AK317">
            <v>8619654812</v>
          </cell>
          <cell r="AL317" t="str">
            <v>Alniyawas,Riyanbadi,Alniyawas,341513</v>
          </cell>
          <cell r="AM317">
            <v>13</v>
          </cell>
          <cell r="AN317">
            <v>8</v>
          </cell>
          <cell r="AO317" t="str">
            <v>A</v>
          </cell>
        </row>
        <row r="318">
          <cell r="Z318">
            <v>4013</v>
          </cell>
          <cell r="AB318" t="str">
            <v>manjeet315</v>
          </cell>
          <cell r="AC318" t="str">
            <v>vijay315</v>
          </cell>
          <cell r="AD318" t="str">
            <v>SAHNAZ</v>
          </cell>
          <cell r="AE318" t="str">
            <v>M</v>
          </cell>
          <cell r="AF318">
            <v>43223</v>
          </cell>
          <cell r="AG318" t="str">
            <v>OBC</v>
          </cell>
          <cell r="AH318" t="str">
            <v>Muslim</v>
          </cell>
          <cell r="AI318" t="str">
            <v>GOVT. SENIOR SECONDARY SCHOOL ALNIYAWAS (219445)</v>
          </cell>
          <cell r="AJ318">
            <v>8140200308</v>
          </cell>
          <cell r="AK318">
            <v>8619654813</v>
          </cell>
          <cell r="AL318" t="str">
            <v>Alniyawas,Riyanbadi,Alniyawas,341513</v>
          </cell>
          <cell r="AM318">
            <v>13</v>
          </cell>
          <cell r="AN318">
            <v>8</v>
          </cell>
          <cell r="AO318" t="str">
            <v>A</v>
          </cell>
        </row>
        <row r="319">
          <cell r="Z319">
            <v>4516</v>
          </cell>
          <cell r="AB319" t="str">
            <v>manjeet316</v>
          </cell>
          <cell r="AC319" t="str">
            <v>vijay316</v>
          </cell>
          <cell r="AD319" t="str">
            <v>RAJIYA BANO</v>
          </cell>
          <cell r="AE319" t="str">
            <v>F</v>
          </cell>
          <cell r="AF319">
            <v>43224</v>
          </cell>
          <cell r="AG319" t="str">
            <v>OBC</v>
          </cell>
          <cell r="AH319" t="str">
            <v>Hindu</v>
          </cell>
          <cell r="AI319" t="str">
            <v>GOVT. SENIOR SECONDARY SCHOOL ALNIYAWAS (219445)</v>
          </cell>
          <cell r="AJ319">
            <v>8140200308</v>
          </cell>
          <cell r="AK319">
            <v>8619654814</v>
          </cell>
          <cell r="AL319" t="str">
            <v>ALNIYAWAS,RIYANBADI,ALNIYAWAS,341513</v>
          </cell>
          <cell r="AM319">
            <v>12</v>
          </cell>
          <cell r="AN319">
            <v>8</v>
          </cell>
          <cell r="AO319" t="str">
            <v>A</v>
          </cell>
        </row>
        <row r="320">
          <cell r="Z320">
            <v>5015</v>
          </cell>
          <cell r="AB320" t="str">
            <v>manjeet317</v>
          </cell>
          <cell r="AC320" t="str">
            <v>vijay317</v>
          </cell>
          <cell r="AD320" t="str">
            <v>Vimla Devi</v>
          </cell>
          <cell r="AE320" t="str">
            <v>F</v>
          </cell>
          <cell r="AF320">
            <v>43225</v>
          </cell>
          <cell r="AG320" t="str">
            <v>OBC</v>
          </cell>
          <cell r="AI320" t="str">
            <v>GOVT. SENIOR SECONDARY SCHOOL ALNIYAWAS (219445)</v>
          </cell>
          <cell r="AJ320">
            <v>8140200308</v>
          </cell>
          <cell r="AK320">
            <v>8619654815</v>
          </cell>
          <cell r="AM320">
            <v>13</v>
          </cell>
          <cell r="AN320">
            <v>8</v>
          </cell>
          <cell r="AO320" t="str">
            <v>A</v>
          </cell>
        </row>
        <row r="321">
          <cell r="Z321">
            <v>5280</v>
          </cell>
          <cell r="AA321">
            <v>44767</v>
          </cell>
          <cell r="AB321" t="str">
            <v>manjeet318</v>
          </cell>
          <cell r="AC321" t="str">
            <v>vijay318</v>
          </cell>
          <cell r="AD321" t="str">
            <v>MANJU DEVI</v>
          </cell>
          <cell r="AE321" t="str">
            <v>M</v>
          </cell>
          <cell r="AF321">
            <v>43226</v>
          </cell>
          <cell r="AG321" t="str">
            <v>OBC</v>
          </cell>
          <cell r="AH321" t="str">
            <v>Hindu</v>
          </cell>
          <cell r="AI321" t="str">
            <v>GOVT. SENIOR SECONDARY SCHOOL ALNIYAWAS (219445)</v>
          </cell>
          <cell r="AJ321">
            <v>8140200308</v>
          </cell>
          <cell r="AK321">
            <v>8619654816</v>
          </cell>
          <cell r="AL321" t="str">
            <v>ALNIYAWAS,RIYAN BADI,ALNIYAWAS,341513</v>
          </cell>
          <cell r="AM321">
            <v>14</v>
          </cell>
          <cell r="AN321">
            <v>8</v>
          </cell>
          <cell r="AO321" t="str">
            <v>A</v>
          </cell>
        </row>
        <row r="322">
          <cell r="Z322">
            <v>3997</v>
          </cell>
          <cell r="AB322" t="str">
            <v>manjeet319</v>
          </cell>
          <cell r="AC322" t="str">
            <v>vijay319</v>
          </cell>
          <cell r="AD322" t="str">
            <v>GULSAN</v>
          </cell>
          <cell r="AE322" t="str">
            <v>F</v>
          </cell>
          <cell r="AF322">
            <v>43227</v>
          </cell>
          <cell r="AG322" t="str">
            <v>OBC</v>
          </cell>
          <cell r="AI322" t="str">
            <v>GOVT. SENIOR SECONDARY SCHOOL ALNIYAWAS (219445)</v>
          </cell>
          <cell r="AJ322">
            <v>8140200308</v>
          </cell>
          <cell r="AK322">
            <v>8619654817</v>
          </cell>
          <cell r="AM322">
            <v>15</v>
          </cell>
          <cell r="AN322">
            <v>8</v>
          </cell>
          <cell r="AO322" t="str">
            <v>A</v>
          </cell>
        </row>
        <row r="323">
          <cell r="Z323">
            <v>5209</v>
          </cell>
          <cell r="AA323">
            <v>44754</v>
          </cell>
          <cell r="AB323" t="str">
            <v>manjeet320</v>
          </cell>
          <cell r="AC323" t="str">
            <v>vijay320</v>
          </cell>
          <cell r="AD323" t="str">
            <v>Manju Kanwar</v>
          </cell>
          <cell r="AE323" t="str">
            <v>M</v>
          </cell>
          <cell r="AF323">
            <v>43228</v>
          </cell>
          <cell r="AG323" t="str">
            <v>OBC</v>
          </cell>
          <cell r="AH323" t="str">
            <v>Hindu</v>
          </cell>
          <cell r="AI323" t="str">
            <v>GOVT. SENIOR SECONDARY SCHOOL ALNIYAWAS (219445)</v>
          </cell>
          <cell r="AJ323">
            <v>8140200308</v>
          </cell>
          <cell r="AK323">
            <v>8619654818</v>
          </cell>
          <cell r="AL323" t="str">
            <v>ALNIYAWAS,BHRUNDA,ALNIYAWAS,341513</v>
          </cell>
          <cell r="AM323">
            <v>12</v>
          </cell>
          <cell r="AN323">
            <v>8</v>
          </cell>
          <cell r="AO323" t="str">
            <v>A</v>
          </cell>
        </row>
        <row r="324">
          <cell r="Z324">
            <v>5210</v>
          </cell>
          <cell r="AA324">
            <v>44754</v>
          </cell>
          <cell r="AB324" t="str">
            <v>manjeet321</v>
          </cell>
          <cell r="AC324" t="str">
            <v>vijay321</v>
          </cell>
          <cell r="AD324" t="str">
            <v>SULTANA BANO</v>
          </cell>
          <cell r="AE324" t="str">
            <v>M</v>
          </cell>
          <cell r="AF324">
            <v>43229</v>
          </cell>
          <cell r="AG324" t="str">
            <v>OBC</v>
          </cell>
          <cell r="AH324" t="str">
            <v>Hindu</v>
          </cell>
          <cell r="AI324" t="str">
            <v>GOVT. SENIOR SECONDARY SCHOOL ALNIYAWAS (219445)</v>
          </cell>
          <cell r="AJ324">
            <v>8140200308</v>
          </cell>
          <cell r="AK324">
            <v>8619654819</v>
          </cell>
          <cell r="AL324" t="str">
            <v>Alniyawas,Riyanbadi,Alniyawas,341513</v>
          </cell>
          <cell r="AM324">
            <v>15</v>
          </cell>
          <cell r="AN324">
            <v>8</v>
          </cell>
          <cell r="AO324" t="str">
            <v>A</v>
          </cell>
        </row>
        <row r="325">
          <cell r="Z325">
            <v>3921</v>
          </cell>
          <cell r="AB325" t="str">
            <v>manjeet322</v>
          </cell>
          <cell r="AC325" t="str">
            <v>vijay322</v>
          </cell>
          <cell r="AD325" t="str">
            <v>JAITOON</v>
          </cell>
          <cell r="AE325" t="str">
            <v>M</v>
          </cell>
          <cell r="AF325">
            <v>43230</v>
          </cell>
          <cell r="AG325" t="str">
            <v>SC</v>
          </cell>
          <cell r="AH325" t="str">
            <v>Hindu</v>
          </cell>
          <cell r="AI325" t="str">
            <v>GOVT. SENIOR SECONDARY SCHOOL ALNIYAWAS (219445)</v>
          </cell>
          <cell r="AJ325">
            <v>8140200308</v>
          </cell>
          <cell r="AK325">
            <v>8619654820</v>
          </cell>
          <cell r="AL325" t="str">
            <v>ALNIYAWAS,RIYAN BARI,ALNIYAWAS,341513</v>
          </cell>
          <cell r="AM325">
            <v>14</v>
          </cell>
          <cell r="AN325">
            <v>9</v>
          </cell>
          <cell r="AO325" t="str">
            <v>A</v>
          </cell>
        </row>
        <row r="326">
          <cell r="Z326">
            <v>3903</v>
          </cell>
          <cell r="AB326" t="str">
            <v>manjeet323</v>
          </cell>
          <cell r="AC326" t="str">
            <v>vijay323</v>
          </cell>
          <cell r="AD326" t="str">
            <v>SHANTI DEVI</v>
          </cell>
          <cell r="AE326" t="str">
            <v>M</v>
          </cell>
          <cell r="AF326">
            <v>43231</v>
          </cell>
          <cell r="AG326" t="str">
            <v>OBC</v>
          </cell>
          <cell r="AH326" t="str">
            <v>Muslim</v>
          </cell>
          <cell r="AI326" t="str">
            <v>GOVT. SENIOR SECONDARY SCHOOL ALNIYAWAS (219445)</v>
          </cell>
          <cell r="AJ326">
            <v>8140200308</v>
          </cell>
          <cell r="AK326">
            <v>8619654821</v>
          </cell>
          <cell r="AL326" t="str">
            <v>Alniyawas,Riyanbadi,Alniyawas,341513</v>
          </cell>
          <cell r="AM326">
            <v>14</v>
          </cell>
          <cell r="AN326">
            <v>9</v>
          </cell>
          <cell r="AO326" t="str">
            <v>A</v>
          </cell>
        </row>
        <row r="327">
          <cell r="Z327">
            <v>4717</v>
          </cell>
          <cell r="AB327" t="str">
            <v>manjeet324</v>
          </cell>
          <cell r="AC327" t="str">
            <v>vijay324</v>
          </cell>
          <cell r="AD327" t="str">
            <v>BAJU DEVI</v>
          </cell>
          <cell r="AE327" t="str">
            <v>M</v>
          </cell>
          <cell r="AF327">
            <v>43232</v>
          </cell>
          <cell r="AG327" t="str">
            <v>OBC</v>
          </cell>
          <cell r="AH327" t="str">
            <v>Muslim</v>
          </cell>
          <cell r="AI327" t="str">
            <v>GOVT. SENIOR SECONDARY SCHOOL ALNIYAWAS (219445)</v>
          </cell>
          <cell r="AJ327">
            <v>8140200308</v>
          </cell>
          <cell r="AK327">
            <v>8619654822</v>
          </cell>
          <cell r="AL327" t="str">
            <v>ALNIYAWAS,RIYAN BARI,ALNIYAWAS,341513</v>
          </cell>
          <cell r="AM327">
            <v>13</v>
          </cell>
          <cell r="AN327">
            <v>9</v>
          </cell>
          <cell r="AO327" t="str">
            <v>A</v>
          </cell>
        </row>
        <row r="328">
          <cell r="Z328">
            <v>3934</v>
          </cell>
          <cell r="AB328" t="str">
            <v>manjeet325</v>
          </cell>
          <cell r="AC328" t="str">
            <v>vijay325</v>
          </cell>
          <cell r="AD328" t="str">
            <v>LALI BANOO</v>
          </cell>
          <cell r="AE328" t="str">
            <v>M</v>
          </cell>
          <cell r="AF328">
            <v>43233</v>
          </cell>
          <cell r="AG328" t="str">
            <v>SC</v>
          </cell>
          <cell r="AH328" t="str">
            <v>Hindu</v>
          </cell>
          <cell r="AI328" t="str">
            <v>GOVT. SENIOR SECONDARY SCHOOL ALNIYAWAS (219445)</v>
          </cell>
          <cell r="AJ328">
            <v>8140200308</v>
          </cell>
          <cell r="AK328">
            <v>8619654823</v>
          </cell>
          <cell r="AL328" t="str">
            <v>SURAJGARH,RIYAN BADI,SURAJGARH,341513</v>
          </cell>
          <cell r="AM328">
            <v>15</v>
          </cell>
          <cell r="AN328">
            <v>9</v>
          </cell>
          <cell r="AO328" t="str">
            <v>A</v>
          </cell>
        </row>
        <row r="329">
          <cell r="Z329">
            <v>4561</v>
          </cell>
          <cell r="AB329" t="str">
            <v>manjeet326</v>
          </cell>
          <cell r="AC329" t="str">
            <v>vijay326</v>
          </cell>
          <cell r="AD329" t="str">
            <v>KAILASHI DEVI</v>
          </cell>
          <cell r="AE329" t="str">
            <v>M</v>
          </cell>
          <cell r="AF329">
            <v>43234</v>
          </cell>
          <cell r="AG329" t="str">
            <v>OBC</v>
          </cell>
          <cell r="AH329" t="str">
            <v>Muslim</v>
          </cell>
          <cell r="AI329" t="str">
            <v>GOVT. SENIOR SECONDARY SCHOOL ALNIYAWAS (219445)</v>
          </cell>
          <cell r="AJ329">
            <v>8140200308</v>
          </cell>
          <cell r="AK329">
            <v>8619654824</v>
          </cell>
          <cell r="AL329" t="str">
            <v>Masjid Ke pass,Riyanbadi,Alniyawas,341513</v>
          </cell>
          <cell r="AM329">
            <v>14</v>
          </cell>
          <cell r="AN329">
            <v>9</v>
          </cell>
          <cell r="AO329" t="str">
            <v>A</v>
          </cell>
        </row>
        <row r="330">
          <cell r="Z330">
            <v>5141</v>
          </cell>
          <cell r="AA330">
            <v>44746</v>
          </cell>
          <cell r="AB330" t="str">
            <v>manjeet327</v>
          </cell>
          <cell r="AC330" t="str">
            <v>vijay327</v>
          </cell>
          <cell r="AD330" t="str">
            <v>Munni Devi</v>
          </cell>
          <cell r="AE330" t="str">
            <v>M</v>
          </cell>
          <cell r="AF330">
            <v>43235</v>
          </cell>
          <cell r="AG330" t="str">
            <v>OBC</v>
          </cell>
          <cell r="AH330" t="str">
            <v>Hindu</v>
          </cell>
          <cell r="AI330" t="str">
            <v>GOVT. SENIOR SECONDARY SCHOOL ALNIYAWAS (219445)</v>
          </cell>
          <cell r="AJ330">
            <v>8140200308</v>
          </cell>
          <cell r="AK330">
            <v>8619654825</v>
          </cell>
          <cell r="AL330" t="str">
            <v>ALNIYAWAS,RIYAN BARI,ALNIYAWAS,341513</v>
          </cell>
          <cell r="AM330">
            <v>12</v>
          </cell>
          <cell r="AN330">
            <v>9</v>
          </cell>
          <cell r="AO330" t="str">
            <v>A</v>
          </cell>
        </row>
        <row r="331">
          <cell r="Z331">
            <v>5284</v>
          </cell>
          <cell r="AA331">
            <v>44770</v>
          </cell>
          <cell r="AB331" t="str">
            <v>manjeet328</v>
          </cell>
          <cell r="AC331" t="str">
            <v>vijay328</v>
          </cell>
          <cell r="AD331" t="str">
            <v>ANTAR KANWAR</v>
          </cell>
          <cell r="AE331" t="str">
            <v>M</v>
          </cell>
          <cell r="AF331">
            <v>43236</v>
          </cell>
          <cell r="AG331" t="str">
            <v>OBC</v>
          </cell>
          <cell r="AH331" t="str">
            <v>Muslim</v>
          </cell>
          <cell r="AI331" t="str">
            <v>GOVT. SENIOR SECONDARY SCHOOL ALNIYAWAS (219445)</v>
          </cell>
          <cell r="AJ331">
            <v>8140200308</v>
          </cell>
          <cell r="AK331">
            <v>8619654826</v>
          </cell>
          <cell r="AL331" t="str">
            <v>alniyawas,riyanbadi,alniyawas,341513</v>
          </cell>
          <cell r="AM331">
            <v>16</v>
          </cell>
          <cell r="AN331">
            <v>9</v>
          </cell>
          <cell r="AO331" t="str">
            <v>A</v>
          </cell>
        </row>
        <row r="332">
          <cell r="Z332">
            <v>5191</v>
          </cell>
          <cell r="AA332">
            <v>44753</v>
          </cell>
          <cell r="AB332" t="str">
            <v>manjeet329</v>
          </cell>
          <cell r="AC332" t="str">
            <v>vijay329</v>
          </cell>
          <cell r="AD332" t="str">
            <v>Mosami Devi</v>
          </cell>
          <cell r="AE332" t="str">
            <v>M</v>
          </cell>
          <cell r="AF332">
            <v>43237</v>
          </cell>
          <cell r="AG332" t="str">
            <v>OBC</v>
          </cell>
          <cell r="AH332" t="str">
            <v>Hindu</v>
          </cell>
          <cell r="AI332" t="str">
            <v>GOVT. SENIOR SECONDARY SCHOOL ALNIYAWAS (219445)</v>
          </cell>
          <cell r="AJ332">
            <v>8140200308</v>
          </cell>
          <cell r="AK332">
            <v>8619654827</v>
          </cell>
          <cell r="AL332" t="str">
            <v>ALNIYAWAS,RIYAN BARI,ALNIYAWAS,341513</v>
          </cell>
          <cell r="AM332">
            <v>13</v>
          </cell>
          <cell r="AN332">
            <v>9</v>
          </cell>
          <cell r="AO332" t="str">
            <v>A</v>
          </cell>
        </row>
        <row r="333">
          <cell r="Z333">
            <v>5226</v>
          </cell>
          <cell r="AA333">
            <v>44755</v>
          </cell>
          <cell r="AB333" t="str">
            <v>manjeet330</v>
          </cell>
          <cell r="AC333" t="str">
            <v>vijay330</v>
          </cell>
          <cell r="AD333" t="str">
            <v>Babli Devi</v>
          </cell>
          <cell r="AE333" t="str">
            <v>M</v>
          </cell>
          <cell r="AF333">
            <v>43238</v>
          </cell>
          <cell r="AG333" t="str">
            <v>SC</v>
          </cell>
          <cell r="AH333" t="str">
            <v>Hindu</v>
          </cell>
          <cell r="AI333" t="str">
            <v>GOVT. SENIOR SECONDARY SCHOOL ALNIYAWAS (219445)</v>
          </cell>
          <cell r="AJ333">
            <v>8140200308</v>
          </cell>
          <cell r="AK333">
            <v>8619654828</v>
          </cell>
          <cell r="AL333" t="str">
            <v>Bewar,Bewar,Bewar,341513</v>
          </cell>
          <cell r="AM333">
            <v>14</v>
          </cell>
          <cell r="AN333">
            <v>9</v>
          </cell>
          <cell r="AO333" t="str">
            <v>A</v>
          </cell>
        </row>
        <row r="334">
          <cell r="Z334">
            <v>4748</v>
          </cell>
          <cell r="AB334" t="str">
            <v>manjeet331</v>
          </cell>
          <cell r="AC334" t="str">
            <v>vijay331</v>
          </cell>
          <cell r="AD334" t="str">
            <v>SURMA DEVI</v>
          </cell>
          <cell r="AE334" t="str">
            <v>M</v>
          </cell>
          <cell r="AF334">
            <v>43239</v>
          </cell>
          <cell r="AG334" t="str">
            <v>OBC</v>
          </cell>
          <cell r="AH334" t="str">
            <v>Hindu</v>
          </cell>
          <cell r="AI334" t="str">
            <v>GOVT. SENIOR SECONDARY SCHOOL ALNIYAWAS (219445)</v>
          </cell>
          <cell r="AJ334">
            <v>8140200308</v>
          </cell>
          <cell r="AK334">
            <v>8619654829</v>
          </cell>
          <cell r="AL334" t="str">
            <v>ALNIYAWAS,RIYAN BARI,ALNIYAWAS,341513</v>
          </cell>
          <cell r="AM334">
            <v>14</v>
          </cell>
          <cell r="AN334">
            <v>9</v>
          </cell>
          <cell r="AO334" t="str">
            <v>A</v>
          </cell>
        </row>
        <row r="335">
          <cell r="Z335">
            <v>5223</v>
          </cell>
          <cell r="AA335">
            <v>44755</v>
          </cell>
          <cell r="AB335" t="str">
            <v>manjeet332</v>
          </cell>
          <cell r="AC335" t="str">
            <v>vijay332</v>
          </cell>
          <cell r="AD335" t="str">
            <v>Vimla Devi</v>
          </cell>
          <cell r="AE335" t="str">
            <v>M</v>
          </cell>
          <cell r="AF335">
            <v>43240</v>
          </cell>
          <cell r="AG335" t="str">
            <v>SC</v>
          </cell>
          <cell r="AH335" t="str">
            <v>Hindu</v>
          </cell>
          <cell r="AI335" t="str">
            <v>GOVT. SENIOR SECONDARY SCHOOL ALNIYAWAS (219445)</v>
          </cell>
          <cell r="AJ335">
            <v>8140200308</v>
          </cell>
          <cell r="AK335">
            <v>8619654830</v>
          </cell>
          <cell r="AL335" t="str">
            <v>Alniyawas,Riyanbadi,Alniyawas,341513</v>
          </cell>
          <cell r="AM335">
            <v>16</v>
          </cell>
          <cell r="AN335">
            <v>9</v>
          </cell>
          <cell r="AO335" t="str">
            <v>A</v>
          </cell>
        </row>
        <row r="336">
          <cell r="Z336">
            <v>5254</v>
          </cell>
          <cell r="AA336">
            <v>44760</v>
          </cell>
          <cell r="AB336" t="str">
            <v>manjeet333</v>
          </cell>
          <cell r="AC336" t="str">
            <v>vijay333</v>
          </cell>
          <cell r="AD336" t="str">
            <v>MANJU DEVI</v>
          </cell>
          <cell r="AE336" t="str">
            <v>F</v>
          </cell>
          <cell r="AF336">
            <v>43241</v>
          </cell>
          <cell r="AG336" t="str">
            <v>OBC</v>
          </cell>
          <cell r="AH336" t="str">
            <v>Hindu</v>
          </cell>
          <cell r="AI336" t="str">
            <v>GOVT. SENIOR SECONDARY SCHOOL ALNIYAWAS (219445)</v>
          </cell>
          <cell r="AJ336">
            <v>8140200308</v>
          </cell>
          <cell r="AK336">
            <v>8619654831</v>
          </cell>
          <cell r="AL336" t="str">
            <v>ALNIYAWAS,RIYAN BARI,ALNIYAWAS,341513</v>
          </cell>
          <cell r="AM336">
            <v>13</v>
          </cell>
          <cell r="AN336">
            <v>9</v>
          </cell>
          <cell r="AO336" t="str">
            <v>A</v>
          </cell>
        </row>
        <row r="337">
          <cell r="Z337">
            <v>5147</v>
          </cell>
          <cell r="AA337">
            <v>44746</v>
          </cell>
          <cell r="AB337" t="str">
            <v>manjeet334</v>
          </cell>
          <cell r="AC337" t="str">
            <v>vijay334</v>
          </cell>
          <cell r="AD337" t="str">
            <v>GATTU DEVI</v>
          </cell>
          <cell r="AE337" t="str">
            <v>M</v>
          </cell>
          <cell r="AF337">
            <v>43242</v>
          </cell>
          <cell r="AG337" t="str">
            <v>OBC</v>
          </cell>
          <cell r="AH337" t="str">
            <v>Muslim</v>
          </cell>
          <cell r="AI337" t="str">
            <v>GOVT. SENIOR SECONDARY SCHOOL ALNIYAWAS (219445)</v>
          </cell>
          <cell r="AJ337">
            <v>8140200308</v>
          </cell>
          <cell r="AK337">
            <v>8619654832</v>
          </cell>
          <cell r="AL337" t="str">
            <v>alniyawas,Riyan Badi,alniyawas,341513</v>
          </cell>
          <cell r="AM337">
            <v>15</v>
          </cell>
          <cell r="AN337">
            <v>9</v>
          </cell>
          <cell r="AO337" t="str">
            <v>A</v>
          </cell>
        </row>
        <row r="338">
          <cell r="Z338">
            <v>3917</v>
          </cell>
          <cell r="AA338">
            <v>44775</v>
          </cell>
          <cell r="AB338" t="str">
            <v>manjeet335</v>
          </cell>
          <cell r="AC338" t="str">
            <v>vijay335</v>
          </cell>
          <cell r="AD338" t="str">
            <v>FIROZA BANOO</v>
          </cell>
          <cell r="AE338" t="str">
            <v>F</v>
          </cell>
          <cell r="AF338">
            <v>43243</v>
          </cell>
          <cell r="AG338" t="str">
            <v>OBC</v>
          </cell>
          <cell r="AH338" t="str">
            <v>Hindu</v>
          </cell>
          <cell r="AI338" t="str">
            <v>GOVT. SENIOR SECONDARY SCHOOL ALNIYAWAS (219445)</v>
          </cell>
          <cell r="AJ338">
            <v>8140200308</v>
          </cell>
          <cell r="AK338">
            <v>8619654833</v>
          </cell>
          <cell r="AL338" t="str">
            <v>ALNIYAWAS,RIYAN BARI,ALNIYAWAS,341513</v>
          </cell>
          <cell r="AM338">
            <v>12</v>
          </cell>
          <cell r="AN338">
            <v>9</v>
          </cell>
          <cell r="AO338" t="str">
            <v>A</v>
          </cell>
        </row>
        <row r="339">
          <cell r="Z339">
            <v>5285</v>
          </cell>
          <cell r="AA339">
            <v>44770</v>
          </cell>
          <cell r="AB339" t="str">
            <v>manjeet336</v>
          </cell>
          <cell r="AC339" t="str">
            <v>vijay336</v>
          </cell>
          <cell r="AD339" t="str">
            <v>Sakila</v>
          </cell>
          <cell r="AE339" t="str">
            <v>F</v>
          </cell>
          <cell r="AF339">
            <v>43244</v>
          </cell>
          <cell r="AG339" t="str">
            <v>OBC</v>
          </cell>
          <cell r="AH339" t="str">
            <v>Hindu</v>
          </cell>
          <cell r="AI339" t="str">
            <v>GOVT. SENIOR SECONDARY SCHOOL ALNIYAWAS (219445)</v>
          </cell>
          <cell r="AJ339">
            <v>8140200308</v>
          </cell>
          <cell r="AK339">
            <v>8619654834</v>
          </cell>
          <cell r="AL339" t="str">
            <v>ALNIYAWAS,RIYAN BARI,ALNIYAWAS,341513</v>
          </cell>
          <cell r="AM339">
            <v>14</v>
          </cell>
          <cell r="AN339">
            <v>9</v>
          </cell>
          <cell r="AO339" t="str">
            <v>A</v>
          </cell>
        </row>
        <row r="340">
          <cell r="Z340">
            <v>3887</v>
          </cell>
          <cell r="AB340" t="str">
            <v>manjeet337</v>
          </cell>
          <cell r="AC340" t="str">
            <v>vijay337</v>
          </cell>
          <cell r="AD340" t="str">
            <v>MANJU DEVI</v>
          </cell>
          <cell r="AE340" t="str">
            <v>F</v>
          </cell>
          <cell r="AF340">
            <v>43245</v>
          </cell>
          <cell r="AG340" t="str">
            <v>SC</v>
          </cell>
          <cell r="AH340" t="str">
            <v>Hindu</v>
          </cell>
          <cell r="AI340" t="str">
            <v>GOVT. SENIOR SECONDARY SCHOOL ALNIYAWAS (219445)</v>
          </cell>
          <cell r="AJ340">
            <v>8140200308</v>
          </cell>
          <cell r="AK340">
            <v>8619654835</v>
          </cell>
          <cell r="AL340" t="str">
            <v>Alniyawas,Riyanbadi,Alniyawas,341513</v>
          </cell>
          <cell r="AM340">
            <v>15</v>
          </cell>
          <cell r="AN340">
            <v>9</v>
          </cell>
          <cell r="AO340" t="str">
            <v>A</v>
          </cell>
        </row>
        <row r="341">
          <cell r="Z341">
            <v>4713</v>
          </cell>
          <cell r="AB341" t="str">
            <v>manjeet338</v>
          </cell>
          <cell r="AC341" t="str">
            <v>vijay338</v>
          </cell>
          <cell r="AD341" t="str">
            <v>INDRA DEVI</v>
          </cell>
          <cell r="AE341" t="str">
            <v>F</v>
          </cell>
          <cell r="AF341">
            <v>43246</v>
          </cell>
          <cell r="AG341" t="str">
            <v>GEN</v>
          </cell>
          <cell r="AH341" t="str">
            <v>Hindu</v>
          </cell>
          <cell r="AI341" t="str">
            <v>GOVT. SENIOR SECONDARY SCHOOL ALNIYAWAS (219445)</v>
          </cell>
          <cell r="AJ341">
            <v>8140200308</v>
          </cell>
          <cell r="AK341">
            <v>8619654836</v>
          </cell>
          <cell r="AL341" t="str">
            <v>KOD,RIYANBADI,ALNIYAWAS,341513</v>
          </cell>
          <cell r="AM341">
            <v>14</v>
          </cell>
          <cell r="AN341">
            <v>9</v>
          </cell>
          <cell r="AO341" t="str">
            <v>A</v>
          </cell>
        </row>
        <row r="342">
          <cell r="Z342">
            <v>4272</v>
          </cell>
          <cell r="AB342" t="str">
            <v>manjeet339</v>
          </cell>
          <cell r="AC342" t="str">
            <v>vijay339</v>
          </cell>
          <cell r="AD342" t="str">
            <v>AKHLESH KANWAR</v>
          </cell>
          <cell r="AE342" t="str">
            <v>M</v>
          </cell>
          <cell r="AF342">
            <v>43247</v>
          </cell>
          <cell r="AG342" t="str">
            <v>SBC</v>
          </cell>
          <cell r="AH342" t="str">
            <v>Hindu</v>
          </cell>
          <cell r="AI342" t="str">
            <v>GOVT. SENIOR SECONDARY SCHOOL ALNIYAWAS (219445)</v>
          </cell>
          <cell r="AJ342">
            <v>8140200308</v>
          </cell>
          <cell r="AK342">
            <v>8619654837</v>
          </cell>
          <cell r="AL342" t="str">
            <v>GURJAR MOHALLA,RIYAN BARI,AALANIYAWAS,341513</v>
          </cell>
          <cell r="AM342">
            <v>13</v>
          </cell>
          <cell r="AN342">
            <v>9</v>
          </cell>
          <cell r="AO342" t="str">
            <v>A</v>
          </cell>
        </row>
        <row r="343">
          <cell r="Z343">
            <v>4981</v>
          </cell>
          <cell r="AB343" t="str">
            <v>manjeet340</v>
          </cell>
          <cell r="AC343" t="str">
            <v>vijay340</v>
          </cell>
          <cell r="AD343" t="str">
            <v>Jamela</v>
          </cell>
          <cell r="AE343" t="str">
            <v>M</v>
          </cell>
          <cell r="AF343">
            <v>43248</v>
          </cell>
          <cell r="AG343" t="str">
            <v>OBC</v>
          </cell>
          <cell r="AH343" t="str">
            <v>Hindu</v>
          </cell>
          <cell r="AI343" t="str">
            <v>GOVT. SENIOR SECONDARY SCHOOL ALNIYAWAS (219445)</v>
          </cell>
          <cell r="AJ343">
            <v>8140200308</v>
          </cell>
          <cell r="AK343">
            <v>8619654838</v>
          </cell>
          <cell r="AL343" t="str">
            <v>ALNIYAWAS,RIYANBADI,ALNIYAWAS,341513</v>
          </cell>
          <cell r="AM343">
            <v>17</v>
          </cell>
          <cell r="AN343">
            <v>9</v>
          </cell>
          <cell r="AO343" t="str">
            <v>A</v>
          </cell>
        </row>
        <row r="344">
          <cell r="Z344">
            <v>5278</v>
          </cell>
          <cell r="AA344">
            <v>44764</v>
          </cell>
          <cell r="AB344" t="str">
            <v>manjeet341</v>
          </cell>
          <cell r="AC344" t="str">
            <v>vijay341</v>
          </cell>
          <cell r="AD344" t="str">
            <v>RAISA BANO</v>
          </cell>
          <cell r="AE344" t="str">
            <v>M</v>
          </cell>
          <cell r="AF344">
            <v>43249</v>
          </cell>
          <cell r="AG344" t="str">
            <v>OBC</v>
          </cell>
          <cell r="AH344" t="str">
            <v>Muslim</v>
          </cell>
          <cell r="AI344" t="str">
            <v>GOVT. SENIOR SECONDARY SCHOOL ALNIYAWAS (219445)</v>
          </cell>
          <cell r="AJ344">
            <v>8140200308</v>
          </cell>
          <cell r="AK344">
            <v>8619654839</v>
          </cell>
          <cell r="AL344" t="str">
            <v>Alniyawas,Riyan Badi,Alniyawas,341513</v>
          </cell>
          <cell r="AM344">
            <v>13</v>
          </cell>
          <cell r="AN344">
            <v>9</v>
          </cell>
          <cell r="AO344" t="str">
            <v>A</v>
          </cell>
        </row>
        <row r="345">
          <cell r="Z345">
            <v>5224</v>
          </cell>
          <cell r="AA345">
            <v>44755</v>
          </cell>
          <cell r="AB345" t="str">
            <v>manjeet342</v>
          </cell>
          <cell r="AC345" t="str">
            <v>vijay342</v>
          </cell>
          <cell r="AD345" t="str">
            <v>Vimla Devi</v>
          </cell>
          <cell r="AE345" t="str">
            <v>M</v>
          </cell>
          <cell r="AF345">
            <v>43250</v>
          </cell>
          <cell r="AG345" t="str">
            <v>GEN</v>
          </cell>
          <cell r="AH345" t="str">
            <v>Hindu</v>
          </cell>
          <cell r="AI345" t="str">
            <v>GOVT. SENIOR SECONDARY SCHOOL ALNIYAWAS (219445)</v>
          </cell>
          <cell r="AJ345">
            <v>8140200308</v>
          </cell>
          <cell r="AK345">
            <v>8619654840</v>
          </cell>
          <cell r="AL345" t="str">
            <v>KODIYA,RIYAN BARI,KODIYA,341513</v>
          </cell>
          <cell r="AM345">
            <v>14</v>
          </cell>
          <cell r="AN345">
            <v>9</v>
          </cell>
          <cell r="AO345" t="str">
            <v>A</v>
          </cell>
        </row>
        <row r="346">
          <cell r="Z346">
            <v>3905</v>
          </cell>
          <cell r="AB346" t="str">
            <v>manjeet343</v>
          </cell>
          <cell r="AC346" t="str">
            <v>vijay343</v>
          </cell>
          <cell r="AD346" t="str">
            <v>BIDAMI DEVI</v>
          </cell>
          <cell r="AE346" t="str">
            <v>M</v>
          </cell>
          <cell r="AF346">
            <v>43251</v>
          </cell>
          <cell r="AG346" t="str">
            <v>GEN</v>
          </cell>
          <cell r="AH346" t="str">
            <v>Hindu</v>
          </cell>
          <cell r="AI346" t="str">
            <v>GOVT. SENIOR SECONDARY SCHOOL ALNIYAWAS (219445)</v>
          </cell>
          <cell r="AJ346">
            <v>8140200308</v>
          </cell>
          <cell r="AK346">
            <v>8619654841</v>
          </cell>
          <cell r="AL346" t="str">
            <v>VPO-ALNIYAWAS,RIYAN BARI,ALNIYAWAS,341513</v>
          </cell>
          <cell r="AM346">
            <v>15</v>
          </cell>
          <cell r="AN346">
            <v>9</v>
          </cell>
          <cell r="AO346" t="str">
            <v>A</v>
          </cell>
        </row>
        <row r="347">
          <cell r="Z347">
            <v>5253</v>
          </cell>
          <cell r="AA347">
            <v>44760</v>
          </cell>
          <cell r="AB347" t="str">
            <v>manjeet344</v>
          </cell>
          <cell r="AC347" t="str">
            <v>vijay344</v>
          </cell>
          <cell r="AD347" t="str">
            <v>Raju Devi</v>
          </cell>
          <cell r="AE347" t="str">
            <v>M</v>
          </cell>
          <cell r="AF347">
            <v>43252</v>
          </cell>
          <cell r="AG347" t="str">
            <v>OBC</v>
          </cell>
          <cell r="AH347" t="str">
            <v>Jain</v>
          </cell>
          <cell r="AI347" t="str">
            <v>GOVT. SENIOR SECONDARY SCHOOL ALNIYAWAS (219445)</v>
          </cell>
          <cell r="AJ347">
            <v>8140200308</v>
          </cell>
          <cell r="AK347">
            <v>8619654842</v>
          </cell>
          <cell r="AL347" t="str">
            <v>PIPLIYA,RIYAN BARI,PIPLIYA,341513</v>
          </cell>
          <cell r="AM347">
            <v>14</v>
          </cell>
          <cell r="AN347">
            <v>9</v>
          </cell>
          <cell r="AO347" t="str">
            <v>A</v>
          </cell>
        </row>
        <row r="348">
          <cell r="Z348">
            <v>3925</v>
          </cell>
          <cell r="AB348" t="str">
            <v>manjeet345</v>
          </cell>
          <cell r="AC348" t="str">
            <v>vijay345</v>
          </cell>
          <cell r="AD348" t="str">
            <v>GEETA DEVI</v>
          </cell>
          <cell r="AE348" t="str">
            <v>M</v>
          </cell>
          <cell r="AF348">
            <v>43253</v>
          </cell>
          <cell r="AG348" t="str">
            <v>OBC</v>
          </cell>
          <cell r="AH348" t="str">
            <v>Hindu</v>
          </cell>
          <cell r="AI348" t="str">
            <v>GOVT. SENIOR SECONDARY SCHOOL ALNIYAWAS (219445)</v>
          </cell>
          <cell r="AJ348">
            <v>8140200308</v>
          </cell>
          <cell r="AK348">
            <v>8619654843</v>
          </cell>
          <cell r="AL348" t="str">
            <v>ALNIYAWAS,RIYANBADI,ALNIYAWAS,341513</v>
          </cell>
          <cell r="AM348">
            <v>14</v>
          </cell>
          <cell r="AN348">
            <v>9</v>
          </cell>
          <cell r="AO348" t="str">
            <v>A</v>
          </cell>
        </row>
        <row r="349">
          <cell r="Z349">
            <v>5279</v>
          </cell>
          <cell r="AA349">
            <v>44764</v>
          </cell>
          <cell r="AB349" t="str">
            <v>manjeet346</v>
          </cell>
          <cell r="AC349" t="str">
            <v>vijay346</v>
          </cell>
          <cell r="AD349" t="str">
            <v>Tulsi Devi</v>
          </cell>
          <cell r="AE349" t="str">
            <v>M</v>
          </cell>
          <cell r="AF349">
            <v>43254</v>
          </cell>
          <cell r="AG349" t="str">
            <v>SC</v>
          </cell>
          <cell r="AH349" t="str">
            <v>Hindu</v>
          </cell>
          <cell r="AI349" t="str">
            <v>GOVT. SENIOR SECONDARY SCHOOL ALNIYAWAS (219445)</v>
          </cell>
          <cell r="AJ349">
            <v>8140200308</v>
          </cell>
          <cell r="AK349">
            <v>8619654844</v>
          </cell>
          <cell r="AL349" t="str">
            <v>Alniyawas,Riyanbadi,Alniyawas,341513</v>
          </cell>
          <cell r="AM349">
            <v>15</v>
          </cell>
          <cell r="AN349">
            <v>9</v>
          </cell>
          <cell r="AO349" t="str">
            <v>A</v>
          </cell>
        </row>
        <row r="350">
          <cell r="Z350">
            <v>5282</v>
          </cell>
          <cell r="AA350">
            <v>44767</v>
          </cell>
          <cell r="AB350" t="str">
            <v>manjeet347</v>
          </cell>
          <cell r="AC350" t="str">
            <v>vijay347</v>
          </cell>
          <cell r="AD350" t="str">
            <v>Presta Devi</v>
          </cell>
          <cell r="AE350" t="str">
            <v>M</v>
          </cell>
          <cell r="AF350">
            <v>43255</v>
          </cell>
          <cell r="AG350" t="str">
            <v>OBC</v>
          </cell>
          <cell r="AH350" t="str">
            <v>Muslim</v>
          </cell>
          <cell r="AI350" t="str">
            <v>GOVT. SENIOR SECONDARY SCHOOL ALNIYAWAS (219445)</v>
          </cell>
          <cell r="AJ350">
            <v>8140200308</v>
          </cell>
          <cell r="AK350">
            <v>8619654845</v>
          </cell>
          <cell r="AL350" t="str">
            <v>Alniyawas,Riyanbadi,Alniyawas,341513</v>
          </cell>
          <cell r="AM350">
            <v>14</v>
          </cell>
          <cell r="AN350">
            <v>9</v>
          </cell>
          <cell r="AO350" t="str">
            <v>A</v>
          </cell>
        </row>
        <row r="351">
          <cell r="Z351">
            <v>5276</v>
          </cell>
          <cell r="AA351">
            <v>44763</v>
          </cell>
          <cell r="AB351" t="str">
            <v>manjeet348</v>
          </cell>
          <cell r="AC351" t="str">
            <v>vijay348</v>
          </cell>
          <cell r="AD351" t="str">
            <v>SUMAN DEVI</v>
          </cell>
          <cell r="AE351" t="str">
            <v>M</v>
          </cell>
          <cell r="AF351">
            <v>43256</v>
          </cell>
          <cell r="AG351" t="str">
            <v>OBC</v>
          </cell>
          <cell r="AH351" t="str">
            <v>Muslim</v>
          </cell>
          <cell r="AI351" t="str">
            <v>GOVT. SENIOR SECONDARY SCHOOL ALNIYAWAS (219445)</v>
          </cell>
          <cell r="AJ351">
            <v>8140200308</v>
          </cell>
          <cell r="AK351">
            <v>8619654846</v>
          </cell>
          <cell r="AL351" t="str">
            <v>Alniyawas,Riyanbadi,Alniyawas,341513</v>
          </cell>
          <cell r="AM351">
            <v>15</v>
          </cell>
          <cell r="AN351">
            <v>9</v>
          </cell>
          <cell r="AO351" t="str">
            <v>A</v>
          </cell>
        </row>
        <row r="352">
          <cell r="Z352">
            <v>4938</v>
          </cell>
          <cell r="AB352" t="str">
            <v>manjeet349</v>
          </cell>
          <cell r="AC352" t="str">
            <v>vijay349</v>
          </cell>
          <cell r="AD352" t="str">
            <v>NAJMA</v>
          </cell>
          <cell r="AE352" t="str">
            <v>F</v>
          </cell>
          <cell r="AF352">
            <v>43257</v>
          </cell>
          <cell r="AG352" t="str">
            <v>OBC</v>
          </cell>
          <cell r="AH352" t="str">
            <v>Muslim</v>
          </cell>
          <cell r="AI352" t="str">
            <v>GOVT. SENIOR SECONDARY SCHOOL ALNIYAWAS (219445)</v>
          </cell>
          <cell r="AJ352">
            <v>8140200308</v>
          </cell>
          <cell r="AK352">
            <v>8619654847</v>
          </cell>
          <cell r="AL352" t="str">
            <v>Alniyawas,Riyanbadi,Alniyawas,341513</v>
          </cell>
          <cell r="AM352">
            <v>13</v>
          </cell>
          <cell r="AN352">
            <v>9</v>
          </cell>
          <cell r="AO352" t="str">
            <v>A</v>
          </cell>
        </row>
        <row r="353">
          <cell r="Z353">
            <v>5126</v>
          </cell>
          <cell r="AB353" t="str">
            <v>manjeet350</v>
          </cell>
          <cell r="AC353" t="str">
            <v>vijay350</v>
          </cell>
          <cell r="AD353" t="str">
            <v>NAJMA</v>
          </cell>
          <cell r="AE353" t="str">
            <v>F</v>
          </cell>
          <cell r="AF353">
            <v>43258</v>
          </cell>
          <cell r="AG353" t="str">
            <v>GEN</v>
          </cell>
          <cell r="AH353" t="str">
            <v>Hindu</v>
          </cell>
          <cell r="AI353" t="str">
            <v>GOVT. SENIOR SECONDARY SCHOOL ALNIYAWAS (219445)</v>
          </cell>
          <cell r="AJ353">
            <v>8140200308</v>
          </cell>
          <cell r="AK353">
            <v>8619654848</v>
          </cell>
          <cell r="AL353" t="str">
            <v>KODIYA,RIYAN BARI,KODIYA,341031</v>
          </cell>
          <cell r="AM353">
            <v>14</v>
          </cell>
          <cell r="AN353">
            <v>9</v>
          </cell>
          <cell r="AO353" t="str">
            <v>A</v>
          </cell>
        </row>
        <row r="354">
          <cell r="Z354">
            <v>3897</v>
          </cell>
          <cell r="AB354" t="str">
            <v>manjeet351</v>
          </cell>
          <cell r="AC354" t="str">
            <v>vijay351</v>
          </cell>
          <cell r="AD354" t="str">
            <v>KHATOON BANOO</v>
          </cell>
          <cell r="AE354" t="str">
            <v>M</v>
          </cell>
          <cell r="AF354">
            <v>43259</v>
          </cell>
          <cell r="AG354" t="str">
            <v>OBC</v>
          </cell>
          <cell r="AH354" t="str">
            <v>Hindu</v>
          </cell>
          <cell r="AI354" t="str">
            <v>GOVT. SENIOR SECONDARY SCHOOL ALNIYAWAS (219445)</v>
          </cell>
          <cell r="AJ354">
            <v>8140200308</v>
          </cell>
          <cell r="AK354">
            <v>8619654849</v>
          </cell>
          <cell r="AL354" t="str">
            <v>ALNIYAVAS,RIYAN BARI,ALNIYAVAS,341513</v>
          </cell>
          <cell r="AM354">
            <v>13</v>
          </cell>
          <cell r="AN354">
            <v>9</v>
          </cell>
          <cell r="AO354" t="str">
            <v>A</v>
          </cell>
        </row>
        <row r="355">
          <cell r="Z355">
            <v>5190</v>
          </cell>
          <cell r="AA355">
            <v>44753</v>
          </cell>
          <cell r="AB355" t="str">
            <v>manjeet352</v>
          </cell>
          <cell r="AC355" t="str">
            <v>vijay352</v>
          </cell>
          <cell r="AD355" t="str">
            <v>Jareena Banu</v>
          </cell>
          <cell r="AE355" t="str">
            <v>M</v>
          </cell>
          <cell r="AF355">
            <v>43260</v>
          </cell>
          <cell r="AG355" t="str">
            <v>OBC</v>
          </cell>
          <cell r="AH355" t="str">
            <v>Muslim</v>
          </cell>
          <cell r="AI355" t="str">
            <v>GOVT. SENIOR SECONDARY SCHOOL ALNIYAWAS (219445)</v>
          </cell>
          <cell r="AJ355">
            <v>8140200308</v>
          </cell>
          <cell r="AK355">
            <v>8619654850</v>
          </cell>
          <cell r="AL355" t="str">
            <v>ALNIYAWAS,Riyan Badi,ALNIYAWAS,341513</v>
          </cell>
          <cell r="AM355">
            <v>13</v>
          </cell>
          <cell r="AN355">
            <v>9</v>
          </cell>
          <cell r="AO355" t="str">
            <v>A</v>
          </cell>
        </row>
        <row r="356">
          <cell r="Z356">
            <v>5277</v>
          </cell>
          <cell r="AA356">
            <v>44764</v>
          </cell>
          <cell r="AB356" t="str">
            <v>manjeet353</v>
          </cell>
          <cell r="AC356" t="str">
            <v>vijay353</v>
          </cell>
          <cell r="AD356" t="str">
            <v>Shakina Begam</v>
          </cell>
          <cell r="AE356" t="str">
            <v>M</v>
          </cell>
          <cell r="AF356">
            <v>43261</v>
          </cell>
          <cell r="AG356" t="str">
            <v>SC</v>
          </cell>
          <cell r="AH356" t="str">
            <v>Hindu</v>
          </cell>
          <cell r="AI356" t="str">
            <v>GOVT. SENIOR SECONDARY SCHOOL ALNIYAWAS (219445)</v>
          </cell>
          <cell r="AJ356">
            <v>8140200308</v>
          </cell>
          <cell r="AK356">
            <v>8619654851</v>
          </cell>
          <cell r="AL356" t="str">
            <v>Alniyawas,Riyanbadi,Alniyawas,341513</v>
          </cell>
          <cell r="AM356">
            <v>14</v>
          </cell>
          <cell r="AN356">
            <v>9</v>
          </cell>
          <cell r="AO356" t="str">
            <v>A</v>
          </cell>
        </row>
        <row r="357">
          <cell r="Z357">
            <v>5111</v>
          </cell>
          <cell r="AB357" t="str">
            <v>manjeet354</v>
          </cell>
          <cell r="AC357" t="str">
            <v>vijay354</v>
          </cell>
          <cell r="AD357" t="str">
            <v>Rekha Devi</v>
          </cell>
          <cell r="AE357" t="str">
            <v>M</v>
          </cell>
          <cell r="AF357">
            <v>43262</v>
          </cell>
          <cell r="AG357" t="str">
            <v>OBC</v>
          </cell>
          <cell r="AH357" t="str">
            <v>Hindu</v>
          </cell>
          <cell r="AI357" t="str">
            <v>GOVT. SENIOR SECONDARY SCHOOL ALNIYAWAS (219445)</v>
          </cell>
          <cell r="AJ357">
            <v>8140200308</v>
          </cell>
          <cell r="AK357">
            <v>8619654852</v>
          </cell>
          <cell r="AL357" t="str">
            <v>KALNI , RIYAN BADI,KALNI,341513</v>
          </cell>
          <cell r="AM357">
            <v>12</v>
          </cell>
          <cell r="AN357">
            <v>9</v>
          </cell>
          <cell r="AO357" t="str">
            <v>A</v>
          </cell>
        </row>
        <row r="358">
          <cell r="Z358">
            <v>4455</v>
          </cell>
          <cell r="AB358" t="str">
            <v>manjeet355</v>
          </cell>
          <cell r="AC358" t="str">
            <v>vijay355</v>
          </cell>
          <cell r="AD358" t="str">
            <v>BAJU DEVI</v>
          </cell>
          <cell r="AE358" t="str">
            <v>M</v>
          </cell>
          <cell r="AF358">
            <v>43263</v>
          </cell>
          <cell r="AG358" t="str">
            <v>SC</v>
          </cell>
          <cell r="AI358" t="str">
            <v>GOVT. SENIOR SECONDARY SCHOOL ALNIYAWAS (219445)</v>
          </cell>
          <cell r="AJ358">
            <v>8140200308</v>
          </cell>
          <cell r="AK358">
            <v>8619654853</v>
          </cell>
          <cell r="AL358" t="str">
            <v>VILL MATHANIYA ,RIYAN BARI,POST DODIYANA,341031</v>
          </cell>
          <cell r="AM358">
            <v>13</v>
          </cell>
          <cell r="AN358">
            <v>9</v>
          </cell>
          <cell r="AO358" t="str">
            <v>A</v>
          </cell>
        </row>
        <row r="359">
          <cell r="Z359">
            <v>4970</v>
          </cell>
          <cell r="AA359">
            <v>44757</v>
          </cell>
          <cell r="AB359" t="str">
            <v>manjeet356</v>
          </cell>
          <cell r="AC359" t="str">
            <v>vijay356</v>
          </cell>
          <cell r="AD359" t="str">
            <v>BIDAMI DEVI</v>
          </cell>
          <cell r="AE359" t="str">
            <v>F</v>
          </cell>
          <cell r="AF359">
            <v>43264</v>
          </cell>
          <cell r="AG359" t="str">
            <v>OBC</v>
          </cell>
          <cell r="AH359" t="str">
            <v>Muslim</v>
          </cell>
          <cell r="AI359" t="str">
            <v>GOVT. SENIOR SECONDARY SCHOOL ALNIYAWAS (219445)</v>
          </cell>
          <cell r="AJ359">
            <v>8140200308</v>
          </cell>
          <cell r="AK359">
            <v>8619654854</v>
          </cell>
          <cell r="AL359" t="str">
            <v>ALNIYAWAS,RIYAN BARI,ALNIYAWAS,341513</v>
          </cell>
          <cell r="AM359">
            <v>13</v>
          </cell>
          <cell r="AN359">
            <v>9</v>
          </cell>
          <cell r="AO359" t="str">
            <v>A</v>
          </cell>
        </row>
        <row r="360">
          <cell r="Z360">
            <v>5140</v>
          </cell>
          <cell r="AA360">
            <v>44746</v>
          </cell>
          <cell r="AB360" t="str">
            <v>manjeet357</v>
          </cell>
          <cell r="AC360" t="str">
            <v>vijay357</v>
          </cell>
          <cell r="AD360" t="str">
            <v>SITA DEVI</v>
          </cell>
          <cell r="AE360" t="str">
            <v>M</v>
          </cell>
          <cell r="AF360">
            <v>43265</v>
          </cell>
          <cell r="AG360" t="str">
            <v>OBC</v>
          </cell>
          <cell r="AH360" t="str">
            <v>Muslim</v>
          </cell>
          <cell r="AI360" t="str">
            <v>GOVT. SENIOR SECONDARY SCHOOL ALNIYAWAS (219445)</v>
          </cell>
          <cell r="AJ360">
            <v>8140200308</v>
          </cell>
          <cell r="AK360">
            <v>8619654855</v>
          </cell>
          <cell r="AL360" t="str">
            <v>Alniyawas,Riyanbadi,Alniyawas,341513</v>
          </cell>
          <cell r="AM360">
            <v>14</v>
          </cell>
          <cell r="AN360">
            <v>9</v>
          </cell>
          <cell r="AO360" t="str">
            <v>A</v>
          </cell>
        </row>
        <row r="361">
          <cell r="Z361">
            <v>5188</v>
          </cell>
          <cell r="AA361">
            <v>44753</v>
          </cell>
          <cell r="AB361" t="str">
            <v>manjeet358</v>
          </cell>
          <cell r="AC361" t="str">
            <v>vijay358</v>
          </cell>
          <cell r="AD361" t="str">
            <v>Santu Devi</v>
          </cell>
          <cell r="AE361" t="str">
            <v>M</v>
          </cell>
          <cell r="AF361">
            <v>43266</v>
          </cell>
          <cell r="AG361" t="str">
            <v>OBC</v>
          </cell>
          <cell r="AH361" t="str">
            <v>Muslim</v>
          </cell>
          <cell r="AI361" t="str">
            <v>GOVT. SENIOR SECONDARY SCHOOL ALNIYAWAS (219445)</v>
          </cell>
          <cell r="AJ361">
            <v>8140200308</v>
          </cell>
          <cell r="AK361">
            <v>8619654856</v>
          </cell>
          <cell r="AL361" t="str">
            <v>Alniyawas,Riyanbadi,Alniyawas,341513</v>
          </cell>
          <cell r="AM361">
            <v>14</v>
          </cell>
          <cell r="AN361">
            <v>9</v>
          </cell>
          <cell r="AO361" t="str">
            <v>A</v>
          </cell>
        </row>
        <row r="362">
          <cell r="Z362">
            <v>5105</v>
          </cell>
          <cell r="AB362" t="str">
            <v>manjeet359</v>
          </cell>
          <cell r="AC362" t="str">
            <v>vijay359</v>
          </cell>
          <cell r="AD362" t="str">
            <v>MOMNA BANOO</v>
          </cell>
          <cell r="AE362" t="str">
            <v>M</v>
          </cell>
          <cell r="AF362">
            <v>43267</v>
          </cell>
          <cell r="AG362" t="str">
            <v>OBC</v>
          </cell>
          <cell r="AH362" t="str">
            <v>Hindu</v>
          </cell>
          <cell r="AI362" t="str">
            <v>GOVT. SENIOR SECONDARY SCHOOL ALNIYAWAS (219445)</v>
          </cell>
          <cell r="AJ362">
            <v>8140200308</v>
          </cell>
          <cell r="AK362">
            <v>8619654857</v>
          </cell>
          <cell r="AL362" t="str">
            <v>ALNIYAWAS,RIYANBADI,ALNIYAWAS,341513</v>
          </cell>
          <cell r="AM362">
            <v>14</v>
          </cell>
          <cell r="AN362">
            <v>9</v>
          </cell>
          <cell r="AO362" t="str">
            <v>A</v>
          </cell>
        </row>
        <row r="363">
          <cell r="Z363">
            <v>5135</v>
          </cell>
          <cell r="AA363">
            <v>44743</v>
          </cell>
          <cell r="AB363" t="str">
            <v>manjeet360</v>
          </cell>
          <cell r="AC363" t="str">
            <v>vijay360</v>
          </cell>
          <cell r="AD363" t="str">
            <v>GULABI DEVI</v>
          </cell>
          <cell r="AE363" t="str">
            <v>M</v>
          </cell>
          <cell r="AF363">
            <v>43268</v>
          </cell>
          <cell r="AG363" t="str">
            <v>OBC</v>
          </cell>
          <cell r="AH363" t="str">
            <v>Hindu</v>
          </cell>
          <cell r="AI363" t="str">
            <v>GOVT. SENIOR SECONDARY SCHOOL ALNIYAWAS (219445)</v>
          </cell>
          <cell r="AJ363">
            <v>8140200308</v>
          </cell>
          <cell r="AK363">
            <v>8619654858</v>
          </cell>
          <cell r="AL363" t="str">
            <v>KHEDA,RIYANBADI,ALNIYAWAS,341513</v>
          </cell>
          <cell r="AM363">
            <v>14</v>
          </cell>
          <cell r="AN363">
            <v>9</v>
          </cell>
          <cell r="AO363" t="str">
            <v>A</v>
          </cell>
        </row>
        <row r="364">
          <cell r="Z364">
            <v>5048</v>
          </cell>
          <cell r="AA364">
            <v>44797</v>
          </cell>
          <cell r="AB364" t="str">
            <v>manjeet361</v>
          </cell>
          <cell r="AC364" t="str">
            <v>vijay361</v>
          </cell>
          <cell r="AD364" t="str">
            <v>Suman Devi</v>
          </cell>
          <cell r="AE364" t="str">
            <v>M</v>
          </cell>
          <cell r="AF364">
            <v>43269</v>
          </cell>
          <cell r="AG364" t="str">
            <v>OBC</v>
          </cell>
          <cell r="AH364" t="str">
            <v>Hindu</v>
          </cell>
          <cell r="AI364" t="str">
            <v>GOVT. SENIOR SECONDARY SCHOOL ALNIYAWAS (219445)</v>
          </cell>
          <cell r="AJ364">
            <v>8140200308</v>
          </cell>
          <cell r="AK364">
            <v>8619654859</v>
          </cell>
          <cell r="AL364" t="str">
            <v>kalni,riyanbari,kalni,341513</v>
          </cell>
          <cell r="AM364">
            <v>13</v>
          </cell>
          <cell r="AN364">
            <v>9</v>
          </cell>
          <cell r="AO364" t="str">
            <v>A</v>
          </cell>
        </row>
        <row r="365">
          <cell r="Z365">
            <v>3894</v>
          </cell>
          <cell r="AB365" t="str">
            <v>manjeet362</v>
          </cell>
          <cell r="AC365" t="str">
            <v>vijay362</v>
          </cell>
          <cell r="AD365" t="str">
            <v>SAINI DEVI</v>
          </cell>
          <cell r="AE365" t="str">
            <v>M</v>
          </cell>
          <cell r="AF365">
            <v>43270</v>
          </cell>
          <cell r="AG365" t="str">
            <v>OBC</v>
          </cell>
          <cell r="AH365" t="str">
            <v>Muslim</v>
          </cell>
          <cell r="AI365" t="str">
            <v>GOVT. SENIOR SECONDARY SCHOOL ALNIYAWAS (219445)</v>
          </cell>
          <cell r="AJ365">
            <v>8140200308</v>
          </cell>
          <cell r="AK365">
            <v>8619654860</v>
          </cell>
          <cell r="AL365" t="str">
            <v>Alniyawas,Riyanbadi,Alniyawas,341513</v>
          </cell>
          <cell r="AM365">
            <v>14</v>
          </cell>
          <cell r="AN365">
            <v>9</v>
          </cell>
          <cell r="AO365" t="str">
            <v>A</v>
          </cell>
        </row>
        <row r="366">
          <cell r="Z366">
            <v>3893</v>
          </cell>
          <cell r="AB366" t="str">
            <v>manjeet363</v>
          </cell>
          <cell r="AC366" t="str">
            <v>vijay363</v>
          </cell>
          <cell r="AD366" t="str">
            <v>MUNNI DEVI</v>
          </cell>
          <cell r="AE366" t="str">
            <v>M</v>
          </cell>
          <cell r="AF366">
            <v>43271</v>
          </cell>
          <cell r="AG366" t="str">
            <v>OBC</v>
          </cell>
          <cell r="AH366" t="str">
            <v>Muslim</v>
          </cell>
          <cell r="AI366" t="str">
            <v>GOVT. SENIOR SECONDARY SCHOOL ALNIYAWAS (219445)</v>
          </cell>
          <cell r="AJ366">
            <v>8140200308</v>
          </cell>
          <cell r="AK366">
            <v>8619654861</v>
          </cell>
          <cell r="AL366" t="str">
            <v>Alniyawas,Riyan Badi,Alniyaas,341513</v>
          </cell>
          <cell r="AM366">
            <v>14</v>
          </cell>
          <cell r="AN366">
            <v>9</v>
          </cell>
          <cell r="AO366" t="str">
            <v>A</v>
          </cell>
        </row>
        <row r="367">
          <cell r="Z367">
            <v>4609</v>
          </cell>
          <cell r="AB367" t="str">
            <v>manjeet364</v>
          </cell>
          <cell r="AC367" t="str">
            <v>vijay364</v>
          </cell>
          <cell r="AD367" t="str">
            <v>RASEEDA BANOO</v>
          </cell>
          <cell r="AE367" t="str">
            <v>F</v>
          </cell>
          <cell r="AF367">
            <v>43272</v>
          </cell>
          <cell r="AG367" t="str">
            <v>OBC</v>
          </cell>
          <cell r="AH367" t="str">
            <v>Hindu</v>
          </cell>
          <cell r="AI367" t="str">
            <v>GOVT. SENIOR SECONDARY SCHOOL ALNIYAWAS (219445)</v>
          </cell>
          <cell r="AJ367">
            <v>8140200308</v>
          </cell>
          <cell r="AK367">
            <v>8619654862</v>
          </cell>
          <cell r="AL367" t="str">
            <v>ALNIYAWAS,RIYAN BARI,ALNIYAWAS,341513</v>
          </cell>
          <cell r="AM367">
            <v>13</v>
          </cell>
          <cell r="AN367">
            <v>9</v>
          </cell>
          <cell r="AO367" t="str">
            <v>B</v>
          </cell>
        </row>
        <row r="368">
          <cell r="Z368">
            <v>5143</v>
          </cell>
          <cell r="AA368">
            <v>44746</v>
          </cell>
          <cell r="AB368" t="str">
            <v>manjeet365</v>
          </cell>
          <cell r="AC368" t="str">
            <v>vijay365</v>
          </cell>
          <cell r="AD368" t="str">
            <v>SHOBHA DEVI</v>
          </cell>
          <cell r="AE368" t="str">
            <v>M</v>
          </cell>
          <cell r="AF368">
            <v>43273</v>
          </cell>
          <cell r="AG368" t="str">
            <v>OBC</v>
          </cell>
          <cell r="AH368" t="str">
            <v>Hindu</v>
          </cell>
          <cell r="AI368" t="str">
            <v>GOVT. SENIOR SECONDARY SCHOOL ALNIYAWAS (219445)</v>
          </cell>
          <cell r="AJ368">
            <v>8140200308</v>
          </cell>
          <cell r="AK368">
            <v>8619654863</v>
          </cell>
          <cell r="AL368" t="str">
            <v>ALNIYAWAS,RIYAN BARI,ALNIYAWAS,341513</v>
          </cell>
          <cell r="AM368">
            <v>15</v>
          </cell>
          <cell r="AN368">
            <v>9</v>
          </cell>
          <cell r="AO368" t="str">
            <v>B</v>
          </cell>
        </row>
        <row r="369">
          <cell r="Z369">
            <v>4779</v>
          </cell>
          <cell r="AB369" t="str">
            <v>manjeet366</v>
          </cell>
          <cell r="AC369" t="str">
            <v>vijay366</v>
          </cell>
          <cell r="AD369" t="str">
            <v>SHARDA DEVI</v>
          </cell>
          <cell r="AE369" t="str">
            <v>F</v>
          </cell>
          <cell r="AF369">
            <v>43274</v>
          </cell>
          <cell r="AG369" t="str">
            <v>SC</v>
          </cell>
          <cell r="AH369" t="str">
            <v>Hindu</v>
          </cell>
          <cell r="AI369" t="str">
            <v>GOVT. SENIOR SECONDARY SCHOOL ALNIYAWAS (219445)</v>
          </cell>
          <cell r="AJ369">
            <v>8140200308</v>
          </cell>
          <cell r="AK369">
            <v>8619654864</v>
          </cell>
          <cell r="AL369" t="str">
            <v>Alniyawas,Riyanbadi,Alniyawas,341513</v>
          </cell>
          <cell r="AM369">
            <v>14</v>
          </cell>
          <cell r="AN369">
            <v>9</v>
          </cell>
          <cell r="AO369" t="str">
            <v>B</v>
          </cell>
        </row>
        <row r="370">
          <cell r="Z370">
            <v>5268</v>
          </cell>
          <cell r="AA370">
            <v>44762</v>
          </cell>
          <cell r="AB370" t="str">
            <v>manjeet367</v>
          </cell>
          <cell r="AC370" t="str">
            <v>vijay367</v>
          </cell>
          <cell r="AD370" t="str">
            <v>Shahnaz Banu</v>
          </cell>
          <cell r="AE370" t="str">
            <v>M</v>
          </cell>
          <cell r="AF370">
            <v>43275</v>
          </cell>
          <cell r="AG370" t="str">
            <v>SC</v>
          </cell>
          <cell r="AH370" t="str">
            <v>Hindu</v>
          </cell>
          <cell r="AI370" t="str">
            <v>GOVT. SENIOR SECONDARY SCHOOL ALNIYAWAS (219445)</v>
          </cell>
          <cell r="AJ370">
            <v>8140200308</v>
          </cell>
          <cell r="AK370">
            <v>8619654865</v>
          </cell>
          <cell r="AL370" t="str">
            <v>ALniyawas,Riyanbadi,Alniyawas,341513</v>
          </cell>
          <cell r="AM370">
            <v>13</v>
          </cell>
          <cell r="AN370">
            <v>9</v>
          </cell>
          <cell r="AO370" t="str">
            <v>B</v>
          </cell>
        </row>
        <row r="371">
          <cell r="Z371">
            <v>5205</v>
          </cell>
          <cell r="AA371">
            <v>44754</v>
          </cell>
          <cell r="AB371" t="str">
            <v>manjeet368</v>
          </cell>
          <cell r="AC371" t="str">
            <v>vijay368</v>
          </cell>
          <cell r="AD371" t="str">
            <v>Laxmi Devi</v>
          </cell>
          <cell r="AE371" t="str">
            <v>M</v>
          </cell>
          <cell r="AF371">
            <v>43276</v>
          </cell>
          <cell r="AG371" t="str">
            <v>SC</v>
          </cell>
          <cell r="AH371" t="str">
            <v>Hindu</v>
          </cell>
          <cell r="AI371" t="str">
            <v>GOVT. SENIOR SECONDARY SCHOOL ALNIYAWAS (219445)</v>
          </cell>
          <cell r="AJ371">
            <v>8140200308</v>
          </cell>
          <cell r="AK371">
            <v>8619654866</v>
          </cell>
          <cell r="AL371" t="str">
            <v>SURAJGARH ,RIYAN BADI,SURAJGARH ,341513</v>
          </cell>
          <cell r="AM371">
            <v>16</v>
          </cell>
          <cell r="AN371">
            <v>9</v>
          </cell>
          <cell r="AO371" t="str">
            <v>B</v>
          </cell>
        </row>
        <row r="372">
          <cell r="Z372">
            <v>4786</v>
          </cell>
          <cell r="AB372" t="str">
            <v>manjeet369</v>
          </cell>
          <cell r="AC372" t="str">
            <v>vijay369</v>
          </cell>
          <cell r="AD372" t="str">
            <v>RUKSANA BANO</v>
          </cell>
          <cell r="AE372" t="str">
            <v>M</v>
          </cell>
          <cell r="AF372">
            <v>43277</v>
          </cell>
          <cell r="AG372" t="str">
            <v>OBC</v>
          </cell>
          <cell r="AH372" t="str">
            <v>Hindu</v>
          </cell>
          <cell r="AI372" t="str">
            <v>GOVT. SENIOR SECONDARY SCHOOL ALNIYAWAS (219445)</v>
          </cell>
          <cell r="AJ372">
            <v>8140200308</v>
          </cell>
          <cell r="AK372">
            <v>8619654867</v>
          </cell>
          <cell r="AL372" t="str">
            <v>ALNIYAWAS,RIYAN BARI,ALNIYAWAS,341513</v>
          </cell>
          <cell r="AM372">
            <v>13</v>
          </cell>
          <cell r="AN372">
            <v>9</v>
          </cell>
          <cell r="AO372" t="str">
            <v>B</v>
          </cell>
        </row>
        <row r="373">
          <cell r="Z373">
            <v>5157</v>
          </cell>
          <cell r="AA373">
            <v>44747</v>
          </cell>
          <cell r="AB373" t="str">
            <v>manjeet370</v>
          </cell>
          <cell r="AC373" t="str">
            <v>vijay370</v>
          </cell>
          <cell r="AD373" t="str">
            <v>PARVATI DEVI</v>
          </cell>
          <cell r="AE373" t="str">
            <v>F</v>
          </cell>
          <cell r="AF373">
            <v>43278</v>
          </cell>
          <cell r="AG373" t="str">
            <v>SC</v>
          </cell>
          <cell r="AH373" t="str">
            <v>Hindu</v>
          </cell>
          <cell r="AI373" t="str">
            <v>GOVT. SENIOR SECONDARY SCHOOL ALNIYAWAS (219445)</v>
          </cell>
          <cell r="AJ373">
            <v>8140200308</v>
          </cell>
          <cell r="AK373">
            <v>8619654868</v>
          </cell>
          <cell r="AL373" t="str">
            <v>ALNIYAWAS,RIYAN BARI,ALNIYAWAS,341513</v>
          </cell>
          <cell r="AM373">
            <v>14</v>
          </cell>
          <cell r="AN373">
            <v>9</v>
          </cell>
          <cell r="AO373" t="str">
            <v>B</v>
          </cell>
        </row>
        <row r="374">
          <cell r="Z374">
            <v>5146</v>
          </cell>
          <cell r="AA374">
            <v>44746</v>
          </cell>
          <cell r="AB374" t="str">
            <v>manjeet371</v>
          </cell>
          <cell r="AC374" t="str">
            <v>vijay371</v>
          </cell>
          <cell r="AD374" t="str">
            <v>Sapu Devi</v>
          </cell>
          <cell r="AE374" t="str">
            <v>F</v>
          </cell>
          <cell r="AF374">
            <v>43279</v>
          </cell>
          <cell r="AG374" t="str">
            <v>SC</v>
          </cell>
          <cell r="AH374" t="str">
            <v>Hindu</v>
          </cell>
          <cell r="AI374" t="str">
            <v>GOVT. SENIOR SECONDARY SCHOOL ALNIYAWAS (219445)</v>
          </cell>
          <cell r="AJ374">
            <v>8140200308</v>
          </cell>
          <cell r="AK374">
            <v>8619654869</v>
          </cell>
          <cell r="AL374" t="str">
            <v>Alniyawas,Riyanbadi,Alniyawas,341513</v>
          </cell>
          <cell r="AM374">
            <v>15</v>
          </cell>
          <cell r="AN374">
            <v>9</v>
          </cell>
          <cell r="AO374" t="str">
            <v>B</v>
          </cell>
        </row>
        <row r="375">
          <cell r="Z375">
            <v>4632</v>
          </cell>
          <cell r="AB375" t="str">
            <v>manjeet372</v>
          </cell>
          <cell r="AC375" t="str">
            <v>vijay372</v>
          </cell>
          <cell r="AD375" t="str">
            <v>GEETA DEVI</v>
          </cell>
          <cell r="AE375" t="str">
            <v>M</v>
          </cell>
          <cell r="AF375">
            <v>43280</v>
          </cell>
          <cell r="AG375" t="str">
            <v>SC</v>
          </cell>
          <cell r="AH375" t="str">
            <v>Hindu</v>
          </cell>
          <cell r="AI375" t="str">
            <v>GOVT. SENIOR SECONDARY SCHOOL ALNIYAWAS (219445)</v>
          </cell>
          <cell r="AJ375">
            <v>8140200308</v>
          </cell>
          <cell r="AK375">
            <v>8619654870</v>
          </cell>
          <cell r="AL375" t="str">
            <v>Alniyawas,Riyanbadi,Alniyawas,341513</v>
          </cell>
          <cell r="AM375">
            <v>15</v>
          </cell>
          <cell r="AN375">
            <v>9</v>
          </cell>
          <cell r="AO375" t="str">
            <v>B</v>
          </cell>
        </row>
        <row r="376">
          <cell r="Z376">
            <v>5255</v>
          </cell>
          <cell r="AA376">
            <v>44760</v>
          </cell>
          <cell r="AB376" t="str">
            <v>manjeet373</v>
          </cell>
          <cell r="AC376" t="str">
            <v>vijay373</v>
          </cell>
          <cell r="AD376" t="str">
            <v>Jamana Devi</v>
          </cell>
          <cell r="AE376" t="str">
            <v>M</v>
          </cell>
          <cell r="AF376">
            <v>43281</v>
          </cell>
          <cell r="AG376" t="str">
            <v>GEN</v>
          </cell>
          <cell r="AH376" t="str">
            <v>Hindu</v>
          </cell>
          <cell r="AI376" t="str">
            <v>GOVT. SENIOR SECONDARY SCHOOL ALNIYAWAS (219445)</v>
          </cell>
          <cell r="AJ376">
            <v>8140200308</v>
          </cell>
          <cell r="AK376">
            <v>8619654871</v>
          </cell>
          <cell r="AL376" t="str">
            <v>SURAJGAR,RIYANBADI,SURAJGAR,341513</v>
          </cell>
          <cell r="AM376">
            <v>16</v>
          </cell>
          <cell r="AN376">
            <v>9</v>
          </cell>
          <cell r="AO376" t="str">
            <v>B</v>
          </cell>
        </row>
        <row r="377">
          <cell r="Z377">
            <v>3911</v>
          </cell>
          <cell r="AB377" t="str">
            <v>manjeet374</v>
          </cell>
          <cell r="AC377" t="str">
            <v>vijay374</v>
          </cell>
          <cell r="AD377" t="str">
            <v>LATA</v>
          </cell>
          <cell r="AE377" t="str">
            <v>M</v>
          </cell>
          <cell r="AF377">
            <v>43282</v>
          </cell>
          <cell r="AG377" t="str">
            <v>OBC</v>
          </cell>
          <cell r="AH377" t="str">
            <v>Muslim</v>
          </cell>
          <cell r="AI377" t="str">
            <v>GOVT. SENIOR SECONDARY SCHOOL ALNIYAWAS (219445)</v>
          </cell>
          <cell r="AJ377">
            <v>8140200308</v>
          </cell>
          <cell r="AK377">
            <v>8619654872</v>
          </cell>
          <cell r="AL377" t="str">
            <v>SURAJGARH,RIYAN,SURAJGARH,341513</v>
          </cell>
          <cell r="AM377">
            <v>14</v>
          </cell>
          <cell r="AN377">
            <v>9</v>
          </cell>
          <cell r="AO377" t="str">
            <v>B</v>
          </cell>
        </row>
        <row r="378">
          <cell r="Z378">
            <v>4745</v>
          </cell>
          <cell r="AB378" t="str">
            <v>manjeet375</v>
          </cell>
          <cell r="AC378" t="str">
            <v>vijay375</v>
          </cell>
          <cell r="AD378" t="str">
            <v>SHARDA DEVI</v>
          </cell>
          <cell r="AE378" t="str">
            <v>F</v>
          </cell>
          <cell r="AF378">
            <v>43283</v>
          </cell>
          <cell r="AG378" t="str">
            <v>OBC</v>
          </cell>
          <cell r="AH378" t="str">
            <v>Hindu</v>
          </cell>
          <cell r="AI378" t="str">
            <v>GOVT. SENIOR SECONDARY SCHOOL ALNIYAWAS (219445)</v>
          </cell>
          <cell r="AJ378">
            <v>8140200308</v>
          </cell>
          <cell r="AK378">
            <v>8619654873</v>
          </cell>
          <cell r="AL378" t="str">
            <v>ALNIYAWAS,RIYANBADI,ALNIYAWAS,341513</v>
          </cell>
          <cell r="AM378">
            <v>12</v>
          </cell>
          <cell r="AN378">
            <v>9</v>
          </cell>
          <cell r="AO378" t="str">
            <v>B</v>
          </cell>
        </row>
        <row r="379">
          <cell r="Z379">
            <v>5156</v>
          </cell>
          <cell r="AA379">
            <v>44747</v>
          </cell>
          <cell r="AB379" t="str">
            <v>manjeet376</v>
          </cell>
          <cell r="AC379" t="str">
            <v>vijay376</v>
          </cell>
          <cell r="AD379" t="str">
            <v>Chhoti Devi</v>
          </cell>
          <cell r="AE379" t="str">
            <v>M</v>
          </cell>
          <cell r="AF379">
            <v>43284</v>
          </cell>
          <cell r="AG379" t="str">
            <v>SC</v>
          </cell>
          <cell r="AI379" t="str">
            <v>GOVT. SENIOR SECONDARY SCHOOL ALNIYAWAS (219445)</v>
          </cell>
          <cell r="AJ379">
            <v>8140200308</v>
          </cell>
          <cell r="AK379">
            <v>8619654874</v>
          </cell>
          <cell r="AM379">
            <v>15</v>
          </cell>
          <cell r="AN379">
            <v>9</v>
          </cell>
          <cell r="AO379" t="str">
            <v>B</v>
          </cell>
        </row>
        <row r="380">
          <cell r="Z380">
            <v>5148</v>
          </cell>
          <cell r="AA380">
            <v>44746</v>
          </cell>
          <cell r="AB380" t="str">
            <v>manjeet377</v>
          </cell>
          <cell r="AC380" t="str">
            <v>vijay377</v>
          </cell>
          <cell r="AD380" t="str">
            <v>Sharda Devi</v>
          </cell>
          <cell r="AE380" t="str">
            <v>M</v>
          </cell>
          <cell r="AF380">
            <v>43285</v>
          </cell>
          <cell r="AG380" t="str">
            <v>GEN</v>
          </cell>
          <cell r="AH380" t="str">
            <v>Hindu</v>
          </cell>
          <cell r="AI380" t="str">
            <v>GOVT. SENIOR SECONDARY SCHOOL ALNIYAWAS (219445)</v>
          </cell>
          <cell r="AJ380">
            <v>8140200308</v>
          </cell>
          <cell r="AK380">
            <v>8619654875</v>
          </cell>
          <cell r="AL380" t="str">
            <v>ALNIYAWAS,RIYANBADI,ALNIYAWAS,341513</v>
          </cell>
          <cell r="AM380">
            <v>13</v>
          </cell>
          <cell r="AN380">
            <v>9</v>
          </cell>
          <cell r="AO380" t="str">
            <v>B</v>
          </cell>
        </row>
        <row r="381">
          <cell r="Z381">
            <v>4736</v>
          </cell>
          <cell r="AB381" t="str">
            <v>manjeet378</v>
          </cell>
          <cell r="AC381" t="str">
            <v>vijay378</v>
          </cell>
          <cell r="AD381" t="str">
            <v>SANTOSH DEVI</v>
          </cell>
          <cell r="AE381" t="str">
            <v>F</v>
          </cell>
          <cell r="AF381">
            <v>43286</v>
          </cell>
          <cell r="AG381" t="str">
            <v>OBC</v>
          </cell>
          <cell r="AI381" t="str">
            <v>GOVT. SENIOR SECONDARY SCHOOL ALNIYAWAS (219445)</v>
          </cell>
          <cell r="AJ381">
            <v>8140200308</v>
          </cell>
          <cell r="AK381">
            <v>8619654876</v>
          </cell>
          <cell r="AM381">
            <v>13</v>
          </cell>
          <cell r="AN381">
            <v>9</v>
          </cell>
          <cell r="AO381" t="str">
            <v>B</v>
          </cell>
        </row>
        <row r="382">
          <cell r="Z382">
            <v>5139</v>
          </cell>
          <cell r="AA382">
            <v>44743</v>
          </cell>
          <cell r="AB382" t="str">
            <v>manjeet379</v>
          </cell>
          <cell r="AC382" t="str">
            <v>vijay379</v>
          </cell>
          <cell r="AD382" t="str">
            <v>Vimla Devi</v>
          </cell>
          <cell r="AE382" t="str">
            <v>F</v>
          </cell>
          <cell r="AF382">
            <v>43287</v>
          </cell>
          <cell r="AG382" t="str">
            <v>SC</v>
          </cell>
          <cell r="AH382" t="str">
            <v>Hindu</v>
          </cell>
          <cell r="AI382" t="str">
            <v>GOVT. SENIOR SECONDARY SCHOOL ALNIYAWAS (219445)</v>
          </cell>
          <cell r="AJ382">
            <v>8140200308</v>
          </cell>
          <cell r="AK382">
            <v>8619654877</v>
          </cell>
          <cell r="AL382" t="str">
            <v>ALNIYAWAS,RIYANBADI,ALNIYAWAS,341513</v>
          </cell>
          <cell r="AM382">
            <v>14</v>
          </cell>
          <cell r="AN382">
            <v>9</v>
          </cell>
          <cell r="AO382" t="str">
            <v>B</v>
          </cell>
        </row>
        <row r="383">
          <cell r="Z383">
            <v>4650</v>
          </cell>
          <cell r="AB383" t="str">
            <v>manjeet380</v>
          </cell>
          <cell r="AC383" t="str">
            <v>vijay380</v>
          </cell>
          <cell r="AD383" t="str">
            <v>MANJU DEVI</v>
          </cell>
          <cell r="AE383" t="str">
            <v>M</v>
          </cell>
          <cell r="AF383">
            <v>43288</v>
          </cell>
          <cell r="AG383" t="str">
            <v>OBC</v>
          </cell>
          <cell r="AI383" t="str">
            <v>GOVT. SENIOR SECONDARY SCHOOL ALNIYAWAS (219445)</v>
          </cell>
          <cell r="AJ383">
            <v>8140200308</v>
          </cell>
          <cell r="AK383">
            <v>8619654878</v>
          </cell>
          <cell r="AM383">
            <v>15</v>
          </cell>
          <cell r="AN383">
            <v>9</v>
          </cell>
          <cell r="AO383" t="str">
            <v>B</v>
          </cell>
        </row>
        <row r="384">
          <cell r="Z384">
            <v>4951</v>
          </cell>
          <cell r="AB384" t="str">
            <v>manjeet381</v>
          </cell>
          <cell r="AC384" t="str">
            <v>vijay381</v>
          </cell>
          <cell r="AD384" t="str">
            <v>Nazma Nano</v>
          </cell>
          <cell r="AE384" t="str">
            <v>F</v>
          </cell>
          <cell r="AF384">
            <v>43289</v>
          </cell>
          <cell r="AG384" t="str">
            <v>SBC</v>
          </cell>
          <cell r="AH384" t="str">
            <v>Hindu</v>
          </cell>
          <cell r="AI384" t="str">
            <v>GOVT. SENIOR SECONDARY SCHOOL ALNIYAWAS (219445)</v>
          </cell>
          <cell r="AJ384">
            <v>8140200308</v>
          </cell>
          <cell r="AK384">
            <v>8619654879</v>
          </cell>
          <cell r="AL384" t="str">
            <v>VPO -ALNIYAWAS,RIYAN BARI,ALNIYAWAS,341513</v>
          </cell>
          <cell r="AM384">
            <v>13</v>
          </cell>
          <cell r="AN384">
            <v>9</v>
          </cell>
          <cell r="AO384" t="str">
            <v>B</v>
          </cell>
        </row>
        <row r="385">
          <cell r="Z385">
            <v>3909</v>
          </cell>
          <cell r="AB385" t="str">
            <v>manjeet382</v>
          </cell>
          <cell r="AC385" t="str">
            <v>vijay382</v>
          </cell>
          <cell r="AD385" t="str">
            <v>HALEEMA BANOO</v>
          </cell>
          <cell r="AE385" t="str">
            <v>M</v>
          </cell>
          <cell r="AF385">
            <v>43290</v>
          </cell>
          <cell r="AG385" t="str">
            <v>SC</v>
          </cell>
          <cell r="AH385" t="str">
            <v>Hindu</v>
          </cell>
          <cell r="AI385" t="str">
            <v>GOVT. SENIOR SECONDARY SCHOOL ALNIYAWAS (219445)</v>
          </cell>
          <cell r="AJ385">
            <v>8140200308</v>
          </cell>
          <cell r="AK385">
            <v>8619654880</v>
          </cell>
          <cell r="AL385" t="str">
            <v>Alniyawas,RiyanBadi,Alniyawas,341513</v>
          </cell>
          <cell r="AM385">
            <v>14</v>
          </cell>
          <cell r="AN385">
            <v>9</v>
          </cell>
          <cell r="AO385" t="str">
            <v>B</v>
          </cell>
        </row>
        <row r="386">
          <cell r="Z386">
            <v>5207</v>
          </cell>
          <cell r="AA386">
            <v>44754</v>
          </cell>
          <cell r="AB386" t="str">
            <v>manjeet383</v>
          </cell>
          <cell r="AC386" t="str">
            <v>vijay383</v>
          </cell>
          <cell r="AD386" t="str">
            <v>Manju Devi</v>
          </cell>
          <cell r="AE386" t="str">
            <v>M</v>
          </cell>
          <cell r="AF386">
            <v>43291</v>
          </cell>
          <cell r="AG386" t="str">
            <v>OBC</v>
          </cell>
          <cell r="AH386" t="str">
            <v>Hindu</v>
          </cell>
          <cell r="AI386" t="str">
            <v>GOVT. SENIOR SECONDARY SCHOOL ALNIYAWAS (219445)</v>
          </cell>
          <cell r="AJ386">
            <v>8140200308</v>
          </cell>
          <cell r="AK386">
            <v>8619654881</v>
          </cell>
          <cell r="AL386" t="str">
            <v>KALNI,RIYANBARI,KALNI,341513</v>
          </cell>
          <cell r="AM386">
            <v>14</v>
          </cell>
          <cell r="AN386">
            <v>9</v>
          </cell>
          <cell r="AO386" t="str">
            <v>B</v>
          </cell>
        </row>
        <row r="387">
          <cell r="Z387">
            <v>5237</v>
          </cell>
          <cell r="AA387">
            <v>44757</v>
          </cell>
          <cell r="AB387" t="str">
            <v>manjeet384</v>
          </cell>
          <cell r="AC387" t="str">
            <v>vijay384</v>
          </cell>
          <cell r="AD387" t="str">
            <v>Shobha Devi</v>
          </cell>
          <cell r="AE387" t="str">
            <v>M</v>
          </cell>
          <cell r="AF387">
            <v>43292</v>
          </cell>
          <cell r="AG387" t="str">
            <v>SC</v>
          </cell>
          <cell r="AH387" t="str">
            <v>Hindu</v>
          </cell>
          <cell r="AI387" t="str">
            <v>GOVT. SENIOR SECONDARY SCHOOL ALNIYAWAS (219445)</v>
          </cell>
          <cell r="AJ387">
            <v>8140200308</v>
          </cell>
          <cell r="AK387">
            <v>8619654882</v>
          </cell>
          <cell r="AL387" t="str">
            <v>alniyawas,riyan bari,alniyawas,341513</v>
          </cell>
          <cell r="AM387">
            <v>13</v>
          </cell>
          <cell r="AN387">
            <v>9</v>
          </cell>
          <cell r="AO387" t="str">
            <v>B</v>
          </cell>
        </row>
        <row r="388">
          <cell r="Z388">
            <v>5256</v>
          </cell>
          <cell r="AA388">
            <v>44760</v>
          </cell>
          <cell r="AB388" t="str">
            <v>manjeet385</v>
          </cell>
          <cell r="AC388" t="str">
            <v>vijay385</v>
          </cell>
          <cell r="AD388" t="str">
            <v>Saroj</v>
          </cell>
          <cell r="AE388" t="str">
            <v>M</v>
          </cell>
          <cell r="AF388">
            <v>43293</v>
          </cell>
          <cell r="AG388" t="str">
            <v>OBC</v>
          </cell>
          <cell r="AH388" t="str">
            <v>Hindu</v>
          </cell>
          <cell r="AI388" t="str">
            <v>GOVT. SENIOR SECONDARY SCHOOL ALNIYAWAS (219445)</v>
          </cell>
          <cell r="AJ388">
            <v>8140200308</v>
          </cell>
          <cell r="AK388">
            <v>8619654883</v>
          </cell>
          <cell r="AL388" t="str">
            <v>kalni,riyanbari,kalni,341513</v>
          </cell>
          <cell r="AM388">
            <v>14</v>
          </cell>
          <cell r="AN388">
            <v>9</v>
          </cell>
          <cell r="AO388" t="str">
            <v>B</v>
          </cell>
        </row>
        <row r="389">
          <cell r="Z389">
            <v>5204</v>
          </cell>
          <cell r="AA389">
            <v>44754</v>
          </cell>
          <cell r="AB389" t="str">
            <v>manjeet386</v>
          </cell>
          <cell r="AC389" t="str">
            <v>vijay386</v>
          </cell>
          <cell r="AD389" t="str">
            <v>Farjana Banu</v>
          </cell>
          <cell r="AE389" t="str">
            <v>F</v>
          </cell>
          <cell r="AF389">
            <v>43294</v>
          </cell>
          <cell r="AG389" t="str">
            <v>OBC</v>
          </cell>
          <cell r="AH389" t="str">
            <v>Hindu</v>
          </cell>
          <cell r="AI389" t="str">
            <v>GOVT. SENIOR SECONDARY SCHOOL ALNIYAWAS (219445)</v>
          </cell>
          <cell r="AJ389">
            <v>8140200308</v>
          </cell>
          <cell r="AK389">
            <v>8619654884</v>
          </cell>
          <cell r="AL389" t="str">
            <v>KUMHARO KA MOHALLA,ALNIYAWAS,BHERUNDA,ALNIYAWAS,341513</v>
          </cell>
          <cell r="AM389">
            <v>13</v>
          </cell>
          <cell r="AN389">
            <v>9</v>
          </cell>
          <cell r="AO389" t="str">
            <v>B</v>
          </cell>
        </row>
        <row r="390">
          <cell r="Z390">
            <v>4097</v>
          </cell>
          <cell r="AB390" t="str">
            <v>manjeet387</v>
          </cell>
          <cell r="AC390" t="str">
            <v>vijay387</v>
          </cell>
          <cell r="AD390" t="str">
            <v>LADU DEVI</v>
          </cell>
          <cell r="AE390" t="str">
            <v>M</v>
          </cell>
          <cell r="AF390">
            <v>43295</v>
          </cell>
          <cell r="AG390" t="str">
            <v>OBC</v>
          </cell>
          <cell r="AH390" t="str">
            <v>Hindu</v>
          </cell>
          <cell r="AI390" t="str">
            <v>GOVT. SENIOR SECONDARY SCHOOL ALNIYAWAS (219445)</v>
          </cell>
          <cell r="AJ390">
            <v>8140200308</v>
          </cell>
          <cell r="AK390">
            <v>8619654885</v>
          </cell>
          <cell r="AL390" t="str">
            <v>VPO-ALNIYAWAS,ALNIYAWAS,ALNIYAWAS,341513</v>
          </cell>
          <cell r="AM390">
            <v>16</v>
          </cell>
          <cell r="AN390">
            <v>9</v>
          </cell>
          <cell r="AO390" t="str">
            <v>B</v>
          </cell>
        </row>
        <row r="391">
          <cell r="Z391">
            <v>5186</v>
          </cell>
          <cell r="AA391">
            <v>44753</v>
          </cell>
          <cell r="AB391" t="str">
            <v>manjeet388</v>
          </cell>
          <cell r="AC391" t="str">
            <v>vijay388</v>
          </cell>
          <cell r="AD391" t="str">
            <v>Sultana Banu</v>
          </cell>
          <cell r="AE391" t="str">
            <v>F</v>
          </cell>
          <cell r="AF391">
            <v>43296</v>
          </cell>
          <cell r="AG391" t="str">
            <v>SC</v>
          </cell>
          <cell r="AH391" t="str">
            <v>Hindu</v>
          </cell>
          <cell r="AI391" t="str">
            <v>GOVT. SENIOR SECONDARY SCHOOL ALNIYAWAS (219445)</v>
          </cell>
          <cell r="AJ391">
            <v>8140200308</v>
          </cell>
          <cell r="AK391">
            <v>8619654886</v>
          </cell>
          <cell r="AL391" t="str">
            <v>Alniyawas,Riyanbadi,Alniyawas,341513</v>
          </cell>
          <cell r="AM391">
            <v>14</v>
          </cell>
          <cell r="AN391">
            <v>9</v>
          </cell>
          <cell r="AO391" t="str">
            <v>B</v>
          </cell>
        </row>
        <row r="392">
          <cell r="Z392">
            <v>5189</v>
          </cell>
          <cell r="AA392">
            <v>44753</v>
          </cell>
          <cell r="AB392" t="str">
            <v>manjeet389</v>
          </cell>
          <cell r="AC392" t="str">
            <v>vijay389</v>
          </cell>
          <cell r="AD392" t="str">
            <v>Rajiya Banu</v>
          </cell>
          <cell r="AE392" t="str">
            <v>F</v>
          </cell>
          <cell r="AF392">
            <v>43297</v>
          </cell>
          <cell r="AG392" t="str">
            <v>SC</v>
          </cell>
          <cell r="AH392" t="str">
            <v>Hindu</v>
          </cell>
          <cell r="AI392" t="str">
            <v>GOVT. SENIOR SECONDARY SCHOOL ALNIYAWAS (219445)</v>
          </cell>
          <cell r="AJ392">
            <v>8140200308</v>
          </cell>
          <cell r="AK392">
            <v>8619654887</v>
          </cell>
          <cell r="AL392" t="str">
            <v>Alniyawas,Riyanbadi,Alniyawas,341513</v>
          </cell>
          <cell r="AM392">
            <v>13</v>
          </cell>
          <cell r="AN392">
            <v>9</v>
          </cell>
          <cell r="AO392" t="str">
            <v>B</v>
          </cell>
        </row>
        <row r="393">
          <cell r="Z393">
            <v>5192</v>
          </cell>
          <cell r="AA393">
            <v>44753</v>
          </cell>
          <cell r="AB393" t="str">
            <v>manjeet390</v>
          </cell>
          <cell r="AC393" t="str">
            <v>vijay390</v>
          </cell>
          <cell r="AD393" t="str">
            <v>Indra Devi</v>
          </cell>
          <cell r="AE393" t="str">
            <v>F</v>
          </cell>
          <cell r="AF393">
            <v>43298</v>
          </cell>
          <cell r="AG393" t="str">
            <v>OBC</v>
          </cell>
          <cell r="AH393" t="str">
            <v>Hindu</v>
          </cell>
          <cell r="AI393" t="str">
            <v>GOVT. SENIOR SECONDARY SCHOOL ALNIYAWAS (219445)</v>
          </cell>
          <cell r="AJ393">
            <v>8140200308</v>
          </cell>
          <cell r="AK393">
            <v>8619654888</v>
          </cell>
          <cell r="AL393" t="str">
            <v>ALNIYAWAS,RIYANBADI,ALNIYAWAS,341513</v>
          </cell>
          <cell r="AM393">
            <v>12</v>
          </cell>
          <cell r="AN393">
            <v>9</v>
          </cell>
          <cell r="AO393" t="str">
            <v>B</v>
          </cell>
        </row>
        <row r="394">
          <cell r="Z394">
            <v>4743</v>
          </cell>
          <cell r="AB394" t="str">
            <v>manjeet391</v>
          </cell>
          <cell r="AC394" t="str">
            <v>vijay391</v>
          </cell>
          <cell r="AD394" t="str">
            <v>SAMADU DEVI</v>
          </cell>
          <cell r="AE394" t="str">
            <v>F</v>
          </cell>
          <cell r="AF394">
            <v>43299</v>
          </cell>
          <cell r="AG394" t="str">
            <v>GEN</v>
          </cell>
          <cell r="AH394" t="str">
            <v>Hindu</v>
          </cell>
          <cell r="AI394" t="str">
            <v>GOVT. SENIOR SECONDARY SCHOOL ALNIYAWAS (219445)</v>
          </cell>
          <cell r="AJ394">
            <v>8140200308</v>
          </cell>
          <cell r="AK394">
            <v>8619654889</v>
          </cell>
          <cell r="AL394" t="str">
            <v>KODIYA,RIYANBADI,ALNIYAWAS,341513</v>
          </cell>
          <cell r="AM394">
            <v>15</v>
          </cell>
          <cell r="AN394">
            <v>9</v>
          </cell>
          <cell r="AO394" t="str">
            <v>B</v>
          </cell>
        </row>
        <row r="395">
          <cell r="Z395">
            <v>4747</v>
          </cell>
          <cell r="AB395" t="str">
            <v>manjeet392</v>
          </cell>
          <cell r="AC395" t="str">
            <v>vijay392</v>
          </cell>
          <cell r="AD395" t="str">
            <v>MANJU DEVI</v>
          </cell>
          <cell r="AE395" t="str">
            <v>F</v>
          </cell>
          <cell r="AF395">
            <v>43300</v>
          </cell>
          <cell r="AG395" t="str">
            <v>OBC</v>
          </cell>
          <cell r="AI395" t="str">
            <v>GOVT. SENIOR SECONDARY SCHOOL ALNIYAWAS (219445)</v>
          </cell>
          <cell r="AJ395">
            <v>8140200308</v>
          </cell>
          <cell r="AK395">
            <v>8619654890</v>
          </cell>
          <cell r="AM395">
            <v>14</v>
          </cell>
          <cell r="AN395">
            <v>9</v>
          </cell>
          <cell r="AO395" t="str">
            <v>B</v>
          </cell>
        </row>
        <row r="396">
          <cell r="Z396">
            <v>5136</v>
          </cell>
          <cell r="AA396">
            <v>44743</v>
          </cell>
          <cell r="AB396" t="str">
            <v>manjeet393</v>
          </cell>
          <cell r="AC396" t="str">
            <v>vijay393</v>
          </cell>
          <cell r="AD396" t="str">
            <v>SANJU DEVI</v>
          </cell>
          <cell r="AE396" t="str">
            <v>F</v>
          </cell>
          <cell r="AF396">
            <v>43301</v>
          </cell>
          <cell r="AG396" t="str">
            <v>OBC</v>
          </cell>
          <cell r="AH396" t="str">
            <v>Muslim</v>
          </cell>
          <cell r="AI396" t="str">
            <v>GOVT. SENIOR SECONDARY SCHOOL ALNIYAWAS (219445)</v>
          </cell>
          <cell r="AJ396">
            <v>8140200308</v>
          </cell>
          <cell r="AK396">
            <v>8619654891</v>
          </cell>
          <cell r="AL396" t="str">
            <v>SURAJGARH,RIYAN BADI,SURAJGARH,341513</v>
          </cell>
          <cell r="AM396">
            <v>15</v>
          </cell>
          <cell r="AN396">
            <v>9</v>
          </cell>
          <cell r="AO396" t="str">
            <v>B</v>
          </cell>
        </row>
        <row r="397">
          <cell r="Z397">
            <v>5206</v>
          </cell>
          <cell r="AA397">
            <v>44754</v>
          </cell>
          <cell r="AB397" t="str">
            <v>manjeet394</v>
          </cell>
          <cell r="AC397" t="str">
            <v>vijay394</v>
          </cell>
          <cell r="AD397" t="str">
            <v>SANTI DEVI</v>
          </cell>
          <cell r="AE397" t="str">
            <v>F</v>
          </cell>
          <cell r="AF397">
            <v>43302</v>
          </cell>
          <cell r="AG397" t="str">
            <v>OBC</v>
          </cell>
          <cell r="AH397" t="str">
            <v>Hindu</v>
          </cell>
          <cell r="AI397" t="str">
            <v>GOVT. SENIOR SECONDARY SCHOOL ALNIYAWAS (219445)</v>
          </cell>
          <cell r="AJ397">
            <v>8140200308</v>
          </cell>
          <cell r="AK397">
            <v>8619654892</v>
          </cell>
          <cell r="AL397" t="str">
            <v>KUMHARO KA MOHALLA,ALNIYAWAS,BHERUNDA,ALNIYAWAS,341513</v>
          </cell>
          <cell r="AM397">
            <v>13</v>
          </cell>
          <cell r="AN397">
            <v>9</v>
          </cell>
          <cell r="AO397" t="str">
            <v>B</v>
          </cell>
        </row>
        <row r="398">
          <cell r="Z398">
            <v>5246</v>
          </cell>
          <cell r="AA398">
            <v>44757</v>
          </cell>
          <cell r="AB398" t="str">
            <v>manjeet395</v>
          </cell>
          <cell r="AC398" t="str">
            <v>vijay395</v>
          </cell>
          <cell r="AD398" t="str">
            <v>CHAMPA DEVI</v>
          </cell>
          <cell r="AE398" t="str">
            <v>M</v>
          </cell>
          <cell r="AF398">
            <v>43303</v>
          </cell>
          <cell r="AG398" t="str">
            <v>GEN</v>
          </cell>
          <cell r="AH398" t="str">
            <v>Hindu</v>
          </cell>
          <cell r="AI398" t="str">
            <v>GOVT. SENIOR SECONDARY SCHOOL ALNIYAWAS (219445)</v>
          </cell>
          <cell r="AJ398">
            <v>8140200308</v>
          </cell>
          <cell r="AK398">
            <v>8619654893</v>
          </cell>
          <cell r="AL398" t="str">
            <v>alniyawas,riyanbadi,alniyawas,341513</v>
          </cell>
          <cell r="AM398">
            <v>14</v>
          </cell>
          <cell r="AN398">
            <v>9</v>
          </cell>
          <cell r="AO398" t="str">
            <v>B</v>
          </cell>
        </row>
        <row r="399">
          <cell r="Z399">
            <v>4585</v>
          </cell>
          <cell r="AB399" t="str">
            <v>manjeet396</v>
          </cell>
          <cell r="AC399" t="str">
            <v>vijay396</v>
          </cell>
          <cell r="AD399" t="str">
            <v>CHHOTI DEVI</v>
          </cell>
          <cell r="AE399" t="str">
            <v>M</v>
          </cell>
          <cell r="AF399">
            <v>43304</v>
          </cell>
          <cell r="AG399" t="str">
            <v>OBC</v>
          </cell>
          <cell r="AH399" t="str">
            <v>Hindu</v>
          </cell>
          <cell r="AI399" t="str">
            <v>GOVT. SENIOR SECONDARY SCHOOL ALNIYAWAS (219445)</v>
          </cell>
          <cell r="AJ399">
            <v>8140200308</v>
          </cell>
          <cell r="AK399">
            <v>8619654894</v>
          </cell>
          <cell r="AL399" t="str">
            <v>kalni,riyanbari,kalni,341513</v>
          </cell>
          <cell r="AM399">
            <v>14</v>
          </cell>
          <cell r="AN399">
            <v>9</v>
          </cell>
          <cell r="AO399" t="str">
            <v>B</v>
          </cell>
        </row>
        <row r="400">
          <cell r="Z400">
            <v>5010</v>
          </cell>
          <cell r="AB400" t="str">
            <v>manjeet397</v>
          </cell>
          <cell r="AC400" t="str">
            <v>vijay397</v>
          </cell>
          <cell r="AD400" t="str">
            <v>Sarla Devi</v>
          </cell>
          <cell r="AE400" t="str">
            <v>M</v>
          </cell>
          <cell r="AF400">
            <v>43305</v>
          </cell>
          <cell r="AG400" t="str">
            <v>OBC</v>
          </cell>
          <cell r="AH400" t="str">
            <v>Hindu</v>
          </cell>
          <cell r="AI400" t="str">
            <v>GOVT. SENIOR SECONDARY SCHOOL ALNIYAWAS (219445)</v>
          </cell>
          <cell r="AJ400">
            <v>8140200308</v>
          </cell>
          <cell r="AK400">
            <v>8619654895</v>
          </cell>
          <cell r="AL400" t="str">
            <v>VPO-ALNIYAWAS,RIYAN BARI,ALNIYAWAS,341513</v>
          </cell>
          <cell r="AM400">
            <v>15</v>
          </cell>
          <cell r="AN400">
            <v>9</v>
          </cell>
          <cell r="AO400" t="str">
            <v>B</v>
          </cell>
        </row>
        <row r="401">
          <cell r="Z401">
            <v>4752</v>
          </cell>
          <cell r="AB401" t="str">
            <v>manjeet398</v>
          </cell>
          <cell r="AC401" t="str">
            <v>vijay398</v>
          </cell>
          <cell r="AD401" t="str">
            <v>PREM KANWAR</v>
          </cell>
          <cell r="AE401" t="str">
            <v>F</v>
          </cell>
          <cell r="AF401">
            <v>43306</v>
          </cell>
          <cell r="AG401" t="str">
            <v>OBC</v>
          </cell>
          <cell r="AH401" t="str">
            <v>Hindu</v>
          </cell>
          <cell r="AI401" t="str">
            <v>GOVT. SENIOR SECONDARY SCHOOL ALNIYAWAS (219445)</v>
          </cell>
          <cell r="AJ401">
            <v>8140200308</v>
          </cell>
          <cell r="AK401">
            <v>8619654896</v>
          </cell>
          <cell r="AL401" t="str">
            <v>Kodiya,Riyanbadi,Alniyawas,341513</v>
          </cell>
          <cell r="AM401">
            <v>12</v>
          </cell>
          <cell r="AN401">
            <v>9</v>
          </cell>
          <cell r="AO401" t="str">
            <v>B</v>
          </cell>
        </row>
        <row r="402">
          <cell r="Z402">
            <v>4765</v>
          </cell>
          <cell r="AB402" t="str">
            <v>manjeet399</v>
          </cell>
          <cell r="AC402" t="str">
            <v>vijay399</v>
          </cell>
          <cell r="AD402" t="str">
            <v>SANTOSH</v>
          </cell>
          <cell r="AE402" t="str">
            <v>F</v>
          </cell>
          <cell r="AF402">
            <v>43307</v>
          </cell>
          <cell r="AG402" t="str">
            <v>OBC</v>
          </cell>
          <cell r="AH402" t="str">
            <v>Hindu</v>
          </cell>
          <cell r="AI402" t="str">
            <v>GOVT. SENIOR SECONDARY SCHOOL ALNIYAWAS (219445)</v>
          </cell>
          <cell r="AJ402">
            <v>8140200308</v>
          </cell>
          <cell r="AK402">
            <v>8619654897</v>
          </cell>
          <cell r="AL402" t="str">
            <v>ALNIYAWAS,RIYAN BARI,,341513</v>
          </cell>
          <cell r="AM402">
            <v>14</v>
          </cell>
          <cell r="AN402">
            <v>9</v>
          </cell>
          <cell r="AO402" t="str">
            <v>B</v>
          </cell>
        </row>
        <row r="403">
          <cell r="Z403">
            <v>5194</v>
          </cell>
          <cell r="AA403">
            <v>44753</v>
          </cell>
          <cell r="AB403" t="str">
            <v>manjeet400</v>
          </cell>
          <cell r="AC403" t="str">
            <v>vijay400</v>
          </cell>
          <cell r="AD403" t="str">
            <v>Rajiya Banu</v>
          </cell>
          <cell r="AE403" t="str">
            <v>F</v>
          </cell>
          <cell r="AF403">
            <v>43308</v>
          </cell>
          <cell r="AG403" t="str">
            <v>OBC</v>
          </cell>
          <cell r="AI403" t="str">
            <v>GOVT. SENIOR SECONDARY SCHOOL ALNIYAWAS (219445)</v>
          </cell>
          <cell r="AJ403">
            <v>8140200308</v>
          </cell>
          <cell r="AK403">
            <v>8619654898</v>
          </cell>
          <cell r="AM403">
            <v>16</v>
          </cell>
          <cell r="AN403">
            <v>9</v>
          </cell>
          <cell r="AO403" t="str">
            <v>B</v>
          </cell>
        </row>
        <row r="404">
          <cell r="Z404">
            <v>5138</v>
          </cell>
          <cell r="AA404">
            <v>44743</v>
          </cell>
          <cell r="AB404" t="str">
            <v>manjeet401</v>
          </cell>
          <cell r="AC404" t="str">
            <v>vijay401</v>
          </cell>
          <cell r="AD404" t="str">
            <v>Mumtaj Banu</v>
          </cell>
          <cell r="AE404" t="str">
            <v>F</v>
          </cell>
          <cell r="AF404">
            <v>43309</v>
          </cell>
          <cell r="AG404" t="str">
            <v>OBC</v>
          </cell>
          <cell r="AH404" t="str">
            <v>Hindu</v>
          </cell>
          <cell r="AI404" t="str">
            <v>GOVT. SENIOR SECONDARY SCHOOL ALNIYAWAS (219445)</v>
          </cell>
          <cell r="AJ404">
            <v>8140200308</v>
          </cell>
          <cell r="AK404">
            <v>8619654899</v>
          </cell>
          <cell r="AL404" t="str">
            <v>ALNIYAWAS,RIYANBADI,ALNIYAWAS,341513</v>
          </cell>
          <cell r="AM404">
            <v>14</v>
          </cell>
          <cell r="AN404">
            <v>9</v>
          </cell>
          <cell r="AO404" t="str">
            <v>B</v>
          </cell>
        </row>
        <row r="405">
          <cell r="Z405">
            <v>3907</v>
          </cell>
          <cell r="AB405" t="str">
            <v>manjeet402</v>
          </cell>
          <cell r="AC405" t="str">
            <v>vijay402</v>
          </cell>
          <cell r="AD405" t="str">
            <v>ROSHAN BANOO</v>
          </cell>
          <cell r="AE405" t="str">
            <v>F</v>
          </cell>
          <cell r="AF405">
            <v>43310</v>
          </cell>
          <cell r="AG405" t="str">
            <v>SC</v>
          </cell>
          <cell r="AH405" t="str">
            <v>Hindu</v>
          </cell>
          <cell r="AI405" t="str">
            <v>GOVT. SENIOR SECONDARY SCHOOL ALNIYAWAS (219445)</v>
          </cell>
          <cell r="AJ405">
            <v>8140200308</v>
          </cell>
          <cell r="AK405">
            <v>8619654900</v>
          </cell>
          <cell r="AL405" t="str">
            <v>Alniyawas,Riyanbadi,Alniyawas,341513</v>
          </cell>
          <cell r="AM405">
            <v>14</v>
          </cell>
          <cell r="AN405">
            <v>9</v>
          </cell>
          <cell r="AO405" t="str">
            <v>B</v>
          </cell>
        </row>
        <row r="406">
          <cell r="Z406">
            <v>5159</v>
          </cell>
          <cell r="AA406">
            <v>44747</v>
          </cell>
          <cell r="AB406" t="str">
            <v>manjeet403</v>
          </cell>
          <cell r="AC406" t="str">
            <v>vijay403</v>
          </cell>
          <cell r="AD406" t="str">
            <v>Sanju Devi</v>
          </cell>
          <cell r="AE406" t="str">
            <v>F</v>
          </cell>
          <cell r="AF406">
            <v>43311</v>
          </cell>
          <cell r="AG406" t="str">
            <v>OBC</v>
          </cell>
          <cell r="AH406" t="str">
            <v>Hindu</v>
          </cell>
          <cell r="AI406" t="str">
            <v>GOVT. SENIOR SECONDARY SCHOOL ALNIYAWAS (219445)</v>
          </cell>
          <cell r="AJ406">
            <v>8140200308</v>
          </cell>
          <cell r="AK406">
            <v>8619654901</v>
          </cell>
          <cell r="AL406" t="str">
            <v>ALLNIYAWAS RIYA BADI DIST. NAGOUR,RIYA BADI,ALLNIYAWAS RIYA BADI DIST. NAGOUR,306101</v>
          </cell>
          <cell r="AM406">
            <v>14</v>
          </cell>
          <cell r="AN406">
            <v>9</v>
          </cell>
          <cell r="AO406" t="str">
            <v>B</v>
          </cell>
        </row>
        <row r="407">
          <cell r="Z407">
            <v>4775</v>
          </cell>
          <cell r="AB407" t="str">
            <v>manjeet404</v>
          </cell>
          <cell r="AC407" t="str">
            <v>vijay404</v>
          </cell>
          <cell r="AD407" t="str">
            <v>SITA DEVI</v>
          </cell>
          <cell r="AE407" t="str">
            <v>F</v>
          </cell>
          <cell r="AF407">
            <v>43312</v>
          </cell>
          <cell r="AG407" t="str">
            <v>SC</v>
          </cell>
          <cell r="AH407" t="str">
            <v>Hindu</v>
          </cell>
          <cell r="AI407" t="str">
            <v>GOVT. SENIOR SECONDARY SCHOOL ALNIYAWAS (219445)</v>
          </cell>
          <cell r="AJ407">
            <v>8140200308</v>
          </cell>
          <cell r="AK407">
            <v>8619654902</v>
          </cell>
          <cell r="AL407" t="str">
            <v>Alniyawas,Titan Badi,Alniyawas,341513</v>
          </cell>
          <cell r="AM407">
            <v>14</v>
          </cell>
          <cell r="AN407">
            <v>9</v>
          </cell>
          <cell r="AO407" t="str">
            <v>B</v>
          </cell>
        </row>
        <row r="408">
          <cell r="Z408">
            <v>4947</v>
          </cell>
          <cell r="AB408" t="str">
            <v>manjeet405</v>
          </cell>
          <cell r="AC408" t="str">
            <v>vijay405</v>
          </cell>
          <cell r="AD408" t="str">
            <v>Sushila Devi</v>
          </cell>
          <cell r="AE408" t="str">
            <v>M</v>
          </cell>
          <cell r="AF408">
            <v>43313</v>
          </cell>
          <cell r="AG408" t="str">
            <v>OBC</v>
          </cell>
          <cell r="AH408" t="str">
            <v>Hindu</v>
          </cell>
          <cell r="AI408" t="str">
            <v>GOVT. SENIOR SECONDARY SCHOOL ALNIYAWAS (219445)</v>
          </cell>
          <cell r="AJ408">
            <v>8140200308</v>
          </cell>
          <cell r="AK408">
            <v>8619654903</v>
          </cell>
          <cell r="AL408" t="str">
            <v>kalni,riyanbari,kalni,341513</v>
          </cell>
          <cell r="AM408">
            <v>13</v>
          </cell>
          <cell r="AN408">
            <v>9</v>
          </cell>
          <cell r="AO408" t="str">
            <v>B</v>
          </cell>
        </row>
        <row r="409">
          <cell r="Z409">
            <v>4753</v>
          </cell>
          <cell r="AB409" t="str">
            <v>manjeet406</v>
          </cell>
          <cell r="AC409" t="str">
            <v>vijay406</v>
          </cell>
          <cell r="AD409" t="str">
            <v>KEKU KANWAR</v>
          </cell>
          <cell r="AE409" t="str">
            <v>F</v>
          </cell>
          <cell r="AF409">
            <v>43314</v>
          </cell>
          <cell r="AG409" t="str">
            <v>OBC</v>
          </cell>
          <cell r="AI409" t="str">
            <v>GOVT. SENIOR SECONDARY SCHOOL ALNIYAWAS (219445)</v>
          </cell>
          <cell r="AJ409">
            <v>8140200308</v>
          </cell>
          <cell r="AK409">
            <v>8619654904</v>
          </cell>
          <cell r="AM409">
            <v>14</v>
          </cell>
          <cell r="AN409">
            <v>9</v>
          </cell>
          <cell r="AO409" t="str">
            <v>B</v>
          </cell>
        </row>
        <row r="410">
          <cell r="Z410">
            <v>5011</v>
          </cell>
          <cell r="AB410" t="str">
            <v>manjeet407</v>
          </cell>
          <cell r="AC410" t="str">
            <v>vijay407</v>
          </cell>
          <cell r="AD410" t="str">
            <v>Sanju Devi</v>
          </cell>
          <cell r="AE410" t="str">
            <v>M</v>
          </cell>
          <cell r="AF410">
            <v>43315</v>
          </cell>
          <cell r="AG410" t="str">
            <v>OBC</v>
          </cell>
          <cell r="AH410" t="str">
            <v>Muslim</v>
          </cell>
          <cell r="AI410" t="str">
            <v>GOVT. SENIOR SECONDARY SCHOOL ALNIYAWAS (219445)</v>
          </cell>
          <cell r="AJ410">
            <v>8140200308</v>
          </cell>
          <cell r="AK410">
            <v>8619654905</v>
          </cell>
          <cell r="AL410" t="str">
            <v>Alniyawas,Riyanbadi,ALNIYAWAS,341513</v>
          </cell>
          <cell r="AM410">
            <v>14</v>
          </cell>
          <cell r="AN410">
            <v>9</v>
          </cell>
          <cell r="AO410" t="str">
            <v>B</v>
          </cell>
        </row>
        <row r="411">
          <cell r="Z411">
            <v>5161</v>
          </cell>
          <cell r="AA411">
            <v>44747</v>
          </cell>
          <cell r="AB411" t="str">
            <v>manjeet408</v>
          </cell>
          <cell r="AC411" t="str">
            <v>vijay408</v>
          </cell>
          <cell r="AD411" t="str">
            <v>Koshlya Devi</v>
          </cell>
          <cell r="AE411" t="str">
            <v>M</v>
          </cell>
          <cell r="AF411">
            <v>43316</v>
          </cell>
          <cell r="AG411" t="str">
            <v>OBC</v>
          </cell>
          <cell r="AH411" t="str">
            <v>Hindu</v>
          </cell>
          <cell r="AI411" t="str">
            <v>GOVT. SENIOR SECONDARY SCHOOL ALNIYAWAS (219445)</v>
          </cell>
          <cell r="AJ411">
            <v>8140200308</v>
          </cell>
          <cell r="AK411">
            <v>8619654906</v>
          </cell>
          <cell r="AL411" t="str">
            <v>kalni,riyanbari,kalni,341513</v>
          </cell>
          <cell r="AM411">
            <v>14</v>
          </cell>
          <cell r="AN411">
            <v>9</v>
          </cell>
          <cell r="AO411" t="str">
            <v>B</v>
          </cell>
        </row>
        <row r="412">
          <cell r="Z412">
            <v>5222</v>
          </cell>
          <cell r="AA412">
            <v>44755</v>
          </cell>
          <cell r="AB412" t="str">
            <v>manjeet409</v>
          </cell>
          <cell r="AC412" t="str">
            <v>vijay409</v>
          </cell>
          <cell r="AD412" t="str">
            <v>VIMALA</v>
          </cell>
          <cell r="AE412" t="str">
            <v>F</v>
          </cell>
          <cell r="AF412">
            <v>43317</v>
          </cell>
          <cell r="AG412" t="str">
            <v>OBC</v>
          </cell>
          <cell r="AI412" t="str">
            <v>GOVT. SENIOR SECONDARY SCHOOL ALNIYAWAS (219445)</v>
          </cell>
          <cell r="AJ412">
            <v>8140200308</v>
          </cell>
          <cell r="AK412">
            <v>8619654907</v>
          </cell>
          <cell r="AM412">
            <v>12</v>
          </cell>
          <cell r="AN412">
            <v>9</v>
          </cell>
          <cell r="AO412" t="str">
            <v>B</v>
          </cell>
        </row>
        <row r="413">
          <cell r="Z413">
            <v>4112</v>
          </cell>
          <cell r="AB413" t="str">
            <v>manjeet410</v>
          </cell>
          <cell r="AC413" t="str">
            <v>vijay410</v>
          </cell>
          <cell r="AD413" t="str">
            <v>SANTOSH DEVI</v>
          </cell>
          <cell r="AE413" t="str">
            <v>F</v>
          </cell>
          <cell r="AF413">
            <v>43318</v>
          </cell>
          <cell r="AG413" t="str">
            <v>SC</v>
          </cell>
          <cell r="AH413" t="str">
            <v>Hindu</v>
          </cell>
          <cell r="AI413" t="str">
            <v>GOVT. SENIOR SECONDARY SCHOOL ALNIYAWAS (219445)</v>
          </cell>
          <cell r="AJ413">
            <v>8140200308</v>
          </cell>
          <cell r="AK413">
            <v>8619654908</v>
          </cell>
          <cell r="AL413" t="str">
            <v>KODIYA,RIYANBADI,ALNIYAWAS,341513</v>
          </cell>
          <cell r="AM413">
            <v>17</v>
          </cell>
          <cell r="AN413">
            <v>9</v>
          </cell>
          <cell r="AO413" t="str">
            <v>B</v>
          </cell>
        </row>
        <row r="414">
          <cell r="Z414">
            <v>4746</v>
          </cell>
          <cell r="AB414" t="str">
            <v>manjeet411</v>
          </cell>
          <cell r="AC414" t="str">
            <v>vijay411</v>
          </cell>
          <cell r="AD414" t="str">
            <v>SAMADU DEVI</v>
          </cell>
          <cell r="AE414" t="str">
            <v>F</v>
          </cell>
          <cell r="AF414">
            <v>43319</v>
          </cell>
          <cell r="AG414" t="str">
            <v>GEN</v>
          </cell>
          <cell r="AH414" t="str">
            <v>Hindu</v>
          </cell>
          <cell r="AI414" t="str">
            <v>GOVT. SENIOR SECONDARY SCHOOL ALNIYAWAS (219445)</v>
          </cell>
          <cell r="AJ414">
            <v>8140200308</v>
          </cell>
          <cell r="AK414">
            <v>8619654909</v>
          </cell>
          <cell r="AL414" t="str">
            <v>ALNIYAWAS,RIYANBADI,ALNIYAWAS,341513</v>
          </cell>
          <cell r="AM414">
            <v>14</v>
          </cell>
          <cell r="AN414">
            <v>9</v>
          </cell>
          <cell r="AO414" t="str">
            <v>B</v>
          </cell>
        </row>
        <row r="415">
          <cell r="Z415">
            <v>5149</v>
          </cell>
          <cell r="AA415">
            <v>44746</v>
          </cell>
          <cell r="AB415" t="str">
            <v>manjeet412</v>
          </cell>
          <cell r="AC415" t="str">
            <v>vijay412</v>
          </cell>
          <cell r="AD415" t="str">
            <v>CHANDRIKA DEVI</v>
          </cell>
          <cell r="AE415" t="str">
            <v>M</v>
          </cell>
          <cell r="AF415">
            <v>43320</v>
          </cell>
          <cell r="AG415" t="str">
            <v>OBC</v>
          </cell>
          <cell r="AH415" t="str">
            <v>Muslim</v>
          </cell>
          <cell r="AI415" t="str">
            <v>GOVT. SENIOR SECONDARY SCHOOL ALNIYAWAS (219445)</v>
          </cell>
          <cell r="AJ415">
            <v>8140200308</v>
          </cell>
          <cell r="AK415">
            <v>8619654910</v>
          </cell>
          <cell r="AL415" t="str">
            <v>Alniyawas,Riyan Badi,alniyawas,341513</v>
          </cell>
          <cell r="AM415">
            <v>15</v>
          </cell>
          <cell r="AN415">
            <v>9</v>
          </cell>
          <cell r="AO415" t="str">
            <v>B</v>
          </cell>
        </row>
        <row r="416">
          <cell r="Z416">
            <v>5144</v>
          </cell>
          <cell r="AA416">
            <v>44746</v>
          </cell>
          <cell r="AB416" t="str">
            <v>manjeet413</v>
          </cell>
          <cell r="AC416" t="str">
            <v>vijay413</v>
          </cell>
          <cell r="AD416" t="str">
            <v>MAYA DEVI</v>
          </cell>
          <cell r="AE416" t="str">
            <v>M</v>
          </cell>
          <cell r="AF416">
            <v>43321</v>
          </cell>
          <cell r="AG416" t="str">
            <v>OBC</v>
          </cell>
          <cell r="AH416" t="str">
            <v>Muslim</v>
          </cell>
          <cell r="AI416" t="str">
            <v>GOVT. SENIOR SECONDARY SCHOOL ALNIYAWAS (219445)</v>
          </cell>
          <cell r="AJ416">
            <v>8140200308</v>
          </cell>
          <cell r="AK416">
            <v>8619654911</v>
          </cell>
          <cell r="AL416" t="str">
            <v>ALniyawas,Riyanbadi,Alniyawas,341513</v>
          </cell>
          <cell r="AM416">
            <v>14</v>
          </cell>
          <cell r="AN416">
            <v>9</v>
          </cell>
          <cell r="AO416" t="str">
            <v>B</v>
          </cell>
        </row>
        <row r="417">
          <cell r="Z417">
            <v>5133</v>
          </cell>
          <cell r="AA417">
            <v>44743</v>
          </cell>
          <cell r="AB417" t="str">
            <v>manjeet414</v>
          </cell>
          <cell r="AC417" t="str">
            <v>vijay414</v>
          </cell>
          <cell r="AD417" t="str">
            <v>SUPYAR DEVI</v>
          </cell>
          <cell r="AE417" t="str">
            <v>F</v>
          </cell>
          <cell r="AF417">
            <v>43322</v>
          </cell>
          <cell r="AG417" t="str">
            <v>OBC</v>
          </cell>
          <cell r="AH417" t="str">
            <v>Muslim</v>
          </cell>
          <cell r="AI417" t="str">
            <v>GOVT. SENIOR SECONDARY SCHOOL ALNIYAWAS (219445)</v>
          </cell>
          <cell r="AJ417">
            <v>8140200308</v>
          </cell>
          <cell r="AK417">
            <v>8619654912</v>
          </cell>
          <cell r="AL417" t="str">
            <v>ALNIYAWAS,RIYANBADI,ALNIYAWAS,341513</v>
          </cell>
          <cell r="AM417">
            <v>16</v>
          </cell>
          <cell r="AN417">
            <v>9</v>
          </cell>
          <cell r="AO417" t="str">
            <v>B</v>
          </cell>
        </row>
        <row r="418">
          <cell r="Z418">
            <v>5238</v>
          </cell>
          <cell r="AA418">
            <v>44757</v>
          </cell>
          <cell r="AB418" t="str">
            <v>manjeet415</v>
          </cell>
          <cell r="AC418" t="str">
            <v>vijay415</v>
          </cell>
          <cell r="AD418" t="str">
            <v>SUPYARI DEVI</v>
          </cell>
          <cell r="AE418" t="str">
            <v>M</v>
          </cell>
          <cell r="AF418">
            <v>43323</v>
          </cell>
          <cell r="AG418" t="str">
            <v>GEN</v>
          </cell>
          <cell r="AI418" t="str">
            <v>GOVT. SENIOR SECONDARY SCHOOL ALNIYAWAS (219445)</v>
          </cell>
          <cell r="AJ418">
            <v>8140200308</v>
          </cell>
          <cell r="AK418">
            <v>8619654913</v>
          </cell>
          <cell r="AM418">
            <v>14</v>
          </cell>
          <cell r="AN418">
            <v>9</v>
          </cell>
          <cell r="AO418" t="str">
            <v>B</v>
          </cell>
        </row>
        <row r="419">
          <cell r="Z419">
            <v>5245</v>
          </cell>
          <cell r="AA419">
            <v>44757</v>
          </cell>
          <cell r="AB419" t="str">
            <v>manjeet416</v>
          </cell>
          <cell r="AC419" t="str">
            <v>vijay416</v>
          </cell>
          <cell r="AD419" t="str">
            <v>MUNNI BANU</v>
          </cell>
          <cell r="AE419" t="str">
            <v>F</v>
          </cell>
          <cell r="AF419">
            <v>43324</v>
          </cell>
          <cell r="AG419" t="str">
            <v>GEN</v>
          </cell>
          <cell r="AH419" t="str">
            <v>Hindu</v>
          </cell>
          <cell r="AI419" t="str">
            <v>GOVT. SENIOR SECONDARY SCHOOL ALNIYAWAS (219445)</v>
          </cell>
          <cell r="AJ419">
            <v>8140200308</v>
          </cell>
          <cell r="AK419">
            <v>8619654914</v>
          </cell>
          <cell r="AL419" t="str">
            <v>Alniyawas,Riyanbadi,Alniyawas,341513</v>
          </cell>
          <cell r="AM419">
            <v>14</v>
          </cell>
          <cell r="AN419">
            <v>9</v>
          </cell>
          <cell r="AO419" t="str">
            <v>B</v>
          </cell>
        </row>
        <row r="420">
          <cell r="Z420">
            <v>5007</v>
          </cell>
          <cell r="AB420" t="str">
            <v>manjeet417</v>
          </cell>
          <cell r="AC420" t="str">
            <v>vijay417</v>
          </cell>
          <cell r="AD420" t="str">
            <v>Samu Devi</v>
          </cell>
          <cell r="AE420" t="str">
            <v>M</v>
          </cell>
          <cell r="AF420">
            <v>43325</v>
          </cell>
          <cell r="AG420" t="str">
            <v>SC</v>
          </cell>
          <cell r="AI420" t="str">
            <v>GOVT. SENIOR SECONDARY SCHOOL ALNIYAWAS (219445)</v>
          </cell>
          <cell r="AJ420">
            <v>8140200308</v>
          </cell>
          <cell r="AK420">
            <v>8619654915</v>
          </cell>
          <cell r="AM420">
            <v>13</v>
          </cell>
          <cell r="AN420">
            <v>9</v>
          </cell>
          <cell r="AO420" t="str">
            <v>B</v>
          </cell>
        </row>
        <row r="421">
          <cell r="Z421">
            <v>5247</v>
          </cell>
          <cell r="AA421">
            <v>44757</v>
          </cell>
          <cell r="AB421" t="str">
            <v>manjeet418</v>
          </cell>
          <cell r="AC421" t="str">
            <v>vijay418</v>
          </cell>
          <cell r="AD421" t="str">
            <v>Champa Devi</v>
          </cell>
          <cell r="AE421" t="str">
            <v>M</v>
          </cell>
          <cell r="AF421">
            <v>43326</v>
          </cell>
          <cell r="AG421" t="str">
            <v>GEN</v>
          </cell>
          <cell r="AH421" t="str">
            <v>Hindu</v>
          </cell>
          <cell r="AI421" t="str">
            <v>GOVT. SENIOR SECONDARY SCHOOL ALNIYAWAS (219445)</v>
          </cell>
          <cell r="AJ421">
            <v>8140200308</v>
          </cell>
          <cell r="AK421">
            <v>8619654916</v>
          </cell>
          <cell r="AL421" t="str">
            <v>VPO BIJATHAL,RIYAN BADI,BIJATHAL,31513</v>
          </cell>
          <cell r="AM421">
            <v>13</v>
          </cell>
          <cell r="AN421">
            <v>9</v>
          </cell>
          <cell r="AO421" t="str">
            <v>B</v>
          </cell>
        </row>
        <row r="422">
          <cell r="Z422">
            <v>5162</v>
          </cell>
          <cell r="AA422">
            <v>44747</v>
          </cell>
          <cell r="AB422" t="str">
            <v>manjeet419</v>
          </cell>
          <cell r="AC422" t="str">
            <v>vijay419</v>
          </cell>
          <cell r="AD422" t="str">
            <v>BHAGWATI DEVI</v>
          </cell>
          <cell r="AE422" t="str">
            <v>M</v>
          </cell>
          <cell r="AF422">
            <v>43327</v>
          </cell>
          <cell r="AG422" t="str">
            <v>OBC</v>
          </cell>
          <cell r="AH422" t="str">
            <v>Muslim</v>
          </cell>
          <cell r="AI422" t="str">
            <v>GOVT. SENIOR SECONDARY SCHOOL ALNIYAWAS (219445)</v>
          </cell>
          <cell r="AJ422">
            <v>8140200308</v>
          </cell>
          <cell r="AK422">
            <v>8619654917</v>
          </cell>
          <cell r="AL422" t="str">
            <v>Alniyawas,Riyan badi,alniyawas,341513</v>
          </cell>
          <cell r="AM422">
            <v>15</v>
          </cell>
          <cell r="AN422">
            <v>9</v>
          </cell>
          <cell r="AO422" t="str">
            <v>B</v>
          </cell>
        </row>
        <row r="423">
          <cell r="Z423">
            <v>3927</v>
          </cell>
          <cell r="AB423" t="str">
            <v>manjeet420</v>
          </cell>
          <cell r="AC423" t="str">
            <v>vijay420</v>
          </cell>
          <cell r="AD423" t="str">
            <v>HASEENA</v>
          </cell>
          <cell r="AE423" t="str">
            <v>F</v>
          </cell>
          <cell r="AF423">
            <v>43328</v>
          </cell>
          <cell r="AG423" t="str">
            <v>OBC</v>
          </cell>
          <cell r="AH423" t="str">
            <v>Muslim</v>
          </cell>
          <cell r="AI423" t="str">
            <v>GOVT. SENIOR SECONDARY SCHOOL ALNIYAWAS (219445)</v>
          </cell>
          <cell r="AJ423">
            <v>8140200308</v>
          </cell>
          <cell r="AK423">
            <v>8619654918</v>
          </cell>
          <cell r="AL423" t="str">
            <v>Alniyawas,Riyan Badi,alniyawas,341513</v>
          </cell>
          <cell r="AM423">
            <v>14</v>
          </cell>
          <cell r="AN423">
            <v>9</v>
          </cell>
          <cell r="AO423" t="str">
            <v>B</v>
          </cell>
        </row>
        <row r="424">
          <cell r="Z424">
            <v>5199</v>
          </cell>
          <cell r="AA424">
            <v>44754</v>
          </cell>
          <cell r="AB424" t="str">
            <v>manjeet421</v>
          </cell>
          <cell r="AC424" t="str">
            <v>vijay421</v>
          </cell>
          <cell r="AD424" t="str">
            <v>SUMITRA KANWAR</v>
          </cell>
          <cell r="AE424" t="str">
            <v>F</v>
          </cell>
          <cell r="AF424">
            <v>43329</v>
          </cell>
          <cell r="AG424" t="str">
            <v>OBC</v>
          </cell>
          <cell r="AH424" t="str">
            <v>Muslim</v>
          </cell>
          <cell r="AI424" t="str">
            <v>GOVT. SENIOR SECONDARY SCHOOL ALNIYAWAS (219445)</v>
          </cell>
          <cell r="AJ424">
            <v>8140200308</v>
          </cell>
          <cell r="AK424">
            <v>8619654919</v>
          </cell>
          <cell r="AL424" t="str">
            <v>PUJARIYO KA BAS,RIYANBADI,ALNIYAWAS,341513</v>
          </cell>
          <cell r="AM424">
            <v>14</v>
          </cell>
          <cell r="AN424">
            <v>9</v>
          </cell>
          <cell r="AO424" t="str">
            <v>B</v>
          </cell>
        </row>
        <row r="425">
          <cell r="Z425">
            <v>4631</v>
          </cell>
          <cell r="AB425" t="str">
            <v>manjeet422</v>
          </cell>
          <cell r="AC425" t="str">
            <v>vijay422</v>
          </cell>
          <cell r="AD425" t="str">
            <v>NOORJAHAN</v>
          </cell>
          <cell r="AE425" t="str">
            <v>F</v>
          </cell>
          <cell r="AF425">
            <v>43330</v>
          </cell>
          <cell r="AG425" t="str">
            <v>SC</v>
          </cell>
          <cell r="AH425" t="str">
            <v>Hindu</v>
          </cell>
          <cell r="AI425" t="str">
            <v>GOVT. SENIOR SECONDARY SCHOOL ALNIYAWAS (219445)</v>
          </cell>
          <cell r="AJ425">
            <v>8140200308</v>
          </cell>
          <cell r="AK425">
            <v>8619654920</v>
          </cell>
          <cell r="AL425" t="str">
            <v>SURAJGARH,RIYAN BADI,SURAJGARH,341513</v>
          </cell>
          <cell r="AM425">
            <v>14</v>
          </cell>
          <cell r="AN425">
            <v>9</v>
          </cell>
          <cell r="AO425" t="str">
            <v>B</v>
          </cell>
        </row>
        <row r="426">
          <cell r="Z426">
            <v>4941</v>
          </cell>
          <cell r="AA426">
            <v>44387</v>
          </cell>
          <cell r="AB426" t="str">
            <v>manjeet423</v>
          </cell>
          <cell r="AC426" t="str">
            <v>vijay423</v>
          </cell>
          <cell r="AD426" t="str">
            <v>Lali Bano</v>
          </cell>
          <cell r="AE426" t="str">
            <v>M</v>
          </cell>
          <cell r="AF426">
            <v>43331</v>
          </cell>
          <cell r="AG426" t="str">
            <v>OBC</v>
          </cell>
          <cell r="AH426" t="str">
            <v>Hindu</v>
          </cell>
          <cell r="AI426" t="str">
            <v>GOVT. SENIOR SECONDARY SCHOOL ALNIYAWAS (219445)</v>
          </cell>
          <cell r="AJ426">
            <v>8140200308</v>
          </cell>
          <cell r="AK426">
            <v>8619654921</v>
          </cell>
          <cell r="AL426" t="str">
            <v>kalni,riyanbari,kalni,341513</v>
          </cell>
          <cell r="AM426">
            <v>14</v>
          </cell>
          <cell r="AN426">
            <v>9</v>
          </cell>
          <cell r="AO426" t="str">
            <v>B</v>
          </cell>
        </row>
        <row r="427">
          <cell r="Z427">
            <v>5163</v>
          </cell>
          <cell r="AA427">
            <v>44747</v>
          </cell>
          <cell r="AB427" t="str">
            <v>manjeet424</v>
          </cell>
          <cell r="AC427" t="str">
            <v>vijay424</v>
          </cell>
          <cell r="AD427" t="str">
            <v>Rukhsana</v>
          </cell>
          <cell r="AE427" t="str">
            <v>F</v>
          </cell>
          <cell r="AF427">
            <v>43332</v>
          </cell>
          <cell r="AG427" t="str">
            <v>SC</v>
          </cell>
          <cell r="AH427" t="str">
            <v>Hindu</v>
          </cell>
          <cell r="AI427" t="str">
            <v>GOVT. SENIOR SECONDARY SCHOOL ALNIYAWAS (219445)</v>
          </cell>
          <cell r="AJ427">
            <v>8140200308</v>
          </cell>
          <cell r="AK427">
            <v>8619654922</v>
          </cell>
          <cell r="AL427" t="str">
            <v>KUMAWATON KI DHANI,RIYANBADI,ALNIYAWAS,341513</v>
          </cell>
          <cell r="AM427">
            <v>15</v>
          </cell>
          <cell r="AN427">
            <v>9</v>
          </cell>
          <cell r="AO427" t="str">
            <v>B</v>
          </cell>
        </row>
        <row r="428">
          <cell r="Z428">
            <v>5142</v>
          </cell>
          <cell r="AA428">
            <v>44746</v>
          </cell>
          <cell r="AB428" t="str">
            <v>manjeet425</v>
          </cell>
          <cell r="AC428" t="str">
            <v>vijay425</v>
          </cell>
          <cell r="AD428" t="str">
            <v>Hamida Banu</v>
          </cell>
          <cell r="AE428" t="str">
            <v>F</v>
          </cell>
          <cell r="AF428">
            <v>43333</v>
          </cell>
          <cell r="AG428" t="str">
            <v>OBC</v>
          </cell>
          <cell r="AH428" t="str">
            <v>Hindu</v>
          </cell>
          <cell r="AI428" t="str">
            <v>GOVT. SENIOR SECONDARY SCHOOL ALNIYAWAS (219445)</v>
          </cell>
          <cell r="AJ428">
            <v>8140200308</v>
          </cell>
          <cell r="AK428">
            <v>8619654923</v>
          </cell>
          <cell r="AL428" t="str">
            <v>ALNIYAWAS,RIYANBADI,ALNIYAWAS,341513</v>
          </cell>
          <cell r="AM428">
            <v>14</v>
          </cell>
          <cell r="AN428">
            <v>9</v>
          </cell>
          <cell r="AO428" t="str">
            <v>B</v>
          </cell>
        </row>
        <row r="429">
          <cell r="Z429">
            <v>4757</v>
          </cell>
          <cell r="AB429" t="str">
            <v>manjeet426</v>
          </cell>
          <cell r="AC429" t="str">
            <v>vijay426</v>
          </cell>
          <cell r="AD429" t="str">
            <v>MUNI DEVI</v>
          </cell>
          <cell r="AE429" t="str">
            <v>M</v>
          </cell>
          <cell r="AF429">
            <v>43334</v>
          </cell>
          <cell r="AG429" t="str">
            <v>GEN</v>
          </cell>
          <cell r="AH429" t="str">
            <v>Hindu</v>
          </cell>
          <cell r="AI429" t="str">
            <v>GOVT. SENIOR SECONDARY SCHOOL ALNIYAWAS (219445)</v>
          </cell>
          <cell r="AJ429">
            <v>8140200308</v>
          </cell>
          <cell r="AK429">
            <v>8619654924</v>
          </cell>
          <cell r="AL429" t="str">
            <v>KODI SANTHANA KALA SANTHANA,SHRIMADHOPUR ,NANGAL ,341031</v>
          </cell>
          <cell r="AM429">
            <v>14</v>
          </cell>
          <cell r="AN429">
            <v>9</v>
          </cell>
          <cell r="AO429" t="str">
            <v>B</v>
          </cell>
        </row>
        <row r="430">
          <cell r="Z430">
            <v>5137</v>
          </cell>
          <cell r="AA430">
            <v>44743</v>
          </cell>
          <cell r="AB430" t="str">
            <v>manjeet427</v>
          </cell>
          <cell r="AC430" t="str">
            <v>vijay427</v>
          </cell>
          <cell r="AD430" t="str">
            <v>SHOBHA DEVI</v>
          </cell>
          <cell r="AE430" t="str">
            <v>F</v>
          </cell>
          <cell r="AF430">
            <v>43335</v>
          </cell>
          <cell r="AG430" t="str">
            <v>SC</v>
          </cell>
          <cell r="AH430" t="str">
            <v>Hindu</v>
          </cell>
          <cell r="AI430" t="str">
            <v>GOVT. SENIOR SECONDARY SCHOOL ALNIYAWAS (219445)</v>
          </cell>
          <cell r="AJ430">
            <v>8140200308</v>
          </cell>
          <cell r="AK430">
            <v>8619654925</v>
          </cell>
          <cell r="AL430" t="str">
            <v>Akhawas,Riyan badi,Akhawas,341513</v>
          </cell>
          <cell r="AM430">
            <v>14</v>
          </cell>
          <cell r="AN430">
            <v>9</v>
          </cell>
          <cell r="AO430" t="str">
            <v>B</v>
          </cell>
        </row>
        <row r="431">
          <cell r="Z431">
            <v>3900</v>
          </cell>
          <cell r="AB431" t="str">
            <v>manjeet428</v>
          </cell>
          <cell r="AC431" t="str">
            <v>vijay428</v>
          </cell>
          <cell r="AD431" t="str">
            <v>JEBU BANOO</v>
          </cell>
          <cell r="AE431" t="str">
            <v>F</v>
          </cell>
          <cell r="AF431">
            <v>43336</v>
          </cell>
          <cell r="AG431" t="str">
            <v>SBC</v>
          </cell>
          <cell r="AH431" t="str">
            <v>Hindu</v>
          </cell>
          <cell r="AI431" t="str">
            <v>GOVT. SENIOR SECONDARY SCHOOL ALNIYAWAS (219445)</v>
          </cell>
          <cell r="AJ431">
            <v>8140200308</v>
          </cell>
          <cell r="AK431">
            <v>8619654926</v>
          </cell>
          <cell r="AL431" t="str">
            <v>ALNIYAWAS,RIYANBADI,ALNIYAWAS,341513</v>
          </cell>
          <cell r="AM431">
            <v>13</v>
          </cell>
          <cell r="AN431">
            <v>9</v>
          </cell>
          <cell r="AO431" t="str">
            <v>B</v>
          </cell>
        </row>
        <row r="432">
          <cell r="Z432">
            <v>5187</v>
          </cell>
          <cell r="AA432">
            <v>44753</v>
          </cell>
          <cell r="AB432" t="str">
            <v>manjeet429</v>
          </cell>
          <cell r="AC432" t="str">
            <v>vijay429</v>
          </cell>
          <cell r="AD432" t="str">
            <v>Nasim Banu</v>
          </cell>
          <cell r="AE432" t="str">
            <v>F</v>
          </cell>
          <cell r="AF432">
            <v>43337</v>
          </cell>
          <cell r="AG432" t="str">
            <v>SC</v>
          </cell>
          <cell r="AH432" t="str">
            <v>Hindu</v>
          </cell>
          <cell r="AI432" t="str">
            <v>GOVT. SENIOR SECONDARY SCHOOL ALNIYAWAS (219445)</v>
          </cell>
          <cell r="AJ432">
            <v>8140200308</v>
          </cell>
          <cell r="AK432">
            <v>8619654927</v>
          </cell>
          <cell r="AL432" t="str">
            <v>ALNIYAWAS,RIYANBADI,ALNIYAWAS,341513</v>
          </cell>
          <cell r="AM432">
            <v>12</v>
          </cell>
          <cell r="AN432">
            <v>9</v>
          </cell>
          <cell r="AO432" t="str">
            <v>B</v>
          </cell>
        </row>
        <row r="433">
          <cell r="Z433">
            <v>4584</v>
          </cell>
          <cell r="AB433" t="str">
            <v>manjeet430</v>
          </cell>
          <cell r="AC433" t="str">
            <v>vijay430</v>
          </cell>
          <cell r="AD433" t="str">
            <v>CHHOTI DEVI</v>
          </cell>
          <cell r="AE433" t="str">
            <v>F</v>
          </cell>
          <cell r="AF433">
            <v>43338</v>
          </cell>
          <cell r="AG433" t="str">
            <v>SC</v>
          </cell>
          <cell r="AH433" t="str">
            <v>Hindu</v>
          </cell>
          <cell r="AI433" t="str">
            <v>GOVT. SENIOR SECONDARY SCHOOL ALNIYAWAS (219445)</v>
          </cell>
          <cell r="AJ433">
            <v>8140200308</v>
          </cell>
          <cell r="AK433">
            <v>8619654928</v>
          </cell>
          <cell r="AL433" t="str">
            <v>Alniyawas,Riyanbadi,Alniyawas,341513</v>
          </cell>
          <cell r="AM433">
            <v>13</v>
          </cell>
          <cell r="AN433">
            <v>9</v>
          </cell>
          <cell r="AO433" t="str">
            <v>B</v>
          </cell>
        </row>
        <row r="434">
          <cell r="Z434">
            <v>5202</v>
          </cell>
          <cell r="AA434">
            <v>44754</v>
          </cell>
          <cell r="AB434" t="str">
            <v>manjeet431</v>
          </cell>
          <cell r="AC434" t="str">
            <v>vijay431</v>
          </cell>
          <cell r="AD434" t="str">
            <v>LEELA DEVI</v>
          </cell>
          <cell r="AE434" t="str">
            <v>F</v>
          </cell>
          <cell r="AF434">
            <v>43339</v>
          </cell>
          <cell r="AG434" t="str">
            <v>OBC</v>
          </cell>
          <cell r="AH434" t="str">
            <v>Hindu</v>
          </cell>
          <cell r="AI434" t="str">
            <v>GOVT. SENIOR SECONDARY SCHOOL ALNIYAWAS (219445)</v>
          </cell>
          <cell r="AJ434">
            <v>8140200308</v>
          </cell>
          <cell r="AK434">
            <v>8619654929</v>
          </cell>
          <cell r="AL434" t="str">
            <v>ALNIYAWAS,RIYANBADI,ALNIYAWAS,341513</v>
          </cell>
          <cell r="AM434">
            <v>13</v>
          </cell>
          <cell r="AN434">
            <v>9</v>
          </cell>
          <cell r="AO434" t="str">
            <v>B</v>
          </cell>
        </row>
        <row r="435">
          <cell r="Z435">
            <v>5193</v>
          </cell>
          <cell r="AA435">
            <v>44753</v>
          </cell>
          <cell r="AB435" t="str">
            <v>manjeet432</v>
          </cell>
          <cell r="AC435" t="str">
            <v>vijay432</v>
          </cell>
          <cell r="AD435" t="str">
            <v>Shobha</v>
          </cell>
          <cell r="AE435" t="str">
            <v>F</v>
          </cell>
          <cell r="AF435">
            <v>43340</v>
          </cell>
          <cell r="AG435" t="str">
            <v>SC</v>
          </cell>
          <cell r="AH435" t="str">
            <v>Hindu</v>
          </cell>
          <cell r="AI435" t="str">
            <v>GOVT. SENIOR SECONDARY SCHOOL ALNIYAWAS (219445)</v>
          </cell>
          <cell r="AJ435">
            <v>8140200308</v>
          </cell>
          <cell r="AK435">
            <v>8619654930</v>
          </cell>
          <cell r="AL435" t="str">
            <v>ALNIYAWAS,RIYAN BADI,ALNIYAWAS,341513</v>
          </cell>
          <cell r="AM435">
            <v>14</v>
          </cell>
          <cell r="AN435">
            <v>9</v>
          </cell>
          <cell r="AO435" t="str">
            <v>B</v>
          </cell>
        </row>
        <row r="436">
          <cell r="Z436">
            <v>5203</v>
          </cell>
          <cell r="AA436">
            <v>44754</v>
          </cell>
          <cell r="AB436" t="str">
            <v>manjeet433</v>
          </cell>
          <cell r="AC436" t="str">
            <v>vijay433</v>
          </cell>
          <cell r="AD436" t="str">
            <v>MATU DEVI</v>
          </cell>
          <cell r="AE436" t="str">
            <v>F</v>
          </cell>
          <cell r="AF436">
            <v>43341</v>
          </cell>
          <cell r="AG436" t="str">
            <v>OBC</v>
          </cell>
          <cell r="AH436" t="str">
            <v>Hindu</v>
          </cell>
          <cell r="AI436" t="str">
            <v>GOVT. SENIOR SECONDARY SCHOOL ALNIYAWAS (219445)</v>
          </cell>
          <cell r="AJ436">
            <v>8140200308</v>
          </cell>
          <cell r="AK436">
            <v>8619654931</v>
          </cell>
          <cell r="AL436" t="str">
            <v>KALNI,RIYANBARI,KALNI,341513</v>
          </cell>
          <cell r="AM436">
            <v>14</v>
          </cell>
          <cell r="AN436">
            <v>9</v>
          </cell>
          <cell r="AO436" t="str">
            <v>B</v>
          </cell>
        </row>
        <row r="437">
          <cell r="Z437">
            <v>3933</v>
          </cell>
          <cell r="AB437" t="str">
            <v>manjeet434</v>
          </cell>
          <cell r="AC437" t="str">
            <v>vijay434</v>
          </cell>
          <cell r="AD437" t="str">
            <v>RUKAIYA</v>
          </cell>
          <cell r="AE437" t="str">
            <v>M</v>
          </cell>
          <cell r="AF437">
            <v>43342</v>
          </cell>
          <cell r="AG437" t="str">
            <v>OBC</v>
          </cell>
          <cell r="AH437" t="str">
            <v>Hindu</v>
          </cell>
          <cell r="AI437" t="str">
            <v>GOVT. SENIOR SECONDARY SCHOOL ALNIYAWAS (219445)</v>
          </cell>
          <cell r="AJ437">
            <v>8140200308</v>
          </cell>
          <cell r="AK437">
            <v>8619654932</v>
          </cell>
          <cell r="AL437" t="str">
            <v>Alniyawas,Riyanbadi,Alniyawas,341513</v>
          </cell>
          <cell r="AM437">
            <v>14</v>
          </cell>
          <cell r="AN437">
            <v>9</v>
          </cell>
          <cell r="AO437" t="str">
            <v>B</v>
          </cell>
        </row>
        <row r="438">
          <cell r="Z438">
            <v>4549</v>
          </cell>
          <cell r="AB438" t="str">
            <v>manjeet435</v>
          </cell>
          <cell r="AC438" t="str">
            <v>vijay435</v>
          </cell>
          <cell r="AD438" t="str">
            <v>REKHA DEVI</v>
          </cell>
          <cell r="AE438" t="str">
            <v>F</v>
          </cell>
          <cell r="AF438">
            <v>43343</v>
          </cell>
          <cell r="AG438" t="str">
            <v>OBC</v>
          </cell>
          <cell r="AH438" t="str">
            <v>Muslim</v>
          </cell>
          <cell r="AI438" t="str">
            <v>GOVT. SENIOR SECONDARY SCHOOL ALNIYAWAS (219445)</v>
          </cell>
          <cell r="AJ438">
            <v>8140200308</v>
          </cell>
          <cell r="AK438">
            <v>8619654933</v>
          </cell>
          <cell r="AL438" t="str">
            <v>SYAMPURA,RIYANBADI,ALNIYAWAS,341513</v>
          </cell>
          <cell r="AM438">
            <v>13</v>
          </cell>
          <cell r="AN438">
            <v>9</v>
          </cell>
          <cell r="AO438" t="str">
            <v>B</v>
          </cell>
        </row>
        <row r="439">
          <cell r="Z439">
            <v>5165</v>
          </cell>
          <cell r="AA439">
            <v>44748</v>
          </cell>
          <cell r="AB439" t="str">
            <v>manjeet436</v>
          </cell>
          <cell r="AC439" t="str">
            <v>vijay436</v>
          </cell>
          <cell r="AD439" t="str">
            <v>Pappu Devi</v>
          </cell>
          <cell r="AE439" t="str">
            <v>F</v>
          </cell>
          <cell r="AF439">
            <v>43344</v>
          </cell>
          <cell r="AG439" t="str">
            <v>OBC</v>
          </cell>
          <cell r="AI439" t="str">
            <v>GOVT. SENIOR SECONDARY SCHOOL ALNIYAWAS (219445)</v>
          </cell>
          <cell r="AJ439">
            <v>8140200308</v>
          </cell>
          <cell r="AK439">
            <v>8619654934</v>
          </cell>
          <cell r="AM439">
            <v>13</v>
          </cell>
          <cell r="AN439">
            <v>9</v>
          </cell>
          <cell r="AO439" t="str">
            <v>B</v>
          </cell>
        </row>
        <row r="440">
          <cell r="Z440">
            <v>4754</v>
          </cell>
          <cell r="AB440" t="str">
            <v>manjeet437</v>
          </cell>
          <cell r="AC440" t="str">
            <v>vijay437</v>
          </cell>
          <cell r="AD440" t="str">
            <v>CHHOTI DEVI</v>
          </cell>
          <cell r="AE440" t="str">
            <v>M</v>
          </cell>
          <cell r="AF440">
            <v>43345</v>
          </cell>
          <cell r="AG440" t="str">
            <v>OBC</v>
          </cell>
          <cell r="AI440" t="str">
            <v>GOVT. SENIOR SECONDARY SCHOOL ALNIYAWAS (219445)</v>
          </cell>
          <cell r="AJ440">
            <v>8140200308</v>
          </cell>
          <cell r="AK440">
            <v>8619654935</v>
          </cell>
          <cell r="AM440">
            <v>13</v>
          </cell>
          <cell r="AN440">
            <v>9</v>
          </cell>
          <cell r="AO440" t="str">
            <v>B</v>
          </cell>
        </row>
        <row r="441">
          <cell r="Z441">
            <v>5158</v>
          </cell>
          <cell r="AA441">
            <v>44747</v>
          </cell>
          <cell r="AB441" t="str">
            <v>manjeet438</v>
          </cell>
          <cell r="AC441" t="str">
            <v>vijay438</v>
          </cell>
          <cell r="AD441" t="str">
            <v>BAJU DEVI</v>
          </cell>
          <cell r="AE441" t="str">
            <v>F</v>
          </cell>
          <cell r="AF441">
            <v>43346</v>
          </cell>
          <cell r="AG441" t="str">
            <v>OBC</v>
          </cell>
          <cell r="AH441" t="str">
            <v>Hindu</v>
          </cell>
          <cell r="AI441" t="str">
            <v>GOVT. SENIOR SECONDARY SCHOOL ALNIYAWAS (219445)</v>
          </cell>
          <cell r="AJ441">
            <v>8140200308</v>
          </cell>
          <cell r="AK441">
            <v>8619654936</v>
          </cell>
          <cell r="AL441" t="str">
            <v>Alniyawas,Riyanbadi,Alniyawas,341513</v>
          </cell>
          <cell r="AM441">
            <v>15</v>
          </cell>
          <cell r="AN441">
            <v>9</v>
          </cell>
          <cell r="AO441" t="str">
            <v>B</v>
          </cell>
        </row>
        <row r="442">
          <cell r="Z442">
            <v>5026</v>
          </cell>
          <cell r="AB442" t="str">
            <v>manjeet439</v>
          </cell>
          <cell r="AC442" t="str">
            <v>vijay439</v>
          </cell>
          <cell r="AD442" t="str">
            <v>Maina Devi</v>
          </cell>
          <cell r="AE442" t="str">
            <v>M</v>
          </cell>
          <cell r="AF442">
            <v>43347</v>
          </cell>
          <cell r="AG442" t="str">
            <v>OBC</v>
          </cell>
          <cell r="AI442" t="str">
            <v>GOVT. SENIOR SECONDARY SCHOOL ALNIYAWAS (219445)</v>
          </cell>
          <cell r="AJ442">
            <v>8140200308</v>
          </cell>
          <cell r="AK442">
            <v>8619654937</v>
          </cell>
          <cell r="AM442">
            <v>14</v>
          </cell>
          <cell r="AN442">
            <v>9</v>
          </cell>
          <cell r="AO442" t="str">
            <v>B</v>
          </cell>
        </row>
        <row r="443">
          <cell r="Z443">
            <v>5160</v>
          </cell>
          <cell r="AA443">
            <v>44747</v>
          </cell>
          <cell r="AB443" t="str">
            <v>manjeet440</v>
          </cell>
          <cell r="AC443" t="str">
            <v>vijay440</v>
          </cell>
          <cell r="AD443" t="str">
            <v>Chuka Devi</v>
          </cell>
          <cell r="AE443" t="str">
            <v>M</v>
          </cell>
          <cell r="AF443">
            <v>43348</v>
          </cell>
          <cell r="AG443" t="str">
            <v>OBC</v>
          </cell>
          <cell r="AI443" t="str">
            <v>GOVT. SENIOR SECONDARY SCHOOL ALNIYAWAS (219445)</v>
          </cell>
          <cell r="AJ443">
            <v>8140200308</v>
          </cell>
          <cell r="AK443">
            <v>8619654938</v>
          </cell>
          <cell r="AM443">
            <v>13</v>
          </cell>
          <cell r="AN443">
            <v>9</v>
          </cell>
          <cell r="AO443" t="str">
            <v>B</v>
          </cell>
        </row>
        <row r="444">
          <cell r="Z444">
            <v>5145</v>
          </cell>
          <cell r="AA444">
            <v>44746</v>
          </cell>
          <cell r="AB444" t="str">
            <v>manjeet441</v>
          </cell>
          <cell r="AC444" t="str">
            <v>vijay441</v>
          </cell>
          <cell r="AD444" t="str">
            <v>Sagar Devi</v>
          </cell>
          <cell r="AE444" t="str">
            <v>F</v>
          </cell>
          <cell r="AF444">
            <v>43349</v>
          </cell>
          <cell r="AG444" t="str">
            <v>OBC</v>
          </cell>
          <cell r="AI444" t="str">
            <v>GOVT. SENIOR SECONDARY SCHOOL ALNIYAWAS (219445)</v>
          </cell>
          <cell r="AJ444">
            <v>8140200308</v>
          </cell>
          <cell r="AK444">
            <v>8619654939</v>
          </cell>
          <cell r="AM444">
            <v>13</v>
          </cell>
          <cell r="AN444">
            <v>9</v>
          </cell>
          <cell r="AO444" t="str">
            <v>B</v>
          </cell>
        </row>
        <row r="445">
          <cell r="Z445">
            <v>5286</v>
          </cell>
          <cell r="AA445">
            <v>44770</v>
          </cell>
          <cell r="AB445" t="str">
            <v>manjeet442</v>
          </cell>
          <cell r="AC445" t="str">
            <v>vijay442</v>
          </cell>
          <cell r="AD445" t="str">
            <v>Sakila</v>
          </cell>
          <cell r="AE445" t="str">
            <v>F</v>
          </cell>
          <cell r="AF445">
            <v>43350</v>
          </cell>
          <cell r="AG445" t="str">
            <v>OBC</v>
          </cell>
          <cell r="AI445" t="str">
            <v>GOVT. SENIOR SECONDARY SCHOOL ALNIYAWAS (219445)</v>
          </cell>
          <cell r="AJ445">
            <v>8140200308</v>
          </cell>
          <cell r="AK445">
            <v>8619654940</v>
          </cell>
          <cell r="AM445">
            <v>14</v>
          </cell>
          <cell r="AN445">
            <v>9</v>
          </cell>
          <cell r="AO445" t="str">
            <v>B</v>
          </cell>
        </row>
        <row r="446">
          <cell r="Z446">
            <v>5170</v>
          </cell>
          <cell r="AA446">
            <v>44749</v>
          </cell>
          <cell r="AB446" t="str">
            <v>manjeet443</v>
          </cell>
          <cell r="AC446" t="str">
            <v>vijay443</v>
          </cell>
          <cell r="AD446" t="str">
            <v>Premlata</v>
          </cell>
          <cell r="AE446" t="str">
            <v>F</v>
          </cell>
          <cell r="AF446">
            <v>43351</v>
          </cell>
          <cell r="AG446" t="str">
            <v>OBC</v>
          </cell>
          <cell r="AI446" t="str">
            <v>GOVT. SENIOR SECONDARY SCHOOL ALNIYAWAS (219445)</v>
          </cell>
          <cell r="AJ446">
            <v>8140200308</v>
          </cell>
          <cell r="AK446">
            <v>8619654941</v>
          </cell>
          <cell r="AM446">
            <v>13</v>
          </cell>
          <cell r="AN446">
            <v>9</v>
          </cell>
          <cell r="AO446" t="str">
            <v>B</v>
          </cell>
        </row>
        <row r="447">
          <cell r="Z447">
            <v>5134</v>
          </cell>
          <cell r="AA447">
            <v>44743</v>
          </cell>
          <cell r="AB447" t="str">
            <v>manjeet444</v>
          </cell>
          <cell r="AC447" t="str">
            <v>vijay444</v>
          </cell>
          <cell r="AD447" t="str">
            <v>LEELA DEVI</v>
          </cell>
          <cell r="AE447" t="str">
            <v>M</v>
          </cell>
          <cell r="AF447">
            <v>43352</v>
          </cell>
          <cell r="AG447" t="str">
            <v>OBC</v>
          </cell>
          <cell r="AH447" t="str">
            <v>Hindu</v>
          </cell>
          <cell r="AI447" t="str">
            <v>GOVT. SENIOR SECONDARY SCHOOL ALNIYAWAS (219445)</v>
          </cell>
          <cell r="AJ447">
            <v>8140200308</v>
          </cell>
          <cell r="AK447">
            <v>8619654942</v>
          </cell>
          <cell r="AL447" t="str">
            <v>VPO-ALNIYAWAS,RIYAN BARI,ALNIYAWAS,341513</v>
          </cell>
          <cell r="AM447">
            <v>16</v>
          </cell>
          <cell r="AN447">
            <v>9</v>
          </cell>
          <cell r="AO447" t="str">
            <v>B</v>
          </cell>
        </row>
        <row r="448">
          <cell r="Z448">
            <v>5054</v>
          </cell>
          <cell r="AB448" t="str">
            <v>manjeet445</v>
          </cell>
          <cell r="AC448" t="str">
            <v>vijay445</v>
          </cell>
          <cell r="AD448" t="str">
            <v>Chhoti Devi</v>
          </cell>
          <cell r="AE448" t="str">
            <v>M</v>
          </cell>
          <cell r="AF448">
            <v>43353</v>
          </cell>
          <cell r="AG448" t="str">
            <v>OBC</v>
          </cell>
          <cell r="AH448" t="str">
            <v>Muslim</v>
          </cell>
          <cell r="AI448" t="str">
            <v>GOVT. SENIOR SECONDARY SCHOOL ALNIYAWAS (219445)</v>
          </cell>
          <cell r="AJ448">
            <v>8140200308</v>
          </cell>
          <cell r="AK448">
            <v>8619654943</v>
          </cell>
          <cell r="AL448" t="str">
            <v>Alniyawas,Riyanbadi,Alniyawas,341513</v>
          </cell>
          <cell r="AM448">
            <v>16</v>
          </cell>
          <cell r="AN448">
            <v>10</v>
          </cell>
          <cell r="AO448" t="str">
            <v>A</v>
          </cell>
        </row>
        <row r="449">
          <cell r="Z449">
            <v>3857</v>
          </cell>
          <cell r="AB449" t="str">
            <v>manjeet446</v>
          </cell>
          <cell r="AC449" t="str">
            <v>vijay446</v>
          </cell>
          <cell r="AD449" t="str">
            <v>PAREENA BANOO</v>
          </cell>
          <cell r="AE449" t="str">
            <v>M</v>
          </cell>
          <cell r="AF449">
            <v>43354</v>
          </cell>
          <cell r="AG449" t="str">
            <v>SC</v>
          </cell>
          <cell r="AH449" t="str">
            <v>Hindu</v>
          </cell>
          <cell r="AI449" t="str">
            <v>GOVT. SENIOR SECONDARY SCHOOL ALNIYAWAS (219445)</v>
          </cell>
          <cell r="AJ449">
            <v>8140200308</v>
          </cell>
          <cell r="AK449">
            <v>8619654944</v>
          </cell>
          <cell r="AL449" t="str">
            <v>Alniyawas,Riyanbadi,Alniyawas,341513</v>
          </cell>
          <cell r="AM449">
            <v>15</v>
          </cell>
          <cell r="AN449">
            <v>10</v>
          </cell>
          <cell r="AO449" t="str">
            <v>A</v>
          </cell>
        </row>
        <row r="450">
          <cell r="Z450">
            <v>5049</v>
          </cell>
          <cell r="AB450" t="str">
            <v>manjeet447</v>
          </cell>
          <cell r="AC450" t="str">
            <v>vijay447</v>
          </cell>
          <cell r="AD450" t="str">
            <v>Mobina Bano</v>
          </cell>
          <cell r="AE450" t="str">
            <v>M</v>
          </cell>
          <cell r="AF450">
            <v>43355</v>
          </cell>
          <cell r="AG450" t="str">
            <v>OBC</v>
          </cell>
          <cell r="AH450" t="str">
            <v>Hindu</v>
          </cell>
          <cell r="AI450" t="str">
            <v>GOVT. SENIOR SECONDARY SCHOOL ALNIYAWAS (219445)</v>
          </cell>
          <cell r="AJ450">
            <v>8140200308</v>
          </cell>
          <cell r="AK450">
            <v>8619654945</v>
          </cell>
          <cell r="AL450" t="str">
            <v>Alniyawas,Riyanbadi,Alniyawas,341513</v>
          </cell>
          <cell r="AM450">
            <v>15</v>
          </cell>
          <cell r="AN450">
            <v>10</v>
          </cell>
          <cell r="AO450" t="str">
            <v>A</v>
          </cell>
        </row>
        <row r="451">
          <cell r="Z451">
            <v>4961</v>
          </cell>
          <cell r="AB451" t="str">
            <v>manjeet448</v>
          </cell>
          <cell r="AC451" t="str">
            <v>vijay448</v>
          </cell>
          <cell r="AD451" t="str">
            <v>GYARSI DEVI</v>
          </cell>
          <cell r="AE451" t="str">
            <v>M</v>
          </cell>
          <cell r="AF451">
            <v>43356</v>
          </cell>
          <cell r="AG451" t="str">
            <v>OBC</v>
          </cell>
          <cell r="AH451" t="str">
            <v>Hindu</v>
          </cell>
          <cell r="AI451" t="str">
            <v>GOVT. SENIOR SECONDARY SCHOOL ALNIYAWAS (219445)</v>
          </cell>
          <cell r="AJ451">
            <v>8140200308</v>
          </cell>
          <cell r="AK451">
            <v>8619654946</v>
          </cell>
          <cell r="AL451" t="str">
            <v>Syampura,Riyanbadi,Alniyawas,341513</v>
          </cell>
          <cell r="AM451">
            <v>15</v>
          </cell>
          <cell r="AN451">
            <v>10</v>
          </cell>
          <cell r="AO451" t="str">
            <v>A</v>
          </cell>
        </row>
        <row r="452">
          <cell r="Z452">
            <v>5241</v>
          </cell>
          <cell r="AA452">
            <v>44757</v>
          </cell>
          <cell r="AB452" t="str">
            <v>manjeet449</v>
          </cell>
          <cell r="AC452" t="str">
            <v>vijay449</v>
          </cell>
          <cell r="AD452" t="str">
            <v>Shobha Devi</v>
          </cell>
          <cell r="AE452" t="str">
            <v>M</v>
          </cell>
          <cell r="AF452">
            <v>43357</v>
          </cell>
          <cell r="AG452" t="str">
            <v>OBC</v>
          </cell>
          <cell r="AI452" t="str">
            <v>GOVT. SENIOR SECONDARY SCHOOL ALNIYAWAS (219445)</v>
          </cell>
          <cell r="AJ452">
            <v>8140200308</v>
          </cell>
          <cell r="AK452">
            <v>8619654947</v>
          </cell>
          <cell r="AM452">
            <v>14</v>
          </cell>
          <cell r="AN452">
            <v>10</v>
          </cell>
          <cell r="AO452" t="str">
            <v>A</v>
          </cell>
        </row>
        <row r="453">
          <cell r="Z453">
            <v>5047</v>
          </cell>
          <cell r="AB453" t="str">
            <v>manjeet450</v>
          </cell>
          <cell r="AC453" t="str">
            <v>vijay450</v>
          </cell>
          <cell r="AD453" t="str">
            <v>Suman Devi</v>
          </cell>
          <cell r="AE453" t="str">
            <v>M</v>
          </cell>
          <cell r="AF453">
            <v>43358</v>
          </cell>
          <cell r="AG453" t="str">
            <v>OBC</v>
          </cell>
          <cell r="AH453" t="str">
            <v>Muslim</v>
          </cell>
          <cell r="AI453" t="str">
            <v>GOVT. SENIOR SECONDARY SCHOOL ALNIYAWAS (219445)</v>
          </cell>
          <cell r="AJ453">
            <v>8140200308</v>
          </cell>
          <cell r="AK453">
            <v>8619654948</v>
          </cell>
          <cell r="AL453" t="str">
            <v>Alniyawas,Riyanbadi,Alniyawas,341513</v>
          </cell>
          <cell r="AM453">
            <v>15</v>
          </cell>
          <cell r="AN453">
            <v>10</v>
          </cell>
          <cell r="AO453" t="str">
            <v>A</v>
          </cell>
        </row>
        <row r="454">
          <cell r="Z454">
            <v>4462</v>
          </cell>
          <cell r="AB454" t="str">
            <v>manjeet451</v>
          </cell>
          <cell r="AC454" t="str">
            <v>vijay451</v>
          </cell>
          <cell r="AD454" t="str">
            <v>TULSI DEVI</v>
          </cell>
          <cell r="AE454" t="str">
            <v>F</v>
          </cell>
          <cell r="AF454">
            <v>43359</v>
          </cell>
          <cell r="AG454" t="str">
            <v>SC</v>
          </cell>
          <cell r="AH454" t="str">
            <v>Hindu</v>
          </cell>
          <cell r="AI454" t="str">
            <v>GOVT. SENIOR SECONDARY SCHOOL ALNIYAWAS (219445)</v>
          </cell>
          <cell r="AJ454">
            <v>8140200308</v>
          </cell>
          <cell r="AK454">
            <v>8619654949</v>
          </cell>
          <cell r="AL454" t="str">
            <v>Alniyawas,Riyanbadi,Alniyawas,341513</v>
          </cell>
          <cell r="AM454">
            <v>16</v>
          </cell>
          <cell r="AN454">
            <v>10</v>
          </cell>
          <cell r="AO454" t="str">
            <v>A</v>
          </cell>
        </row>
        <row r="455">
          <cell r="Z455">
            <v>5012</v>
          </cell>
          <cell r="AA455">
            <v>44408</v>
          </cell>
          <cell r="AB455" t="str">
            <v>manjeet452</v>
          </cell>
          <cell r="AC455" t="str">
            <v>vijay452</v>
          </cell>
          <cell r="AD455" t="str">
            <v>Sunita Devi</v>
          </cell>
          <cell r="AE455" t="str">
            <v>M</v>
          </cell>
          <cell r="AF455">
            <v>43360</v>
          </cell>
          <cell r="AG455" t="str">
            <v>GEN</v>
          </cell>
          <cell r="AH455" t="str">
            <v>Hindu</v>
          </cell>
          <cell r="AI455" t="str">
            <v>GOVT. SENIOR SECONDARY SCHOOL ALNIYAWAS (219445)</v>
          </cell>
          <cell r="AJ455">
            <v>8140200308</v>
          </cell>
          <cell r="AK455">
            <v>8619654950</v>
          </cell>
          <cell r="AL455" t="str">
            <v>Alniyawas,Riyanbadi,Alniyawas,341513</v>
          </cell>
          <cell r="AM455">
            <v>17</v>
          </cell>
          <cell r="AN455">
            <v>10</v>
          </cell>
          <cell r="AO455" t="str">
            <v>A</v>
          </cell>
        </row>
        <row r="456">
          <cell r="Z456">
            <v>4946</v>
          </cell>
          <cell r="AB456" t="str">
            <v>manjeet453</v>
          </cell>
          <cell r="AC456" t="str">
            <v>vijay453</v>
          </cell>
          <cell r="AD456" t="str">
            <v>MADHU DEVI</v>
          </cell>
          <cell r="AE456" t="str">
            <v>M</v>
          </cell>
          <cell r="AF456">
            <v>43361</v>
          </cell>
          <cell r="AG456" t="str">
            <v>OBC</v>
          </cell>
          <cell r="AH456" t="str">
            <v>Muslim</v>
          </cell>
          <cell r="AI456" t="str">
            <v>GOVT. SENIOR SECONDARY SCHOOL ALNIYAWAS (219445)</v>
          </cell>
          <cell r="AJ456">
            <v>8140200308</v>
          </cell>
          <cell r="AK456">
            <v>8619654951</v>
          </cell>
          <cell r="AL456" t="str">
            <v>Alniyawas,Riyanbadi,Alniyawas,341513</v>
          </cell>
          <cell r="AM456">
            <v>16</v>
          </cell>
          <cell r="AN456">
            <v>10</v>
          </cell>
          <cell r="AO456" t="str">
            <v>A</v>
          </cell>
        </row>
        <row r="457">
          <cell r="Z457">
            <v>5091</v>
          </cell>
          <cell r="AB457" t="str">
            <v>manjeet454</v>
          </cell>
          <cell r="AC457" t="str">
            <v>vijay454</v>
          </cell>
          <cell r="AD457" t="str">
            <v>SUMAN DEVI</v>
          </cell>
          <cell r="AE457" t="str">
            <v>M</v>
          </cell>
          <cell r="AF457">
            <v>43362</v>
          </cell>
          <cell r="AG457" t="str">
            <v>SC</v>
          </cell>
          <cell r="AH457" t="str">
            <v>Hindu</v>
          </cell>
          <cell r="AI457" t="str">
            <v>GOVT. SENIOR SECONDARY SCHOOL ALNIYAWAS (219445)</v>
          </cell>
          <cell r="AJ457">
            <v>8140200308</v>
          </cell>
          <cell r="AK457">
            <v>8619654952</v>
          </cell>
          <cell r="AL457" t="str">
            <v>ALNIYAWAS,RIYAN BADI,ALNIYAWAS,341513</v>
          </cell>
          <cell r="AM457">
            <v>16</v>
          </cell>
          <cell r="AN457">
            <v>10</v>
          </cell>
          <cell r="AO457" t="str">
            <v>A</v>
          </cell>
        </row>
        <row r="458">
          <cell r="Z458">
            <v>5084</v>
          </cell>
          <cell r="AA458">
            <v>44452</v>
          </cell>
          <cell r="AB458" t="str">
            <v>manjeet455</v>
          </cell>
          <cell r="AC458" t="str">
            <v>vijay455</v>
          </cell>
          <cell r="AD458" t="str">
            <v>Ramtu Devi</v>
          </cell>
          <cell r="AE458" t="str">
            <v>F</v>
          </cell>
          <cell r="AF458">
            <v>43363</v>
          </cell>
          <cell r="AG458" t="str">
            <v>OBC</v>
          </cell>
          <cell r="AH458" t="str">
            <v>Hindu</v>
          </cell>
          <cell r="AI458" t="str">
            <v>GOVT. SENIOR SECONDARY SCHOOL ALNIYAWAS (219445)</v>
          </cell>
          <cell r="AJ458">
            <v>8140200308</v>
          </cell>
          <cell r="AK458">
            <v>8619654953</v>
          </cell>
          <cell r="AL458" t="str">
            <v>VPO-ALNIYAWAS,RIYAN BARI,ALNIYAWAS,341513</v>
          </cell>
          <cell r="AM458">
            <v>15</v>
          </cell>
          <cell r="AN458">
            <v>10</v>
          </cell>
          <cell r="AO458" t="str">
            <v>A</v>
          </cell>
        </row>
        <row r="459">
          <cell r="Z459">
            <v>5088</v>
          </cell>
          <cell r="AA459">
            <v>44453</v>
          </cell>
          <cell r="AB459" t="str">
            <v>manjeet456</v>
          </cell>
          <cell r="AC459" t="str">
            <v>vijay456</v>
          </cell>
          <cell r="AD459" t="str">
            <v>Oma Devi</v>
          </cell>
          <cell r="AE459" t="str">
            <v>M</v>
          </cell>
          <cell r="AF459">
            <v>43364</v>
          </cell>
          <cell r="AG459" t="str">
            <v>SC</v>
          </cell>
          <cell r="AH459" t="str">
            <v>Hindu</v>
          </cell>
          <cell r="AI459" t="str">
            <v>GOVT. SENIOR SECONDARY SCHOOL ALNIYAWAS (219445)</v>
          </cell>
          <cell r="AJ459">
            <v>8140200308</v>
          </cell>
          <cell r="AK459">
            <v>8619654954</v>
          </cell>
          <cell r="AL459" t="str">
            <v>Alniyawas,Riyanbadi,Alniyawas,341513</v>
          </cell>
          <cell r="AM459">
            <v>15</v>
          </cell>
          <cell r="AN459">
            <v>10</v>
          </cell>
          <cell r="AO459" t="str">
            <v>A</v>
          </cell>
        </row>
        <row r="460">
          <cell r="Z460">
            <v>5112</v>
          </cell>
          <cell r="AA460">
            <v>44468</v>
          </cell>
          <cell r="AB460" t="str">
            <v>manjeet457</v>
          </cell>
          <cell r="AC460" t="str">
            <v>vijay457</v>
          </cell>
          <cell r="AD460" t="str">
            <v>Pushpa Devi</v>
          </cell>
          <cell r="AE460" t="str">
            <v>M</v>
          </cell>
          <cell r="AF460">
            <v>43365</v>
          </cell>
          <cell r="AG460" t="str">
            <v>SC</v>
          </cell>
          <cell r="AH460" t="str">
            <v>Hindu</v>
          </cell>
          <cell r="AI460" t="str">
            <v>GOVT. SENIOR SECONDARY SCHOOL ALNIYAWAS (219445)</v>
          </cell>
          <cell r="AJ460">
            <v>8140200308</v>
          </cell>
          <cell r="AK460">
            <v>8619654955</v>
          </cell>
          <cell r="AL460" t="str">
            <v>RAJPUTO KI DHANI,RIYA BADI,KODIYA,341513</v>
          </cell>
          <cell r="AM460">
            <v>15</v>
          </cell>
          <cell r="AN460">
            <v>10</v>
          </cell>
          <cell r="AO460" t="str">
            <v>A</v>
          </cell>
        </row>
        <row r="461">
          <cell r="Z461">
            <v>4321</v>
          </cell>
          <cell r="AB461" t="str">
            <v>manjeet458</v>
          </cell>
          <cell r="AC461" t="str">
            <v>vijay458</v>
          </cell>
          <cell r="AD461" t="str">
            <v>MANJU DEVI</v>
          </cell>
          <cell r="AE461" t="str">
            <v>F</v>
          </cell>
          <cell r="AF461">
            <v>43366</v>
          </cell>
          <cell r="AG461" t="str">
            <v>OBC</v>
          </cell>
          <cell r="AI461" t="str">
            <v>GOVT. SENIOR SECONDARY SCHOOL ALNIYAWAS (219445)</v>
          </cell>
          <cell r="AJ461">
            <v>8140200308</v>
          </cell>
          <cell r="AK461">
            <v>8619654956</v>
          </cell>
          <cell r="AM461">
            <v>17</v>
          </cell>
          <cell r="AN461">
            <v>10</v>
          </cell>
          <cell r="AO461" t="str">
            <v>A</v>
          </cell>
        </row>
        <row r="462">
          <cell r="Z462">
            <v>5002</v>
          </cell>
          <cell r="AB462" t="str">
            <v>manjeet459</v>
          </cell>
          <cell r="AC462" t="str">
            <v>vijay459</v>
          </cell>
          <cell r="AD462" t="str">
            <v>MALKABANU</v>
          </cell>
          <cell r="AE462" t="str">
            <v>M</v>
          </cell>
          <cell r="AF462">
            <v>43367</v>
          </cell>
          <cell r="AG462" t="str">
            <v>SC</v>
          </cell>
          <cell r="AH462" t="str">
            <v>Hindu</v>
          </cell>
          <cell r="AI462" t="str">
            <v>GOVT. SENIOR SECONDARY SCHOOL ALNIYAWAS (219445)</v>
          </cell>
          <cell r="AJ462">
            <v>8140200308</v>
          </cell>
          <cell r="AK462">
            <v>8619654957</v>
          </cell>
          <cell r="AL462" t="str">
            <v>Alniyawas,Riyanbadi,Alniyawas,341513</v>
          </cell>
          <cell r="AM462">
            <v>15</v>
          </cell>
          <cell r="AN462">
            <v>10</v>
          </cell>
          <cell r="AO462" t="str">
            <v>A</v>
          </cell>
        </row>
        <row r="463">
          <cell r="Z463">
            <v>4783</v>
          </cell>
          <cell r="AA463">
            <v>43704</v>
          </cell>
          <cell r="AB463" t="str">
            <v>manjeet460</v>
          </cell>
          <cell r="AC463" t="str">
            <v>vijay460</v>
          </cell>
          <cell r="AD463" t="str">
            <v>SANTOSH KANWAR</v>
          </cell>
          <cell r="AE463" t="str">
            <v>F</v>
          </cell>
          <cell r="AF463">
            <v>43368</v>
          </cell>
          <cell r="AG463" t="str">
            <v>OBC</v>
          </cell>
          <cell r="AH463" t="str">
            <v>Hindu</v>
          </cell>
          <cell r="AI463" t="str">
            <v>GOVT. SENIOR SECONDARY SCHOOL ALNIYAWAS (219445)</v>
          </cell>
          <cell r="AJ463">
            <v>8140200308</v>
          </cell>
          <cell r="AK463">
            <v>8619654958</v>
          </cell>
          <cell r="AL463" t="str">
            <v>VPO-ALNIYAWAS,RIYAN BARI,ALNIYAWAS,341513</v>
          </cell>
          <cell r="AM463">
            <v>16</v>
          </cell>
          <cell r="AN463">
            <v>10</v>
          </cell>
          <cell r="AO463" t="str">
            <v>A</v>
          </cell>
        </row>
        <row r="464">
          <cell r="Z464">
            <v>4895</v>
          </cell>
          <cell r="AB464" t="str">
            <v>manjeet461</v>
          </cell>
          <cell r="AC464" t="str">
            <v>vijay461</v>
          </cell>
          <cell r="AD464" t="str">
            <v>GANGA KANWAR</v>
          </cell>
          <cell r="AE464" t="str">
            <v>M</v>
          </cell>
          <cell r="AF464">
            <v>43369</v>
          </cell>
          <cell r="AG464" t="str">
            <v>OBC</v>
          </cell>
          <cell r="AI464" t="str">
            <v>GOVT. SENIOR SECONDARY SCHOOL ALNIYAWAS (219445)</v>
          </cell>
          <cell r="AJ464">
            <v>8140200308</v>
          </cell>
          <cell r="AK464">
            <v>8619654959</v>
          </cell>
          <cell r="AM464">
            <v>14</v>
          </cell>
          <cell r="AN464">
            <v>10</v>
          </cell>
          <cell r="AO464" t="str">
            <v>A</v>
          </cell>
        </row>
        <row r="465">
          <cell r="Z465">
            <v>4813</v>
          </cell>
          <cell r="AB465" t="str">
            <v>manjeet462</v>
          </cell>
          <cell r="AC465" t="str">
            <v>vijay462</v>
          </cell>
          <cell r="AD465" t="str">
            <v>SURAJI DEVI</v>
          </cell>
          <cell r="AE465" t="str">
            <v>M</v>
          </cell>
          <cell r="AF465">
            <v>43370</v>
          </cell>
          <cell r="AG465" t="str">
            <v>OBC</v>
          </cell>
          <cell r="AH465" t="str">
            <v>Hindu</v>
          </cell>
          <cell r="AI465" t="str">
            <v>GOVT. SENIOR SECONDARY SCHOOL ALNIYAWAS (219445)</v>
          </cell>
          <cell r="AJ465">
            <v>8140200308</v>
          </cell>
          <cell r="AK465">
            <v>8619654960</v>
          </cell>
          <cell r="AL465" t="str">
            <v>VPO-ALNIYAWAS,RIYAN BARI,ALNIYAWAS,341513</v>
          </cell>
          <cell r="AM465">
            <v>15</v>
          </cell>
          <cell r="AN465">
            <v>10</v>
          </cell>
          <cell r="AO465" t="str">
            <v>A</v>
          </cell>
        </row>
        <row r="466">
          <cell r="Z466">
            <v>4980</v>
          </cell>
          <cell r="AB466" t="str">
            <v>manjeet463</v>
          </cell>
          <cell r="AC466" t="str">
            <v>vijay463</v>
          </cell>
          <cell r="AD466" t="str">
            <v>Rami Devi</v>
          </cell>
          <cell r="AE466" t="str">
            <v>M</v>
          </cell>
          <cell r="AF466">
            <v>43371</v>
          </cell>
          <cell r="AG466" t="str">
            <v>OBC</v>
          </cell>
          <cell r="AI466" t="str">
            <v>GOVT. SENIOR SECONDARY SCHOOL ALNIYAWAS (219445)</v>
          </cell>
          <cell r="AJ466">
            <v>8140200308</v>
          </cell>
          <cell r="AK466">
            <v>8619654961</v>
          </cell>
          <cell r="AM466">
            <v>14</v>
          </cell>
          <cell r="AN466">
            <v>10</v>
          </cell>
          <cell r="AO466" t="str">
            <v>A</v>
          </cell>
        </row>
        <row r="467">
          <cell r="Z467">
            <v>3867</v>
          </cell>
          <cell r="AB467" t="str">
            <v>manjeet464</v>
          </cell>
          <cell r="AC467" t="str">
            <v>vijay464</v>
          </cell>
          <cell r="AD467" t="str">
            <v>HASEENA BANOO</v>
          </cell>
          <cell r="AE467" t="str">
            <v>F</v>
          </cell>
          <cell r="AF467">
            <v>43372</v>
          </cell>
          <cell r="AG467" t="str">
            <v>OBC</v>
          </cell>
          <cell r="AH467" t="str">
            <v>Hindu</v>
          </cell>
          <cell r="AI467" t="str">
            <v>GOVT. SENIOR SECONDARY SCHOOL ALNIYAWAS (219445)</v>
          </cell>
          <cell r="AJ467">
            <v>8140200308</v>
          </cell>
          <cell r="AK467">
            <v>8619654962</v>
          </cell>
          <cell r="AL467" t="str">
            <v>Syampura,Riyanbadi,Alniyawas,341513</v>
          </cell>
          <cell r="AM467">
            <v>13</v>
          </cell>
          <cell r="AN467">
            <v>10</v>
          </cell>
          <cell r="AO467" t="str">
            <v>A</v>
          </cell>
        </row>
        <row r="468">
          <cell r="Z468">
            <v>5240</v>
          </cell>
          <cell r="AA468">
            <v>44757</v>
          </cell>
          <cell r="AB468" t="str">
            <v>manjeet465</v>
          </cell>
          <cell r="AC468" t="str">
            <v>vijay465</v>
          </cell>
          <cell r="AD468" t="str">
            <v>Shobha Devi</v>
          </cell>
          <cell r="AE468" t="str">
            <v>F</v>
          </cell>
          <cell r="AF468">
            <v>43373</v>
          </cell>
          <cell r="AG468" t="str">
            <v>OBC</v>
          </cell>
          <cell r="AI468" t="str">
            <v>GOVT. SENIOR SECONDARY SCHOOL ALNIYAWAS (219445)</v>
          </cell>
          <cell r="AJ468">
            <v>8140200308</v>
          </cell>
          <cell r="AK468">
            <v>8619654963</v>
          </cell>
          <cell r="AM468">
            <v>12</v>
          </cell>
          <cell r="AN468">
            <v>10</v>
          </cell>
          <cell r="AO468" t="str">
            <v>A</v>
          </cell>
        </row>
        <row r="469">
          <cell r="Z469">
            <v>3821</v>
          </cell>
          <cell r="AB469" t="str">
            <v>manjeet466</v>
          </cell>
          <cell r="AC469" t="str">
            <v>vijay466</v>
          </cell>
          <cell r="AD469" t="str">
            <v>SALMA BANOO</v>
          </cell>
          <cell r="AE469" t="str">
            <v>M</v>
          </cell>
          <cell r="AF469">
            <v>43374</v>
          </cell>
          <cell r="AG469" t="str">
            <v>OBC</v>
          </cell>
          <cell r="AI469" t="str">
            <v>GOVT. SENIOR SECONDARY SCHOOL ALNIYAWAS (219445)</v>
          </cell>
          <cell r="AJ469">
            <v>8140200308</v>
          </cell>
          <cell r="AK469">
            <v>8619654964</v>
          </cell>
          <cell r="AM469">
            <v>13</v>
          </cell>
          <cell r="AN469">
            <v>10</v>
          </cell>
          <cell r="AO469" t="str">
            <v>A</v>
          </cell>
        </row>
        <row r="470">
          <cell r="Z470">
            <v>5024</v>
          </cell>
          <cell r="AB470" t="str">
            <v>manjeet467</v>
          </cell>
          <cell r="AC470" t="str">
            <v>vijay467</v>
          </cell>
          <cell r="AD470" t="str">
            <v>Rukshana Banu</v>
          </cell>
          <cell r="AE470" t="str">
            <v>F</v>
          </cell>
          <cell r="AF470">
            <v>43375</v>
          </cell>
          <cell r="AG470" t="str">
            <v>OBC</v>
          </cell>
          <cell r="AH470" t="str">
            <v>Hindu</v>
          </cell>
          <cell r="AI470" t="str">
            <v>GOVT. SENIOR SECONDARY SCHOOL ALNIYAWAS (219445)</v>
          </cell>
          <cell r="AJ470">
            <v>8140200308</v>
          </cell>
          <cell r="AK470">
            <v>8619654965</v>
          </cell>
          <cell r="AL470" t="str">
            <v>Syampura,Riyanbadi,Alniyawas,341513</v>
          </cell>
          <cell r="AM470">
            <v>16</v>
          </cell>
          <cell r="AN470">
            <v>10</v>
          </cell>
          <cell r="AO470" t="str">
            <v>A</v>
          </cell>
        </row>
        <row r="471">
          <cell r="Z471">
            <v>5198</v>
          </cell>
          <cell r="AA471">
            <v>44754</v>
          </cell>
          <cell r="AB471" t="str">
            <v>manjeet468</v>
          </cell>
          <cell r="AC471" t="str">
            <v>vijay468</v>
          </cell>
          <cell r="AD471" t="str">
            <v>SHOBHA DEVI</v>
          </cell>
          <cell r="AE471" t="str">
            <v>F</v>
          </cell>
          <cell r="AF471">
            <v>43376</v>
          </cell>
          <cell r="AG471" t="str">
            <v>OBC</v>
          </cell>
          <cell r="AH471" t="str">
            <v>Muslim</v>
          </cell>
          <cell r="AI471" t="str">
            <v>GOVT. SENIOR SECONDARY SCHOOL ALNIYAWAS (219445)</v>
          </cell>
          <cell r="AJ471">
            <v>8140200308</v>
          </cell>
          <cell r="AK471">
            <v>8619654966</v>
          </cell>
          <cell r="AL471" t="str">
            <v>Alniyawas,Riyanbadi,Alniyawas,341513</v>
          </cell>
          <cell r="AM471">
            <v>15</v>
          </cell>
          <cell r="AN471">
            <v>10</v>
          </cell>
          <cell r="AO471" t="str">
            <v>A</v>
          </cell>
        </row>
        <row r="472">
          <cell r="Z472">
            <v>4461</v>
          </cell>
          <cell r="AB472" t="str">
            <v>manjeet469</v>
          </cell>
          <cell r="AC472" t="str">
            <v>vijay469</v>
          </cell>
          <cell r="AD472" t="str">
            <v>AANCHAI</v>
          </cell>
          <cell r="AE472" t="str">
            <v>M</v>
          </cell>
          <cell r="AF472">
            <v>43377</v>
          </cell>
          <cell r="AG472" t="str">
            <v>SC</v>
          </cell>
          <cell r="AH472" t="str">
            <v>Hindu</v>
          </cell>
          <cell r="AI472" t="str">
            <v>GOVT. SENIOR SECONDARY SCHOOL ALNIYAWAS (219445)</v>
          </cell>
          <cell r="AJ472">
            <v>8140200308</v>
          </cell>
          <cell r="AK472">
            <v>8619654967</v>
          </cell>
          <cell r="AL472" t="str">
            <v>Alniyawas,Riyanbadi,Alniyawas,341513</v>
          </cell>
          <cell r="AM472">
            <v>16</v>
          </cell>
          <cell r="AN472">
            <v>10</v>
          </cell>
          <cell r="AO472" t="str">
            <v>A</v>
          </cell>
        </row>
        <row r="473">
          <cell r="Z473">
            <v>3875</v>
          </cell>
          <cell r="AB473" t="str">
            <v>manjeet470</v>
          </cell>
          <cell r="AC473" t="str">
            <v>vijay470</v>
          </cell>
          <cell r="AD473" t="str">
            <v>SAMSHAD BANOO</v>
          </cell>
          <cell r="AE473" t="str">
            <v>M</v>
          </cell>
          <cell r="AF473">
            <v>43378</v>
          </cell>
          <cell r="AG473" t="str">
            <v>SC</v>
          </cell>
          <cell r="AH473" t="str">
            <v>Hindu</v>
          </cell>
          <cell r="AI473" t="str">
            <v>GOVT. SENIOR SECONDARY SCHOOL ALNIYAWAS (219445)</v>
          </cell>
          <cell r="AJ473">
            <v>8140200308</v>
          </cell>
          <cell r="AK473">
            <v>8619654968</v>
          </cell>
          <cell r="AL473" t="str">
            <v>Alniyawas,Riyanbadi,Alniyawas,341513</v>
          </cell>
          <cell r="AM473">
            <v>15</v>
          </cell>
          <cell r="AN473">
            <v>10</v>
          </cell>
          <cell r="AO473" t="str">
            <v>A</v>
          </cell>
        </row>
        <row r="474">
          <cell r="Z474">
            <v>4460</v>
          </cell>
          <cell r="AB474" t="str">
            <v>manjeet471</v>
          </cell>
          <cell r="AC474" t="str">
            <v>vijay471</v>
          </cell>
          <cell r="AD474" t="str">
            <v>SHARDA DEVI</v>
          </cell>
          <cell r="AE474" t="str">
            <v>F</v>
          </cell>
          <cell r="AF474">
            <v>43379</v>
          </cell>
          <cell r="AG474" t="str">
            <v>OBC</v>
          </cell>
          <cell r="AH474" t="str">
            <v>Hindu</v>
          </cell>
          <cell r="AI474" t="str">
            <v>GOVT. SENIOR SECONDARY SCHOOL ALNIYAWAS (219445)</v>
          </cell>
          <cell r="AJ474">
            <v>8140200308</v>
          </cell>
          <cell r="AK474">
            <v>8619654969</v>
          </cell>
          <cell r="AL474" t="str">
            <v>SCHOOL KE PASS,PISANGAN,JASWANTPURA,305201</v>
          </cell>
          <cell r="AM474">
            <v>16</v>
          </cell>
          <cell r="AN474">
            <v>10</v>
          </cell>
          <cell r="AO474" t="str">
            <v>A</v>
          </cell>
        </row>
        <row r="475">
          <cell r="Z475">
            <v>5296</v>
          </cell>
          <cell r="AA475">
            <v>44796</v>
          </cell>
          <cell r="AB475" t="str">
            <v>manjeet472</v>
          </cell>
          <cell r="AC475" t="str">
            <v>vijay472</v>
          </cell>
          <cell r="AD475" t="str">
            <v>Radha Devi</v>
          </cell>
          <cell r="AE475" t="str">
            <v>M</v>
          </cell>
          <cell r="AF475">
            <v>43380</v>
          </cell>
          <cell r="AG475" t="str">
            <v>SC</v>
          </cell>
          <cell r="AH475" t="str">
            <v>Hindu</v>
          </cell>
          <cell r="AI475" t="str">
            <v>GOVT. SENIOR SECONDARY SCHOOL ALNIYAWAS (219445)</v>
          </cell>
          <cell r="AJ475">
            <v>8140200308</v>
          </cell>
          <cell r="AK475">
            <v>8619654970</v>
          </cell>
          <cell r="AL475" t="str">
            <v>BHAUNATH JI ROAD,RIYAN BADI,ALNIYAWAS,341513</v>
          </cell>
          <cell r="AM475">
            <v>16</v>
          </cell>
          <cell r="AN475">
            <v>10</v>
          </cell>
          <cell r="AO475" t="str">
            <v>A</v>
          </cell>
        </row>
        <row r="476">
          <cell r="Z476">
            <v>4969</v>
          </cell>
          <cell r="AB476" t="str">
            <v>manjeet473</v>
          </cell>
          <cell r="AC476" t="str">
            <v>vijay473</v>
          </cell>
          <cell r="AD476" t="str">
            <v>SAMU DEVI</v>
          </cell>
          <cell r="AE476" t="str">
            <v>M</v>
          </cell>
          <cell r="AF476">
            <v>43381</v>
          </cell>
          <cell r="AG476" t="str">
            <v>OBC</v>
          </cell>
          <cell r="AH476" t="str">
            <v>Hindu</v>
          </cell>
          <cell r="AI476" t="str">
            <v>GOVT. SENIOR SECONDARY SCHOOL ALNIYAWAS (219445)</v>
          </cell>
          <cell r="AJ476">
            <v>8140200308</v>
          </cell>
          <cell r="AK476">
            <v>8619654971</v>
          </cell>
          <cell r="AL476" t="str">
            <v>Alniyawas,Riyanbadi,Alniyawas,341513</v>
          </cell>
          <cell r="AM476">
            <v>16</v>
          </cell>
          <cell r="AN476">
            <v>10</v>
          </cell>
          <cell r="AO476" t="str">
            <v>A</v>
          </cell>
        </row>
        <row r="477">
          <cell r="Z477">
            <v>4774</v>
          </cell>
          <cell r="AB477" t="str">
            <v>manjeet474</v>
          </cell>
          <cell r="AC477" t="str">
            <v>vijay474</v>
          </cell>
          <cell r="AD477" t="str">
            <v>KANCHAN DEVI</v>
          </cell>
          <cell r="AE477" t="str">
            <v>M</v>
          </cell>
          <cell r="AF477">
            <v>43382</v>
          </cell>
          <cell r="AG477" t="str">
            <v>OBC</v>
          </cell>
          <cell r="AH477" t="str">
            <v>Hindu</v>
          </cell>
          <cell r="AI477" t="str">
            <v>GOVT. SENIOR SECONDARY SCHOOL ALNIYAWAS (219445)</v>
          </cell>
          <cell r="AJ477">
            <v>8140200308</v>
          </cell>
          <cell r="AK477">
            <v>8619654972</v>
          </cell>
          <cell r="AL477" t="str">
            <v>VPO-ALNIYAWAS,RIYAN BARI,ALNIYAWAS,341513</v>
          </cell>
          <cell r="AM477">
            <v>16</v>
          </cell>
          <cell r="AN477">
            <v>10</v>
          </cell>
          <cell r="AO477" t="str">
            <v>A</v>
          </cell>
        </row>
        <row r="478">
          <cell r="Z478">
            <v>4604</v>
          </cell>
          <cell r="AB478" t="str">
            <v>manjeet475</v>
          </cell>
          <cell r="AC478" t="str">
            <v>vijay475</v>
          </cell>
          <cell r="AD478" t="str">
            <v>MANJU DEVI</v>
          </cell>
          <cell r="AE478" t="str">
            <v>M</v>
          </cell>
          <cell r="AF478">
            <v>43383</v>
          </cell>
          <cell r="AG478" t="str">
            <v>OBC</v>
          </cell>
          <cell r="AH478" t="str">
            <v>Hindu</v>
          </cell>
          <cell r="AI478" t="str">
            <v>GOVT. SENIOR SECONDARY SCHOOL ALNIYAWAS (219445)</v>
          </cell>
          <cell r="AJ478">
            <v>8140200308</v>
          </cell>
          <cell r="AK478">
            <v>8619654973</v>
          </cell>
          <cell r="AL478" t="str">
            <v>SURAJGARH,RIYAN BADI,SURAJGARH,341513</v>
          </cell>
          <cell r="AM478">
            <v>15</v>
          </cell>
          <cell r="AN478">
            <v>10</v>
          </cell>
          <cell r="AO478" t="str">
            <v>A</v>
          </cell>
        </row>
        <row r="479">
          <cell r="Z479">
            <v>4693</v>
          </cell>
          <cell r="AB479" t="str">
            <v>manjeet476</v>
          </cell>
          <cell r="AC479" t="str">
            <v>vijay476</v>
          </cell>
          <cell r="AD479" t="str">
            <v>NORATI DEVI</v>
          </cell>
          <cell r="AE479" t="str">
            <v>M</v>
          </cell>
          <cell r="AF479">
            <v>43384</v>
          </cell>
          <cell r="AG479" t="str">
            <v>OBC</v>
          </cell>
          <cell r="AH479" t="str">
            <v>Hindu</v>
          </cell>
          <cell r="AI479" t="str">
            <v>GOVT. SENIOR SECONDARY SCHOOL ALNIYAWAS (219445)</v>
          </cell>
          <cell r="AJ479">
            <v>8140200308</v>
          </cell>
          <cell r="AK479">
            <v>8619654974</v>
          </cell>
          <cell r="AL479" t="str">
            <v>KALNI,RIYAN BADI,KALNI,341513</v>
          </cell>
          <cell r="AM479">
            <v>15</v>
          </cell>
          <cell r="AN479">
            <v>10</v>
          </cell>
          <cell r="AO479" t="str">
            <v>A</v>
          </cell>
        </row>
        <row r="480">
          <cell r="Z480">
            <v>5018</v>
          </cell>
          <cell r="AB480" t="str">
            <v>manjeet477</v>
          </cell>
          <cell r="AC480" t="str">
            <v>vijay477</v>
          </cell>
          <cell r="AD480" t="str">
            <v>BHANWARI BEGAM</v>
          </cell>
          <cell r="AE480" t="str">
            <v>F</v>
          </cell>
          <cell r="AF480">
            <v>43385</v>
          </cell>
          <cell r="AG480" t="str">
            <v>OBC</v>
          </cell>
          <cell r="AH480" t="str">
            <v>Hindu</v>
          </cell>
          <cell r="AI480" t="str">
            <v>GOVT. SENIOR SECONDARY SCHOOL ALNIYAWAS (219445)</v>
          </cell>
          <cell r="AJ480">
            <v>8140200308</v>
          </cell>
          <cell r="AK480">
            <v>8619654975</v>
          </cell>
          <cell r="AL480" t="str">
            <v>kalni,riyan badi,kalni,341513</v>
          </cell>
          <cell r="AM480">
            <v>15</v>
          </cell>
          <cell r="AN480">
            <v>10</v>
          </cell>
          <cell r="AO480" t="str">
            <v>B</v>
          </cell>
        </row>
        <row r="481">
          <cell r="Z481">
            <v>4607</v>
          </cell>
          <cell r="AB481" t="str">
            <v>manjeet478</v>
          </cell>
          <cell r="AC481" t="str">
            <v>vijay478</v>
          </cell>
          <cell r="AD481" t="str">
            <v>LAXMI KANWAR</v>
          </cell>
          <cell r="AE481" t="str">
            <v>F</v>
          </cell>
          <cell r="AF481">
            <v>43386</v>
          </cell>
          <cell r="AG481" t="str">
            <v>OBC</v>
          </cell>
          <cell r="AH481" t="str">
            <v>Hindu</v>
          </cell>
          <cell r="AI481" t="str">
            <v>GOVT. SENIOR SECONDARY SCHOOL ALNIYAWAS (219445)</v>
          </cell>
          <cell r="AJ481">
            <v>8140200308</v>
          </cell>
          <cell r="AK481">
            <v>8619654976</v>
          </cell>
          <cell r="AL481" t="str">
            <v>KALNI,RIYAN BADI,KALNI,341513</v>
          </cell>
          <cell r="AM481">
            <v>15</v>
          </cell>
          <cell r="AN481">
            <v>10</v>
          </cell>
          <cell r="AO481" t="str">
            <v>B</v>
          </cell>
        </row>
        <row r="482">
          <cell r="Z482">
            <v>4844</v>
          </cell>
          <cell r="AA482">
            <v>44083</v>
          </cell>
          <cell r="AB482" t="str">
            <v>manjeet479</v>
          </cell>
          <cell r="AC482" t="str">
            <v>vijay479</v>
          </cell>
          <cell r="AD482" t="str">
            <v>Santosh Devi</v>
          </cell>
          <cell r="AE482" t="str">
            <v>M</v>
          </cell>
          <cell r="AF482">
            <v>43387</v>
          </cell>
          <cell r="AG482" t="str">
            <v>OBC</v>
          </cell>
          <cell r="AH482" t="str">
            <v>Muslim</v>
          </cell>
          <cell r="AI482" t="str">
            <v>GOVT. SENIOR SECONDARY SCHOOL ALNIYAWAS (219445)</v>
          </cell>
          <cell r="AJ482">
            <v>8140200308</v>
          </cell>
          <cell r="AK482">
            <v>8619654977</v>
          </cell>
          <cell r="AL482" t="str">
            <v>Alniyawas,Riyanbadi,Alniyawas,341513</v>
          </cell>
          <cell r="AM482">
            <v>15</v>
          </cell>
          <cell r="AN482">
            <v>10</v>
          </cell>
          <cell r="AO482" t="str">
            <v>B</v>
          </cell>
        </row>
        <row r="483">
          <cell r="Z483">
            <v>4896</v>
          </cell>
          <cell r="AA483">
            <v>44203</v>
          </cell>
          <cell r="AB483" t="str">
            <v>manjeet480</v>
          </cell>
          <cell r="AC483" t="str">
            <v>vijay480</v>
          </cell>
          <cell r="AD483" t="str">
            <v>Wahida Banu</v>
          </cell>
          <cell r="AE483" t="str">
            <v>M</v>
          </cell>
          <cell r="AF483">
            <v>43388</v>
          </cell>
          <cell r="AG483" t="str">
            <v>SC</v>
          </cell>
          <cell r="AI483" t="str">
            <v>GOVT. SENIOR SECONDARY SCHOOL ALNIYAWAS (219445)</v>
          </cell>
          <cell r="AJ483">
            <v>8140200308</v>
          </cell>
          <cell r="AK483">
            <v>8619654978</v>
          </cell>
          <cell r="AL483" t="str">
            <v>ALNIYAWAS,RIYAN BADI,ALNIYAWAS,341513</v>
          </cell>
          <cell r="AM483">
            <v>17</v>
          </cell>
          <cell r="AN483">
            <v>10</v>
          </cell>
          <cell r="AO483" t="str">
            <v>B</v>
          </cell>
        </row>
        <row r="484">
          <cell r="Z484">
            <v>4263</v>
          </cell>
          <cell r="AB484" t="str">
            <v>manjeet481</v>
          </cell>
          <cell r="AC484" t="str">
            <v>vijay481</v>
          </cell>
          <cell r="AD484" t="str">
            <v>UMA DEVI</v>
          </cell>
          <cell r="AE484" t="str">
            <v>M</v>
          </cell>
          <cell r="AF484">
            <v>43389</v>
          </cell>
          <cell r="AG484" t="str">
            <v>OBC</v>
          </cell>
          <cell r="AH484" t="str">
            <v>Hindu</v>
          </cell>
          <cell r="AI484" t="str">
            <v>GOVT. SENIOR SECONDARY SCHOOL ALNIYAWAS (219445)</v>
          </cell>
          <cell r="AJ484">
            <v>8140200308</v>
          </cell>
          <cell r="AK484">
            <v>8619654979</v>
          </cell>
          <cell r="AL484" t="str">
            <v>KALNI,RIYAN BADI,KALNI,341513</v>
          </cell>
          <cell r="AM484">
            <v>17</v>
          </cell>
          <cell r="AN484">
            <v>10</v>
          </cell>
          <cell r="AO484" t="str">
            <v>B</v>
          </cell>
        </row>
        <row r="485">
          <cell r="Z485">
            <v>4936</v>
          </cell>
          <cell r="AB485" t="str">
            <v>manjeet482</v>
          </cell>
          <cell r="AC485" t="str">
            <v>vijay482</v>
          </cell>
          <cell r="AD485" t="str">
            <v>SUGNA DEVI</v>
          </cell>
          <cell r="AE485" t="str">
            <v>F</v>
          </cell>
          <cell r="AF485">
            <v>43390</v>
          </cell>
          <cell r="AG485" t="str">
            <v>OBC</v>
          </cell>
          <cell r="AH485" t="str">
            <v>Hindu</v>
          </cell>
          <cell r="AI485" t="str">
            <v>GOVT. SENIOR SECONDARY SCHOOL ALNIYAWAS (219445)</v>
          </cell>
          <cell r="AJ485">
            <v>8140200308</v>
          </cell>
          <cell r="AK485">
            <v>8619654980</v>
          </cell>
          <cell r="AL485" t="str">
            <v>VPO-ALNIYAWAS,RIYAN BARI,ALNIYAWAS,341513</v>
          </cell>
          <cell r="AM485">
            <v>15</v>
          </cell>
          <cell r="AN485">
            <v>10</v>
          </cell>
          <cell r="AO485" t="str">
            <v>B</v>
          </cell>
        </row>
        <row r="486">
          <cell r="Z486">
            <v>4958</v>
          </cell>
          <cell r="AB486" t="str">
            <v>manjeet483</v>
          </cell>
          <cell r="AC486" t="str">
            <v>vijay483</v>
          </cell>
          <cell r="AD486" t="str">
            <v>INDRA DEVI</v>
          </cell>
          <cell r="AE486" t="str">
            <v>F</v>
          </cell>
          <cell r="AF486">
            <v>43391</v>
          </cell>
          <cell r="AG486" t="str">
            <v>OBC</v>
          </cell>
          <cell r="AH486" t="str">
            <v>Hindu</v>
          </cell>
          <cell r="AI486" t="str">
            <v>GOVT. SENIOR SECONDARY SCHOOL ALNIYAWAS (219445)</v>
          </cell>
          <cell r="AJ486">
            <v>8140200308</v>
          </cell>
          <cell r="AK486">
            <v>8619654981</v>
          </cell>
          <cell r="AL486" t="str">
            <v>ALNIYAWAS,RIYAN BADI,ALNIYAWAS,341513</v>
          </cell>
          <cell r="AM486">
            <v>16</v>
          </cell>
          <cell r="AN486">
            <v>10</v>
          </cell>
          <cell r="AO486" t="str">
            <v>B</v>
          </cell>
        </row>
        <row r="487">
          <cell r="Z487">
            <v>4999</v>
          </cell>
          <cell r="AB487" t="str">
            <v>manjeet484</v>
          </cell>
          <cell r="AC487" t="str">
            <v>vijay484</v>
          </cell>
          <cell r="AD487" t="str">
            <v>Sharda Devi</v>
          </cell>
          <cell r="AE487" t="str">
            <v>F</v>
          </cell>
          <cell r="AF487">
            <v>43392</v>
          </cell>
          <cell r="AG487" t="str">
            <v>OBC</v>
          </cell>
          <cell r="AH487" t="str">
            <v>Hindu</v>
          </cell>
          <cell r="AI487" t="str">
            <v>GOVT. SENIOR SECONDARY SCHOOL ALNIYAWAS (219445)</v>
          </cell>
          <cell r="AJ487">
            <v>8140200308</v>
          </cell>
          <cell r="AK487">
            <v>8619654982</v>
          </cell>
          <cell r="AL487" t="str">
            <v>Alniyawas,Riyanbadi,Alniyawas,341513</v>
          </cell>
          <cell r="AM487">
            <v>16</v>
          </cell>
          <cell r="AN487">
            <v>10</v>
          </cell>
          <cell r="AO487" t="str">
            <v>B</v>
          </cell>
        </row>
        <row r="488">
          <cell r="Z488">
            <v>4801</v>
          </cell>
          <cell r="AB488" t="str">
            <v>manjeet485</v>
          </cell>
          <cell r="AC488" t="str">
            <v>vijay485</v>
          </cell>
          <cell r="AD488" t="str">
            <v>Durga Devi</v>
          </cell>
          <cell r="AE488" t="str">
            <v>M</v>
          </cell>
          <cell r="AF488">
            <v>43393</v>
          </cell>
          <cell r="AG488" t="str">
            <v>OBC</v>
          </cell>
          <cell r="AH488" t="str">
            <v>Hindu</v>
          </cell>
          <cell r="AI488" t="str">
            <v>GOVT. SENIOR SECONDARY SCHOOL ALNIYAWAS (219445)</v>
          </cell>
          <cell r="AJ488">
            <v>8140200308</v>
          </cell>
          <cell r="AK488">
            <v>8619654983</v>
          </cell>
          <cell r="AL488" t="str">
            <v>Alniyawas,Riyanbadi,Alniyawas,341513</v>
          </cell>
          <cell r="AM488">
            <v>15</v>
          </cell>
          <cell r="AN488">
            <v>10</v>
          </cell>
          <cell r="AO488" t="str">
            <v>B</v>
          </cell>
        </row>
        <row r="489">
          <cell r="Z489">
            <v>4954</v>
          </cell>
          <cell r="AA489">
            <v>44392</v>
          </cell>
          <cell r="AB489" t="str">
            <v>manjeet486</v>
          </cell>
          <cell r="AC489" t="str">
            <v>vijay486</v>
          </cell>
          <cell r="AD489" t="str">
            <v>Jamna Devi</v>
          </cell>
          <cell r="AE489" t="str">
            <v>F</v>
          </cell>
          <cell r="AF489">
            <v>43394</v>
          </cell>
          <cell r="AG489" t="str">
            <v>OBC</v>
          </cell>
          <cell r="AI489" t="str">
            <v>GOVT. SENIOR SECONDARY SCHOOL ALNIYAWAS (219445)</v>
          </cell>
          <cell r="AJ489">
            <v>8140200308</v>
          </cell>
          <cell r="AK489">
            <v>8619654984</v>
          </cell>
          <cell r="AM489">
            <v>14</v>
          </cell>
          <cell r="AN489">
            <v>10</v>
          </cell>
          <cell r="AO489" t="str">
            <v>B</v>
          </cell>
        </row>
        <row r="490">
          <cell r="Z490">
            <v>4983</v>
          </cell>
          <cell r="AB490" t="str">
            <v>manjeet487</v>
          </cell>
          <cell r="AC490" t="str">
            <v>vijay487</v>
          </cell>
          <cell r="AD490" t="str">
            <v>Meera Devi</v>
          </cell>
          <cell r="AE490" t="str">
            <v>M</v>
          </cell>
          <cell r="AF490">
            <v>43395</v>
          </cell>
          <cell r="AG490" t="str">
            <v>OBC</v>
          </cell>
          <cell r="AI490" t="str">
            <v>GOVT. SENIOR SECONDARY SCHOOL ALNIYAWAS (219445)</v>
          </cell>
          <cell r="AJ490">
            <v>8140200308</v>
          </cell>
          <cell r="AK490">
            <v>8619654985</v>
          </cell>
          <cell r="AM490">
            <v>14</v>
          </cell>
          <cell r="AN490">
            <v>10</v>
          </cell>
          <cell r="AO490" t="str">
            <v>B</v>
          </cell>
        </row>
        <row r="491">
          <cell r="Z491">
            <v>4962</v>
          </cell>
          <cell r="AA491">
            <v>44392</v>
          </cell>
          <cell r="AB491" t="str">
            <v>manjeet488</v>
          </cell>
          <cell r="AC491" t="str">
            <v>vijay488</v>
          </cell>
          <cell r="AD491" t="str">
            <v>Sharada Devi</v>
          </cell>
          <cell r="AE491" t="str">
            <v>M</v>
          </cell>
          <cell r="AF491">
            <v>43396</v>
          </cell>
          <cell r="AG491" t="str">
            <v>GEN</v>
          </cell>
          <cell r="AH491" t="str">
            <v>Hindu</v>
          </cell>
          <cell r="AI491" t="str">
            <v>GOVT. SENIOR SECONDARY SCHOOL ALNIYAWAS (219445)</v>
          </cell>
          <cell r="AJ491">
            <v>8140200308</v>
          </cell>
          <cell r="AK491">
            <v>8619654986</v>
          </cell>
          <cell r="AL491" t="str">
            <v>VPO-ALNIYAWAS,RIYAN BARI,ALNIYAWAS,341513</v>
          </cell>
          <cell r="AM491">
            <v>16</v>
          </cell>
          <cell r="AN491">
            <v>10</v>
          </cell>
          <cell r="AO491" t="str">
            <v>B</v>
          </cell>
        </row>
        <row r="492">
          <cell r="Z492">
            <v>4169</v>
          </cell>
          <cell r="AB492" t="str">
            <v>manjeet489</v>
          </cell>
          <cell r="AC492" t="str">
            <v>vijay489</v>
          </cell>
          <cell r="AD492" t="str">
            <v>PINKI DEVI</v>
          </cell>
          <cell r="AE492" t="str">
            <v>M</v>
          </cell>
          <cell r="AF492">
            <v>43397</v>
          </cell>
          <cell r="AG492" t="str">
            <v>OBC</v>
          </cell>
          <cell r="AH492" t="str">
            <v>Hindu</v>
          </cell>
          <cell r="AI492" t="str">
            <v>GOVT. SENIOR SECONDARY SCHOOL ALNIYAWAS (219445)</v>
          </cell>
          <cell r="AJ492">
            <v>8140200308</v>
          </cell>
          <cell r="AK492">
            <v>8619654987</v>
          </cell>
          <cell r="AL492" t="str">
            <v>VPO-ALNIYAWAS,RIYAN BARI,ALNIYAWAS,341513</v>
          </cell>
          <cell r="AM492">
            <v>16</v>
          </cell>
          <cell r="AN492">
            <v>10</v>
          </cell>
          <cell r="AO492" t="str">
            <v>B</v>
          </cell>
        </row>
        <row r="493">
          <cell r="Z493">
            <v>4576</v>
          </cell>
          <cell r="AB493" t="str">
            <v>manjeet490</v>
          </cell>
          <cell r="AC493" t="str">
            <v>vijay490</v>
          </cell>
          <cell r="AD493" t="str">
            <v>MANJU DEVI</v>
          </cell>
          <cell r="AE493" t="str">
            <v>F</v>
          </cell>
          <cell r="AF493">
            <v>43398</v>
          </cell>
          <cell r="AG493" t="str">
            <v>OBC</v>
          </cell>
          <cell r="AH493" t="str">
            <v>Hindu</v>
          </cell>
          <cell r="AI493" t="str">
            <v>GOVT. SENIOR SECONDARY SCHOOL ALNIYAWAS (219445)</v>
          </cell>
          <cell r="AJ493">
            <v>8140200308</v>
          </cell>
          <cell r="AK493">
            <v>8619654988</v>
          </cell>
          <cell r="AL493" t="str">
            <v>Kodiya,Riyanbadi,Alniyawas,341513</v>
          </cell>
          <cell r="AM493">
            <v>15</v>
          </cell>
          <cell r="AN493">
            <v>10</v>
          </cell>
          <cell r="AO493" t="str">
            <v>B</v>
          </cell>
        </row>
        <row r="494">
          <cell r="Z494">
            <v>5008</v>
          </cell>
          <cell r="AB494" t="str">
            <v>manjeet491</v>
          </cell>
          <cell r="AC494" t="str">
            <v>vijay491</v>
          </cell>
          <cell r="AD494" t="str">
            <v>SULTANA BANU</v>
          </cell>
          <cell r="AE494" t="str">
            <v>F</v>
          </cell>
          <cell r="AF494">
            <v>43399</v>
          </cell>
          <cell r="AG494" t="str">
            <v>OBC</v>
          </cell>
          <cell r="AH494" t="str">
            <v>Hindu</v>
          </cell>
          <cell r="AI494" t="str">
            <v>GOVT. SENIOR SECONDARY SCHOOL ALNIYAWAS (219445)</v>
          </cell>
          <cell r="AJ494">
            <v>8140200308</v>
          </cell>
          <cell r="AK494">
            <v>8619654989</v>
          </cell>
          <cell r="AL494" t="str">
            <v>VPO-ALNIYAWAS,RIYAN BARI,ALNIYAWAS,341513</v>
          </cell>
          <cell r="AM494">
            <v>16</v>
          </cell>
          <cell r="AN494">
            <v>10</v>
          </cell>
          <cell r="AO494" t="str">
            <v>B</v>
          </cell>
        </row>
        <row r="495">
          <cell r="Z495">
            <v>4923</v>
          </cell>
          <cell r="AB495" t="str">
            <v>manjeet492</v>
          </cell>
          <cell r="AC495" t="str">
            <v>vijay492</v>
          </cell>
          <cell r="AD495" t="str">
            <v>Geeta Devi</v>
          </cell>
          <cell r="AE495" t="str">
            <v>M</v>
          </cell>
          <cell r="AF495">
            <v>43400</v>
          </cell>
          <cell r="AG495" t="str">
            <v>GEN</v>
          </cell>
          <cell r="AI495" t="str">
            <v>GOVT. SENIOR SECONDARY SCHOOL ALNIYAWAS (219445)</v>
          </cell>
          <cell r="AJ495">
            <v>8140200308</v>
          </cell>
          <cell r="AK495">
            <v>8619654990</v>
          </cell>
          <cell r="AL495" t="str">
            <v>kodiya,RIYAN BARI,KODIYA,341513</v>
          </cell>
          <cell r="AM495">
            <v>15</v>
          </cell>
          <cell r="AN495">
            <v>10</v>
          </cell>
          <cell r="AO495" t="str">
            <v>B</v>
          </cell>
        </row>
        <row r="496">
          <cell r="Z496">
            <v>4977</v>
          </cell>
          <cell r="AA496">
            <v>44397</v>
          </cell>
          <cell r="AB496" t="str">
            <v>manjeet493</v>
          </cell>
          <cell r="AC496" t="str">
            <v>vijay493</v>
          </cell>
          <cell r="AD496" t="str">
            <v>Bharpai Devi</v>
          </cell>
          <cell r="AE496" t="str">
            <v>M</v>
          </cell>
          <cell r="AF496">
            <v>43401</v>
          </cell>
          <cell r="AG496" t="str">
            <v>OBC</v>
          </cell>
          <cell r="AH496" t="str">
            <v>Hindu</v>
          </cell>
          <cell r="AI496" t="str">
            <v>GOVT. SENIOR SECONDARY SCHOOL ALNIYAWAS (219445)</v>
          </cell>
          <cell r="AJ496">
            <v>8140200308</v>
          </cell>
          <cell r="AK496">
            <v>8619654991</v>
          </cell>
          <cell r="AL496" t="str">
            <v>Alniyawas,Riyanbadi,Alniyawas,341513</v>
          </cell>
          <cell r="AM496">
            <v>15</v>
          </cell>
          <cell r="AN496">
            <v>10</v>
          </cell>
          <cell r="AO496" t="str">
            <v>B</v>
          </cell>
        </row>
        <row r="497">
          <cell r="Z497">
            <v>5000</v>
          </cell>
          <cell r="AB497" t="str">
            <v>manjeet494</v>
          </cell>
          <cell r="AC497" t="str">
            <v>vijay494</v>
          </cell>
          <cell r="AD497" t="str">
            <v>Panchu Devi</v>
          </cell>
          <cell r="AE497" t="str">
            <v>M</v>
          </cell>
          <cell r="AF497">
            <v>43402</v>
          </cell>
          <cell r="AG497" t="str">
            <v>OBC</v>
          </cell>
          <cell r="AH497" t="str">
            <v>Muslim</v>
          </cell>
          <cell r="AI497" t="str">
            <v>GOVT. SENIOR SECONDARY SCHOOL ALNIYAWAS (219445)</v>
          </cell>
          <cell r="AJ497">
            <v>8140200308</v>
          </cell>
          <cell r="AK497">
            <v>8619654992</v>
          </cell>
          <cell r="AL497" t="str">
            <v>Alniyawas,Riyanbadi,Alniyawas,341513</v>
          </cell>
          <cell r="AM497">
            <v>15</v>
          </cell>
          <cell r="AN497">
            <v>10</v>
          </cell>
          <cell r="AO497" t="str">
            <v>B</v>
          </cell>
        </row>
        <row r="498">
          <cell r="Z498">
            <v>4952</v>
          </cell>
          <cell r="AB498" t="str">
            <v>manjeet495</v>
          </cell>
          <cell r="AC498" t="str">
            <v>vijay495</v>
          </cell>
          <cell r="AD498" t="str">
            <v>PAPPU BANO</v>
          </cell>
          <cell r="AE498" t="str">
            <v>F</v>
          </cell>
          <cell r="AF498">
            <v>43403</v>
          </cell>
          <cell r="AG498" t="str">
            <v>SBC</v>
          </cell>
          <cell r="AH498" t="str">
            <v>Hindu</v>
          </cell>
          <cell r="AI498" t="str">
            <v>GOVT. SENIOR SECONDARY SCHOOL ALNIYAWAS (219445)</v>
          </cell>
          <cell r="AJ498">
            <v>8140200308</v>
          </cell>
          <cell r="AK498">
            <v>8619654993</v>
          </cell>
          <cell r="AL498" t="str">
            <v>VPO-ALNIYAWAS,RIYAN BARI,ALNIYAWAS,341513</v>
          </cell>
          <cell r="AM498">
            <v>14</v>
          </cell>
          <cell r="AN498">
            <v>10</v>
          </cell>
          <cell r="AO498" t="str">
            <v>B</v>
          </cell>
        </row>
        <row r="499">
          <cell r="Z499">
            <v>4485</v>
          </cell>
          <cell r="AB499" t="str">
            <v>manjeet496</v>
          </cell>
          <cell r="AC499" t="str">
            <v>vijay496</v>
          </cell>
          <cell r="AD499" t="str">
            <v>PHOOL KANWAR</v>
          </cell>
          <cell r="AE499" t="str">
            <v>M</v>
          </cell>
          <cell r="AF499">
            <v>43404</v>
          </cell>
          <cell r="AG499" t="str">
            <v>OBC</v>
          </cell>
          <cell r="AI499" t="str">
            <v>GOVT. SENIOR SECONDARY SCHOOL ALNIYAWAS (219445)</v>
          </cell>
          <cell r="AJ499">
            <v>8140200308</v>
          </cell>
          <cell r="AK499">
            <v>8619654994</v>
          </cell>
          <cell r="AM499">
            <v>15</v>
          </cell>
          <cell r="AN499">
            <v>10</v>
          </cell>
          <cell r="AO499" t="str">
            <v>B</v>
          </cell>
        </row>
        <row r="500">
          <cell r="Z500">
            <v>4953</v>
          </cell>
          <cell r="AB500" t="str">
            <v>manjeet497</v>
          </cell>
          <cell r="AC500" t="str">
            <v>vijay497</v>
          </cell>
          <cell r="AD500" t="str">
            <v>Saroj Devi</v>
          </cell>
          <cell r="AE500" t="str">
            <v>F</v>
          </cell>
          <cell r="AF500">
            <v>43405</v>
          </cell>
          <cell r="AG500" t="str">
            <v>OBC</v>
          </cell>
          <cell r="AH500" t="str">
            <v>Hindu</v>
          </cell>
          <cell r="AI500" t="str">
            <v>GOVT. SENIOR SECONDARY SCHOOL ALNIYAWAS (219445)</v>
          </cell>
          <cell r="AJ500">
            <v>8140200308</v>
          </cell>
          <cell r="AK500">
            <v>8619654995</v>
          </cell>
          <cell r="AL500" t="str">
            <v>VPO-ALNIYAWAS,RIYAN BARI,ALNIYAWAS,341513</v>
          </cell>
          <cell r="AM500">
            <v>14</v>
          </cell>
          <cell r="AN500">
            <v>10</v>
          </cell>
          <cell r="AO500" t="str">
            <v>B</v>
          </cell>
        </row>
        <row r="501">
          <cell r="Z501">
            <v>4486</v>
          </cell>
          <cell r="AB501" t="str">
            <v>manjeet498</v>
          </cell>
          <cell r="AC501" t="str">
            <v>vijay498</v>
          </cell>
          <cell r="AD501" t="str">
            <v>SURMA DEVI</v>
          </cell>
          <cell r="AE501" t="str">
            <v>F</v>
          </cell>
          <cell r="AF501">
            <v>43406</v>
          </cell>
          <cell r="AG501" t="str">
            <v>OBC</v>
          </cell>
          <cell r="AH501" t="str">
            <v>Muslim</v>
          </cell>
          <cell r="AI501" t="str">
            <v>GOVT. SENIOR SECONDARY SCHOOL ALNIYAWAS (219445)</v>
          </cell>
          <cell r="AJ501">
            <v>8140200308</v>
          </cell>
          <cell r="AK501">
            <v>8619654996</v>
          </cell>
          <cell r="AL501" t="str">
            <v>Alniyawas,Riyanbadi,Alniyawas,341513</v>
          </cell>
          <cell r="AM501">
            <v>16</v>
          </cell>
          <cell r="AN501">
            <v>10</v>
          </cell>
          <cell r="AO501" t="str">
            <v>B</v>
          </cell>
        </row>
        <row r="502">
          <cell r="Z502">
            <v>4984</v>
          </cell>
          <cell r="AA502">
            <v>44399</v>
          </cell>
          <cell r="AB502" t="str">
            <v>manjeet499</v>
          </cell>
          <cell r="AC502" t="str">
            <v>vijay499</v>
          </cell>
          <cell r="AD502" t="str">
            <v>Meera Devi</v>
          </cell>
          <cell r="AE502" t="str">
            <v>F</v>
          </cell>
          <cell r="AF502">
            <v>43407</v>
          </cell>
          <cell r="AG502" t="str">
            <v>SC</v>
          </cell>
          <cell r="AH502" t="str">
            <v>Hindu</v>
          </cell>
          <cell r="AI502" t="str">
            <v>GOVT. SENIOR SECONDARY SCHOOL ALNIYAWAS (219445)</v>
          </cell>
          <cell r="AJ502">
            <v>8140200308</v>
          </cell>
          <cell r="AK502">
            <v>8619654997</v>
          </cell>
          <cell r="AL502" t="str">
            <v>SURAJGARH,RIYAN BADI,SURAJGARH,341513</v>
          </cell>
          <cell r="AM502">
            <v>15</v>
          </cell>
          <cell r="AN502">
            <v>10</v>
          </cell>
          <cell r="AO502" t="str">
            <v>B</v>
          </cell>
        </row>
        <row r="503">
          <cell r="Z503">
            <v>5042</v>
          </cell>
          <cell r="AA503">
            <v>44421</v>
          </cell>
          <cell r="AB503" t="str">
            <v>manjeet500</v>
          </cell>
          <cell r="AC503" t="str">
            <v>vijay500</v>
          </cell>
          <cell r="AD503" t="str">
            <v>Vimla Devi</v>
          </cell>
          <cell r="AE503" t="str">
            <v>F</v>
          </cell>
          <cell r="AF503">
            <v>43408</v>
          </cell>
          <cell r="AG503" t="str">
            <v>OBC</v>
          </cell>
          <cell r="AH503" t="str">
            <v>Hindu</v>
          </cell>
          <cell r="AI503" t="str">
            <v>GOVT. SENIOR SECONDARY SCHOOL ALNIYAWAS (219445)</v>
          </cell>
          <cell r="AJ503">
            <v>8140200308</v>
          </cell>
          <cell r="AK503">
            <v>8619654998</v>
          </cell>
          <cell r="AL503" t="str">
            <v>ALNIYAWAS,Riyan Badi,ALNIYAWAS,341513</v>
          </cell>
          <cell r="AM503">
            <v>16</v>
          </cell>
          <cell r="AN503">
            <v>10</v>
          </cell>
          <cell r="AO503" t="str">
            <v>B</v>
          </cell>
        </row>
        <row r="504">
          <cell r="Z504">
            <v>5041</v>
          </cell>
          <cell r="AB504" t="str">
            <v>manjeet501</v>
          </cell>
          <cell r="AC504" t="str">
            <v>vijay501</v>
          </cell>
          <cell r="AD504" t="str">
            <v>PAPUDI DEVI</v>
          </cell>
          <cell r="AE504" t="str">
            <v>F</v>
          </cell>
          <cell r="AF504">
            <v>43409</v>
          </cell>
          <cell r="AG504" t="str">
            <v>OBC</v>
          </cell>
          <cell r="AH504" t="str">
            <v>Muslim</v>
          </cell>
          <cell r="AI504" t="str">
            <v>GOVT. SENIOR SECONDARY SCHOOL ALNIYAWAS (219445)</v>
          </cell>
          <cell r="AJ504">
            <v>8140200308</v>
          </cell>
          <cell r="AK504">
            <v>8619654999</v>
          </cell>
          <cell r="AL504" t="str">
            <v>KALNI,RIYAN BADI,KALNI,341513</v>
          </cell>
          <cell r="AM504">
            <v>14</v>
          </cell>
          <cell r="AN504">
            <v>10</v>
          </cell>
          <cell r="AO504" t="str">
            <v>B</v>
          </cell>
        </row>
        <row r="505">
          <cell r="Z505">
            <v>4651</v>
          </cell>
          <cell r="AB505" t="str">
            <v>manjeet502</v>
          </cell>
          <cell r="AC505" t="str">
            <v>vijay502</v>
          </cell>
          <cell r="AD505" t="str">
            <v>MANJU DEVI</v>
          </cell>
          <cell r="AE505" t="str">
            <v>F</v>
          </cell>
          <cell r="AF505">
            <v>43410</v>
          </cell>
          <cell r="AG505" t="str">
            <v>OBC</v>
          </cell>
          <cell r="AH505" t="str">
            <v>Hindu</v>
          </cell>
          <cell r="AI505" t="str">
            <v>GOVT. SENIOR SECONDARY SCHOOL ALNIYAWAS (219445)</v>
          </cell>
          <cell r="AJ505">
            <v>8140200308</v>
          </cell>
          <cell r="AK505">
            <v>8619655000</v>
          </cell>
          <cell r="AL505" t="str">
            <v>Alniyawas,Riyanbadi,Alniyawas,341513</v>
          </cell>
          <cell r="AM505">
            <v>16</v>
          </cell>
          <cell r="AN505">
            <v>10</v>
          </cell>
          <cell r="AO505" t="str">
            <v>B</v>
          </cell>
        </row>
        <row r="506">
          <cell r="Z506">
            <v>4563</v>
          </cell>
          <cell r="AB506" t="str">
            <v>manjeet503</v>
          </cell>
          <cell r="AC506" t="str">
            <v>vijay503</v>
          </cell>
          <cell r="AD506" t="str">
            <v>MANJU DEVI</v>
          </cell>
          <cell r="AE506" t="str">
            <v>F</v>
          </cell>
          <cell r="AF506">
            <v>43411</v>
          </cell>
          <cell r="AG506" t="str">
            <v>SC</v>
          </cell>
          <cell r="AH506" t="str">
            <v>Hindu</v>
          </cell>
          <cell r="AI506" t="str">
            <v>GOVT. SENIOR SECONDARY SCHOOL ALNIYAWAS (219445)</v>
          </cell>
          <cell r="AJ506">
            <v>8140200308</v>
          </cell>
          <cell r="AK506">
            <v>8619655001</v>
          </cell>
          <cell r="AL506" t="str">
            <v>ALNIYAWAS,RIYAN BADI,ALNIYAWAS,341513</v>
          </cell>
          <cell r="AM506">
            <v>15</v>
          </cell>
          <cell r="AN506">
            <v>10</v>
          </cell>
          <cell r="AO506" t="str">
            <v>B</v>
          </cell>
        </row>
        <row r="507">
          <cell r="Z507">
            <v>4937</v>
          </cell>
          <cell r="AB507" t="str">
            <v>manjeet504</v>
          </cell>
          <cell r="AC507" t="str">
            <v>vijay504</v>
          </cell>
          <cell r="AD507" t="str">
            <v>MATHUDI DEVI</v>
          </cell>
          <cell r="AE507" t="str">
            <v>F</v>
          </cell>
          <cell r="AF507">
            <v>43412</v>
          </cell>
          <cell r="AG507" t="str">
            <v>OBC</v>
          </cell>
          <cell r="AH507" t="str">
            <v>Hindu</v>
          </cell>
          <cell r="AI507" t="str">
            <v>GOVT. SENIOR SECONDARY SCHOOL ALNIYAWAS (219445)</v>
          </cell>
          <cell r="AJ507">
            <v>8140200308</v>
          </cell>
          <cell r="AK507">
            <v>8619655002</v>
          </cell>
          <cell r="AL507" t="str">
            <v>Alniyawas,Riyanbadi,Alniyawas,341513</v>
          </cell>
          <cell r="AM507">
            <v>14</v>
          </cell>
          <cell r="AN507">
            <v>10</v>
          </cell>
          <cell r="AO507" t="str">
            <v>B</v>
          </cell>
        </row>
        <row r="508">
          <cell r="Z508">
            <v>5019</v>
          </cell>
          <cell r="AA508">
            <v>44408</v>
          </cell>
          <cell r="AB508" t="str">
            <v>manjeet505</v>
          </cell>
          <cell r="AC508" t="str">
            <v>vijay505</v>
          </cell>
          <cell r="AD508" t="str">
            <v>Chhoti Devi</v>
          </cell>
          <cell r="AE508" t="str">
            <v>M</v>
          </cell>
          <cell r="AF508">
            <v>43413</v>
          </cell>
          <cell r="AG508" t="str">
            <v>GEN</v>
          </cell>
          <cell r="AH508" t="str">
            <v>Hindu</v>
          </cell>
          <cell r="AI508" t="str">
            <v>GOVT. SENIOR SECONDARY SCHOOL ALNIYAWAS (219445)</v>
          </cell>
          <cell r="AJ508">
            <v>8140200308</v>
          </cell>
          <cell r="AK508">
            <v>8619655003</v>
          </cell>
          <cell r="AL508" t="str">
            <v>Alniyawas,Riyanbadi,Alniyawas,341513</v>
          </cell>
          <cell r="AM508">
            <v>14</v>
          </cell>
          <cell r="AN508">
            <v>10</v>
          </cell>
          <cell r="AO508" t="str">
            <v>B</v>
          </cell>
        </row>
        <row r="509">
          <cell r="Z509">
            <v>3882</v>
          </cell>
          <cell r="AB509" t="str">
            <v>manjeet506</v>
          </cell>
          <cell r="AC509" t="str">
            <v>vijay506</v>
          </cell>
          <cell r="AD509" t="str">
            <v>SANNOO BANOO</v>
          </cell>
          <cell r="AE509" t="str">
            <v>F</v>
          </cell>
          <cell r="AF509">
            <v>43414</v>
          </cell>
          <cell r="AG509" t="str">
            <v>GEN</v>
          </cell>
          <cell r="AI509" t="str">
            <v>GOVT. SENIOR SECONDARY SCHOOL ALNIYAWAS (219445)</v>
          </cell>
          <cell r="AJ509">
            <v>8140200308</v>
          </cell>
          <cell r="AK509">
            <v>8619655004</v>
          </cell>
          <cell r="AM509">
            <v>13</v>
          </cell>
          <cell r="AN509">
            <v>10</v>
          </cell>
          <cell r="AO509" t="str">
            <v>B</v>
          </cell>
        </row>
        <row r="510">
          <cell r="Z510">
            <v>4934</v>
          </cell>
          <cell r="AB510" t="str">
            <v>manjeet507</v>
          </cell>
          <cell r="AC510" t="str">
            <v>vijay507</v>
          </cell>
          <cell r="AD510" t="str">
            <v>CHUKA DEVI</v>
          </cell>
          <cell r="AE510" t="str">
            <v>F</v>
          </cell>
          <cell r="AF510">
            <v>43415</v>
          </cell>
          <cell r="AG510" t="str">
            <v>OBC</v>
          </cell>
          <cell r="AH510" t="str">
            <v>Hindu</v>
          </cell>
          <cell r="AI510" t="str">
            <v>GOVT. SENIOR SECONDARY SCHOOL ALNIYAWAS (219445)</v>
          </cell>
          <cell r="AJ510">
            <v>8140200308</v>
          </cell>
          <cell r="AK510">
            <v>8619655005</v>
          </cell>
          <cell r="AL510" t="str">
            <v>Alniyawas,Riyanbadi,Alniyawas,341513</v>
          </cell>
          <cell r="AM510">
            <v>14</v>
          </cell>
          <cell r="AN510">
            <v>10</v>
          </cell>
          <cell r="AO510" t="str">
            <v>B</v>
          </cell>
        </row>
        <row r="511">
          <cell r="Z511">
            <v>4778</v>
          </cell>
          <cell r="AB511" t="str">
            <v>manjeet508</v>
          </cell>
          <cell r="AC511" t="str">
            <v>vijay508</v>
          </cell>
          <cell r="AD511" t="str">
            <v>Madina Banu</v>
          </cell>
          <cell r="AE511" t="str">
            <v>M</v>
          </cell>
          <cell r="AF511">
            <v>43416</v>
          </cell>
          <cell r="AG511" t="str">
            <v>OBC</v>
          </cell>
          <cell r="AH511" t="str">
            <v>Muslim</v>
          </cell>
          <cell r="AI511" t="str">
            <v>GOVT. SENIOR SECONDARY SCHOOL ALNIYAWAS (219445)</v>
          </cell>
          <cell r="AJ511">
            <v>8140200308</v>
          </cell>
          <cell r="AK511">
            <v>8619655006</v>
          </cell>
          <cell r="AL511" t="str">
            <v>Alniyawas,Riyanbadi,Alniyawas,341513</v>
          </cell>
          <cell r="AM511">
            <v>15</v>
          </cell>
          <cell r="AN511">
            <v>10</v>
          </cell>
          <cell r="AO511" t="str">
            <v>B</v>
          </cell>
        </row>
        <row r="512">
          <cell r="Z512">
            <v>4677</v>
          </cell>
          <cell r="AB512" t="str">
            <v>manjeet509</v>
          </cell>
          <cell r="AC512" t="str">
            <v>vijay509</v>
          </cell>
          <cell r="AD512" t="str">
            <v>HAMEEDA BANU</v>
          </cell>
          <cell r="AE512" t="str">
            <v>F</v>
          </cell>
          <cell r="AF512">
            <v>43417</v>
          </cell>
          <cell r="AG512" t="str">
            <v>OBC</v>
          </cell>
          <cell r="AI512" t="str">
            <v>GOVT. SENIOR SECONDARY SCHOOL ALNIYAWAS (219445)</v>
          </cell>
          <cell r="AJ512">
            <v>8140200308</v>
          </cell>
          <cell r="AK512">
            <v>8619655007</v>
          </cell>
          <cell r="AM512">
            <v>15</v>
          </cell>
          <cell r="AN512">
            <v>10</v>
          </cell>
          <cell r="AO512" t="str">
            <v>B</v>
          </cell>
        </row>
        <row r="513">
          <cell r="Z513">
            <v>4979</v>
          </cell>
          <cell r="AB513" t="str">
            <v>manjeet510</v>
          </cell>
          <cell r="AC513" t="str">
            <v>vijay510</v>
          </cell>
          <cell r="AD513" t="str">
            <v>Dhapu Kanwar</v>
          </cell>
          <cell r="AE513" t="str">
            <v>M</v>
          </cell>
          <cell r="AF513">
            <v>43418</v>
          </cell>
          <cell r="AG513" t="str">
            <v>OBC</v>
          </cell>
          <cell r="AI513" t="str">
            <v>GOVT. SENIOR SECONDARY SCHOOL ALNIYAWAS (219445)</v>
          </cell>
          <cell r="AJ513">
            <v>8140200308</v>
          </cell>
          <cell r="AK513">
            <v>8619655008</v>
          </cell>
          <cell r="AM513">
            <v>17</v>
          </cell>
          <cell r="AN513">
            <v>10</v>
          </cell>
          <cell r="AO513" t="str">
            <v>B</v>
          </cell>
        </row>
        <row r="514">
          <cell r="Z514">
            <v>4845</v>
          </cell>
          <cell r="AA514">
            <v>44084</v>
          </cell>
          <cell r="AB514" t="str">
            <v>manjeet511</v>
          </cell>
          <cell r="AC514" t="str">
            <v>vijay511</v>
          </cell>
          <cell r="AD514" t="str">
            <v>Vimla Devi</v>
          </cell>
          <cell r="AE514" t="str">
            <v>M</v>
          </cell>
          <cell r="AF514">
            <v>43419</v>
          </cell>
          <cell r="AG514" t="str">
            <v>SC</v>
          </cell>
          <cell r="AH514" t="str">
            <v>Hindu</v>
          </cell>
          <cell r="AI514" t="str">
            <v>GOVT. SENIOR SECONDARY SCHOOL ALNIYAWAS (219445)</v>
          </cell>
          <cell r="AJ514">
            <v>8140200308</v>
          </cell>
          <cell r="AK514">
            <v>8619655009</v>
          </cell>
          <cell r="AL514" t="str">
            <v>Alniyawas,Riyanbadi,Alniyawas,341513</v>
          </cell>
          <cell r="AM514">
            <v>17</v>
          </cell>
          <cell r="AN514">
            <v>10</v>
          </cell>
          <cell r="AO514" t="str">
            <v>B</v>
          </cell>
        </row>
        <row r="515">
          <cell r="Z515">
            <v>4640</v>
          </cell>
          <cell r="AB515" t="str">
            <v>manjeet512</v>
          </cell>
          <cell r="AC515" t="str">
            <v>vijay512</v>
          </cell>
          <cell r="AD515" t="str">
            <v>BASANTI DEVI</v>
          </cell>
          <cell r="AE515" t="str">
            <v>M</v>
          </cell>
          <cell r="AF515">
            <v>43420</v>
          </cell>
          <cell r="AG515" t="str">
            <v>OBC</v>
          </cell>
          <cell r="AH515" t="str">
            <v>Muslim</v>
          </cell>
          <cell r="AI515" t="str">
            <v>GOVT. SENIOR SECONDARY SCHOOL ALNIYAWAS (219445)</v>
          </cell>
          <cell r="AJ515">
            <v>8140200308</v>
          </cell>
          <cell r="AK515">
            <v>8619655010</v>
          </cell>
          <cell r="AL515" t="str">
            <v>ALniyawas,Riyanbadi,Alniyawas,341513</v>
          </cell>
          <cell r="AM515">
            <v>15</v>
          </cell>
          <cell r="AN515">
            <v>10</v>
          </cell>
          <cell r="AO515" t="str">
            <v>B</v>
          </cell>
        </row>
        <row r="516">
          <cell r="Z516">
            <v>4998</v>
          </cell>
          <cell r="AA516">
            <v>44401</v>
          </cell>
          <cell r="AB516" t="str">
            <v>manjeet513</v>
          </cell>
          <cell r="AC516" t="str">
            <v>vijay513</v>
          </cell>
          <cell r="AD516" t="str">
            <v>Deu Devi</v>
          </cell>
          <cell r="AE516" t="str">
            <v>M</v>
          </cell>
          <cell r="AF516">
            <v>43421</v>
          </cell>
          <cell r="AG516" t="str">
            <v>OBC</v>
          </cell>
          <cell r="AH516" t="str">
            <v>Muslim</v>
          </cell>
          <cell r="AI516" t="str">
            <v>GOVT. SENIOR SECONDARY SCHOOL ALNIYAWAS (219445)</v>
          </cell>
          <cell r="AJ516">
            <v>8140200308</v>
          </cell>
          <cell r="AK516">
            <v>8619655011</v>
          </cell>
          <cell r="AL516" t="str">
            <v>Alniyawas,Riyanbadi,Alniyawas,341513</v>
          </cell>
          <cell r="AM516">
            <v>16</v>
          </cell>
          <cell r="AN516">
            <v>10</v>
          </cell>
          <cell r="AO516" t="str">
            <v>B</v>
          </cell>
        </row>
        <row r="517">
          <cell r="Z517">
            <v>4974</v>
          </cell>
          <cell r="AB517" t="str">
            <v>manjeet514</v>
          </cell>
          <cell r="AC517" t="str">
            <v>vijay514</v>
          </cell>
          <cell r="AD517" t="str">
            <v>RAJIYA</v>
          </cell>
          <cell r="AE517" t="str">
            <v>F</v>
          </cell>
          <cell r="AF517">
            <v>43422</v>
          </cell>
          <cell r="AG517" t="str">
            <v>OBC</v>
          </cell>
          <cell r="AI517" t="str">
            <v>GOVT. SENIOR SECONDARY SCHOOL ALNIYAWAS (219445)</v>
          </cell>
          <cell r="AJ517">
            <v>8140200308</v>
          </cell>
          <cell r="AK517">
            <v>8619655012</v>
          </cell>
          <cell r="AM517">
            <v>16</v>
          </cell>
          <cell r="AN517">
            <v>10</v>
          </cell>
          <cell r="AO517" t="str">
            <v>B</v>
          </cell>
        </row>
        <row r="518">
          <cell r="Z518">
            <v>4967</v>
          </cell>
          <cell r="AB518" t="str">
            <v>manjeet515</v>
          </cell>
          <cell r="AC518" t="str">
            <v>vijay515</v>
          </cell>
          <cell r="AD518" t="str">
            <v>ABIDA BANU</v>
          </cell>
          <cell r="AE518" t="str">
            <v>F</v>
          </cell>
          <cell r="AF518">
            <v>43423</v>
          </cell>
          <cell r="AG518" t="str">
            <v>OBC</v>
          </cell>
          <cell r="AI518" t="str">
            <v>GOVT. SENIOR SECONDARY SCHOOL ALNIYAWAS (219445)</v>
          </cell>
          <cell r="AJ518">
            <v>8140200308</v>
          </cell>
          <cell r="AK518">
            <v>8619655013</v>
          </cell>
          <cell r="AM518">
            <v>14</v>
          </cell>
          <cell r="AN518">
            <v>10</v>
          </cell>
          <cell r="AO518" t="str">
            <v>B</v>
          </cell>
        </row>
        <row r="519">
          <cell r="Z519">
            <v>5034</v>
          </cell>
          <cell r="AB519" t="str">
            <v>manjeet516</v>
          </cell>
          <cell r="AC519" t="str">
            <v>vijay516</v>
          </cell>
          <cell r="AD519" t="str">
            <v>BASANTI DEVI</v>
          </cell>
          <cell r="AE519" t="str">
            <v>M</v>
          </cell>
          <cell r="AF519">
            <v>43424</v>
          </cell>
          <cell r="AG519" t="str">
            <v>GEN</v>
          </cell>
          <cell r="AH519" t="str">
            <v>Hindu</v>
          </cell>
          <cell r="AI519" t="str">
            <v>GOVT. SENIOR SECONDARY SCHOOL ALNIYAWAS (219445)</v>
          </cell>
          <cell r="AJ519">
            <v>8140200308</v>
          </cell>
          <cell r="AK519">
            <v>8619655014</v>
          </cell>
          <cell r="AL519" t="str">
            <v>VPO-ALNIYAWAS,RIYAN BARI,ALNIYAWAS,341513</v>
          </cell>
          <cell r="AM519">
            <v>15</v>
          </cell>
          <cell r="AN519">
            <v>10</v>
          </cell>
          <cell r="AO519" t="str">
            <v>B</v>
          </cell>
        </row>
        <row r="520">
          <cell r="Z520">
            <v>4523</v>
          </cell>
          <cell r="AB520" t="str">
            <v>manjeet517</v>
          </cell>
          <cell r="AC520" t="str">
            <v>vijay517</v>
          </cell>
          <cell r="AD520" t="str">
            <v>RUKMA DEVI</v>
          </cell>
          <cell r="AE520" t="str">
            <v>M</v>
          </cell>
          <cell r="AF520">
            <v>43425</v>
          </cell>
          <cell r="AG520" t="str">
            <v>OBC</v>
          </cell>
          <cell r="AI520" t="str">
            <v>GOVT. SENIOR SECONDARY SCHOOL ALNIYAWAS (219445)</v>
          </cell>
          <cell r="AJ520">
            <v>8140200308</v>
          </cell>
          <cell r="AK520">
            <v>8619655015</v>
          </cell>
          <cell r="AM520">
            <v>16</v>
          </cell>
          <cell r="AN520">
            <v>10</v>
          </cell>
          <cell r="AO520" t="str">
            <v>B</v>
          </cell>
        </row>
        <row r="521">
          <cell r="Z521">
            <v>4928</v>
          </cell>
          <cell r="AB521" t="str">
            <v>manjeet518</v>
          </cell>
          <cell r="AC521" t="str">
            <v>vijay518</v>
          </cell>
          <cell r="AD521" t="str">
            <v>INDRA DEVI</v>
          </cell>
          <cell r="AE521" t="str">
            <v>F</v>
          </cell>
          <cell r="AF521">
            <v>43426</v>
          </cell>
          <cell r="AG521" t="str">
            <v>SBC</v>
          </cell>
          <cell r="AI521" t="str">
            <v>GOVT. SENIOR SECONDARY SCHOOL ALNIYAWAS (219445)</v>
          </cell>
          <cell r="AJ521">
            <v>8140200308</v>
          </cell>
          <cell r="AK521">
            <v>8619655016</v>
          </cell>
          <cell r="AM521">
            <v>12</v>
          </cell>
          <cell r="AN521">
            <v>10</v>
          </cell>
          <cell r="AO521" t="str">
            <v>B</v>
          </cell>
        </row>
        <row r="522">
          <cell r="Z522">
            <v>4482</v>
          </cell>
          <cell r="AB522" t="str">
            <v>manjeet519</v>
          </cell>
          <cell r="AC522" t="str">
            <v>vijay519</v>
          </cell>
          <cell r="AD522" t="str">
            <v>SHARDA DEVI</v>
          </cell>
          <cell r="AE522" t="str">
            <v>F</v>
          </cell>
          <cell r="AF522">
            <v>43427</v>
          </cell>
          <cell r="AG522" t="str">
            <v>OBC</v>
          </cell>
          <cell r="AH522" t="str">
            <v>Hindu</v>
          </cell>
          <cell r="AI522" t="str">
            <v>GOVT. SENIOR SECONDARY SCHOOL ALNIYAWAS (219445)</v>
          </cell>
          <cell r="AJ522">
            <v>8140200308</v>
          </cell>
          <cell r="AK522">
            <v>8619655017</v>
          </cell>
          <cell r="AL522" t="str">
            <v>KALNI,RIYAN BADI,KALNI,341513</v>
          </cell>
          <cell r="AM522">
            <v>17</v>
          </cell>
          <cell r="AN522">
            <v>10</v>
          </cell>
          <cell r="AO522" t="str">
            <v>B</v>
          </cell>
        </row>
        <row r="523">
          <cell r="Z523">
            <v>4781</v>
          </cell>
          <cell r="AB523" t="str">
            <v>manjeet520</v>
          </cell>
          <cell r="AC523" t="str">
            <v>vijay520</v>
          </cell>
          <cell r="AD523" t="str">
            <v>GULAB KANWAR</v>
          </cell>
          <cell r="AE523" t="str">
            <v>F</v>
          </cell>
          <cell r="AF523">
            <v>43428</v>
          </cell>
          <cell r="AG523" t="str">
            <v>OBC</v>
          </cell>
          <cell r="AH523" t="str">
            <v>Muslim</v>
          </cell>
          <cell r="AI523" t="str">
            <v>GOVT. SENIOR SECONDARY SCHOOL ALNIYAWAS (219445)</v>
          </cell>
          <cell r="AJ523">
            <v>8140200308</v>
          </cell>
          <cell r="AK523">
            <v>8619655018</v>
          </cell>
          <cell r="AL523" t="str">
            <v>ALNIYWASA,Riyan badi,Alniyawas,341513</v>
          </cell>
          <cell r="AM523">
            <v>14</v>
          </cell>
          <cell r="AN523">
            <v>10</v>
          </cell>
          <cell r="AO523" t="str">
            <v>B</v>
          </cell>
        </row>
        <row r="524">
          <cell r="Z524">
            <v>4985</v>
          </cell>
          <cell r="AB524" t="str">
            <v>manjeet521</v>
          </cell>
          <cell r="AC524" t="str">
            <v>vijay521</v>
          </cell>
          <cell r="AD524" t="str">
            <v>Vimla Devi</v>
          </cell>
          <cell r="AE524" t="str">
            <v>M</v>
          </cell>
          <cell r="AF524">
            <v>43429</v>
          </cell>
          <cell r="AG524" t="str">
            <v>OBC</v>
          </cell>
          <cell r="AH524" t="str">
            <v>Hindu</v>
          </cell>
          <cell r="AI524" t="str">
            <v>GOVT. SENIOR SECONDARY SCHOOL ALNIYAWAS (219445)</v>
          </cell>
          <cell r="AJ524">
            <v>8140200308</v>
          </cell>
          <cell r="AK524">
            <v>8619655019</v>
          </cell>
          <cell r="AL524" t="str">
            <v>Alniyawas,Riyanbadi,Alniyawas,341513</v>
          </cell>
          <cell r="AM524">
            <v>15</v>
          </cell>
          <cell r="AN524">
            <v>10</v>
          </cell>
          <cell r="AO524" t="str">
            <v>B</v>
          </cell>
        </row>
        <row r="525">
          <cell r="Z525">
            <v>4968</v>
          </cell>
          <cell r="AB525" t="str">
            <v>manjeet522</v>
          </cell>
          <cell r="AC525" t="str">
            <v>vijay522</v>
          </cell>
          <cell r="AD525" t="str">
            <v>MUNNI DEVI</v>
          </cell>
          <cell r="AE525" t="str">
            <v>F</v>
          </cell>
          <cell r="AF525">
            <v>43430</v>
          </cell>
          <cell r="AG525" t="str">
            <v>GEN</v>
          </cell>
          <cell r="AH525" t="str">
            <v>Hindu</v>
          </cell>
          <cell r="AI525" t="str">
            <v>GOVT. SENIOR SECONDARY SCHOOL ALNIYAWAS (219445)</v>
          </cell>
          <cell r="AJ525">
            <v>8140200308</v>
          </cell>
          <cell r="AK525">
            <v>8619655020</v>
          </cell>
          <cell r="AL525" t="str">
            <v>Alniyawas,Riyanbadi,Alniyawas,341513</v>
          </cell>
          <cell r="AM525">
            <v>13</v>
          </cell>
          <cell r="AN525">
            <v>10</v>
          </cell>
          <cell r="AO525" t="str">
            <v>B</v>
          </cell>
        </row>
        <row r="526">
          <cell r="Z526">
            <v>4978</v>
          </cell>
          <cell r="AB526" t="str">
            <v>manjeet523</v>
          </cell>
          <cell r="AC526" t="str">
            <v>vijay523</v>
          </cell>
          <cell r="AD526" t="str">
            <v>Laxmi Devi</v>
          </cell>
          <cell r="AE526" t="str">
            <v>M</v>
          </cell>
          <cell r="AF526">
            <v>43431</v>
          </cell>
          <cell r="AG526" t="str">
            <v>OBC</v>
          </cell>
          <cell r="AH526" t="str">
            <v>Muslim</v>
          </cell>
          <cell r="AI526" t="str">
            <v>GOVT. SENIOR SECONDARY SCHOOL ALNIYAWAS (219445)</v>
          </cell>
          <cell r="AJ526">
            <v>8140200308</v>
          </cell>
          <cell r="AK526">
            <v>8619655021</v>
          </cell>
          <cell r="AL526" t="str">
            <v>Alniyawas,Riyanbadi,Alniyawas,341513</v>
          </cell>
          <cell r="AM526">
            <v>15</v>
          </cell>
          <cell r="AN526">
            <v>10</v>
          </cell>
          <cell r="AO526" t="str">
            <v>B</v>
          </cell>
        </row>
        <row r="527">
          <cell r="Z527">
            <v>4971</v>
          </cell>
          <cell r="AB527" t="str">
            <v>manjeet524</v>
          </cell>
          <cell r="AC527" t="str">
            <v>vijay524</v>
          </cell>
          <cell r="AD527" t="str">
            <v>SURJI DEVI</v>
          </cell>
          <cell r="AE527" t="str">
            <v>M</v>
          </cell>
          <cell r="AF527">
            <v>43432</v>
          </cell>
          <cell r="AG527" t="str">
            <v>OBC</v>
          </cell>
          <cell r="AH527" t="str">
            <v>Muslim</v>
          </cell>
          <cell r="AI527" t="str">
            <v>GOVT. SENIOR SECONDARY SCHOOL ALNIYAWAS (219445)</v>
          </cell>
          <cell r="AJ527">
            <v>8140200308</v>
          </cell>
          <cell r="AK527">
            <v>8619655022</v>
          </cell>
          <cell r="AL527" t="str">
            <v>Alniyawas,Riyanbadi,Alniyawas,341513</v>
          </cell>
          <cell r="AM527">
            <v>16</v>
          </cell>
          <cell r="AN527">
            <v>10</v>
          </cell>
          <cell r="AO527" t="str">
            <v>B</v>
          </cell>
        </row>
        <row r="528">
          <cell r="Z528">
            <v>4922</v>
          </cell>
          <cell r="AA528">
            <v>44380</v>
          </cell>
          <cell r="AB528" t="str">
            <v>manjeet525</v>
          </cell>
          <cell r="AC528" t="str">
            <v>vijay525</v>
          </cell>
          <cell r="AD528" t="str">
            <v>Geeta Devi</v>
          </cell>
          <cell r="AE528" t="str">
            <v>F</v>
          </cell>
          <cell r="AF528">
            <v>43433</v>
          </cell>
          <cell r="AG528" t="str">
            <v>GEN</v>
          </cell>
          <cell r="AI528" t="str">
            <v>GOVT. SENIOR SECONDARY SCHOOL ALNIYAWAS (219445)</v>
          </cell>
          <cell r="AJ528">
            <v>8140200308</v>
          </cell>
          <cell r="AK528">
            <v>8619655023</v>
          </cell>
          <cell r="AM528">
            <v>14</v>
          </cell>
          <cell r="AN528">
            <v>10</v>
          </cell>
          <cell r="AO528" t="str">
            <v>B</v>
          </cell>
        </row>
        <row r="529">
          <cell r="Z529">
            <v>5065</v>
          </cell>
          <cell r="AA529">
            <v>43286</v>
          </cell>
          <cell r="AB529" t="str">
            <v>manjeet526</v>
          </cell>
          <cell r="AC529" t="str">
            <v>vijay526</v>
          </cell>
          <cell r="AD529" t="str">
            <v>SARDA</v>
          </cell>
          <cell r="AE529" t="str">
            <v>F</v>
          </cell>
          <cell r="AF529">
            <v>43434</v>
          </cell>
          <cell r="AG529" t="str">
            <v>SC</v>
          </cell>
          <cell r="AH529" t="str">
            <v>Hindu</v>
          </cell>
          <cell r="AI529" t="str">
            <v>GOVT. SENIOR SECONDARY SCHOOL ALNIYAWAS (219445)</v>
          </cell>
          <cell r="AJ529">
            <v>8140200308</v>
          </cell>
          <cell r="AK529">
            <v>8619655024</v>
          </cell>
          <cell r="AL529" t="str">
            <v>ALNIYAWAS,riyan bari,alniyawas,341513</v>
          </cell>
          <cell r="AM529">
            <v>15</v>
          </cell>
          <cell r="AN529">
            <v>10</v>
          </cell>
          <cell r="AO529" t="str">
            <v>B</v>
          </cell>
        </row>
        <row r="530">
          <cell r="Z530">
            <v>5016</v>
          </cell>
          <cell r="AA530">
            <v>44408</v>
          </cell>
          <cell r="AB530" t="str">
            <v>manjeet527</v>
          </cell>
          <cell r="AC530" t="str">
            <v>vijay527</v>
          </cell>
          <cell r="AD530" t="str">
            <v>Lalita Kanwar</v>
          </cell>
          <cell r="AE530" t="str">
            <v>F</v>
          </cell>
          <cell r="AF530">
            <v>43435</v>
          </cell>
          <cell r="AG530" t="str">
            <v>SC</v>
          </cell>
          <cell r="AH530" t="str">
            <v>Hindu</v>
          </cell>
          <cell r="AI530" t="str">
            <v>GOVT. SENIOR SECONDARY SCHOOL ALNIYAWAS (219445)</v>
          </cell>
          <cell r="AJ530">
            <v>8140200308</v>
          </cell>
          <cell r="AK530">
            <v>8619655025</v>
          </cell>
          <cell r="AL530" t="str">
            <v>ALNIYAWAS,RIYAN BADI,ALNIYAWAS,341513</v>
          </cell>
          <cell r="AM530">
            <v>15</v>
          </cell>
          <cell r="AN530">
            <v>10</v>
          </cell>
          <cell r="AO530" t="str">
            <v>B</v>
          </cell>
        </row>
        <row r="531">
          <cell r="Z531">
            <v>5067</v>
          </cell>
          <cell r="AA531">
            <v>44439</v>
          </cell>
          <cell r="AB531" t="str">
            <v>manjeet528</v>
          </cell>
          <cell r="AC531" t="str">
            <v>vijay528</v>
          </cell>
          <cell r="AD531" t="str">
            <v>Chhoti Devi</v>
          </cell>
          <cell r="AE531" t="str">
            <v>M</v>
          </cell>
          <cell r="AF531">
            <v>43436</v>
          </cell>
          <cell r="AG531" t="str">
            <v>OBC</v>
          </cell>
          <cell r="AH531" t="str">
            <v>Hindu</v>
          </cell>
          <cell r="AI531" t="str">
            <v>GOVT. SENIOR SECONDARY SCHOOL ALNIYAWAS (219445)</v>
          </cell>
          <cell r="AJ531">
            <v>8140200308</v>
          </cell>
          <cell r="AK531">
            <v>8619655026</v>
          </cell>
          <cell r="AL531" t="str">
            <v>ALNIYAWAS,Riyan badi,alniyawas,341513</v>
          </cell>
          <cell r="AM531">
            <v>15</v>
          </cell>
          <cell r="AN531">
            <v>10</v>
          </cell>
          <cell r="AO531" t="str">
            <v>B</v>
          </cell>
        </row>
        <row r="532">
          <cell r="Z532">
            <v>4986</v>
          </cell>
          <cell r="AA532">
            <v>44399</v>
          </cell>
          <cell r="AB532" t="str">
            <v>manjeet529</v>
          </cell>
          <cell r="AC532" t="str">
            <v>vijay529</v>
          </cell>
          <cell r="AD532" t="str">
            <v>Mridula Malakar</v>
          </cell>
          <cell r="AE532" t="str">
            <v>F</v>
          </cell>
          <cell r="AF532">
            <v>43437</v>
          </cell>
          <cell r="AG532" t="str">
            <v>OBC</v>
          </cell>
          <cell r="AH532" t="str">
            <v>Hindu</v>
          </cell>
          <cell r="AI532" t="str">
            <v>GOVT. SENIOR SECONDARY SCHOOL ALNIYAWAS (219445)</v>
          </cell>
          <cell r="AJ532">
            <v>8140200308</v>
          </cell>
          <cell r="AK532">
            <v>8619655027</v>
          </cell>
          <cell r="AL532" t="str">
            <v>VPO-ALNIYAWAS,RIYAN BARI,ALNIYAWAS,341513</v>
          </cell>
          <cell r="AM532">
            <v>13</v>
          </cell>
          <cell r="AN532">
            <v>10</v>
          </cell>
          <cell r="AO532" t="str">
            <v>B</v>
          </cell>
        </row>
        <row r="533">
          <cell r="Z533">
            <v>5033</v>
          </cell>
          <cell r="AA533">
            <v>44420</v>
          </cell>
          <cell r="AB533" t="str">
            <v>manjeet530</v>
          </cell>
          <cell r="AC533" t="str">
            <v>vijay530</v>
          </cell>
          <cell r="AD533" t="str">
            <v>Chand Kanwar</v>
          </cell>
          <cell r="AE533" t="str">
            <v>M</v>
          </cell>
          <cell r="AF533">
            <v>43438</v>
          </cell>
          <cell r="AG533" t="str">
            <v>OBC</v>
          </cell>
          <cell r="AH533" t="str">
            <v>Muslim</v>
          </cell>
          <cell r="AI533" t="str">
            <v>GOVT. SENIOR SECONDARY SCHOOL ALNIYAWAS (219445)</v>
          </cell>
          <cell r="AJ533">
            <v>8140200308</v>
          </cell>
          <cell r="AK533">
            <v>8619655028</v>
          </cell>
          <cell r="AL533" t="str">
            <v>Alniyawas,Riyanbadi,Alniyawas,341513</v>
          </cell>
          <cell r="AM533">
            <v>15</v>
          </cell>
          <cell r="AN533">
            <v>10</v>
          </cell>
          <cell r="AO533" t="str">
            <v>B</v>
          </cell>
        </row>
        <row r="534">
          <cell r="Z534">
            <v>4963</v>
          </cell>
          <cell r="AA534">
            <v>44392</v>
          </cell>
          <cell r="AB534" t="str">
            <v>manjeet531</v>
          </cell>
          <cell r="AC534" t="str">
            <v>vijay531</v>
          </cell>
          <cell r="AD534" t="str">
            <v>Seeta Devi</v>
          </cell>
          <cell r="AE534" t="str">
            <v>M</v>
          </cell>
          <cell r="AF534">
            <v>43439</v>
          </cell>
          <cell r="AG534" t="str">
            <v>OBC</v>
          </cell>
          <cell r="AI534" t="str">
            <v>GOVT. SENIOR SECONDARY SCHOOL ALNIYAWAS (219445)</v>
          </cell>
          <cell r="AJ534">
            <v>8140200308</v>
          </cell>
          <cell r="AK534">
            <v>8619655029</v>
          </cell>
          <cell r="AM534">
            <v>16</v>
          </cell>
          <cell r="AN534">
            <v>10</v>
          </cell>
          <cell r="AO534" t="str">
            <v>B</v>
          </cell>
        </row>
        <row r="535">
          <cell r="Z535">
            <v>4935</v>
          </cell>
          <cell r="AA535">
            <v>44387</v>
          </cell>
          <cell r="AB535" t="str">
            <v>manjeet532</v>
          </cell>
          <cell r="AC535" t="str">
            <v>vijay532</v>
          </cell>
          <cell r="AD535" t="str">
            <v>Laxmi</v>
          </cell>
          <cell r="AE535" t="str">
            <v>M</v>
          </cell>
          <cell r="AF535">
            <v>43440</v>
          </cell>
          <cell r="AG535" t="str">
            <v>OBC</v>
          </cell>
          <cell r="AI535" t="str">
            <v>GOVT. SENIOR SECONDARY SCHOOL ALNIYAWAS (219445)</v>
          </cell>
          <cell r="AJ535">
            <v>8140200308</v>
          </cell>
          <cell r="AK535">
            <v>8619655030</v>
          </cell>
          <cell r="AM535">
            <v>14</v>
          </cell>
          <cell r="AN535">
            <v>10</v>
          </cell>
          <cell r="AO535" t="str">
            <v>B</v>
          </cell>
        </row>
        <row r="536">
          <cell r="Z536">
            <v>5009</v>
          </cell>
          <cell r="AA536">
            <v>44406</v>
          </cell>
          <cell r="AB536" t="str">
            <v>manjeet533</v>
          </cell>
          <cell r="AC536" t="str">
            <v>vijay533</v>
          </cell>
          <cell r="AD536" t="str">
            <v>Nandu Kanwar</v>
          </cell>
          <cell r="AE536" t="str">
            <v>M</v>
          </cell>
          <cell r="AF536">
            <v>43441</v>
          </cell>
          <cell r="AG536" t="str">
            <v>GEN</v>
          </cell>
          <cell r="AI536" t="str">
            <v>GOVT. SENIOR SECONDARY SCHOOL ALNIYAWAS (219445)</v>
          </cell>
          <cell r="AJ536">
            <v>8140200308</v>
          </cell>
          <cell r="AK536">
            <v>8619655031</v>
          </cell>
          <cell r="AM536">
            <v>16</v>
          </cell>
          <cell r="AN536">
            <v>10</v>
          </cell>
          <cell r="AO536" t="str">
            <v>B</v>
          </cell>
        </row>
        <row r="537">
          <cell r="Z537">
            <v>3822</v>
          </cell>
          <cell r="AB537" t="str">
            <v>manjeet534</v>
          </cell>
          <cell r="AC537" t="str">
            <v>vijay534</v>
          </cell>
          <cell r="AD537" t="str">
            <v>RIYANA BANOO</v>
          </cell>
          <cell r="AE537" t="str">
            <v>M</v>
          </cell>
          <cell r="AF537">
            <v>43442</v>
          </cell>
          <cell r="AG537" t="str">
            <v>OBC</v>
          </cell>
          <cell r="AH537" t="str">
            <v>Hindu</v>
          </cell>
          <cell r="AI537" t="str">
            <v>GOVT. SENIOR SECONDARY SCHOOL ALNIYAWAS (219445)</v>
          </cell>
          <cell r="AJ537">
            <v>8140200308</v>
          </cell>
          <cell r="AK537">
            <v>8619655032</v>
          </cell>
          <cell r="AL537" t="str">
            <v>ALNIYAWAS,Riyan Badi,Alniyawas,341513</v>
          </cell>
          <cell r="AM537">
            <v>16</v>
          </cell>
          <cell r="AN537">
            <v>11</v>
          </cell>
          <cell r="AO537" t="str">
            <v>A</v>
          </cell>
        </row>
        <row r="538">
          <cell r="Z538">
            <v>4120</v>
          </cell>
          <cell r="AB538" t="str">
            <v>manjeet535</v>
          </cell>
          <cell r="AC538" t="str">
            <v>vijay535</v>
          </cell>
          <cell r="AD538" t="str">
            <v>ANJU DEVI</v>
          </cell>
          <cell r="AE538" t="str">
            <v>M</v>
          </cell>
          <cell r="AF538">
            <v>43443</v>
          </cell>
          <cell r="AG538" t="str">
            <v>OBC</v>
          </cell>
          <cell r="AI538" t="str">
            <v>GOVT. SENIOR SECONDARY SCHOOL ALNIYAWAS (219445)</v>
          </cell>
          <cell r="AJ538">
            <v>8140200308</v>
          </cell>
          <cell r="AK538">
            <v>8619655033</v>
          </cell>
          <cell r="AM538">
            <v>16</v>
          </cell>
          <cell r="AN538">
            <v>11</v>
          </cell>
          <cell r="AO538" t="str">
            <v>A</v>
          </cell>
        </row>
        <row r="539">
          <cell r="Z539">
            <v>4266</v>
          </cell>
          <cell r="AB539" t="str">
            <v>manjeet536</v>
          </cell>
          <cell r="AC539" t="str">
            <v>vijay536</v>
          </cell>
          <cell r="AD539" t="str">
            <v>UMA DEVI</v>
          </cell>
          <cell r="AE539" t="str">
            <v>M</v>
          </cell>
          <cell r="AF539">
            <v>43444</v>
          </cell>
          <cell r="AG539" t="str">
            <v>GEN</v>
          </cell>
          <cell r="AH539" t="str">
            <v>Hindu</v>
          </cell>
          <cell r="AI539" t="str">
            <v>GOVT. SENIOR SECONDARY SCHOOL ALNIYAWAS (219445)</v>
          </cell>
          <cell r="AJ539">
            <v>8140200308</v>
          </cell>
          <cell r="AK539">
            <v>8619655034</v>
          </cell>
          <cell r="AL539" t="str">
            <v>Alniyawas,Riyanbadi,Alniyawas,341513</v>
          </cell>
          <cell r="AM539">
            <v>15</v>
          </cell>
          <cell r="AN539">
            <v>11</v>
          </cell>
          <cell r="AO539" t="str">
            <v>A</v>
          </cell>
        </row>
        <row r="540">
          <cell r="Z540">
            <v>4773</v>
          </cell>
          <cell r="AB540" t="str">
            <v>manjeet537</v>
          </cell>
          <cell r="AC540" t="str">
            <v>vijay537</v>
          </cell>
          <cell r="AD540" t="str">
            <v>CHANDA DEVI</v>
          </cell>
          <cell r="AE540" t="str">
            <v>F</v>
          </cell>
          <cell r="AF540">
            <v>43445</v>
          </cell>
          <cell r="AG540" t="str">
            <v>OBC</v>
          </cell>
          <cell r="AH540" t="str">
            <v>Muslim</v>
          </cell>
          <cell r="AI540" t="str">
            <v>GOVT. SENIOR SECONDARY SCHOOL ALNIYAWAS (219445)</v>
          </cell>
          <cell r="AJ540">
            <v>8140200308</v>
          </cell>
          <cell r="AK540">
            <v>8619655035</v>
          </cell>
          <cell r="AL540" t="str">
            <v>SURAJGARH,RIYAN BADI,SURAJGARH,341513</v>
          </cell>
          <cell r="AM540">
            <v>15</v>
          </cell>
          <cell r="AN540">
            <v>11</v>
          </cell>
          <cell r="AO540" t="str">
            <v>A</v>
          </cell>
        </row>
        <row r="541">
          <cell r="Z541">
            <v>5180</v>
          </cell>
          <cell r="AA541">
            <v>44753</v>
          </cell>
          <cell r="AB541" t="str">
            <v>manjeet538</v>
          </cell>
          <cell r="AC541" t="str">
            <v>vijay538</v>
          </cell>
          <cell r="AD541" t="str">
            <v>Sharda Devi</v>
          </cell>
          <cell r="AE541" t="str">
            <v>M</v>
          </cell>
          <cell r="AF541">
            <v>43446</v>
          </cell>
          <cell r="AG541" t="str">
            <v>OBC</v>
          </cell>
          <cell r="AH541" t="str">
            <v>Muslim</v>
          </cell>
          <cell r="AI541" t="str">
            <v>GOVT. SENIOR SECONDARY SCHOOL ALNIYAWAS (219445)</v>
          </cell>
          <cell r="AJ541">
            <v>8140200308</v>
          </cell>
          <cell r="AK541">
            <v>8619655036</v>
          </cell>
          <cell r="AL541" t="str">
            <v>Alniyawas,Riyanbadi,Alniyawas,341513</v>
          </cell>
          <cell r="AM541">
            <v>16</v>
          </cell>
          <cell r="AN541">
            <v>11</v>
          </cell>
          <cell r="AO541" t="str">
            <v>A</v>
          </cell>
        </row>
        <row r="542">
          <cell r="Z542">
            <v>4847</v>
          </cell>
          <cell r="AA542">
            <v>44085</v>
          </cell>
          <cell r="AB542" t="str">
            <v>manjeet539</v>
          </cell>
          <cell r="AC542" t="str">
            <v>vijay539</v>
          </cell>
          <cell r="AD542" t="str">
            <v>Kamla Devi</v>
          </cell>
          <cell r="AE542" t="str">
            <v>F</v>
          </cell>
          <cell r="AF542">
            <v>43447</v>
          </cell>
          <cell r="AG542" t="str">
            <v>OBC</v>
          </cell>
          <cell r="AH542" t="str">
            <v>Muslim</v>
          </cell>
          <cell r="AI542" t="str">
            <v>GOVT. SENIOR SECONDARY SCHOOL ALNIYAWAS (219445)</v>
          </cell>
          <cell r="AJ542">
            <v>8140200308</v>
          </cell>
          <cell r="AK542">
            <v>8619655037</v>
          </cell>
          <cell r="AL542" t="str">
            <v>Alniyawas,Riyanbadi,Alniyawas,341513</v>
          </cell>
          <cell r="AM542">
            <v>16</v>
          </cell>
          <cell r="AN542">
            <v>11</v>
          </cell>
          <cell r="AO542" t="str">
            <v>A</v>
          </cell>
        </row>
        <row r="543">
          <cell r="Z543">
            <v>5267</v>
          </cell>
          <cell r="AA543">
            <v>44762</v>
          </cell>
          <cell r="AB543" t="str">
            <v>manjeet540</v>
          </cell>
          <cell r="AC543" t="str">
            <v>vijay540</v>
          </cell>
          <cell r="AD543" t="str">
            <v>Sumitra</v>
          </cell>
          <cell r="AE543" t="str">
            <v>M</v>
          </cell>
          <cell r="AF543">
            <v>43448</v>
          </cell>
          <cell r="AG543" t="str">
            <v>OBC</v>
          </cell>
          <cell r="AH543" t="str">
            <v>Muslim</v>
          </cell>
          <cell r="AI543" t="str">
            <v>GOVT. SENIOR SECONDARY SCHOOL ALNIYAWAS (219445)</v>
          </cell>
          <cell r="AJ543">
            <v>8140200308</v>
          </cell>
          <cell r="AK543">
            <v>8619655038</v>
          </cell>
          <cell r="AL543" t="str">
            <v>Alniyawas,Riyanbadi,Alniyawas,341513</v>
          </cell>
          <cell r="AM543">
            <v>15</v>
          </cell>
          <cell r="AN543">
            <v>11</v>
          </cell>
          <cell r="AO543" t="str">
            <v>A</v>
          </cell>
        </row>
        <row r="544">
          <cell r="Z544">
            <v>5250</v>
          </cell>
          <cell r="AA544">
            <v>44757</v>
          </cell>
          <cell r="AB544" t="str">
            <v>manjeet541</v>
          </cell>
          <cell r="AC544" t="str">
            <v>vijay541</v>
          </cell>
          <cell r="AD544" t="str">
            <v>Raeesa Bano</v>
          </cell>
          <cell r="AE544" t="str">
            <v>F</v>
          </cell>
          <cell r="AF544">
            <v>43449</v>
          </cell>
          <cell r="AG544" t="str">
            <v>OBC</v>
          </cell>
          <cell r="AH544" t="str">
            <v>Hindu</v>
          </cell>
          <cell r="AI544" t="str">
            <v>GOVT. SENIOR SECONDARY SCHOOL ALNIYAWAS (219445)</v>
          </cell>
          <cell r="AJ544">
            <v>8140200308</v>
          </cell>
          <cell r="AK544">
            <v>8619655039</v>
          </cell>
          <cell r="AL544" t="str">
            <v>VPO-ALNIYAWAS,RIYAN BARI,ALNIYAWAS,341513</v>
          </cell>
          <cell r="AM544">
            <v>15</v>
          </cell>
          <cell r="AN544">
            <v>11</v>
          </cell>
          <cell r="AO544" t="str">
            <v>A</v>
          </cell>
        </row>
        <row r="545">
          <cell r="Z545">
            <v>4836</v>
          </cell>
          <cell r="AB545" t="str">
            <v>manjeet542</v>
          </cell>
          <cell r="AC545" t="str">
            <v>vijay542</v>
          </cell>
          <cell r="AD545" t="str">
            <v>PHULI DEVI</v>
          </cell>
          <cell r="AE545" t="str">
            <v>M</v>
          </cell>
          <cell r="AF545">
            <v>43450</v>
          </cell>
          <cell r="AG545" t="str">
            <v>OBC</v>
          </cell>
          <cell r="AH545" t="str">
            <v>Hindu</v>
          </cell>
          <cell r="AI545" t="str">
            <v>GOVT. SENIOR SECONDARY SCHOOL ALNIYAWAS (219445)</v>
          </cell>
          <cell r="AJ545">
            <v>8140200308</v>
          </cell>
          <cell r="AK545">
            <v>8619655040</v>
          </cell>
          <cell r="AL545" t="str">
            <v>MATHANIYA,RIYAN BADI,MATHANIYA,341031</v>
          </cell>
          <cell r="AM545">
            <v>13</v>
          </cell>
          <cell r="AN545">
            <v>11</v>
          </cell>
          <cell r="AO545" t="str">
            <v>A</v>
          </cell>
        </row>
        <row r="546">
          <cell r="Z546">
            <v>4575</v>
          </cell>
          <cell r="AB546" t="str">
            <v>manjeet543</v>
          </cell>
          <cell r="AC546" t="str">
            <v>vijay543</v>
          </cell>
          <cell r="AD546" t="str">
            <v>BAJU DEVI</v>
          </cell>
          <cell r="AE546" t="str">
            <v>M</v>
          </cell>
          <cell r="AF546">
            <v>43451</v>
          </cell>
          <cell r="AG546" t="str">
            <v>SC</v>
          </cell>
          <cell r="AH546" t="str">
            <v>Hindu</v>
          </cell>
          <cell r="AI546" t="str">
            <v>GOVT. SENIOR SECONDARY SCHOOL ALNIYAWAS (219445)</v>
          </cell>
          <cell r="AJ546">
            <v>8140200308</v>
          </cell>
          <cell r="AK546">
            <v>8619655041</v>
          </cell>
          <cell r="AL546" t="str">
            <v>ALNIYAWAS ,Riyan badi,ALniyawas,341513</v>
          </cell>
          <cell r="AM546">
            <v>16</v>
          </cell>
          <cell r="AN546">
            <v>11</v>
          </cell>
          <cell r="AO546" t="str">
            <v>A</v>
          </cell>
        </row>
        <row r="547">
          <cell r="Z547">
            <v>4853</v>
          </cell>
          <cell r="AB547" t="str">
            <v>manjeet544</v>
          </cell>
          <cell r="AC547" t="str">
            <v>vijay544</v>
          </cell>
          <cell r="AD547" t="str">
            <v>SUMITRA DEVI</v>
          </cell>
          <cell r="AE547" t="str">
            <v>F</v>
          </cell>
          <cell r="AF547">
            <v>43452</v>
          </cell>
          <cell r="AG547" t="str">
            <v>OBC</v>
          </cell>
          <cell r="AH547" t="str">
            <v>Hindu</v>
          </cell>
          <cell r="AI547" t="str">
            <v>GOVT. SENIOR SECONDARY SCHOOL ALNIYAWAS (219445)</v>
          </cell>
          <cell r="AJ547">
            <v>8140200308</v>
          </cell>
          <cell r="AK547">
            <v>8619655042</v>
          </cell>
          <cell r="AL547" t="str">
            <v>Alniyawas,Riyan Badi,Alniyawas,341513</v>
          </cell>
          <cell r="AM547">
            <v>15</v>
          </cell>
          <cell r="AN547">
            <v>11</v>
          </cell>
          <cell r="AO547" t="str">
            <v>A</v>
          </cell>
        </row>
        <row r="548">
          <cell r="Z548">
            <v>4831</v>
          </cell>
          <cell r="AB548" t="str">
            <v>manjeet545</v>
          </cell>
          <cell r="AC548" t="str">
            <v>vijay545</v>
          </cell>
          <cell r="AD548" t="str">
            <v>LEELA DEVI</v>
          </cell>
          <cell r="AE548" t="str">
            <v>F</v>
          </cell>
          <cell r="AF548">
            <v>43453</v>
          </cell>
          <cell r="AG548" t="str">
            <v>OBC</v>
          </cell>
          <cell r="AI548" t="str">
            <v>GOVT. SENIOR SECONDARY SCHOOL ALNIYAWAS (219445)</v>
          </cell>
          <cell r="AJ548">
            <v>8140200308</v>
          </cell>
          <cell r="AK548">
            <v>8619655043</v>
          </cell>
          <cell r="AM548">
            <v>16</v>
          </cell>
          <cell r="AN548">
            <v>11</v>
          </cell>
          <cell r="AO548" t="str">
            <v>A</v>
          </cell>
        </row>
        <row r="549">
          <cell r="Z549">
            <v>4546</v>
          </cell>
          <cell r="AB549" t="str">
            <v>manjeet546</v>
          </cell>
          <cell r="AC549" t="str">
            <v>vijay546</v>
          </cell>
          <cell r="AD549" t="str">
            <v>KOMAL</v>
          </cell>
          <cell r="AE549" t="str">
            <v>M</v>
          </cell>
          <cell r="AF549">
            <v>43454</v>
          </cell>
          <cell r="AG549" t="str">
            <v>OBC</v>
          </cell>
          <cell r="AH549" t="str">
            <v>Hindu</v>
          </cell>
          <cell r="AI549" t="str">
            <v>GOVT. SENIOR SECONDARY SCHOOL ALNIYAWAS (219445)</v>
          </cell>
          <cell r="AJ549">
            <v>8140200308</v>
          </cell>
          <cell r="AK549">
            <v>8619655044</v>
          </cell>
          <cell r="AL549" t="str">
            <v>SURAJGARH,RIYAN BADI,SURAJGARH,341513</v>
          </cell>
          <cell r="AM549">
            <v>14</v>
          </cell>
          <cell r="AN549">
            <v>11</v>
          </cell>
          <cell r="AO549" t="str">
            <v>A</v>
          </cell>
        </row>
        <row r="550">
          <cell r="Z550">
            <v>4828</v>
          </cell>
          <cell r="AA550">
            <v>44070</v>
          </cell>
          <cell r="AB550" t="str">
            <v>manjeet547</v>
          </cell>
          <cell r="AC550" t="str">
            <v>vijay547</v>
          </cell>
          <cell r="AD550" t="str">
            <v>Bharti Sharma</v>
          </cell>
          <cell r="AE550" t="str">
            <v>M</v>
          </cell>
          <cell r="AF550">
            <v>43455</v>
          </cell>
          <cell r="AG550" t="str">
            <v>SBC</v>
          </cell>
          <cell r="AH550" t="str">
            <v>Hindu</v>
          </cell>
          <cell r="AI550" t="str">
            <v>GOVT. SENIOR SECONDARY SCHOOL ALNIYAWAS (219445)</v>
          </cell>
          <cell r="AJ550">
            <v>8140200308</v>
          </cell>
          <cell r="AK550">
            <v>8619655045</v>
          </cell>
          <cell r="AL550" t="str">
            <v>Alniyawas,Riyanbadi,Alniyawas,341513</v>
          </cell>
          <cell r="AM550">
            <v>15</v>
          </cell>
          <cell r="AN550">
            <v>11</v>
          </cell>
          <cell r="AO550" t="str">
            <v>A</v>
          </cell>
        </row>
        <row r="551">
          <cell r="Z551">
            <v>5275</v>
          </cell>
          <cell r="AA551">
            <v>44763</v>
          </cell>
          <cell r="AB551" t="str">
            <v>manjeet548</v>
          </cell>
          <cell r="AC551" t="str">
            <v>vijay548</v>
          </cell>
          <cell r="AD551" t="str">
            <v>Sharda Kanwar</v>
          </cell>
          <cell r="AE551" t="str">
            <v>M</v>
          </cell>
          <cell r="AF551">
            <v>43456</v>
          </cell>
          <cell r="AG551" t="str">
            <v>OBC</v>
          </cell>
          <cell r="AI551" t="str">
            <v>GOVT. SENIOR SECONDARY SCHOOL ALNIYAWAS (219445)</v>
          </cell>
          <cell r="AJ551">
            <v>8140200308</v>
          </cell>
          <cell r="AK551">
            <v>8619655046</v>
          </cell>
          <cell r="AM551">
            <v>14</v>
          </cell>
          <cell r="AN551">
            <v>11</v>
          </cell>
          <cell r="AO551" t="str">
            <v>A</v>
          </cell>
        </row>
        <row r="552">
          <cell r="Z552">
            <v>4824</v>
          </cell>
          <cell r="AA552">
            <v>44069</v>
          </cell>
          <cell r="AB552" t="str">
            <v>manjeet549</v>
          </cell>
          <cell r="AC552" t="str">
            <v>vijay549</v>
          </cell>
          <cell r="AD552" t="str">
            <v>Nandu Kanwar</v>
          </cell>
          <cell r="AE552" t="str">
            <v>F</v>
          </cell>
          <cell r="AF552">
            <v>43457</v>
          </cell>
          <cell r="AG552" t="str">
            <v>OBC</v>
          </cell>
          <cell r="AH552" t="str">
            <v>Hindu</v>
          </cell>
          <cell r="AI552" t="str">
            <v>GOVT. SENIOR SECONDARY SCHOOL ALNIYAWAS (219445)</v>
          </cell>
          <cell r="AJ552">
            <v>8140200308</v>
          </cell>
          <cell r="AK552">
            <v>8619655047</v>
          </cell>
          <cell r="AL552" t="str">
            <v>KALNI,RIYAN BADI,KALNI,341513</v>
          </cell>
          <cell r="AM552">
            <v>14</v>
          </cell>
          <cell r="AN552">
            <v>11</v>
          </cell>
          <cell r="AO552" t="str">
            <v>A</v>
          </cell>
        </row>
        <row r="553">
          <cell r="Z553">
            <v>4511</v>
          </cell>
          <cell r="AB553" t="str">
            <v>manjeet550</v>
          </cell>
          <cell r="AC553" t="str">
            <v>vijay550</v>
          </cell>
          <cell r="AD553" t="str">
            <v>SUPYAR KANWAR</v>
          </cell>
          <cell r="AE553" t="str">
            <v>M</v>
          </cell>
          <cell r="AF553">
            <v>43458</v>
          </cell>
          <cell r="AG553" t="str">
            <v>OBC</v>
          </cell>
          <cell r="AH553" t="str">
            <v>Hindu</v>
          </cell>
          <cell r="AI553" t="str">
            <v>GOVT. SENIOR SECONDARY SCHOOL ALNIYAWAS (219445)</v>
          </cell>
          <cell r="AJ553">
            <v>8140200308</v>
          </cell>
          <cell r="AK553">
            <v>8619655048</v>
          </cell>
          <cell r="AL553" t="str">
            <v>KALNI,RIYAN BADI,KALNI,341513</v>
          </cell>
          <cell r="AM553">
            <v>15</v>
          </cell>
          <cell r="AN553">
            <v>11</v>
          </cell>
          <cell r="AO553" t="str">
            <v>A</v>
          </cell>
        </row>
        <row r="554">
          <cell r="Z554">
            <v>5174</v>
          </cell>
          <cell r="AA554">
            <v>44753</v>
          </cell>
          <cell r="AB554" t="str">
            <v>manjeet551</v>
          </cell>
          <cell r="AC554" t="str">
            <v>vijay551</v>
          </cell>
          <cell r="AD554" t="str">
            <v>Indra Devi</v>
          </cell>
          <cell r="AE554" t="str">
            <v>M</v>
          </cell>
          <cell r="AF554">
            <v>43459</v>
          </cell>
          <cell r="AG554" t="str">
            <v>GEN</v>
          </cell>
          <cell r="AH554" t="str">
            <v>Hindu</v>
          </cell>
          <cell r="AI554" t="str">
            <v>GOVT. SENIOR SECONDARY SCHOOL ALNIYAWAS (219445)</v>
          </cell>
          <cell r="AJ554">
            <v>8140200308</v>
          </cell>
          <cell r="AK554">
            <v>8619655049</v>
          </cell>
          <cell r="AL554" t="str">
            <v>Alniyawas,Riyanbadi,Alniyawas,341513</v>
          </cell>
          <cell r="AM554">
            <v>15</v>
          </cell>
          <cell r="AN554">
            <v>11</v>
          </cell>
          <cell r="AO554" t="str">
            <v>A</v>
          </cell>
        </row>
        <row r="555">
          <cell r="Z555">
            <v>4759</v>
          </cell>
          <cell r="AB555" t="str">
            <v>manjeet552</v>
          </cell>
          <cell r="AC555" t="str">
            <v>vijay552</v>
          </cell>
          <cell r="AD555" t="str">
            <v>VIMLA DEVI</v>
          </cell>
          <cell r="AE555" t="str">
            <v>M</v>
          </cell>
          <cell r="AF555">
            <v>43460</v>
          </cell>
          <cell r="AG555" t="str">
            <v>OBC</v>
          </cell>
          <cell r="AH555" t="str">
            <v>Muslim</v>
          </cell>
          <cell r="AI555" t="str">
            <v>GOVT. SENIOR SECONDARY SCHOOL ALNIYAWAS (219445)</v>
          </cell>
          <cell r="AJ555">
            <v>8140200308</v>
          </cell>
          <cell r="AK555">
            <v>8619655050</v>
          </cell>
          <cell r="AL555" t="str">
            <v>Alniyawas,Riyanbadi,Alniyawas,341513</v>
          </cell>
          <cell r="AM555">
            <v>16</v>
          </cell>
          <cell r="AN555">
            <v>11</v>
          </cell>
          <cell r="AO555" t="str">
            <v>A</v>
          </cell>
        </row>
        <row r="556">
          <cell r="Z556">
            <v>3846</v>
          </cell>
          <cell r="AB556" t="str">
            <v>manjeet553</v>
          </cell>
          <cell r="AC556" t="str">
            <v>vijay553</v>
          </cell>
          <cell r="AD556" t="str">
            <v>SHAMIM BANU</v>
          </cell>
          <cell r="AE556" t="str">
            <v>F</v>
          </cell>
          <cell r="AF556">
            <v>43461</v>
          </cell>
          <cell r="AG556" t="str">
            <v>OBC</v>
          </cell>
          <cell r="AH556" t="str">
            <v>Muslim</v>
          </cell>
          <cell r="AI556" t="str">
            <v>GOVT. SENIOR SECONDARY SCHOOL ALNIYAWAS (219445)</v>
          </cell>
          <cell r="AJ556">
            <v>8140200308</v>
          </cell>
          <cell r="AK556">
            <v>8619655051</v>
          </cell>
          <cell r="AL556" t="str">
            <v>Alniyawas,Riyanbadi,Alniyawas,341513</v>
          </cell>
          <cell r="AM556">
            <v>18</v>
          </cell>
          <cell r="AN556">
            <v>11</v>
          </cell>
          <cell r="AO556" t="str">
            <v>A</v>
          </cell>
        </row>
        <row r="557">
          <cell r="Z557">
            <v>4222</v>
          </cell>
          <cell r="AB557" t="str">
            <v>manjeet554</v>
          </cell>
          <cell r="AC557" t="str">
            <v>vijay554</v>
          </cell>
          <cell r="AD557" t="str">
            <v>MADEENA</v>
          </cell>
          <cell r="AE557" t="str">
            <v>M</v>
          </cell>
          <cell r="AF557">
            <v>43462</v>
          </cell>
          <cell r="AG557" t="str">
            <v>OBC</v>
          </cell>
          <cell r="AI557" t="str">
            <v>GOVT. SENIOR SECONDARY SCHOOL ALNIYAWAS (219445)</v>
          </cell>
          <cell r="AJ557">
            <v>8140200308</v>
          </cell>
          <cell r="AK557">
            <v>8619655052</v>
          </cell>
          <cell r="AM557">
            <v>15</v>
          </cell>
          <cell r="AN557">
            <v>11</v>
          </cell>
          <cell r="AO557" t="str">
            <v>A</v>
          </cell>
        </row>
        <row r="558">
          <cell r="Z558">
            <v>4387</v>
          </cell>
          <cell r="AB558" t="str">
            <v>manjeet555</v>
          </cell>
          <cell r="AC558" t="str">
            <v>vijay555</v>
          </cell>
          <cell r="AD558" t="str">
            <v>KEKU KANWAR</v>
          </cell>
          <cell r="AE558" t="str">
            <v>F</v>
          </cell>
          <cell r="AF558">
            <v>43463</v>
          </cell>
          <cell r="AG558" t="str">
            <v>OBC</v>
          </cell>
          <cell r="AH558" t="str">
            <v>Hindu</v>
          </cell>
          <cell r="AI558" t="str">
            <v>GOVT. SENIOR SECONDARY SCHOOL ALNIYAWAS (219445)</v>
          </cell>
          <cell r="AJ558">
            <v>8140200308</v>
          </cell>
          <cell r="AK558">
            <v>8619655053</v>
          </cell>
          <cell r="AL558" t="str">
            <v>ALNIYAWAS,RIYANBADI,ALNIYAWAS,341513</v>
          </cell>
          <cell r="AM558">
            <v>15</v>
          </cell>
          <cell r="AN558">
            <v>11</v>
          </cell>
          <cell r="AO558" t="str">
            <v>A</v>
          </cell>
        </row>
        <row r="559">
          <cell r="Z559">
            <v>5292</v>
          </cell>
          <cell r="AA559">
            <v>44778</v>
          </cell>
          <cell r="AB559" t="str">
            <v>manjeet556</v>
          </cell>
          <cell r="AC559" t="str">
            <v>vijay556</v>
          </cell>
          <cell r="AD559" t="str">
            <v>Manju</v>
          </cell>
          <cell r="AE559" t="str">
            <v>F</v>
          </cell>
          <cell r="AF559">
            <v>43464</v>
          </cell>
          <cell r="AG559" t="str">
            <v>OBC</v>
          </cell>
          <cell r="AH559" t="str">
            <v>Hindu</v>
          </cell>
          <cell r="AI559" t="str">
            <v>GOVT. SENIOR SECONDARY SCHOOL ALNIYAWAS (219445)</v>
          </cell>
          <cell r="AJ559">
            <v>8140200308</v>
          </cell>
          <cell r="AK559">
            <v>8619655054</v>
          </cell>
          <cell r="AL559" t="str">
            <v>kalni,riyan bari,kalni,341513</v>
          </cell>
          <cell r="AM559">
            <v>18</v>
          </cell>
          <cell r="AN559">
            <v>11</v>
          </cell>
          <cell r="AO559" t="str">
            <v>A</v>
          </cell>
        </row>
        <row r="560">
          <cell r="Z560">
            <v>4848</v>
          </cell>
          <cell r="AA560">
            <v>44085</v>
          </cell>
          <cell r="AB560" t="str">
            <v>manjeet557</v>
          </cell>
          <cell r="AC560" t="str">
            <v>vijay557</v>
          </cell>
          <cell r="AD560" t="str">
            <v>Norati Devi</v>
          </cell>
          <cell r="AE560" t="str">
            <v>M</v>
          </cell>
          <cell r="AF560">
            <v>43465</v>
          </cell>
          <cell r="AG560" t="str">
            <v>SC</v>
          </cell>
          <cell r="AH560" t="str">
            <v>Hindu</v>
          </cell>
          <cell r="AI560" t="str">
            <v>GOVT. SENIOR SECONDARY SCHOOL ALNIYAWAS (219445)</v>
          </cell>
          <cell r="AJ560">
            <v>8140200308</v>
          </cell>
          <cell r="AK560">
            <v>8619655055</v>
          </cell>
          <cell r="AL560" t="str">
            <v>VPO-ALNIYAWAS,RIYAN BARI,ALNIYAWAS,341513</v>
          </cell>
          <cell r="AM560">
            <v>18</v>
          </cell>
          <cell r="AN560">
            <v>11</v>
          </cell>
          <cell r="AO560" t="str">
            <v>A</v>
          </cell>
        </row>
        <row r="561">
          <cell r="Z561">
            <v>4107</v>
          </cell>
          <cell r="AB561" t="str">
            <v>manjeet558</v>
          </cell>
          <cell r="AC561" t="str">
            <v>vijay558</v>
          </cell>
          <cell r="AD561" t="str">
            <v>SETHU DEVI</v>
          </cell>
          <cell r="AE561" t="str">
            <v>M</v>
          </cell>
          <cell r="AF561">
            <v>43466</v>
          </cell>
          <cell r="AG561" t="str">
            <v>SC</v>
          </cell>
          <cell r="AH561" t="str">
            <v>Hindu</v>
          </cell>
          <cell r="AI561" t="str">
            <v>GOVT. SENIOR SECONDARY SCHOOL ALNIYAWAS (219445)</v>
          </cell>
          <cell r="AJ561">
            <v>8140200308</v>
          </cell>
          <cell r="AK561">
            <v>8619655056</v>
          </cell>
          <cell r="AL561" t="str">
            <v>ALNIYAWAS,RIYANBADI,ALNIYAWAS,341513</v>
          </cell>
          <cell r="AM561">
            <v>19</v>
          </cell>
          <cell r="AN561">
            <v>11</v>
          </cell>
          <cell r="AO561" t="str">
            <v>A</v>
          </cell>
        </row>
        <row r="562">
          <cell r="Z562">
            <v>4262</v>
          </cell>
          <cell r="AB562" t="str">
            <v>manjeet559</v>
          </cell>
          <cell r="AC562" t="str">
            <v>vijay559</v>
          </cell>
          <cell r="AD562" t="str">
            <v>SURMA DEVI</v>
          </cell>
          <cell r="AE562" t="str">
            <v>M</v>
          </cell>
          <cell r="AF562">
            <v>43467</v>
          </cell>
          <cell r="AG562" t="str">
            <v>GEN</v>
          </cell>
          <cell r="AI562" t="str">
            <v>GOVT. SENIOR SECONDARY SCHOOL ALNIYAWAS (219445)</v>
          </cell>
          <cell r="AJ562">
            <v>8140200308</v>
          </cell>
          <cell r="AK562">
            <v>8619655057</v>
          </cell>
          <cell r="AL562" t="str">
            <v>Alniyawas,Riyanbadi,Alniyawas,341513</v>
          </cell>
          <cell r="AM562">
            <v>18</v>
          </cell>
          <cell r="AN562">
            <v>11</v>
          </cell>
          <cell r="AO562" t="str">
            <v>A</v>
          </cell>
        </row>
        <row r="563">
          <cell r="Z563">
            <v>5017</v>
          </cell>
          <cell r="AA563">
            <v>44408</v>
          </cell>
          <cell r="AB563" t="str">
            <v>manjeet560</v>
          </cell>
          <cell r="AC563" t="str">
            <v>vijay560</v>
          </cell>
          <cell r="AD563" t="str">
            <v>Shanti Devi</v>
          </cell>
          <cell r="AE563" t="str">
            <v>M</v>
          </cell>
          <cell r="AF563">
            <v>43468</v>
          </cell>
          <cell r="AG563" t="str">
            <v>GEN</v>
          </cell>
          <cell r="AH563" t="str">
            <v>Hindu</v>
          </cell>
          <cell r="AI563" t="str">
            <v>GOVT. SENIOR SECONDARY SCHOOL ALNIYAWAS (219445)</v>
          </cell>
          <cell r="AJ563">
            <v>8140200308</v>
          </cell>
          <cell r="AK563">
            <v>8619655058</v>
          </cell>
          <cell r="AL563" t="str">
            <v>Alniyawas,RiyanBadi,Alniyawas,341513</v>
          </cell>
          <cell r="AM563">
            <v>16</v>
          </cell>
          <cell r="AN563">
            <v>11</v>
          </cell>
          <cell r="AO563" t="str">
            <v>A</v>
          </cell>
        </row>
        <row r="564">
          <cell r="Z564">
            <v>4291</v>
          </cell>
          <cell r="AB564" t="str">
            <v>manjeet561</v>
          </cell>
          <cell r="AC564" t="str">
            <v>vijay561</v>
          </cell>
          <cell r="AD564" t="str">
            <v>TEEJA DEVI</v>
          </cell>
          <cell r="AE564" t="str">
            <v>F</v>
          </cell>
          <cell r="AF564">
            <v>43469</v>
          </cell>
          <cell r="AG564" t="str">
            <v>SC</v>
          </cell>
          <cell r="AH564" t="str">
            <v>Hindu</v>
          </cell>
          <cell r="AI564" t="str">
            <v>GOVT. SENIOR SECONDARY SCHOOL ALNIYAWAS (219445)</v>
          </cell>
          <cell r="AJ564">
            <v>8140200308</v>
          </cell>
          <cell r="AK564">
            <v>8619655059</v>
          </cell>
          <cell r="AL564" t="str">
            <v>JAJAMPURI,RIYANBADI,ALNIYAWAS,341513</v>
          </cell>
          <cell r="AM564">
            <v>15</v>
          </cell>
          <cell r="AN564">
            <v>11</v>
          </cell>
          <cell r="AO564" t="str">
            <v>A</v>
          </cell>
        </row>
        <row r="565">
          <cell r="Z565">
            <v>4768</v>
          </cell>
          <cell r="AB565" t="str">
            <v>manjeet562</v>
          </cell>
          <cell r="AC565" t="str">
            <v>vijay562</v>
          </cell>
          <cell r="AD565" t="str">
            <v>OMA DEVI</v>
          </cell>
          <cell r="AE565" t="str">
            <v>M</v>
          </cell>
          <cell r="AF565">
            <v>43470</v>
          </cell>
          <cell r="AG565" t="str">
            <v>OBC</v>
          </cell>
          <cell r="AI565" t="str">
            <v>GOVT. SENIOR SECONDARY SCHOOL ALNIYAWAS (219445)</v>
          </cell>
          <cell r="AJ565">
            <v>8140200308</v>
          </cell>
          <cell r="AK565">
            <v>8619655060</v>
          </cell>
          <cell r="AM565">
            <v>15</v>
          </cell>
          <cell r="AN565">
            <v>11</v>
          </cell>
          <cell r="AO565" t="str">
            <v>A</v>
          </cell>
        </row>
        <row r="566">
          <cell r="Z566">
            <v>4889</v>
          </cell>
          <cell r="AB566" t="str">
            <v>manjeet563</v>
          </cell>
          <cell r="AC566" t="str">
            <v>vijay563</v>
          </cell>
          <cell r="AD566" t="str">
            <v>ABIDA BANO</v>
          </cell>
          <cell r="AE566" t="str">
            <v>M</v>
          </cell>
          <cell r="AF566">
            <v>43471</v>
          </cell>
          <cell r="AG566" t="str">
            <v>SC</v>
          </cell>
          <cell r="AH566" t="str">
            <v>Hindu</v>
          </cell>
          <cell r="AI566" t="str">
            <v>GOVT. SENIOR SECONDARY SCHOOL ALNIYAWAS (219445)</v>
          </cell>
          <cell r="AJ566">
            <v>8140200308</v>
          </cell>
          <cell r="AK566">
            <v>8619655061</v>
          </cell>
          <cell r="AL566" t="str">
            <v>Alniyawas,Riyanbadi,Alniyawas,341513</v>
          </cell>
          <cell r="AM566">
            <v>16</v>
          </cell>
          <cell r="AN566">
            <v>11</v>
          </cell>
          <cell r="AO566" t="str">
            <v>A</v>
          </cell>
        </row>
        <row r="567">
          <cell r="Z567">
            <v>5086</v>
          </cell>
          <cell r="AA567">
            <v>44452</v>
          </cell>
          <cell r="AB567" t="str">
            <v>manjeet564</v>
          </cell>
          <cell r="AC567" t="str">
            <v>vijay564</v>
          </cell>
          <cell r="AD567" t="str">
            <v>Mumtaz</v>
          </cell>
          <cell r="AE567" t="str">
            <v>M</v>
          </cell>
          <cell r="AF567">
            <v>43472</v>
          </cell>
          <cell r="AG567" t="str">
            <v>OBC</v>
          </cell>
          <cell r="AH567" t="str">
            <v>Hindu</v>
          </cell>
          <cell r="AI567" t="str">
            <v>GOVT. SENIOR SECONDARY SCHOOL ALNIYAWAS (219445)</v>
          </cell>
          <cell r="AJ567">
            <v>8140200308</v>
          </cell>
          <cell r="AK567">
            <v>8619655062</v>
          </cell>
          <cell r="AL567" t="str">
            <v>Alniyawas,Riyanbadi,Alniyawas,341513</v>
          </cell>
          <cell r="AM567">
            <v>16</v>
          </cell>
          <cell r="AN567">
            <v>11</v>
          </cell>
          <cell r="AO567" t="str">
            <v>A</v>
          </cell>
        </row>
        <row r="568">
          <cell r="Z568">
            <v>3817</v>
          </cell>
          <cell r="AB568" t="str">
            <v>manjeet565</v>
          </cell>
          <cell r="AC568" t="str">
            <v>vijay565</v>
          </cell>
          <cell r="AD568" t="str">
            <v>ROSHAN BANU</v>
          </cell>
          <cell r="AE568" t="str">
            <v>F</v>
          </cell>
          <cell r="AF568">
            <v>43473</v>
          </cell>
          <cell r="AG568" t="str">
            <v>SC</v>
          </cell>
          <cell r="AH568" t="str">
            <v>Hindu</v>
          </cell>
          <cell r="AI568" t="str">
            <v>GOVT. SENIOR SECONDARY SCHOOL ALNIYAWAS (219445)</v>
          </cell>
          <cell r="AJ568">
            <v>8140200308</v>
          </cell>
          <cell r="AK568">
            <v>8619655063</v>
          </cell>
          <cell r="AL568" t="str">
            <v>VPO-ALNIYAWAS,RIYAN BARI,ALNIYAWAS,341513</v>
          </cell>
          <cell r="AM568">
            <v>16</v>
          </cell>
          <cell r="AN568">
            <v>11</v>
          </cell>
          <cell r="AO568" t="str">
            <v>A</v>
          </cell>
        </row>
        <row r="569">
          <cell r="Z569">
            <v>3848</v>
          </cell>
          <cell r="AB569" t="str">
            <v>manjeet566</v>
          </cell>
          <cell r="AC569" t="str">
            <v>vijay566</v>
          </cell>
          <cell r="AD569" t="str">
            <v>HANIFA BANOO</v>
          </cell>
          <cell r="AE569" t="str">
            <v>F</v>
          </cell>
          <cell r="AF569">
            <v>43474</v>
          </cell>
          <cell r="AG569" t="str">
            <v>OBC</v>
          </cell>
          <cell r="AI569" t="str">
            <v>GOVT. SENIOR SECONDARY SCHOOL ALNIYAWAS (219445)</v>
          </cell>
          <cell r="AJ569">
            <v>8140200308</v>
          </cell>
          <cell r="AK569">
            <v>8619655064</v>
          </cell>
          <cell r="AM569">
            <v>16</v>
          </cell>
          <cell r="AN569">
            <v>11</v>
          </cell>
          <cell r="AO569" t="str">
            <v>A</v>
          </cell>
        </row>
        <row r="570">
          <cell r="Z570">
            <v>4825</v>
          </cell>
          <cell r="AB570" t="str">
            <v>manjeet567</v>
          </cell>
          <cell r="AC570" t="str">
            <v>vijay567</v>
          </cell>
          <cell r="AD570" t="str">
            <v>MANFOOL</v>
          </cell>
          <cell r="AE570" t="str">
            <v>F</v>
          </cell>
          <cell r="AF570">
            <v>43475</v>
          </cell>
          <cell r="AG570" t="str">
            <v>SBC</v>
          </cell>
          <cell r="AH570" t="str">
            <v>Hindu</v>
          </cell>
          <cell r="AI570" t="str">
            <v>GOVT. SENIOR SECONDARY SCHOOL ALNIYAWAS (219445)</v>
          </cell>
          <cell r="AJ570">
            <v>8140200308</v>
          </cell>
          <cell r="AK570">
            <v>8619655065</v>
          </cell>
          <cell r="AL570" t="str">
            <v>BASNI JAGGA,RIYAN BADI,BASNI JAGGA,341513</v>
          </cell>
          <cell r="AM570">
            <v>16</v>
          </cell>
          <cell r="AN570">
            <v>11</v>
          </cell>
          <cell r="AO570" t="str">
            <v>A</v>
          </cell>
        </row>
        <row r="571">
          <cell r="Z571">
            <v>3839</v>
          </cell>
          <cell r="AB571" t="str">
            <v>manjeet568</v>
          </cell>
          <cell r="AC571" t="str">
            <v>vijay568</v>
          </cell>
          <cell r="AD571" t="str">
            <v>MAYA DEVI</v>
          </cell>
          <cell r="AE571" t="str">
            <v>F</v>
          </cell>
          <cell r="AF571">
            <v>43476</v>
          </cell>
          <cell r="AG571" t="str">
            <v>OBC</v>
          </cell>
          <cell r="AH571" t="str">
            <v>Hindu</v>
          </cell>
          <cell r="AI571" t="str">
            <v>GOVT. SENIOR SECONDARY SCHOOL ALNIYAWAS (219445)</v>
          </cell>
          <cell r="AJ571">
            <v>8140200308</v>
          </cell>
          <cell r="AK571">
            <v>8619655066</v>
          </cell>
          <cell r="AL571" t="str">
            <v>Alniyawas,Riyanbadi,Alniyawas,341513</v>
          </cell>
          <cell r="AM571">
            <v>17</v>
          </cell>
          <cell r="AN571">
            <v>11</v>
          </cell>
          <cell r="AO571" t="str">
            <v>A</v>
          </cell>
        </row>
        <row r="572">
          <cell r="Z572">
            <v>4840</v>
          </cell>
          <cell r="AA572">
            <v>44074</v>
          </cell>
          <cell r="AB572" t="str">
            <v>manjeet569</v>
          </cell>
          <cell r="AC572" t="str">
            <v>vijay569</v>
          </cell>
          <cell r="AD572" t="str">
            <v>Phul Kanwar</v>
          </cell>
          <cell r="AE572" t="str">
            <v>F</v>
          </cell>
          <cell r="AF572">
            <v>43477</v>
          </cell>
          <cell r="AG572" t="str">
            <v>OBC</v>
          </cell>
          <cell r="AH572" t="str">
            <v>Hindu</v>
          </cell>
          <cell r="AI572" t="str">
            <v>GOVT. SENIOR SECONDARY SCHOOL ALNIYAWAS (219445)</v>
          </cell>
          <cell r="AJ572">
            <v>8140200308</v>
          </cell>
          <cell r="AK572">
            <v>8619655067</v>
          </cell>
          <cell r="AL572" t="str">
            <v>Kalani,Riyanbadi,Alniyawas,341513</v>
          </cell>
          <cell r="AM572">
            <v>17</v>
          </cell>
          <cell r="AN572">
            <v>11</v>
          </cell>
          <cell r="AO572" t="str">
            <v>A</v>
          </cell>
        </row>
        <row r="573">
          <cell r="Z573">
            <v>4817</v>
          </cell>
          <cell r="AB573" t="str">
            <v>manjeet570</v>
          </cell>
          <cell r="AC573" t="str">
            <v>vijay570</v>
          </cell>
          <cell r="AD573" t="str">
            <v>MANJU DEVI</v>
          </cell>
          <cell r="AE573" t="str">
            <v>F</v>
          </cell>
          <cell r="AF573">
            <v>43478</v>
          </cell>
          <cell r="AG573" t="str">
            <v>GEN</v>
          </cell>
          <cell r="AH573" t="str">
            <v>Hindu</v>
          </cell>
          <cell r="AI573" t="str">
            <v>GOVT. SENIOR SECONDARY SCHOOL ALNIYAWAS (219445)</v>
          </cell>
          <cell r="AJ573">
            <v>8140200308</v>
          </cell>
          <cell r="AK573">
            <v>8619655068</v>
          </cell>
          <cell r="AL573" t="str">
            <v>Alniyawas,Riyanbadi,Alniyawas,341513</v>
          </cell>
          <cell r="AM573">
            <v>15</v>
          </cell>
          <cell r="AN573">
            <v>11</v>
          </cell>
          <cell r="AO573" t="str">
            <v>A</v>
          </cell>
        </row>
        <row r="574">
          <cell r="Z574">
            <v>4726</v>
          </cell>
          <cell r="AB574" t="str">
            <v>manjeet571</v>
          </cell>
          <cell r="AC574" t="str">
            <v>vijay571</v>
          </cell>
          <cell r="AD574" t="str">
            <v>CHANDA DEVI</v>
          </cell>
          <cell r="AE574" t="str">
            <v>F</v>
          </cell>
          <cell r="AF574">
            <v>43479</v>
          </cell>
          <cell r="AG574" t="str">
            <v>GEN</v>
          </cell>
          <cell r="AH574" t="str">
            <v>Hindu</v>
          </cell>
          <cell r="AI574" t="str">
            <v>GOVT. SENIOR SECONDARY SCHOOL ALNIYAWAS (219445)</v>
          </cell>
          <cell r="AJ574">
            <v>8140200308</v>
          </cell>
          <cell r="AK574">
            <v>8619655069</v>
          </cell>
          <cell r="AL574" t="str">
            <v>KODIYA,RIYANBADI,KODIYA,341513</v>
          </cell>
          <cell r="AM574">
            <v>16</v>
          </cell>
          <cell r="AN574">
            <v>11</v>
          </cell>
          <cell r="AO574" t="str">
            <v>A</v>
          </cell>
        </row>
        <row r="575">
          <cell r="Z575">
            <v>4284</v>
          </cell>
          <cell r="AB575" t="str">
            <v>manjeet572</v>
          </cell>
          <cell r="AC575" t="str">
            <v>vijay572</v>
          </cell>
          <cell r="AD575" t="str">
            <v>ANCHAI</v>
          </cell>
          <cell r="AE575" t="str">
            <v>M</v>
          </cell>
          <cell r="AF575">
            <v>43480</v>
          </cell>
          <cell r="AG575" t="str">
            <v>OBC</v>
          </cell>
          <cell r="AH575" t="str">
            <v>Hindu</v>
          </cell>
          <cell r="AI575" t="str">
            <v>GOVT. SENIOR SECONDARY SCHOOL ALNIYAWAS (219445)</v>
          </cell>
          <cell r="AJ575">
            <v>8140200308</v>
          </cell>
          <cell r="AK575">
            <v>8619655070</v>
          </cell>
          <cell r="AL575" t="str">
            <v>DEVRAJ S/O PRAKASH MALI,MERTA,CHHAPRI KHURD,341511</v>
          </cell>
          <cell r="AM575">
            <v>15</v>
          </cell>
          <cell r="AN575">
            <v>11</v>
          </cell>
          <cell r="AO575" t="str">
            <v>A</v>
          </cell>
        </row>
        <row r="576">
          <cell r="Z576">
            <v>5094</v>
          </cell>
          <cell r="AA576">
            <v>44454</v>
          </cell>
          <cell r="AB576" t="str">
            <v>manjeet573</v>
          </cell>
          <cell r="AC576" t="str">
            <v>vijay573</v>
          </cell>
          <cell r="AD576" t="str">
            <v>Madhu Devi</v>
          </cell>
          <cell r="AE576" t="str">
            <v>F</v>
          </cell>
          <cell r="AF576">
            <v>43481</v>
          </cell>
          <cell r="AG576" t="str">
            <v>GEN</v>
          </cell>
          <cell r="AH576" t="str">
            <v>Hindu</v>
          </cell>
          <cell r="AI576" t="str">
            <v>GOVT. SENIOR SECONDARY SCHOOL ALNIYAWAS (219445)</v>
          </cell>
          <cell r="AJ576">
            <v>8140200308</v>
          </cell>
          <cell r="AK576">
            <v>8619655071</v>
          </cell>
          <cell r="AL576" t="str">
            <v>RAJPUTON KA BAS,RIYANBADI,ALNIYAWAS,341513</v>
          </cell>
          <cell r="AM576">
            <v>19</v>
          </cell>
          <cell r="AN576">
            <v>11</v>
          </cell>
          <cell r="AO576" t="str">
            <v>A</v>
          </cell>
        </row>
        <row r="577">
          <cell r="Z577">
            <v>5175</v>
          </cell>
          <cell r="AA577">
            <v>44753</v>
          </cell>
          <cell r="AB577" t="str">
            <v>manjeet574</v>
          </cell>
          <cell r="AC577" t="str">
            <v>vijay574</v>
          </cell>
          <cell r="AD577" t="str">
            <v>Shobha Devi</v>
          </cell>
          <cell r="AE577" t="str">
            <v>F</v>
          </cell>
          <cell r="AF577">
            <v>43482</v>
          </cell>
          <cell r="AG577" t="str">
            <v>SC</v>
          </cell>
          <cell r="AH577" t="str">
            <v>Hindu</v>
          </cell>
          <cell r="AI577" t="str">
            <v>GOVT. SENIOR SECONDARY SCHOOL ALNIYAWAS (219445)</v>
          </cell>
          <cell r="AJ577">
            <v>8140200308</v>
          </cell>
          <cell r="AK577">
            <v>8619655072</v>
          </cell>
          <cell r="AL577" t="str">
            <v>ALniyawas,Riyanbadi,Alniyawas,341513</v>
          </cell>
          <cell r="AM577">
            <v>16</v>
          </cell>
          <cell r="AN577">
            <v>11</v>
          </cell>
          <cell r="AO577" t="str">
            <v>A</v>
          </cell>
        </row>
        <row r="578">
          <cell r="Z578">
            <v>5178</v>
          </cell>
          <cell r="AA578">
            <v>44753</v>
          </cell>
          <cell r="AB578" t="str">
            <v>manjeet575</v>
          </cell>
          <cell r="AC578" t="str">
            <v>vijay575</v>
          </cell>
          <cell r="AD578" t="str">
            <v>Ganpati Devi</v>
          </cell>
          <cell r="AE578" t="str">
            <v>M</v>
          </cell>
          <cell r="AF578">
            <v>43483</v>
          </cell>
          <cell r="AG578" t="str">
            <v>SC</v>
          </cell>
          <cell r="AH578" t="str">
            <v>Hindu</v>
          </cell>
          <cell r="AI578" t="str">
            <v>GOVT. SENIOR SECONDARY SCHOOL ALNIYAWAS (219445)</v>
          </cell>
          <cell r="AJ578">
            <v>8140200308</v>
          </cell>
          <cell r="AK578">
            <v>8619655073</v>
          </cell>
          <cell r="AL578" t="str">
            <v>JAJAMPURI,RIYANBADI,ALNIYAWAS,341513</v>
          </cell>
          <cell r="AM578">
            <v>16</v>
          </cell>
          <cell r="AN578">
            <v>11</v>
          </cell>
          <cell r="AO578" t="str">
            <v>A</v>
          </cell>
        </row>
        <row r="579">
          <cell r="Z579">
            <v>4877</v>
          </cell>
          <cell r="AB579" t="str">
            <v>manjeet576</v>
          </cell>
          <cell r="AC579" t="str">
            <v>vijay576</v>
          </cell>
          <cell r="AD579" t="str">
            <v>SUMAN DEVI</v>
          </cell>
          <cell r="AE579" t="str">
            <v>M</v>
          </cell>
          <cell r="AF579">
            <v>43484</v>
          </cell>
          <cell r="AG579" t="str">
            <v>GEN</v>
          </cell>
          <cell r="AI579" t="str">
            <v>GOVT. SENIOR SECONDARY SCHOOL ALNIYAWAS (219445)</v>
          </cell>
          <cell r="AJ579">
            <v>8140200308</v>
          </cell>
          <cell r="AK579">
            <v>8619655074</v>
          </cell>
          <cell r="AM579">
            <v>16</v>
          </cell>
          <cell r="AN579">
            <v>11</v>
          </cell>
          <cell r="AO579" t="str">
            <v>A</v>
          </cell>
        </row>
        <row r="580">
          <cell r="Z580">
            <v>5079</v>
          </cell>
          <cell r="AA580">
            <v>44447</v>
          </cell>
          <cell r="AB580" t="str">
            <v>manjeet577</v>
          </cell>
          <cell r="AC580" t="str">
            <v>vijay577</v>
          </cell>
          <cell r="AD580" t="str">
            <v>Raju Devi</v>
          </cell>
          <cell r="AE580" t="str">
            <v>M</v>
          </cell>
          <cell r="AF580">
            <v>43485</v>
          </cell>
          <cell r="AG580" t="str">
            <v>SBC</v>
          </cell>
          <cell r="AH580" t="str">
            <v>Hindu</v>
          </cell>
          <cell r="AI580" t="str">
            <v>GOVT. SENIOR SECONDARY SCHOOL ALNIYAWAS (219445)</v>
          </cell>
          <cell r="AJ580">
            <v>8140200308</v>
          </cell>
          <cell r="AK580">
            <v>8619655075</v>
          </cell>
          <cell r="AL580" t="str">
            <v>Barjpura,Riyanbadi,Ladpura,341513</v>
          </cell>
          <cell r="AM580">
            <v>17</v>
          </cell>
          <cell r="AN580">
            <v>11</v>
          </cell>
          <cell r="AO580" t="str">
            <v>A</v>
          </cell>
        </row>
        <row r="581">
          <cell r="Z581">
            <v>4827</v>
          </cell>
          <cell r="AB581" t="str">
            <v>manjeet578</v>
          </cell>
          <cell r="AC581" t="str">
            <v>vijay578</v>
          </cell>
          <cell r="AD581" t="str">
            <v>Indra Devi</v>
          </cell>
          <cell r="AE581" t="str">
            <v>M</v>
          </cell>
          <cell r="AF581">
            <v>43486</v>
          </cell>
          <cell r="AG581" t="str">
            <v>OBC</v>
          </cell>
          <cell r="AH581" t="str">
            <v>Hindu</v>
          </cell>
          <cell r="AI581" t="str">
            <v>GOVT. SENIOR SECONDARY SCHOOL ALNIYAWAS (219445)</v>
          </cell>
          <cell r="AJ581">
            <v>8140200308</v>
          </cell>
          <cell r="AK581">
            <v>8619655076</v>
          </cell>
          <cell r="AL581" t="str">
            <v>Alniyawas,Riyanbari,Alniyawas,341513</v>
          </cell>
          <cell r="AM581">
            <v>14</v>
          </cell>
          <cell r="AN581">
            <v>11</v>
          </cell>
          <cell r="AO581" t="str">
            <v>A</v>
          </cell>
        </row>
        <row r="582">
          <cell r="Z582">
            <v>4701</v>
          </cell>
          <cell r="AB582" t="str">
            <v>manjeet579</v>
          </cell>
          <cell r="AC582" t="str">
            <v>vijay579</v>
          </cell>
          <cell r="AD582" t="str">
            <v>CHUKA DEVI</v>
          </cell>
          <cell r="AE582" t="str">
            <v>M</v>
          </cell>
          <cell r="AF582">
            <v>43487</v>
          </cell>
          <cell r="AG582" t="str">
            <v>GEN</v>
          </cell>
          <cell r="AH582" t="str">
            <v>Hindu</v>
          </cell>
          <cell r="AI582" t="str">
            <v>GOVT. SENIOR SECONDARY SCHOOL ALNIYAWAS (219445)</v>
          </cell>
          <cell r="AJ582">
            <v>8140200308</v>
          </cell>
          <cell r="AK582">
            <v>8619655077</v>
          </cell>
          <cell r="AL582" t="str">
            <v>ALNIYAWAS,RIYANBADI,ALNIYAWAS,341513</v>
          </cell>
          <cell r="AM582">
            <v>15</v>
          </cell>
          <cell r="AN582">
            <v>11</v>
          </cell>
          <cell r="AO582" t="str">
            <v>A</v>
          </cell>
        </row>
        <row r="583">
          <cell r="Z583">
            <v>4785</v>
          </cell>
          <cell r="AB583" t="str">
            <v>manjeet580</v>
          </cell>
          <cell r="AC583" t="str">
            <v>vijay580</v>
          </cell>
          <cell r="AD583" t="str">
            <v>NEELAM</v>
          </cell>
          <cell r="AE583" t="str">
            <v>F</v>
          </cell>
          <cell r="AF583">
            <v>43488</v>
          </cell>
          <cell r="AG583" t="str">
            <v>OBC</v>
          </cell>
          <cell r="AH583" t="str">
            <v>Hindu</v>
          </cell>
          <cell r="AI583" t="str">
            <v>GOVT. SENIOR SECONDARY SCHOOL ALNIYAWAS (219445)</v>
          </cell>
          <cell r="AJ583">
            <v>8140200308</v>
          </cell>
          <cell r="AK583">
            <v>8619655078</v>
          </cell>
          <cell r="AL583" t="str">
            <v>Alniyawas,Riyanbadi,Alniyawas,341513</v>
          </cell>
          <cell r="AM583">
            <v>15</v>
          </cell>
          <cell r="AN583">
            <v>11</v>
          </cell>
          <cell r="AO583" t="str">
            <v>A</v>
          </cell>
        </row>
        <row r="584">
          <cell r="Z584">
            <v>5164</v>
          </cell>
          <cell r="AA584">
            <v>44748</v>
          </cell>
          <cell r="AB584" t="str">
            <v>manjeet581</v>
          </cell>
          <cell r="AC584" t="str">
            <v>vijay581</v>
          </cell>
          <cell r="AD584" t="str">
            <v>Pappu Devi</v>
          </cell>
          <cell r="AE584" t="str">
            <v>M</v>
          </cell>
          <cell r="AF584">
            <v>43489</v>
          </cell>
          <cell r="AG584" t="str">
            <v>OBC</v>
          </cell>
          <cell r="AH584" t="str">
            <v>Hindu</v>
          </cell>
          <cell r="AI584" t="str">
            <v>GOVT. SENIOR SECONDARY SCHOOL ALNIYAWAS (219445)</v>
          </cell>
          <cell r="AJ584">
            <v>8140200308</v>
          </cell>
          <cell r="AK584">
            <v>8619655079</v>
          </cell>
          <cell r="AL584" t="str">
            <v>LUNGIYA ROAD,RIYANBADI,ALNIYAWAS,341513</v>
          </cell>
          <cell r="AM584">
            <v>15</v>
          </cell>
          <cell r="AN584">
            <v>11</v>
          </cell>
          <cell r="AO584" t="str">
            <v>A</v>
          </cell>
        </row>
        <row r="585">
          <cell r="Z585">
            <v>5179</v>
          </cell>
          <cell r="AA585">
            <v>44753</v>
          </cell>
          <cell r="AB585" t="str">
            <v>manjeet582</v>
          </cell>
          <cell r="AC585" t="str">
            <v>vijay582</v>
          </cell>
          <cell r="AD585" t="str">
            <v>Rupa Devi</v>
          </cell>
          <cell r="AE585" t="str">
            <v>M</v>
          </cell>
          <cell r="AF585">
            <v>43490</v>
          </cell>
          <cell r="AG585" t="str">
            <v>GEN</v>
          </cell>
          <cell r="AH585" t="str">
            <v>Hindu</v>
          </cell>
          <cell r="AI585" t="str">
            <v>GOVT. SENIOR SECONDARY SCHOOL ALNIYAWAS (219445)</v>
          </cell>
          <cell r="AJ585">
            <v>8140200308</v>
          </cell>
          <cell r="AK585">
            <v>8619655080</v>
          </cell>
          <cell r="AL585" t="str">
            <v>KODIYA,RIYANBADI,ALNIYAWAS,341513</v>
          </cell>
          <cell r="AM585">
            <v>18</v>
          </cell>
          <cell r="AN585">
            <v>11</v>
          </cell>
          <cell r="AO585" t="str">
            <v>A</v>
          </cell>
        </row>
        <row r="586">
          <cell r="Z586">
            <v>5177</v>
          </cell>
          <cell r="AA586">
            <v>44753</v>
          </cell>
          <cell r="AB586" t="str">
            <v>manjeet583</v>
          </cell>
          <cell r="AC586" t="str">
            <v>vijay583</v>
          </cell>
          <cell r="AD586" t="str">
            <v>Maina Devi</v>
          </cell>
          <cell r="AE586" t="str">
            <v>M</v>
          </cell>
          <cell r="AF586">
            <v>43491</v>
          </cell>
          <cell r="AG586" t="str">
            <v>SC</v>
          </cell>
          <cell r="AH586" t="str">
            <v>Hindu</v>
          </cell>
          <cell r="AI586" t="str">
            <v>GOVT. SENIOR SECONDARY SCHOOL ALNIYAWAS (219445)</v>
          </cell>
          <cell r="AJ586">
            <v>8140200308</v>
          </cell>
          <cell r="AK586">
            <v>8619655081</v>
          </cell>
          <cell r="AL586" t="str">
            <v>Alniyawas,Riyanbadi,Alniyawas,341513</v>
          </cell>
          <cell r="AM586">
            <v>17</v>
          </cell>
          <cell r="AN586">
            <v>11</v>
          </cell>
          <cell r="AO586" t="str">
            <v>A</v>
          </cell>
        </row>
        <row r="587">
          <cell r="Z587">
            <v>4839</v>
          </cell>
          <cell r="AB587" t="str">
            <v>manjeet584</v>
          </cell>
          <cell r="AC587" t="str">
            <v>vijay584</v>
          </cell>
          <cell r="AD587" t="str">
            <v>MADEENA BANU</v>
          </cell>
          <cell r="AE587" t="str">
            <v>F</v>
          </cell>
          <cell r="AF587">
            <v>43492</v>
          </cell>
          <cell r="AG587" t="str">
            <v>OBC</v>
          </cell>
          <cell r="AH587" t="str">
            <v>Muslim</v>
          </cell>
          <cell r="AI587" t="str">
            <v>GOVT. SENIOR SECONDARY SCHOOL ALNIYAWAS (219445)</v>
          </cell>
          <cell r="AJ587">
            <v>8140200308</v>
          </cell>
          <cell r="AK587">
            <v>8619655082</v>
          </cell>
          <cell r="AL587" t="str">
            <v>VPO-ALNIYAWAS,RIYAN BARI,ALNIYAWAS,341513</v>
          </cell>
          <cell r="AM587">
            <v>15</v>
          </cell>
          <cell r="AN587">
            <v>11</v>
          </cell>
          <cell r="AO587" t="str">
            <v>A</v>
          </cell>
        </row>
        <row r="588">
          <cell r="Z588">
            <v>4812</v>
          </cell>
          <cell r="AB588" t="str">
            <v>manjeet585</v>
          </cell>
          <cell r="AC588" t="str">
            <v>vijay585</v>
          </cell>
          <cell r="AD588" t="str">
            <v>GATUDI DEVI</v>
          </cell>
          <cell r="AE588" t="str">
            <v>M</v>
          </cell>
          <cell r="AF588">
            <v>43493</v>
          </cell>
          <cell r="AG588" t="str">
            <v>OBC</v>
          </cell>
          <cell r="AH588" t="str">
            <v>Hindu</v>
          </cell>
          <cell r="AI588" t="str">
            <v>GOVT. SENIOR SECONDARY SCHOOL ALNIYAWAS (219445)</v>
          </cell>
          <cell r="AJ588">
            <v>8140200308</v>
          </cell>
          <cell r="AK588">
            <v>8619655083</v>
          </cell>
          <cell r="AL588" t="str">
            <v>ALniyawas,Riyanbadi,Alniyawas,341513</v>
          </cell>
          <cell r="AM588">
            <v>16</v>
          </cell>
          <cell r="AN588">
            <v>11</v>
          </cell>
          <cell r="AO588" t="str">
            <v>A</v>
          </cell>
        </row>
        <row r="589">
          <cell r="Z589">
            <v>3835</v>
          </cell>
          <cell r="AB589" t="str">
            <v>manjeet586</v>
          </cell>
          <cell r="AC589" t="str">
            <v>vijay586</v>
          </cell>
          <cell r="AD589" t="str">
            <v>RUKAIYA</v>
          </cell>
          <cell r="AE589" t="str">
            <v>F</v>
          </cell>
          <cell r="AF589">
            <v>43494</v>
          </cell>
          <cell r="AG589" t="str">
            <v>SC</v>
          </cell>
          <cell r="AH589" t="str">
            <v>Hindu</v>
          </cell>
          <cell r="AI589" t="str">
            <v>GOVT. SENIOR SECONDARY SCHOOL ALNIYAWAS (219445)</v>
          </cell>
          <cell r="AJ589">
            <v>8140200308</v>
          </cell>
          <cell r="AK589">
            <v>8619655084</v>
          </cell>
          <cell r="AL589" t="str">
            <v>BASNI LOONKARAN,RIYAN BARI,,341513</v>
          </cell>
          <cell r="AM589">
            <v>15</v>
          </cell>
          <cell r="AN589">
            <v>11</v>
          </cell>
          <cell r="AO589" t="str">
            <v>A</v>
          </cell>
        </row>
        <row r="590">
          <cell r="Z590">
            <v>4271</v>
          </cell>
          <cell r="AB590" t="str">
            <v>manjeet587</v>
          </cell>
          <cell r="AC590" t="str">
            <v>vijay587</v>
          </cell>
          <cell r="AD590" t="str">
            <v>TEEJA DEVI</v>
          </cell>
          <cell r="AE590" t="str">
            <v>F</v>
          </cell>
          <cell r="AF590">
            <v>43495</v>
          </cell>
          <cell r="AG590" t="str">
            <v>SC</v>
          </cell>
          <cell r="AH590" t="str">
            <v>Hindu</v>
          </cell>
          <cell r="AI590" t="str">
            <v>GOVT. SENIOR SECONDARY SCHOOL ALNIYAWAS (219445)</v>
          </cell>
          <cell r="AJ590">
            <v>8140200308</v>
          </cell>
          <cell r="AK590">
            <v>8619655085</v>
          </cell>
          <cell r="AL590" t="str">
            <v>BASNI LOONKARAN,RIYAN BARI,,341513</v>
          </cell>
          <cell r="AM590">
            <v>15</v>
          </cell>
          <cell r="AN590">
            <v>11</v>
          </cell>
          <cell r="AO590" t="str">
            <v>A</v>
          </cell>
        </row>
        <row r="591">
          <cell r="Z591">
            <v>5197</v>
          </cell>
          <cell r="AA591">
            <v>44754</v>
          </cell>
          <cell r="AB591" t="str">
            <v>manjeet588</v>
          </cell>
          <cell r="AC591" t="str">
            <v>vijay588</v>
          </cell>
          <cell r="AD591" t="str">
            <v>Sayari Devi</v>
          </cell>
          <cell r="AE591" t="str">
            <v>M</v>
          </cell>
          <cell r="AF591">
            <v>43496</v>
          </cell>
          <cell r="AG591" t="str">
            <v>SBC</v>
          </cell>
          <cell r="AH591" t="str">
            <v>Hindu</v>
          </cell>
          <cell r="AI591" t="str">
            <v>GOVT. SENIOR SECONDARY SCHOOL ALNIYAWAS (219445)</v>
          </cell>
          <cell r="AJ591">
            <v>8140200308</v>
          </cell>
          <cell r="AK591">
            <v>8619655086</v>
          </cell>
          <cell r="AL591" t="str">
            <v>BUS STETION,RIYANBADI,ALNIYAWAS,341513</v>
          </cell>
          <cell r="AM591">
            <v>16</v>
          </cell>
          <cell r="AN591">
            <v>11</v>
          </cell>
          <cell r="AO591" t="str">
            <v>A</v>
          </cell>
        </row>
        <row r="592">
          <cell r="Z592">
            <v>4822</v>
          </cell>
          <cell r="AB592" t="str">
            <v>manjeet589</v>
          </cell>
          <cell r="AC592" t="str">
            <v>vijay589</v>
          </cell>
          <cell r="AD592" t="str">
            <v>SANTOSH DEVI</v>
          </cell>
          <cell r="AE592" t="str">
            <v>F</v>
          </cell>
          <cell r="AF592">
            <v>43497</v>
          </cell>
          <cell r="AG592" t="str">
            <v>OBC</v>
          </cell>
          <cell r="AI592" t="str">
            <v>GOVT. SENIOR SECONDARY SCHOOL ALNIYAWAS (219445)</v>
          </cell>
          <cell r="AJ592">
            <v>8140200308</v>
          </cell>
          <cell r="AK592">
            <v>8619655087</v>
          </cell>
          <cell r="AL592" t="str">
            <v>Alniyawas,Riyanbadi,Alniyawas,341513</v>
          </cell>
          <cell r="AM592">
            <v>13</v>
          </cell>
          <cell r="AN592">
            <v>11</v>
          </cell>
          <cell r="AO592" t="str">
            <v>A</v>
          </cell>
        </row>
        <row r="593">
          <cell r="Z593">
            <v>4833</v>
          </cell>
          <cell r="AB593" t="str">
            <v>manjeet590</v>
          </cell>
          <cell r="AC593" t="str">
            <v>vijay590</v>
          </cell>
          <cell r="AD593" t="str">
            <v>SUSHILA DEVI</v>
          </cell>
          <cell r="AE593" t="str">
            <v>F</v>
          </cell>
          <cell r="AF593">
            <v>43498</v>
          </cell>
          <cell r="AG593" t="str">
            <v>SC</v>
          </cell>
          <cell r="AI593" t="str">
            <v>GOVT. SENIOR SECONDARY SCHOOL ALNIYAWAS (219445)</v>
          </cell>
          <cell r="AJ593">
            <v>8140200308</v>
          </cell>
          <cell r="AK593">
            <v>8619655088</v>
          </cell>
          <cell r="AM593">
            <v>16</v>
          </cell>
          <cell r="AN593">
            <v>11</v>
          </cell>
          <cell r="AO593" t="str">
            <v>A</v>
          </cell>
        </row>
        <row r="594">
          <cell r="Z594">
            <v>5176</v>
          </cell>
          <cell r="AA594">
            <v>44753</v>
          </cell>
          <cell r="AB594" t="str">
            <v>manjeet591</v>
          </cell>
          <cell r="AC594" t="str">
            <v>vijay591</v>
          </cell>
          <cell r="AD594" t="str">
            <v>Rukhasana Banu</v>
          </cell>
          <cell r="AE594" t="str">
            <v>M</v>
          </cell>
          <cell r="AF594">
            <v>43499</v>
          </cell>
          <cell r="AG594" t="str">
            <v>SBC</v>
          </cell>
          <cell r="AH594" t="str">
            <v>Hindu</v>
          </cell>
          <cell r="AI594" t="str">
            <v>GOVT. SENIOR SECONDARY SCHOOL ALNIYAWAS (219445)</v>
          </cell>
          <cell r="AJ594">
            <v>8140200308</v>
          </cell>
          <cell r="AK594">
            <v>8619655089</v>
          </cell>
          <cell r="AL594" t="str">
            <v>Alniyawas,Riyanbadi,Alniyawas,341513</v>
          </cell>
          <cell r="AM594">
            <v>17</v>
          </cell>
          <cell r="AN594">
            <v>11</v>
          </cell>
          <cell r="AO594" t="str">
            <v>A</v>
          </cell>
        </row>
        <row r="595">
          <cell r="Z595">
            <v>3823</v>
          </cell>
          <cell r="AB595" t="str">
            <v>manjeet592</v>
          </cell>
          <cell r="AC595" t="str">
            <v>vijay592</v>
          </cell>
          <cell r="AD595" t="str">
            <v>ANITA NATH</v>
          </cell>
          <cell r="AE595" t="str">
            <v>M</v>
          </cell>
          <cell r="AF595">
            <v>43500</v>
          </cell>
          <cell r="AG595" t="str">
            <v>OBC</v>
          </cell>
          <cell r="AH595" t="str">
            <v>Hindu</v>
          </cell>
          <cell r="AI595" t="str">
            <v>GOVT. SENIOR SECONDARY SCHOOL ALNIYAWAS (219445)</v>
          </cell>
          <cell r="AJ595">
            <v>8140200308</v>
          </cell>
          <cell r="AK595">
            <v>8619655090</v>
          </cell>
          <cell r="AL595" t="str">
            <v>Alniyawas,Riyanbadi,Alniyawas,341513</v>
          </cell>
          <cell r="AM595">
            <v>15</v>
          </cell>
          <cell r="AN595">
            <v>11</v>
          </cell>
          <cell r="AO595" t="str">
            <v>A</v>
          </cell>
        </row>
        <row r="596">
          <cell r="Z596">
            <v>3783</v>
          </cell>
          <cell r="AB596" t="str">
            <v>manjeet593</v>
          </cell>
          <cell r="AC596" t="str">
            <v>vijay593</v>
          </cell>
          <cell r="AD596" t="str">
            <v>KAMLA DEVI</v>
          </cell>
          <cell r="AE596" t="str">
            <v>M</v>
          </cell>
          <cell r="AF596">
            <v>43501</v>
          </cell>
          <cell r="AG596" t="str">
            <v>SC</v>
          </cell>
          <cell r="AH596" t="str">
            <v>Hindu</v>
          </cell>
          <cell r="AI596" t="str">
            <v>GOVT. SENIOR SECONDARY SCHOOL ALNIYAWAS (219445)</v>
          </cell>
          <cell r="AJ596">
            <v>8140200308</v>
          </cell>
          <cell r="AK596">
            <v>8619655091</v>
          </cell>
          <cell r="AL596" t="str">
            <v>CHOKIDARO KA BAS,RIYANBADI,ALNIYAWAS,341513</v>
          </cell>
          <cell r="AM596">
            <v>15</v>
          </cell>
          <cell r="AN596">
            <v>11</v>
          </cell>
          <cell r="AO596" t="str">
            <v>A</v>
          </cell>
        </row>
        <row r="597">
          <cell r="Z597">
            <v>4798</v>
          </cell>
          <cell r="AA597">
            <v>44053</v>
          </cell>
          <cell r="AB597" t="str">
            <v>manjeet594</v>
          </cell>
          <cell r="AC597" t="str">
            <v>vijay594</v>
          </cell>
          <cell r="AD597" t="str">
            <v>Mosami Devi</v>
          </cell>
          <cell r="AE597" t="str">
            <v>M</v>
          </cell>
          <cell r="AF597">
            <v>43502</v>
          </cell>
          <cell r="AG597" t="str">
            <v>OBC</v>
          </cell>
          <cell r="AI597" t="str">
            <v>GOVT. SENIOR SECONDARY SCHOOL ALNIYAWAS (219445)</v>
          </cell>
          <cell r="AJ597">
            <v>8140200308</v>
          </cell>
          <cell r="AK597">
            <v>8619655092</v>
          </cell>
          <cell r="AM597">
            <v>16</v>
          </cell>
          <cell r="AN597">
            <v>11</v>
          </cell>
          <cell r="AO597" t="str">
            <v>A</v>
          </cell>
        </row>
        <row r="598">
          <cell r="Z598">
            <v>4444</v>
          </cell>
          <cell r="AB598" t="str">
            <v>manjeet595</v>
          </cell>
          <cell r="AC598" t="str">
            <v>vijay595</v>
          </cell>
          <cell r="AD598" t="str">
            <v>SAMPATI DEVI</v>
          </cell>
          <cell r="AE598" t="str">
            <v>M</v>
          </cell>
          <cell r="AF598">
            <v>43503</v>
          </cell>
          <cell r="AG598" t="str">
            <v>SC</v>
          </cell>
          <cell r="AH598" t="str">
            <v>Hindu</v>
          </cell>
          <cell r="AI598" t="str">
            <v>GOVT. SENIOR SECONDARY SCHOOL ALNIYAWAS (219445)</v>
          </cell>
          <cell r="AJ598">
            <v>8140200308</v>
          </cell>
          <cell r="AK598">
            <v>8619655093</v>
          </cell>
          <cell r="AL598" t="str">
            <v>ALNIYAWAS,RIYAN BADI,ALNIYAWAS,341513</v>
          </cell>
          <cell r="AM598">
            <v>16</v>
          </cell>
          <cell r="AN598">
            <v>11</v>
          </cell>
          <cell r="AO598" t="str">
            <v>A</v>
          </cell>
        </row>
        <row r="599">
          <cell r="Z599">
            <v>4569</v>
          </cell>
          <cell r="AB599" t="str">
            <v>manjeet596</v>
          </cell>
          <cell r="AC599" t="str">
            <v>vijay596</v>
          </cell>
          <cell r="AD599" t="str">
            <v>SHARDA DEVI</v>
          </cell>
          <cell r="AE599" t="str">
            <v>F</v>
          </cell>
          <cell r="AF599">
            <v>43504</v>
          </cell>
          <cell r="AG599" t="str">
            <v>OBC</v>
          </cell>
          <cell r="AI599" t="str">
            <v>GOVT. SENIOR SECONDARY SCHOOL ALNIYAWAS (219445)</v>
          </cell>
          <cell r="AJ599">
            <v>8140200308</v>
          </cell>
          <cell r="AK599">
            <v>8619655094</v>
          </cell>
          <cell r="AM599">
            <v>15</v>
          </cell>
          <cell r="AN599">
            <v>11</v>
          </cell>
          <cell r="AO599" t="str">
            <v>A</v>
          </cell>
        </row>
        <row r="600">
          <cell r="Z600">
            <v>4890</v>
          </cell>
          <cell r="AA600">
            <v>44175</v>
          </cell>
          <cell r="AB600" t="str">
            <v>manjeet597</v>
          </cell>
          <cell r="AC600" t="str">
            <v>vijay597</v>
          </cell>
          <cell r="AD600" t="str">
            <v>Chhoti Devi</v>
          </cell>
          <cell r="AE600" t="str">
            <v>M</v>
          </cell>
          <cell r="AF600">
            <v>43505</v>
          </cell>
          <cell r="AG600" t="str">
            <v>SBC</v>
          </cell>
          <cell r="AH600" t="str">
            <v>Hindu</v>
          </cell>
          <cell r="AI600" t="str">
            <v>GOVT. SENIOR SECONDARY SCHOOL ALNIYAWAS (219445)</v>
          </cell>
          <cell r="AJ600">
            <v>8140200308</v>
          </cell>
          <cell r="AK600">
            <v>8619655095</v>
          </cell>
          <cell r="AL600" t="str">
            <v>Alniyawas,Riyanbadi,Alniyawas,341513</v>
          </cell>
          <cell r="AM600">
            <v>16</v>
          </cell>
          <cell r="AN600">
            <v>11</v>
          </cell>
          <cell r="AO600" t="str">
            <v>A</v>
          </cell>
        </row>
        <row r="601">
          <cell r="Z601">
            <v>4098</v>
          </cell>
          <cell r="AB601" t="str">
            <v>manjeet598</v>
          </cell>
          <cell r="AC601" t="str">
            <v>vijay598</v>
          </cell>
          <cell r="AD601" t="str">
            <v>LADU DEVI</v>
          </cell>
          <cell r="AE601" t="str">
            <v>M</v>
          </cell>
          <cell r="AF601">
            <v>43506</v>
          </cell>
          <cell r="AG601" t="str">
            <v>OBC</v>
          </cell>
          <cell r="AH601" t="str">
            <v>Hindu</v>
          </cell>
          <cell r="AI601" t="str">
            <v>GOVT. SENIOR SECONDARY SCHOOL ALNIYAWAS (219445)</v>
          </cell>
          <cell r="AJ601">
            <v>8140200308</v>
          </cell>
          <cell r="AK601">
            <v>8619655096</v>
          </cell>
          <cell r="AL601" t="str">
            <v>Alniyawas,Riyanbadi,Alniyawas,341513</v>
          </cell>
          <cell r="AM601">
            <v>16</v>
          </cell>
          <cell r="AN601">
            <v>11</v>
          </cell>
          <cell r="AO601" t="str">
            <v>A</v>
          </cell>
        </row>
        <row r="602">
          <cell r="Z602">
            <v>4636</v>
          </cell>
          <cell r="AB602" t="str">
            <v>manjeet599</v>
          </cell>
          <cell r="AC602" t="str">
            <v>vijay599</v>
          </cell>
          <cell r="AD602" t="str">
            <v>SUSHILA DEVI</v>
          </cell>
          <cell r="AE602" t="str">
            <v>M</v>
          </cell>
          <cell r="AF602">
            <v>43507</v>
          </cell>
          <cell r="AG602" t="str">
            <v>OBC</v>
          </cell>
          <cell r="AH602" t="str">
            <v>Muslim</v>
          </cell>
          <cell r="AI602" t="str">
            <v>GOVT. SENIOR SECONDARY SCHOOL ALNIYAWAS (219445)</v>
          </cell>
          <cell r="AJ602">
            <v>8140200308</v>
          </cell>
          <cell r="AK602">
            <v>8619655097</v>
          </cell>
          <cell r="AL602" t="str">
            <v>Alniyawas,Riyanbadi,Alniyawas,341513</v>
          </cell>
          <cell r="AM602">
            <v>16</v>
          </cell>
          <cell r="AN602">
            <v>11</v>
          </cell>
          <cell r="AO602" t="str">
            <v>B</v>
          </cell>
        </row>
        <row r="603">
          <cell r="Z603">
            <v>4823</v>
          </cell>
          <cell r="AA603">
            <v>44069</v>
          </cell>
          <cell r="AB603" t="str">
            <v>manjeet600</v>
          </cell>
          <cell r="AC603" t="str">
            <v>vijay600</v>
          </cell>
          <cell r="AD603" t="str">
            <v>Nandu Kanwar</v>
          </cell>
          <cell r="AE603" t="str">
            <v>F</v>
          </cell>
          <cell r="AF603">
            <v>43508</v>
          </cell>
          <cell r="AG603" t="str">
            <v>OBC</v>
          </cell>
          <cell r="AH603" t="str">
            <v>Muslim</v>
          </cell>
          <cell r="AI603" t="str">
            <v>GOVT. SENIOR SECONDARY SCHOOL ALNIYAWAS (219445)</v>
          </cell>
          <cell r="AJ603">
            <v>8140200308</v>
          </cell>
          <cell r="AK603">
            <v>8619655098</v>
          </cell>
          <cell r="AL603" t="str">
            <v>ALniyawas,Riyanbadi,Alniyawas,341513</v>
          </cell>
          <cell r="AM603">
            <v>15</v>
          </cell>
          <cell r="AN603">
            <v>11</v>
          </cell>
          <cell r="AO603" t="str">
            <v>B</v>
          </cell>
        </row>
        <row r="604">
          <cell r="Z604">
            <v>5195</v>
          </cell>
          <cell r="AA604">
            <v>44754</v>
          </cell>
          <cell r="AB604" t="str">
            <v>manjeet601</v>
          </cell>
          <cell r="AC604" t="str">
            <v>vijay601</v>
          </cell>
          <cell r="AD604" t="str">
            <v>SUMITRA KANWAR</v>
          </cell>
          <cell r="AE604" t="str">
            <v>F</v>
          </cell>
          <cell r="AF604">
            <v>43509</v>
          </cell>
          <cell r="AG604" t="str">
            <v>OBC</v>
          </cell>
          <cell r="AH604" t="str">
            <v>Muslim</v>
          </cell>
          <cell r="AI604" t="str">
            <v>GOVT. SENIOR SECONDARY SCHOOL ALNIYAWAS (219445)</v>
          </cell>
          <cell r="AJ604">
            <v>8140200308</v>
          </cell>
          <cell r="AK604">
            <v>8619655099</v>
          </cell>
          <cell r="AL604" t="str">
            <v>ALNIYAWAS,RIYANBADI,ALNIYAWAS,341513</v>
          </cell>
          <cell r="AM604">
            <v>17</v>
          </cell>
          <cell r="AN604">
            <v>11</v>
          </cell>
          <cell r="AO604" t="str">
            <v>B</v>
          </cell>
        </row>
        <row r="605">
          <cell r="Z605">
            <v>4643</v>
          </cell>
          <cell r="AB605" t="str">
            <v>manjeet602</v>
          </cell>
          <cell r="AC605" t="str">
            <v>vijay602</v>
          </cell>
          <cell r="AD605" t="str">
            <v>MUNNI DEVI</v>
          </cell>
          <cell r="AE605" t="str">
            <v>M</v>
          </cell>
          <cell r="AF605">
            <v>43510</v>
          </cell>
          <cell r="AG605" t="str">
            <v>OBC</v>
          </cell>
          <cell r="AH605" t="str">
            <v>Hindu</v>
          </cell>
          <cell r="AI605" t="str">
            <v>GOVT. SENIOR SECONDARY SCHOOL ALNIYAWAS (219445)</v>
          </cell>
          <cell r="AJ605">
            <v>8140200308</v>
          </cell>
          <cell r="AK605">
            <v>8619655100</v>
          </cell>
          <cell r="AL605" t="str">
            <v>ALNIYAWAS,RIYANBADI,ALNIYAWAS,341513</v>
          </cell>
          <cell r="AM605">
            <v>15</v>
          </cell>
          <cell r="AN605">
            <v>11</v>
          </cell>
          <cell r="AO605" t="str">
            <v>B</v>
          </cell>
        </row>
        <row r="606">
          <cell r="Z606">
            <v>4800</v>
          </cell>
          <cell r="AB606" t="str">
            <v>manjeet603</v>
          </cell>
          <cell r="AC606" t="str">
            <v>vijay603</v>
          </cell>
          <cell r="AD606" t="str">
            <v>Durga Devi</v>
          </cell>
          <cell r="AE606" t="str">
            <v>F</v>
          </cell>
          <cell r="AF606">
            <v>43511</v>
          </cell>
          <cell r="AG606" t="str">
            <v>OBC</v>
          </cell>
          <cell r="AH606" t="str">
            <v>Hindu</v>
          </cell>
          <cell r="AI606" t="str">
            <v>GOVT. SENIOR SECONDARY SCHOOL ALNIYAWAS (219445)</v>
          </cell>
          <cell r="AJ606">
            <v>8140200308</v>
          </cell>
          <cell r="AK606">
            <v>8619655101</v>
          </cell>
          <cell r="AL606" t="str">
            <v>ALNIYAWAS,RIYAN BADI,ALNIYAWAS,341513</v>
          </cell>
          <cell r="AM606">
            <v>15</v>
          </cell>
          <cell r="AN606">
            <v>11</v>
          </cell>
          <cell r="AO606" t="str">
            <v>B</v>
          </cell>
        </row>
        <row r="607">
          <cell r="Z607">
            <v>4835</v>
          </cell>
          <cell r="AB607" t="str">
            <v>manjeet604</v>
          </cell>
          <cell r="AC607" t="str">
            <v>vijay604</v>
          </cell>
          <cell r="AD607" t="str">
            <v>VIMLA DEVI</v>
          </cell>
          <cell r="AE607" t="str">
            <v>F</v>
          </cell>
          <cell r="AF607">
            <v>43512</v>
          </cell>
          <cell r="AG607" t="str">
            <v>OBC</v>
          </cell>
          <cell r="AH607" t="str">
            <v>Hindu</v>
          </cell>
          <cell r="AI607" t="str">
            <v>GOVT. SENIOR SECONDARY SCHOOL ALNIYAWAS (219445)</v>
          </cell>
          <cell r="AJ607">
            <v>8140200308</v>
          </cell>
          <cell r="AK607">
            <v>8619655102</v>
          </cell>
          <cell r="AL607" t="str">
            <v>Alniyawas,Riyanbadi,Alniyawas,341513</v>
          </cell>
          <cell r="AM607">
            <v>15</v>
          </cell>
          <cell r="AN607">
            <v>11</v>
          </cell>
          <cell r="AO607" t="str">
            <v>B</v>
          </cell>
        </row>
        <row r="608">
          <cell r="Z608">
            <v>4317</v>
          </cell>
          <cell r="AB608" t="str">
            <v>manjeet605</v>
          </cell>
          <cell r="AC608" t="str">
            <v>vijay605</v>
          </cell>
          <cell r="AD608" t="str">
            <v>SUNITA DEVI</v>
          </cell>
          <cell r="AE608" t="str">
            <v>F</v>
          </cell>
          <cell r="AF608">
            <v>43513</v>
          </cell>
          <cell r="AG608" t="str">
            <v>OBC</v>
          </cell>
          <cell r="AH608" t="str">
            <v>Hindu</v>
          </cell>
          <cell r="AI608" t="str">
            <v>GOVT. SENIOR SECONDARY SCHOOL ALNIYAWAS (219445)</v>
          </cell>
          <cell r="AJ608">
            <v>8140200308</v>
          </cell>
          <cell r="AK608">
            <v>8619655103</v>
          </cell>
          <cell r="AL608" t="str">
            <v>KALNI,RIYAN BADI,KALNI,341513</v>
          </cell>
          <cell r="AM608">
            <v>16</v>
          </cell>
          <cell r="AN608">
            <v>11</v>
          </cell>
          <cell r="AO608" t="str">
            <v>B</v>
          </cell>
        </row>
        <row r="609">
          <cell r="Z609">
            <v>4854</v>
          </cell>
          <cell r="AA609">
            <v>44090</v>
          </cell>
          <cell r="AB609" t="str">
            <v>manjeet606</v>
          </cell>
          <cell r="AC609" t="str">
            <v>vijay606</v>
          </cell>
          <cell r="AD609" t="str">
            <v>Lalita Kanwar</v>
          </cell>
          <cell r="AE609" t="str">
            <v>M</v>
          </cell>
          <cell r="AF609">
            <v>43514</v>
          </cell>
          <cell r="AG609" t="str">
            <v>OBC</v>
          </cell>
          <cell r="AH609" t="str">
            <v>Muslim</v>
          </cell>
          <cell r="AI609" t="str">
            <v>GOVT. SENIOR SECONDARY SCHOOL ALNIYAWAS (219445)</v>
          </cell>
          <cell r="AJ609">
            <v>8140200308</v>
          </cell>
          <cell r="AK609">
            <v>8619655104</v>
          </cell>
          <cell r="AL609" t="str">
            <v>KALNI,RIYAN BADI,KALNI,341513</v>
          </cell>
          <cell r="AM609">
            <v>15</v>
          </cell>
          <cell r="AN609">
            <v>11</v>
          </cell>
          <cell r="AO609" t="str">
            <v>B</v>
          </cell>
        </row>
        <row r="610">
          <cell r="Z610">
            <v>4846</v>
          </cell>
          <cell r="AA610">
            <v>43287</v>
          </cell>
          <cell r="AB610" t="str">
            <v>manjeet607</v>
          </cell>
          <cell r="AC610" t="str">
            <v>vijay607</v>
          </cell>
          <cell r="AD610" t="str">
            <v>PARSI DEVI</v>
          </cell>
          <cell r="AE610" t="str">
            <v>F</v>
          </cell>
          <cell r="AF610">
            <v>43515</v>
          </cell>
          <cell r="AG610" t="str">
            <v>OBC</v>
          </cell>
          <cell r="AH610" t="str">
            <v>Muslim</v>
          </cell>
          <cell r="AI610" t="str">
            <v>GOVT. SENIOR SECONDARY SCHOOL ALNIYAWAS (219445)</v>
          </cell>
          <cell r="AJ610">
            <v>8140200308</v>
          </cell>
          <cell r="AK610">
            <v>8619655105</v>
          </cell>
          <cell r="AL610" t="str">
            <v>Shyampura ka mohalla,Riyanbari,Alniyawas,341513</v>
          </cell>
          <cell r="AM610">
            <v>17</v>
          </cell>
          <cell r="AN610">
            <v>11</v>
          </cell>
          <cell r="AO610" t="str">
            <v>B</v>
          </cell>
        </row>
        <row r="611">
          <cell r="Z611">
            <v>4820</v>
          </cell>
          <cell r="AA611">
            <v>44068</v>
          </cell>
          <cell r="AB611" t="str">
            <v>manjeet608</v>
          </cell>
          <cell r="AC611" t="str">
            <v>vijay608</v>
          </cell>
          <cell r="AD611" t="str">
            <v>Chhoti Devi</v>
          </cell>
          <cell r="AE611" t="str">
            <v>F</v>
          </cell>
          <cell r="AF611">
            <v>43516</v>
          </cell>
          <cell r="AG611" t="str">
            <v>OBC</v>
          </cell>
          <cell r="AH611" t="str">
            <v>Hindu</v>
          </cell>
          <cell r="AI611" t="str">
            <v>GOVT. SENIOR SECONDARY SCHOOL ALNIYAWAS (219445)</v>
          </cell>
          <cell r="AJ611">
            <v>8140200308</v>
          </cell>
          <cell r="AK611">
            <v>8619655106</v>
          </cell>
          <cell r="AL611" t="str">
            <v>Alniyawas,Riyanbadi,Alniyawas,341513</v>
          </cell>
          <cell r="AM611">
            <v>15</v>
          </cell>
          <cell r="AN611">
            <v>11</v>
          </cell>
          <cell r="AO611" t="str">
            <v>B</v>
          </cell>
        </row>
        <row r="612">
          <cell r="Z612">
            <v>5181</v>
          </cell>
          <cell r="AA612">
            <v>44753</v>
          </cell>
          <cell r="AB612" t="str">
            <v>manjeet609</v>
          </cell>
          <cell r="AC612" t="str">
            <v>vijay609</v>
          </cell>
          <cell r="AD612" t="str">
            <v>Sushila Devi</v>
          </cell>
          <cell r="AE612" t="str">
            <v>M</v>
          </cell>
          <cell r="AF612">
            <v>43517</v>
          </cell>
          <cell r="AG612" t="str">
            <v>OBC</v>
          </cell>
          <cell r="AH612" t="str">
            <v>Hindu</v>
          </cell>
          <cell r="AI612" t="str">
            <v>GOVT. SENIOR SECONDARY SCHOOL ALNIYAWAS (219445)</v>
          </cell>
          <cell r="AJ612">
            <v>8140200308</v>
          </cell>
          <cell r="AK612">
            <v>8619655107</v>
          </cell>
          <cell r="AL612" t="str">
            <v>VPO-ALNIYAWAS,RIYAN BARI,ALNIYAWAS,341513</v>
          </cell>
          <cell r="AM612">
            <v>16</v>
          </cell>
          <cell r="AN612">
            <v>11</v>
          </cell>
          <cell r="AO612" t="str">
            <v>B</v>
          </cell>
        </row>
        <row r="613">
          <cell r="Z613">
            <v>5196</v>
          </cell>
          <cell r="AA613">
            <v>44754</v>
          </cell>
          <cell r="AB613" t="str">
            <v>manjeet610</v>
          </cell>
          <cell r="AC613" t="str">
            <v>vijay610</v>
          </cell>
          <cell r="AD613" t="str">
            <v>Radha Devi</v>
          </cell>
          <cell r="AE613" t="str">
            <v>F</v>
          </cell>
          <cell r="AF613">
            <v>43518</v>
          </cell>
          <cell r="AG613" t="str">
            <v>OBC</v>
          </cell>
          <cell r="AH613" t="str">
            <v>Hindu</v>
          </cell>
          <cell r="AI613" t="str">
            <v>GOVT. SENIOR SECONDARY SCHOOL ALNIYAWAS (219445)</v>
          </cell>
          <cell r="AJ613">
            <v>8140200308</v>
          </cell>
          <cell r="AK613">
            <v>8619655108</v>
          </cell>
          <cell r="AL613" t="str">
            <v>NATHON KA BAS,RIYANBADI,ALNIYAWAS,341513</v>
          </cell>
          <cell r="AM613">
            <v>16</v>
          </cell>
          <cell r="AN613">
            <v>11</v>
          </cell>
          <cell r="AO613" t="str">
            <v>B</v>
          </cell>
        </row>
        <row r="614">
          <cell r="Z614">
            <v>5221</v>
          </cell>
          <cell r="AA614">
            <v>44755</v>
          </cell>
          <cell r="AB614" t="str">
            <v>manjeet611</v>
          </cell>
          <cell r="AC614" t="str">
            <v>vijay611</v>
          </cell>
          <cell r="AD614" t="str">
            <v>VIMLA</v>
          </cell>
          <cell r="AE614" t="str">
            <v>F</v>
          </cell>
          <cell r="AF614">
            <v>43519</v>
          </cell>
          <cell r="AG614" t="str">
            <v>OBC</v>
          </cell>
          <cell r="AH614" t="str">
            <v>Hindu</v>
          </cell>
          <cell r="AI614" t="str">
            <v>GOVT. SENIOR SECONDARY SCHOOL ALNIYAWAS (219445)</v>
          </cell>
          <cell r="AJ614">
            <v>8140200308</v>
          </cell>
          <cell r="AK614">
            <v>8619655109</v>
          </cell>
          <cell r="AL614" t="str">
            <v>Alniyawas,Riyanbadi,Alniyawas,341513</v>
          </cell>
          <cell r="AM614">
            <v>16</v>
          </cell>
          <cell r="AN614">
            <v>11</v>
          </cell>
          <cell r="AO614" t="str">
            <v>B</v>
          </cell>
        </row>
        <row r="615">
          <cell r="Z615">
            <v>5290</v>
          </cell>
          <cell r="AA615">
            <v>44778</v>
          </cell>
          <cell r="AB615" t="str">
            <v>manjeet612</v>
          </cell>
          <cell r="AC615" t="str">
            <v>vijay612</v>
          </cell>
          <cell r="AD615" t="str">
            <v>Chuka Devi</v>
          </cell>
          <cell r="AE615" t="str">
            <v>F</v>
          </cell>
          <cell r="AF615">
            <v>43520</v>
          </cell>
          <cell r="AG615" t="str">
            <v>OBC</v>
          </cell>
          <cell r="AH615" t="str">
            <v>Hindu</v>
          </cell>
          <cell r="AI615" t="str">
            <v>GOVT. SENIOR SECONDARY SCHOOL ALNIYAWAS (219445)</v>
          </cell>
          <cell r="AJ615">
            <v>8140200308</v>
          </cell>
          <cell r="AK615">
            <v>8619655110</v>
          </cell>
          <cell r="AL615" t="str">
            <v>VPO-ALNIYAWAS,RIYAN BARI,ALNIYAWAS,341513</v>
          </cell>
          <cell r="AM615">
            <v>16</v>
          </cell>
          <cell r="AN615">
            <v>11</v>
          </cell>
          <cell r="AO615" t="str">
            <v>B</v>
          </cell>
        </row>
        <row r="616">
          <cell r="Z616">
            <v>4883</v>
          </cell>
          <cell r="AB616" t="str">
            <v>manjeet613</v>
          </cell>
          <cell r="AC616" t="str">
            <v>vijay613</v>
          </cell>
          <cell r="AD616" t="str">
            <v>SHOBHA DEVI</v>
          </cell>
          <cell r="AE616" t="str">
            <v>F</v>
          </cell>
          <cell r="AF616">
            <v>43521</v>
          </cell>
          <cell r="AG616" t="str">
            <v>OBC</v>
          </cell>
          <cell r="AH616" t="str">
            <v>Hindu</v>
          </cell>
          <cell r="AI616" t="str">
            <v>GOVT. SENIOR SECONDARY SCHOOL ALNIYAWAS (219445)</v>
          </cell>
          <cell r="AJ616">
            <v>8140200308</v>
          </cell>
          <cell r="AK616">
            <v>8619655111</v>
          </cell>
          <cell r="AL616" t="str">
            <v>Alniyawas,Riyanbadi,Alniyawas,341513</v>
          </cell>
          <cell r="AM616">
            <v>18</v>
          </cell>
          <cell r="AN616">
            <v>11</v>
          </cell>
          <cell r="AO616" t="str">
            <v>B</v>
          </cell>
        </row>
        <row r="617">
          <cell r="Z617">
            <v>4811</v>
          </cell>
          <cell r="AB617" t="str">
            <v>manjeet614</v>
          </cell>
          <cell r="AC617" t="str">
            <v>vijay614</v>
          </cell>
          <cell r="AD617" t="str">
            <v>JANKI DEVI</v>
          </cell>
          <cell r="AE617" t="str">
            <v>M</v>
          </cell>
          <cell r="AF617">
            <v>43522</v>
          </cell>
          <cell r="AG617" t="str">
            <v>OBC</v>
          </cell>
          <cell r="AH617" t="str">
            <v>Muslim</v>
          </cell>
          <cell r="AI617" t="str">
            <v>GOVT. SENIOR SECONDARY SCHOOL ALNIYAWAS (219445)</v>
          </cell>
          <cell r="AJ617">
            <v>8140200308</v>
          </cell>
          <cell r="AK617">
            <v>8619655112</v>
          </cell>
          <cell r="AL617" t="str">
            <v>ALNIYAWAS,RIYAN BADI,ALNIYAWAS,341513</v>
          </cell>
          <cell r="AM617">
            <v>16</v>
          </cell>
          <cell r="AN617">
            <v>11</v>
          </cell>
          <cell r="AO617" t="str">
            <v>B</v>
          </cell>
        </row>
        <row r="618">
          <cell r="Z618">
            <v>5092</v>
          </cell>
          <cell r="AA618">
            <v>44453</v>
          </cell>
          <cell r="AB618" t="str">
            <v>manjeet615</v>
          </cell>
          <cell r="AC618" t="str">
            <v>vijay615</v>
          </cell>
          <cell r="AD618" t="str">
            <v>Prakash Kanwar</v>
          </cell>
          <cell r="AE618" t="str">
            <v>M</v>
          </cell>
          <cell r="AF618">
            <v>43523</v>
          </cell>
          <cell r="AG618" t="str">
            <v>OBC</v>
          </cell>
          <cell r="AI618" t="str">
            <v>GOVT. SENIOR SECONDARY SCHOOL ALNIYAWAS (219445)</v>
          </cell>
          <cell r="AJ618">
            <v>8140200308</v>
          </cell>
          <cell r="AK618">
            <v>8619655113</v>
          </cell>
          <cell r="AM618">
            <v>16</v>
          </cell>
          <cell r="AN618">
            <v>11</v>
          </cell>
          <cell r="AO618" t="str">
            <v>B</v>
          </cell>
        </row>
        <row r="619">
          <cell r="Z619">
            <v>4810</v>
          </cell>
          <cell r="AB619" t="str">
            <v>manjeet616</v>
          </cell>
          <cell r="AC619" t="str">
            <v>vijay616</v>
          </cell>
          <cell r="AD619" t="str">
            <v>LALI DEVI</v>
          </cell>
          <cell r="AE619" t="str">
            <v>M</v>
          </cell>
          <cell r="AF619">
            <v>43524</v>
          </cell>
          <cell r="AG619" t="str">
            <v>OBC</v>
          </cell>
          <cell r="AH619" t="str">
            <v>Hindu</v>
          </cell>
          <cell r="AI619" t="str">
            <v>GOVT. SENIOR SECONDARY SCHOOL ALNIYAWAS (219445)</v>
          </cell>
          <cell r="AJ619">
            <v>8140200308</v>
          </cell>
          <cell r="AK619">
            <v>8619655114</v>
          </cell>
          <cell r="AL619" t="str">
            <v>Alniyawas,Riyanbadi,Alniyawas,341513</v>
          </cell>
          <cell r="AM619">
            <v>17</v>
          </cell>
          <cell r="AN619">
            <v>11</v>
          </cell>
          <cell r="AO619" t="str">
            <v>B</v>
          </cell>
        </row>
        <row r="620">
          <cell r="Z620">
            <v>5044</v>
          </cell>
          <cell r="AA620">
            <v>44424</v>
          </cell>
          <cell r="AB620" t="str">
            <v>manjeet617</v>
          </cell>
          <cell r="AC620" t="str">
            <v>vijay617</v>
          </cell>
          <cell r="AD620" t="str">
            <v>Najiran Banu</v>
          </cell>
          <cell r="AE620" t="str">
            <v>M</v>
          </cell>
          <cell r="AF620">
            <v>43525</v>
          </cell>
          <cell r="AG620" t="str">
            <v>OBC</v>
          </cell>
          <cell r="AH620" t="str">
            <v>Hindu</v>
          </cell>
          <cell r="AI620" t="str">
            <v>GOVT. SENIOR SECONDARY SCHOOL ALNIYAWAS (219445)</v>
          </cell>
          <cell r="AJ620">
            <v>8140200308</v>
          </cell>
          <cell r="AK620">
            <v>8619655115</v>
          </cell>
          <cell r="AL620" t="str">
            <v>KALNI,RIYAN BADI,KALNI,341513</v>
          </cell>
          <cell r="AM620">
            <v>16</v>
          </cell>
          <cell r="AN620">
            <v>12</v>
          </cell>
          <cell r="AO620" t="str">
            <v>A</v>
          </cell>
        </row>
        <row r="621">
          <cell r="Z621">
            <v>3773</v>
          </cell>
          <cell r="AB621" t="str">
            <v>manjeet618</v>
          </cell>
          <cell r="AC621" t="str">
            <v>vijay618</v>
          </cell>
          <cell r="AD621" t="str">
            <v>RAZIYA BANOO</v>
          </cell>
          <cell r="AE621" t="str">
            <v>M</v>
          </cell>
          <cell r="AF621">
            <v>43526</v>
          </cell>
          <cell r="AG621" t="str">
            <v>OBC</v>
          </cell>
          <cell r="AH621" t="str">
            <v>Hindu</v>
          </cell>
          <cell r="AI621" t="str">
            <v>GOVT. SENIOR SECONDARY SCHOOL ALNIYAWAS (219445)</v>
          </cell>
          <cell r="AJ621">
            <v>8140200308</v>
          </cell>
          <cell r="AK621">
            <v>8619655116</v>
          </cell>
          <cell r="AL621" t="str">
            <v>ALNIYAWAS,RIYANBADI,ALNIYAWAS,341513</v>
          </cell>
          <cell r="AM621">
            <v>16</v>
          </cell>
          <cell r="AN621">
            <v>12</v>
          </cell>
          <cell r="AO621" t="str">
            <v>A</v>
          </cell>
        </row>
        <row r="622">
          <cell r="Z622">
            <v>5095</v>
          </cell>
          <cell r="AA622">
            <v>44454</v>
          </cell>
          <cell r="AB622" t="str">
            <v>manjeet619</v>
          </cell>
          <cell r="AC622" t="str">
            <v>vijay619</v>
          </cell>
          <cell r="AD622" t="str">
            <v>Firoja Banu</v>
          </cell>
          <cell r="AE622" t="str">
            <v>M</v>
          </cell>
          <cell r="AF622">
            <v>43527</v>
          </cell>
          <cell r="AG622" t="str">
            <v>SC</v>
          </cell>
          <cell r="AH622" t="str">
            <v>Hindu</v>
          </cell>
          <cell r="AI622" t="str">
            <v>GOVT. SENIOR SECONDARY SCHOOL ALNIYAWAS (219445)</v>
          </cell>
          <cell r="AJ622">
            <v>8140200308</v>
          </cell>
          <cell r="AK622">
            <v>8619655117</v>
          </cell>
          <cell r="AL622" t="str">
            <v>Alniyawas,Riyanbadi,Alniyawas,341513</v>
          </cell>
          <cell r="AM622">
            <v>16</v>
          </cell>
          <cell r="AN622">
            <v>12</v>
          </cell>
          <cell r="AO622" t="str">
            <v>A</v>
          </cell>
        </row>
        <row r="623">
          <cell r="Z623">
            <v>5063</v>
          </cell>
          <cell r="AA623">
            <v>44439</v>
          </cell>
          <cell r="AB623" t="str">
            <v>manjeet620</v>
          </cell>
          <cell r="AC623" t="str">
            <v>vijay620</v>
          </cell>
          <cell r="AD623" t="str">
            <v>Sahita Banu</v>
          </cell>
          <cell r="AE623" t="str">
            <v>M</v>
          </cell>
          <cell r="AF623">
            <v>43528</v>
          </cell>
          <cell r="AG623" t="str">
            <v>GEN</v>
          </cell>
          <cell r="AH623" t="str">
            <v>Hindu</v>
          </cell>
          <cell r="AI623" t="str">
            <v>GOVT. SENIOR SECONDARY SCHOOL ALNIYAWAS (219445)</v>
          </cell>
          <cell r="AJ623">
            <v>8140200308</v>
          </cell>
          <cell r="AK623">
            <v>8619655118</v>
          </cell>
          <cell r="AL623" t="str">
            <v>Alniyawas,Riyanbadi,Alniyawas,341513</v>
          </cell>
          <cell r="AM623">
            <v>16</v>
          </cell>
          <cell r="AN623">
            <v>12</v>
          </cell>
          <cell r="AO623" t="str">
            <v>A</v>
          </cell>
        </row>
        <row r="624">
          <cell r="Z624">
            <v>4532</v>
          </cell>
          <cell r="AB624" t="str">
            <v>manjeet621</v>
          </cell>
          <cell r="AC624" t="str">
            <v>vijay621</v>
          </cell>
          <cell r="AD624" t="str">
            <v>MUNNI KANWAR</v>
          </cell>
          <cell r="AE624" t="str">
            <v>M</v>
          </cell>
          <cell r="AF624">
            <v>43529</v>
          </cell>
          <cell r="AG624" t="str">
            <v>SC</v>
          </cell>
          <cell r="AH624" t="str">
            <v>Hindu</v>
          </cell>
          <cell r="AI624" t="str">
            <v>GOVT. SENIOR SECONDARY SCHOOL ALNIYAWAS (219445)</v>
          </cell>
          <cell r="AJ624">
            <v>8140200308</v>
          </cell>
          <cell r="AK624">
            <v>8619655119</v>
          </cell>
          <cell r="AL624" t="str">
            <v>Surajgar,Riyanbadi,Surajgar,341513</v>
          </cell>
          <cell r="AM624">
            <v>16</v>
          </cell>
          <cell r="AN624">
            <v>12</v>
          </cell>
          <cell r="AO624" t="str">
            <v>A</v>
          </cell>
        </row>
        <row r="625">
          <cell r="Z625">
            <v>4684</v>
          </cell>
          <cell r="AB625" t="str">
            <v>manjeet622</v>
          </cell>
          <cell r="AC625" t="str">
            <v>vijay622</v>
          </cell>
          <cell r="AD625" t="str">
            <v>CHUKA DEVI</v>
          </cell>
          <cell r="AE625" t="str">
            <v>F</v>
          </cell>
          <cell r="AF625">
            <v>43530</v>
          </cell>
          <cell r="AG625" t="str">
            <v>SC</v>
          </cell>
          <cell r="AH625" t="str">
            <v>Hindu</v>
          </cell>
          <cell r="AI625" t="str">
            <v>GOVT. SENIOR SECONDARY SCHOOL ALNIYAWAS (219445)</v>
          </cell>
          <cell r="AJ625">
            <v>8140200308</v>
          </cell>
          <cell r="AK625">
            <v>8619655120</v>
          </cell>
          <cell r="AL625" t="str">
            <v>Alniyawas,Riyanbadi,Alniyawas,341513</v>
          </cell>
          <cell r="AM625">
            <v>16</v>
          </cell>
          <cell r="AN625">
            <v>12</v>
          </cell>
          <cell r="AO625" t="str">
            <v>A</v>
          </cell>
        </row>
        <row r="626">
          <cell r="Z626">
            <v>4659</v>
          </cell>
          <cell r="AB626" t="str">
            <v>manjeet623</v>
          </cell>
          <cell r="AC626" t="str">
            <v>vijay623</v>
          </cell>
          <cell r="AD626" t="str">
            <v>GEETA DEVI</v>
          </cell>
          <cell r="AE626" t="str">
            <v>F</v>
          </cell>
          <cell r="AF626">
            <v>43531</v>
          </cell>
          <cell r="AG626" t="str">
            <v>SC</v>
          </cell>
          <cell r="AH626" t="str">
            <v>Hindu</v>
          </cell>
          <cell r="AI626" t="str">
            <v>GOVT. SENIOR SECONDARY SCHOOL ALNIYAWAS (219445)</v>
          </cell>
          <cell r="AJ626">
            <v>8140200308</v>
          </cell>
          <cell r="AK626">
            <v>8619655121</v>
          </cell>
          <cell r="AL626" t="str">
            <v>Alniyawas,Riyanbari,Alniyawas,341513</v>
          </cell>
          <cell r="AM626">
            <v>16</v>
          </cell>
          <cell r="AN626">
            <v>12</v>
          </cell>
          <cell r="AO626" t="str">
            <v>A</v>
          </cell>
        </row>
        <row r="627">
          <cell r="Z627">
            <v>4574</v>
          </cell>
          <cell r="AB627" t="str">
            <v>manjeet624</v>
          </cell>
          <cell r="AC627" t="str">
            <v>vijay624</v>
          </cell>
          <cell r="AD627" t="str">
            <v>MANJU DEVI</v>
          </cell>
          <cell r="AE627" t="str">
            <v>F</v>
          </cell>
          <cell r="AF627">
            <v>43532</v>
          </cell>
          <cell r="AG627" t="str">
            <v>GEN</v>
          </cell>
          <cell r="AH627" t="str">
            <v>Hindu</v>
          </cell>
          <cell r="AI627" t="str">
            <v>GOVT. SENIOR SECONDARY SCHOOL ALNIYAWAS (219445)</v>
          </cell>
          <cell r="AJ627">
            <v>8140200308</v>
          </cell>
          <cell r="AK627">
            <v>8619655122</v>
          </cell>
          <cell r="AL627" t="str">
            <v>VPO-ALNIYAWAS,RIYAN BARI,ALNIYAWAS,341513</v>
          </cell>
          <cell r="AM627">
            <v>16</v>
          </cell>
          <cell r="AN627">
            <v>12</v>
          </cell>
          <cell r="AO627" t="str">
            <v>A</v>
          </cell>
        </row>
        <row r="628">
          <cell r="Z628">
            <v>5057</v>
          </cell>
          <cell r="AA628">
            <v>44428</v>
          </cell>
          <cell r="AB628" t="str">
            <v>manjeet625</v>
          </cell>
          <cell r="AC628" t="str">
            <v>vijay625</v>
          </cell>
          <cell r="AD628" t="str">
            <v>Amri Devi</v>
          </cell>
          <cell r="AE628" t="str">
            <v>F</v>
          </cell>
          <cell r="AF628">
            <v>43533</v>
          </cell>
          <cell r="AG628" t="str">
            <v>OBC</v>
          </cell>
          <cell r="AH628" t="str">
            <v>Hindu</v>
          </cell>
          <cell r="AI628" t="str">
            <v>GOVT. SENIOR SECONDARY SCHOOL ALNIYAWAS (219445)</v>
          </cell>
          <cell r="AJ628">
            <v>8140200308</v>
          </cell>
          <cell r="AK628">
            <v>8619655123</v>
          </cell>
          <cell r="AL628" t="str">
            <v>Alniyawas,Riyanbadi,Alniyawas,341513</v>
          </cell>
          <cell r="AM628">
            <v>15</v>
          </cell>
          <cell r="AN628">
            <v>12</v>
          </cell>
          <cell r="AO628" t="str">
            <v>A</v>
          </cell>
        </row>
        <row r="629">
          <cell r="Z629">
            <v>5087</v>
          </cell>
          <cell r="AA629">
            <v>44452</v>
          </cell>
          <cell r="AB629" t="str">
            <v>manjeet626</v>
          </cell>
          <cell r="AC629" t="str">
            <v>vijay626</v>
          </cell>
          <cell r="AD629" t="str">
            <v>Keshar Devi</v>
          </cell>
          <cell r="AE629" t="str">
            <v>M</v>
          </cell>
          <cell r="AF629">
            <v>43534</v>
          </cell>
          <cell r="AG629" t="str">
            <v>OBC</v>
          </cell>
          <cell r="AH629" t="str">
            <v>Hindu</v>
          </cell>
          <cell r="AI629" t="str">
            <v>GOVT. SENIOR SECONDARY SCHOOL ALNIYAWAS (219445)</v>
          </cell>
          <cell r="AJ629">
            <v>8140200308</v>
          </cell>
          <cell r="AK629">
            <v>8619655124</v>
          </cell>
          <cell r="AL629" t="str">
            <v>VPO-ALNIYAWAS,RIYAN BARI,ALNIYAWAS,341513</v>
          </cell>
          <cell r="AM629">
            <v>15</v>
          </cell>
          <cell r="AN629">
            <v>12</v>
          </cell>
          <cell r="AO629" t="str">
            <v>A</v>
          </cell>
        </row>
        <row r="630">
          <cell r="Z630">
            <v>4657</v>
          </cell>
          <cell r="AB630" t="str">
            <v>manjeet627</v>
          </cell>
          <cell r="AC630" t="str">
            <v>vijay627</v>
          </cell>
          <cell r="AD630" t="str">
            <v>SUMAN DEVI</v>
          </cell>
          <cell r="AE630" t="str">
            <v>M</v>
          </cell>
          <cell r="AF630">
            <v>43535</v>
          </cell>
          <cell r="AG630" t="str">
            <v>OBC</v>
          </cell>
          <cell r="AH630" t="str">
            <v>Hindu</v>
          </cell>
          <cell r="AI630" t="str">
            <v>GOVT. SENIOR SECONDARY SCHOOL ALNIYAWAS (219445)</v>
          </cell>
          <cell r="AJ630">
            <v>8140200308</v>
          </cell>
          <cell r="AK630">
            <v>8619655125</v>
          </cell>
          <cell r="AL630" t="str">
            <v>Alniyawas,Riyanbadi,Alniyawas,341513</v>
          </cell>
          <cell r="AM630">
            <v>16</v>
          </cell>
          <cell r="AN630">
            <v>12</v>
          </cell>
          <cell r="AO630" t="str">
            <v>A</v>
          </cell>
        </row>
        <row r="631">
          <cell r="Z631">
            <v>4318</v>
          </cell>
          <cell r="AB631" t="str">
            <v>manjeet628</v>
          </cell>
          <cell r="AC631" t="str">
            <v>vijay628</v>
          </cell>
          <cell r="AD631" t="str">
            <v>MATIYA DEVI</v>
          </cell>
          <cell r="AE631" t="str">
            <v>M</v>
          </cell>
          <cell r="AF631">
            <v>43536</v>
          </cell>
          <cell r="AG631" t="str">
            <v>OBC</v>
          </cell>
          <cell r="AH631" t="str">
            <v>Muslim</v>
          </cell>
          <cell r="AI631" t="str">
            <v>GOVT. SENIOR SECONDARY SCHOOL ALNIYAWAS (219445)</v>
          </cell>
          <cell r="AJ631">
            <v>8140200308</v>
          </cell>
          <cell r="AK631">
            <v>8619655126</v>
          </cell>
          <cell r="AL631" t="str">
            <v>Alniyawas,Riyanbadi,Alniyawas,341513</v>
          </cell>
          <cell r="AM631">
            <v>16</v>
          </cell>
          <cell r="AN631">
            <v>12</v>
          </cell>
          <cell r="AO631" t="str">
            <v>A</v>
          </cell>
        </row>
        <row r="632">
          <cell r="Z632">
            <v>5039</v>
          </cell>
          <cell r="AA632">
            <v>44421</v>
          </cell>
          <cell r="AB632" t="str">
            <v>manjeet629</v>
          </cell>
          <cell r="AC632" t="str">
            <v>vijay629</v>
          </cell>
          <cell r="AD632" t="str">
            <v>Raisa Banu</v>
          </cell>
          <cell r="AE632" t="str">
            <v>F</v>
          </cell>
          <cell r="AF632">
            <v>43537</v>
          </cell>
          <cell r="AG632" t="str">
            <v>SC</v>
          </cell>
          <cell r="AH632" t="str">
            <v>Hindu</v>
          </cell>
          <cell r="AI632" t="str">
            <v>GOVT. SENIOR SECONDARY SCHOOL ALNIYAWAS (219445)</v>
          </cell>
          <cell r="AJ632">
            <v>8140200308</v>
          </cell>
          <cell r="AK632">
            <v>8619655127</v>
          </cell>
          <cell r="AL632" t="str">
            <v>Alniyawas,Riyanbadi,Alniyawas,341513</v>
          </cell>
          <cell r="AM632">
            <v>16</v>
          </cell>
          <cell r="AN632">
            <v>12</v>
          </cell>
          <cell r="AO632" t="str">
            <v>A</v>
          </cell>
        </row>
        <row r="633">
          <cell r="Z633">
            <v>5051</v>
          </cell>
          <cell r="AA633">
            <v>44429</v>
          </cell>
          <cell r="AB633" t="str">
            <v>manjeet630</v>
          </cell>
          <cell r="AC633" t="str">
            <v>vijay630</v>
          </cell>
          <cell r="AD633" t="str">
            <v>Indra Devi</v>
          </cell>
          <cell r="AE633" t="str">
            <v>M</v>
          </cell>
          <cell r="AF633">
            <v>43538</v>
          </cell>
          <cell r="AG633" t="str">
            <v>OBC</v>
          </cell>
          <cell r="AH633" t="str">
            <v>Hindu</v>
          </cell>
          <cell r="AI633" t="str">
            <v>GOVT. SENIOR SECONDARY SCHOOL ALNIYAWAS (219445)</v>
          </cell>
          <cell r="AJ633">
            <v>8140200308</v>
          </cell>
          <cell r="AK633">
            <v>8619655128</v>
          </cell>
          <cell r="AL633" t="str">
            <v>KALNI,RIYAN BADI,KALNI,341513</v>
          </cell>
          <cell r="AM633">
            <v>16</v>
          </cell>
          <cell r="AN633">
            <v>12</v>
          </cell>
          <cell r="AO633" t="str">
            <v>A</v>
          </cell>
        </row>
        <row r="634">
          <cell r="Z634">
            <v>4644</v>
          </cell>
          <cell r="AB634" t="str">
            <v>manjeet631</v>
          </cell>
          <cell r="AC634" t="str">
            <v>vijay631</v>
          </cell>
          <cell r="AD634" t="str">
            <v>GENDA DEVI</v>
          </cell>
          <cell r="AE634" t="str">
            <v>M</v>
          </cell>
          <cell r="AF634">
            <v>43539</v>
          </cell>
          <cell r="AG634" t="str">
            <v>OBC</v>
          </cell>
          <cell r="AH634" t="str">
            <v>Hindu</v>
          </cell>
          <cell r="AI634" t="str">
            <v>GOVT. SENIOR SECONDARY SCHOOL ALNIYAWAS (219445)</v>
          </cell>
          <cell r="AJ634">
            <v>8140200308</v>
          </cell>
          <cell r="AK634">
            <v>8619655129</v>
          </cell>
          <cell r="AL634" t="str">
            <v>Alniyawas,Riyanbadi,Alniyawas,341513</v>
          </cell>
          <cell r="AM634">
            <v>17</v>
          </cell>
          <cell r="AN634">
            <v>12</v>
          </cell>
          <cell r="AO634" t="str">
            <v>A</v>
          </cell>
        </row>
        <row r="635">
          <cell r="Z635">
            <v>4489</v>
          </cell>
          <cell r="AB635" t="str">
            <v>manjeet632</v>
          </cell>
          <cell r="AC635" t="str">
            <v>vijay632</v>
          </cell>
          <cell r="AD635" t="str">
            <v>INDRA DEVI</v>
          </cell>
          <cell r="AE635" t="str">
            <v>M</v>
          </cell>
          <cell r="AF635">
            <v>43540</v>
          </cell>
          <cell r="AG635" t="str">
            <v>GEN</v>
          </cell>
          <cell r="AH635" t="str">
            <v>Hindu</v>
          </cell>
          <cell r="AI635" t="str">
            <v>GOVT. SENIOR SECONDARY SCHOOL ALNIYAWAS (219445)</v>
          </cell>
          <cell r="AJ635">
            <v>8140200308</v>
          </cell>
          <cell r="AK635">
            <v>8619655130</v>
          </cell>
          <cell r="AL635" t="str">
            <v>VPO-ALNIYAWAS,RIYAN BARI,ALNIYAWAS,341513</v>
          </cell>
          <cell r="AM635">
            <v>14</v>
          </cell>
          <cell r="AN635">
            <v>12</v>
          </cell>
          <cell r="AO635" t="str">
            <v>A</v>
          </cell>
        </row>
        <row r="636">
          <cell r="Z636">
            <v>4554</v>
          </cell>
          <cell r="AB636" t="str">
            <v>manjeet633</v>
          </cell>
          <cell r="AC636" t="str">
            <v>vijay633</v>
          </cell>
          <cell r="AD636" t="str">
            <v>RUKMA KANWAR</v>
          </cell>
          <cell r="AE636" t="str">
            <v>M</v>
          </cell>
          <cell r="AF636">
            <v>43541</v>
          </cell>
          <cell r="AG636" t="str">
            <v>GEN</v>
          </cell>
          <cell r="AH636" t="str">
            <v>Hindu</v>
          </cell>
          <cell r="AI636" t="str">
            <v>GOVT. SENIOR SECONDARY SCHOOL ALNIYAWAS (219445)</v>
          </cell>
          <cell r="AJ636">
            <v>8140200308</v>
          </cell>
          <cell r="AK636">
            <v>8619655131</v>
          </cell>
          <cell r="AL636" t="str">
            <v>KODIYA,RIYANBADI,KODIYA,341513</v>
          </cell>
          <cell r="AM636">
            <v>16</v>
          </cell>
          <cell r="AN636">
            <v>12</v>
          </cell>
          <cell r="AO636" t="str">
            <v>A</v>
          </cell>
        </row>
        <row r="637">
          <cell r="Z637">
            <v>4551</v>
          </cell>
          <cell r="AB637" t="str">
            <v>manjeet634</v>
          </cell>
          <cell r="AC637" t="str">
            <v>vijay634</v>
          </cell>
          <cell r="AD637" t="str">
            <v>SEEMA KANWAR</v>
          </cell>
          <cell r="AE637" t="str">
            <v>F</v>
          </cell>
          <cell r="AF637">
            <v>43542</v>
          </cell>
          <cell r="AG637" t="str">
            <v>OBC</v>
          </cell>
          <cell r="AH637" t="str">
            <v>Hindu</v>
          </cell>
          <cell r="AI637" t="str">
            <v>GOVT. SENIOR SECONDARY SCHOOL ALNIYAWAS (219445)</v>
          </cell>
          <cell r="AJ637">
            <v>8140200308</v>
          </cell>
          <cell r="AK637">
            <v>8619655132</v>
          </cell>
          <cell r="AL637" t="str">
            <v>VPO-ALNIYAWAS,RIYAN BARI,ALNIYAWAS,341513</v>
          </cell>
          <cell r="AM637">
            <v>16</v>
          </cell>
          <cell r="AN637">
            <v>12</v>
          </cell>
          <cell r="AO637" t="str">
            <v>A</v>
          </cell>
        </row>
        <row r="638">
          <cell r="Z638">
            <v>4577</v>
          </cell>
          <cell r="AB638" t="str">
            <v>manjeet635</v>
          </cell>
          <cell r="AC638" t="str">
            <v>vijay635</v>
          </cell>
          <cell r="AD638" t="str">
            <v>MANJU DEVI</v>
          </cell>
          <cell r="AE638" t="str">
            <v>F</v>
          </cell>
          <cell r="AF638">
            <v>43543</v>
          </cell>
          <cell r="AG638" t="str">
            <v>SBC</v>
          </cell>
          <cell r="AH638" t="str">
            <v>Hindu</v>
          </cell>
          <cell r="AI638" t="str">
            <v>GOVT. SENIOR SECONDARY SCHOOL ALNIYAWAS (219445)</v>
          </cell>
          <cell r="AJ638">
            <v>8140200308</v>
          </cell>
          <cell r="AK638">
            <v>8619655133</v>
          </cell>
          <cell r="AL638" t="str">
            <v>BASNI JAGGA,RIYAN BADI,BASNI JAGGA,341513</v>
          </cell>
          <cell r="AM638">
            <v>18</v>
          </cell>
          <cell r="AN638">
            <v>12</v>
          </cell>
          <cell r="AO638" t="str">
            <v>A</v>
          </cell>
        </row>
        <row r="639">
          <cell r="Z639">
            <v>4570</v>
          </cell>
          <cell r="AB639" t="str">
            <v>manjeet636</v>
          </cell>
          <cell r="AC639" t="str">
            <v>vijay636</v>
          </cell>
          <cell r="AD639" t="str">
            <v>SHARDA DEVI</v>
          </cell>
          <cell r="AE639" t="str">
            <v>F</v>
          </cell>
          <cell r="AF639">
            <v>43544</v>
          </cell>
          <cell r="AG639" t="str">
            <v>OBC</v>
          </cell>
          <cell r="AH639" t="str">
            <v>Hindu</v>
          </cell>
          <cell r="AI639" t="str">
            <v>GOVT. SENIOR SECONDARY SCHOOL ALNIYAWAS (219445)</v>
          </cell>
          <cell r="AJ639">
            <v>8140200308</v>
          </cell>
          <cell r="AK639">
            <v>8619655134</v>
          </cell>
          <cell r="AL639" t="str">
            <v>KALNI KUMARAN,RIYANBADI,ALNIYAWAS,341513</v>
          </cell>
          <cell r="AM639">
            <v>18</v>
          </cell>
          <cell r="AN639">
            <v>12</v>
          </cell>
          <cell r="AO639" t="str">
            <v>A</v>
          </cell>
        </row>
        <row r="640">
          <cell r="Z640">
            <v>4177</v>
          </cell>
          <cell r="AB640" t="str">
            <v>manjeet637</v>
          </cell>
          <cell r="AC640" t="str">
            <v>vijay637</v>
          </cell>
          <cell r="AD640" t="str">
            <v>GEETA DEVI</v>
          </cell>
          <cell r="AE640" t="str">
            <v>M</v>
          </cell>
          <cell r="AF640">
            <v>43545</v>
          </cell>
          <cell r="AG640" t="str">
            <v>OBC</v>
          </cell>
          <cell r="AH640" t="str">
            <v>Muslim</v>
          </cell>
          <cell r="AI640" t="str">
            <v>GOVT. SENIOR SECONDARY SCHOOL ALNIYAWAS (219445)</v>
          </cell>
          <cell r="AJ640">
            <v>8140200308</v>
          </cell>
          <cell r="AK640">
            <v>8619655135</v>
          </cell>
          <cell r="AL640" t="str">
            <v>ALNIYAWAS,RIYAN BADI,ALNIYAWAS,341513</v>
          </cell>
          <cell r="AM640">
            <v>17</v>
          </cell>
          <cell r="AN640">
            <v>12</v>
          </cell>
          <cell r="AO640" t="str">
            <v>A</v>
          </cell>
        </row>
        <row r="641">
          <cell r="Z641">
            <v>5291</v>
          </cell>
          <cell r="AA641">
            <v>44778</v>
          </cell>
          <cell r="AB641" t="str">
            <v>manjeet638</v>
          </cell>
          <cell r="AC641" t="str">
            <v>vijay638</v>
          </cell>
          <cell r="AD641" t="str">
            <v>Manju</v>
          </cell>
          <cell r="AE641" t="str">
            <v>F</v>
          </cell>
          <cell r="AF641">
            <v>43546</v>
          </cell>
          <cell r="AG641" t="str">
            <v>SC</v>
          </cell>
          <cell r="AH641" t="str">
            <v>Hindu</v>
          </cell>
          <cell r="AI641" t="str">
            <v>GOVT. SENIOR SECONDARY SCHOOL ALNIYAWAS (219445)</v>
          </cell>
          <cell r="AJ641">
            <v>8140200308</v>
          </cell>
          <cell r="AK641">
            <v>8619655136</v>
          </cell>
          <cell r="AL641" t="str">
            <v>GHIVARIYO KI DHANI,RIYANBADI,ALNIYAWAS,341513</v>
          </cell>
          <cell r="AM641">
            <v>14</v>
          </cell>
          <cell r="AN641">
            <v>12</v>
          </cell>
          <cell r="AO641" t="str">
            <v>A</v>
          </cell>
        </row>
        <row r="642">
          <cell r="Z642">
            <v>5053</v>
          </cell>
          <cell r="AA642">
            <v>44429</v>
          </cell>
          <cell r="AB642" t="str">
            <v>manjeet639</v>
          </cell>
          <cell r="AC642" t="str">
            <v>vijay639</v>
          </cell>
          <cell r="AD642" t="str">
            <v>Poonam Devi</v>
          </cell>
          <cell r="AE642" t="str">
            <v>M</v>
          </cell>
          <cell r="AF642">
            <v>43547</v>
          </cell>
          <cell r="AG642" t="str">
            <v>OBC</v>
          </cell>
          <cell r="AH642" t="str">
            <v>Hindu</v>
          </cell>
          <cell r="AI642" t="str">
            <v>GOVT. SENIOR SECONDARY SCHOOL ALNIYAWAS (219445)</v>
          </cell>
          <cell r="AJ642">
            <v>8140200308</v>
          </cell>
          <cell r="AK642">
            <v>8619655137</v>
          </cell>
          <cell r="AL642" t="str">
            <v>ALNIYAWAS,RIYANBADI,ALNIYAWAS,341513</v>
          </cell>
          <cell r="AM642">
            <v>17</v>
          </cell>
          <cell r="AN642">
            <v>12</v>
          </cell>
          <cell r="AO642" t="str">
            <v>A</v>
          </cell>
        </row>
        <row r="643">
          <cell r="Z643">
            <v>4707</v>
          </cell>
          <cell r="AB643" t="str">
            <v>manjeet640</v>
          </cell>
          <cell r="AC643" t="str">
            <v>vijay640</v>
          </cell>
          <cell r="AD643" t="str">
            <v>NENI DEVI</v>
          </cell>
          <cell r="AE643" t="str">
            <v>F</v>
          </cell>
          <cell r="AF643">
            <v>43548</v>
          </cell>
          <cell r="AG643" t="str">
            <v>OBC</v>
          </cell>
          <cell r="AH643" t="str">
            <v>Muslim</v>
          </cell>
          <cell r="AI643" t="str">
            <v>GOVT. SENIOR SECONDARY SCHOOL ALNIYAWAS (219445)</v>
          </cell>
          <cell r="AJ643">
            <v>8140200308</v>
          </cell>
          <cell r="AK643">
            <v>8619655138</v>
          </cell>
          <cell r="AL643" t="str">
            <v>Alniyawas,Riyanbadi,Alniyawas,341513</v>
          </cell>
          <cell r="AM643">
            <v>16</v>
          </cell>
          <cell r="AN643">
            <v>12</v>
          </cell>
          <cell r="AO643" t="str">
            <v>A</v>
          </cell>
        </row>
        <row r="644">
          <cell r="Z644">
            <v>4663</v>
          </cell>
          <cell r="AB644" t="str">
            <v>manjeet641</v>
          </cell>
          <cell r="AC644" t="str">
            <v>vijay641</v>
          </cell>
          <cell r="AD644" t="str">
            <v>MUNNI DEVI</v>
          </cell>
          <cell r="AE644" t="str">
            <v>M</v>
          </cell>
          <cell r="AF644">
            <v>43549</v>
          </cell>
          <cell r="AG644" t="str">
            <v>OBC</v>
          </cell>
          <cell r="AH644" t="str">
            <v>Muslim</v>
          </cell>
          <cell r="AI644" t="str">
            <v>GOVT. SENIOR SECONDARY SCHOOL ALNIYAWAS (219445)</v>
          </cell>
          <cell r="AJ644">
            <v>8140200308</v>
          </cell>
          <cell r="AK644">
            <v>8619655139</v>
          </cell>
          <cell r="AL644" t="str">
            <v>ALNIYAWAS,RIYAN BADI,ALNIYAWAS,341513</v>
          </cell>
          <cell r="AM644">
            <v>16</v>
          </cell>
          <cell r="AN644">
            <v>12</v>
          </cell>
          <cell r="AO644" t="str">
            <v>A</v>
          </cell>
        </row>
        <row r="645">
          <cell r="Z645">
            <v>5038</v>
          </cell>
          <cell r="AA645">
            <v>44421</v>
          </cell>
          <cell r="AB645" t="str">
            <v>manjeet642</v>
          </cell>
          <cell r="AC645" t="str">
            <v>vijay642</v>
          </cell>
          <cell r="AD645" t="str">
            <v>Indra Devi</v>
          </cell>
          <cell r="AE645" t="str">
            <v>F</v>
          </cell>
          <cell r="AF645">
            <v>43550</v>
          </cell>
          <cell r="AG645" t="str">
            <v>OBC</v>
          </cell>
          <cell r="AH645" t="str">
            <v>Muslim</v>
          </cell>
          <cell r="AI645" t="str">
            <v>GOVT. SENIOR SECONDARY SCHOOL ALNIYAWAS (219445)</v>
          </cell>
          <cell r="AJ645">
            <v>8140200308</v>
          </cell>
          <cell r="AK645">
            <v>8619655140</v>
          </cell>
          <cell r="AL645" t="str">
            <v>Alniyawas,Riyanbadi,Alniyawas,341513</v>
          </cell>
          <cell r="AM645">
            <v>16</v>
          </cell>
          <cell r="AN645">
            <v>12</v>
          </cell>
          <cell r="AO645" t="str">
            <v>A</v>
          </cell>
        </row>
        <row r="646">
          <cell r="Z646">
            <v>5055</v>
          </cell>
          <cell r="AA646">
            <v>44432</v>
          </cell>
          <cell r="AB646" t="str">
            <v>manjeet643</v>
          </cell>
          <cell r="AC646" t="str">
            <v>vijay643</v>
          </cell>
          <cell r="AD646" t="str">
            <v>Pushpa Devi</v>
          </cell>
          <cell r="AE646" t="str">
            <v>F</v>
          </cell>
          <cell r="AF646">
            <v>43551</v>
          </cell>
          <cell r="AG646" t="str">
            <v>OBC</v>
          </cell>
          <cell r="AH646" t="str">
            <v>Muslim</v>
          </cell>
          <cell r="AI646" t="str">
            <v>GOVT. SENIOR SECONDARY SCHOOL ALNIYAWAS (219445)</v>
          </cell>
          <cell r="AJ646">
            <v>8140200308</v>
          </cell>
          <cell r="AK646">
            <v>8619655141</v>
          </cell>
          <cell r="AL646" t="str">
            <v>Alniyawas,Riyanbadi,,341513</v>
          </cell>
          <cell r="AM646">
            <v>16</v>
          </cell>
          <cell r="AN646">
            <v>12</v>
          </cell>
          <cell r="AO646" t="str">
            <v>A</v>
          </cell>
        </row>
        <row r="647">
          <cell r="Z647">
            <v>5071</v>
          </cell>
          <cell r="AA647">
            <v>44443</v>
          </cell>
          <cell r="AB647" t="str">
            <v>manjeet644</v>
          </cell>
          <cell r="AC647" t="str">
            <v>vijay644</v>
          </cell>
          <cell r="AD647" t="str">
            <v>Sammu Devi</v>
          </cell>
          <cell r="AE647" t="str">
            <v>F</v>
          </cell>
          <cell r="AF647">
            <v>43552</v>
          </cell>
          <cell r="AG647" t="str">
            <v>OBC</v>
          </cell>
          <cell r="AH647" t="str">
            <v>Muslim</v>
          </cell>
          <cell r="AI647" t="str">
            <v>GOVT. SENIOR SECONDARY SCHOOL ALNIYAWAS (219445)</v>
          </cell>
          <cell r="AJ647">
            <v>8140200308</v>
          </cell>
          <cell r="AK647">
            <v>8619655142</v>
          </cell>
          <cell r="AL647" t="str">
            <v>Alniyawas,Riyanbadi,Alniyawas,341513</v>
          </cell>
          <cell r="AM647">
            <v>16</v>
          </cell>
          <cell r="AN647">
            <v>12</v>
          </cell>
          <cell r="AO647" t="str">
            <v>A</v>
          </cell>
        </row>
        <row r="648">
          <cell r="Z648">
            <v>4708</v>
          </cell>
          <cell r="AB648" t="str">
            <v>manjeet645</v>
          </cell>
          <cell r="AC648" t="str">
            <v>vijay645</v>
          </cell>
          <cell r="AD648" t="str">
            <v>NENI DEVI</v>
          </cell>
          <cell r="AE648" t="str">
            <v>F</v>
          </cell>
          <cell r="AF648">
            <v>43553</v>
          </cell>
          <cell r="AG648" t="str">
            <v>OBC</v>
          </cell>
          <cell r="AH648" t="str">
            <v>Hindu</v>
          </cell>
          <cell r="AI648" t="str">
            <v>GOVT. SENIOR SECONDARY SCHOOL ALNIYAWAS (219445)</v>
          </cell>
          <cell r="AJ648">
            <v>8140200308</v>
          </cell>
          <cell r="AK648">
            <v>8619655143</v>
          </cell>
          <cell r="AL648" t="str">
            <v>ALNIYAWAS,RIYAN BADI,ALNIYAWAS,341513</v>
          </cell>
          <cell r="AM648">
            <v>16</v>
          </cell>
          <cell r="AN648">
            <v>12</v>
          </cell>
          <cell r="AO648" t="str">
            <v>A</v>
          </cell>
        </row>
        <row r="649">
          <cell r="Z649">
            <v>3792</v>
          </cell>
          <cell r="AB649" t="str">
            <v>manjeet646</v>
          </cell>
          <cell r="AC649" t="str">
            <v>vijay646</v>
          </cell>
          <cell r="AD649" t="str">
            <v>ANITA DEVI</v>
          </cell>
          <cell r="AE649" t="str">
            <v>F</v>
          </cell>
          <cell r="AF649">
            <v>43554</v>
          </cell>
          <cell r="AG649" t="str">
            <v>OBC</v>
          </cell>
          <cell r="AH649" t="str">
            <v>Hindu</v>
          </cell>
          <cell r="AI649" t="str">
            <v>GOVT. SENIOR SECONDARY SCHOOL ALNIYAWAS (219445)</v>
          </cell>
          <cell r="AJ649">
            <v>8140200308</v>
          </cell>
          <cell r="AK649">
            <v>8619655144</v>
          </cell>
          <cell r="AL649" t="str">
            <v>Alniyawas,Riyanbadi,Alniyawas,341513</v>
          </cell>
          <cell r="AM649">
            <v>15</v>
          </cell>
          <cell r="AN649">
            <v>12</v>
          </cell>
          <cell r="AO649" t="str">
            <v>A</v>
          </cell>
        </row>
        <row r="650">
          <cell r="Z650">
            <v>5097</v>
          </cell>
          <cell r="AB650" t="str">
            <v>manjeet647</v>
          </cell>
          <cell r="AC650" t="str">
            <v>vijay647</v>
          </cell>
          <cell r="AD650" t="str">
            <v>RAHMAT BANOO</v>
          </cell>
          <cell r="AE650" t="str">
            <v>M</v>
          </cell>
          <cell r="AF650">
            <v>43555</v>
          </cell>
          <cell r="AG650" t="str">
            <v>OBC</v>
          </cell>
          <cell r="AH650" t="str">
            <v>Muslim</v>
          </cell>
          <cell r="AI650" t="str">
            <v>GOVT. SENIOR SECONDARY SCHOOL ALNIYAWAS (219445)</v>
          </cell>
          <cell r="AJ650">
            <v>8140200308</v>
          </cell>
          <cell r="AK650">
            <v>8619655145</v>
          </cell>
          <cell r="AL650" t="str">
            <v>Alniyawas,Riyanbadi,Alniyawas,341513</v>
          </cell>
          <cell r="AM650">
            <v>16</v>
          </cell>
          <cell r="AN650">
            <v>12</v>
          </cell>
          <cell r="AO650" t="str">
            <v>A</v>
          </cell>
        </row>
        <row r="651">
          <cell r="Z651">
            <v>3805</v>
          </cell>
          <cell r="AB651" t="str">
            <v>manjeet648</v>
          </cell>
          <cell r="AC651" t="str">
            <v>vijay648</v>
          </cell>
          <cell r="AD651" t="str">
            <v>NOORJAHAN BEGUM</v>
          </cell>
          <cell r="AE651" t="str">
            <v>M</v>
          </cell>
          <cell r="AF651">
            <v>43556</v>
          </cell>
          <cell r="AG651" t="str">
            <v>GEN</v>
          </cell>
          <cell r="AH651" t="str">
            <v>Hindu</v>
          </cell>
          <cell r="AI651" t="str">
            <v>GOVT. SENIOR SECONDARY SCHOOL ALNIYAWAS (219445)</v>
          </cell>
          <cell r="AJ651">
            <v>8140200308</v>
          </cell>
          <cell r="AK651">
            <v>8619655146</v>
          </cell>
          <cell r="AL651" t="str">
            <v>alniyawas,RIYANBADI,ALNIYAWAS,341513</v>
          </cell>
          <cell r="AM651">
            <v>14</v>
          </cell>
          <cell r="AN651">
            <v>12</v>
          </cell>
          <cell r="AO651" t="str">
            <v>A</v>
          </cell>
        </row>
        <row r="652">
          <cell r="Z652">
            <v>4660</v>
          </cell>
          <cell r="AB652" t="str">
            <v>manjeet649</v>
          </cell>
          <cell r="AC652" t="str">
            <v>vijay649</v>
          </cell>
          <cell r="AD652" t="str">
            <v>GEETA DEVI</v>
          </cell>
          <cell r="AE652" t="str">
            <v>F</v>
          </cell>
          <cell r="AF652">
            <v>43557</v>
          </cell>
          <cell r="AG652" t="str">
            <v>SBC</v>
          </cell>
          <cell r="AI652" t="str">
            <v>GOVT. SENIOR SECONDARY SCHOOL ALNIYAWAS (219445)</v>
          </cell>
          <cell r="AJ652">
            <v>8140200308</v>
          </cell>
          <cell r="AK652">
            <v>8619655147</v>
          </cell>
          <cell r="AM652">
            <v>15</v>
          </cell>
          <cell r="AN652">
            <v>12</v>
          </cell>
          <cell r="AO652" t="str">
            <v>A</v>
          </cell>
        </row>
        <row r="653">
          <cell r="Z653">
            <v>4688</v>
          </cell>
          <cell r="AB653" t="str">
            <v>manjeet650</v>
          </cell>
          <cell r="AC653" t="str">
            <v>vijay650</v>
          </cell>
          <cell r="AD653" t="str">
            <v>MATU DEVI</v>
          </cell>
          <cell r="AE653" t="str">
            <v>M</v>
          </cell>
          <cell r="AF653">
            <v>43558</v>
          </cell>
          <cell r="AG653" t="str">
            <v>OBC</v>
          </cell>
          <cell r="AI653" t="str">
            <v>GOVT. SENIOR SECONDARY SCHOOL ALNIYAWAS (219445)</v>
          </cell>
          <cell r="AJ653">
            <v>8140200308</v>
          </cell>
          <cell r="AK653">
            <v>8619655148</v>
          </cell>
          <cell r="AM653">
            <v>16</v>
          </cell>
          <cell r="AN653">
            <v>12</v>
          </cell>
          <cell r="AO653" t="str">
            <v>A</v>
          </cell>
        </row>
        <row r="654">
          <cell r="Z654">
            <v>4662</v>
          </cell>
          <cell r="AB654" t="str">
            <v>manjeet651</v>
          </cell>
          <cell r="AC654" t="str">
            <v>vijay651</v>
          </cell>
          <cell r="AD654" t="str">
            <v>KAMLA BANU</v>
          </cell>
          <cell r="AE654" t="str">
            <v>F</v>
          </cell>
          <cell r="AF654">
            <v>43559</v>
          </cell>
          <cell r="AG654" t="str">
            <v>SC</v>
          </cell>
          <cell r="AH654" t="str">
            <v>Hindu</v>
          </cell>
          <cell r="AI654" t="str">
            <v>GOVT. SENIOR SECONDARY SCHOOL ALNIYAWAS (219445)</v>
          </cell>
          <cell r="AJ654">
            <v>8140200308</v>
          </cell>
          <cell r="AK654">
            <v>8619655149</v>
          </cell>
          <cell r="AL654" t="str">
            <v>Alniyawas,Riyanbadi,Alniyawas,341513</v>
          </cell>
          <cell r="AM654">
            <v>16</v>
          </cell>
          <cell r="AN654">
            <v>12</v>
          </cell>
          <cell r="AO654" t="str">
            <v>A</v>
          </cell>
        </row>
        <row r="655">
          <cell r="Z655">
            <v>5043</v>
          </cell>
          <cell r="AA655">
            <v>44421</v>
          </cell>
          <cell r="AB655" t="str">
            <v>manjeet652</v>
          </cell>
          <cell r="AC655" t="str">
            <v>vijay652</v>
          </cell>
          <cell r="AD655" t="str">
            <v>Sammu Devi</v>
          </cell>
          <cell r="AE655" t="str">
            <v>F</v>
          </cell>
          <cell r="AF655">
            <v>43560</v>
          </cell>
          <cell r="AG655" t="str">
            <v>OBC</v>
          </cell>
          <cell r="AH655" t="str">
            <v>Muslim</v>
          </cell>
          <cell r="AI655" t="str">
            <v>GOVT. SENIOR SECONDARY SCHOOL ALNIYAWAS (219445)</v>
          </cell>
          <cell r="AJ655">
            <v>8140200308</v>
          </cell>
          <cell r="AK655">
            <v>8619655150</v>
          </cell>
          <cell r="AL655" t="str">
            <v>Alniyawas,Riyanbari,Alniyawas,341513</v>
          </cell>
          <cell r="AM655">
            <v>16</v>
          </cell>
          <cell r="AN655">
            <v>12</v>
          </cell>
          <cell r="AO655" t="str">
            <v>A</v>
          </cell>
        </row>
        <row r="656">
          <cell r="Z656">
            <v>5098</v>
          </cell>
          <cell r="AB656" t="str">
            <v>manjeet653</v>
          </cell>
          <cell r="AC656" t="str">
            <v>vijay653</v>
          </cell>
          <cell r="AD656" t="str">
            <v>SHOBHA DEVI</v>
          </cell>
          <cell r="AE656" t="str">
            <v>F</v>
          </cell>
          <cell r="AF656">
            <v>43561</v>
          </cell>
          <cell r="AG656" t="str">
            <v>SC</v>
          </cell>
          <cell r="AH656" t="str">
            <v>Hindu</v>
          </cell>
          <cell r="AI656" t="str">
            <v>GOVT. SENIOR SECONDARY SCHOOL ALNIYAWAS (219445)</v>
          </cell>
          <cell r="AJ656">
            <v>8140200308</v>
          </cell>
          <cell r="AK656">
            <v>8619655151</v>
          </cell>
          <cell r="AL656" t="str">
            <v>Alniyawas,Riyanbadi,Alniyawas,341513</v>
          </cell>
          <cell r="AM656">
            <v>15</v>
          </cell>
          <cell r="AN656">
            <v>12</v>
          </cell>
          <cell r="AO656" t="str">
            <v>A</v>
          </cell>
        </row>
        <row r="657">
          <cell r="Z657">
            <v>4557</v>
          </cell>
          <cell r="AB657" t="str">
            <v>manjeet654</v>
          </cell>
          <cell r="AC657" t="str">
            <v>vijay654</v>
          </cell>
          <cell r="AD657" t="str">
            <v>REKHA DEVI</v>
          </cell>
          <cell r="AE657" t="str">
            <v>M</v>
          </cell>
          <cell r="AF657">
            <v>43562</v>
          </cell>
          <cell r="AG657" t="str">
            <v>SC</v>
          </cell>
          <cell r="AH657" t="str">
            <v>Hindu</v>
          </cell>
          <cell r="AI657" t="str">
            <v>GOVT. SENIOR SECONDARY SCHOOL ALNIYAWAS (219445)</v>
          </cell>
          <cell r="AJ657">
            <v>8140200308</v>
          </cell>
          <cell r="AK657">
            <v>8619655152</v>
          </cell>
          <cell r="AL657" t="str">
            <v>Alniyawas,Riyanbadi,Alniyawas,341513</v>
          </cell>
          <cell r="AM657">
            <v>15</v>
          </cell>
          <cell r="AN657">
            <v>12</v>
          </cell>
          <cell r="AO657" t="str">
            <v>A</v>
          </cell>
        </row>
        <row r="658">
          <cell r="Z658">
            <v>4020</v>
          </cell>
          <cell r="AB658" t="str">
            <v>manjeet655</v>
          </cell>
          <cell r="AC658" t="str">
            <v>vijay655</v>
          </cell>
          <cell r="AD658" t="str">
            <v>SAMOO DEVI</v>
          </cell>
          <cell r="AE658" t="str">
            <v>M</v>
          </cell>
          <cell r="AF658">
            <v>43563</v>
          </cell>
          <cell r="AG658" t="str">
            <v>OBC</v>
          </cell>
          <cell r="AH658" t="str">
            <v>Hindu</v>
          </cell>
          <cell r="AI658" t="str">
            <v>GOVT. SENIOR SECONDARY SCHOOL ALNIYAWAS (219445)</v>
          </cell>
          <cell r="AJ658">
            <v>8140200308</v>
          </cell>
          <cell r="AK658">
            <v>8619655153</v>
          </cell>
          <cell r="AL658" t="str">
            <v>VPO-ALNIYAWAS,RIYAN BARI,ALNIYAWAS,341513</v>
          </cell>
          <cell r="AM658">
            <v>16</v>
          </cell>
          <cell r="AN658">
            <v>12</v>
          </cell>
          <cell r="AO658" t="str">
            <v>A</v>
          </cell>
        </row>
        <row r="659">
          <cell r="Z659">
            <v>4314</v>
          </cell>
          <cell r="AB659" t="str">
            <v>manjeet656</v>
          </cell>
          <cell r="AC659" t="str">
            <v>vijay656</v>
          </cell>
          <cell r="AD659" t="str">
            <v>SANTOSH DEVI</v>
          </cell>
          <cell r="AE659" t="str">
            <v>M</v>
          </cell>
          <cell r="AF659">
            <v>43564</v>
          </cell>
          <cell r="AG659" t="str">
            <v>OBC</v>
          </cell>
          <cell r="AH659" t="str">
            <v>Hindu</v>
          </cell>
          <cell r="AI659" t="str">
            <v>GOVT. SENIOR SECONDARY SCHOOL ALNIYAWAS (219445)</v>
          </cell>
          <cell r="AJ659">
            <v>8140200308</v>
          </cell>
          <cell r="AK659">
            <v>8619655154</v>
          </cell>
          <cell r="AL659" t="str">
            <v>KODIYA,RIYANBADI,KODIYA,341513</v>
          </cell>
          <cell r="AM659">
            <v>14</v>
          </cell>
          <cell r="AN659">
            <v>12</v>
          </cell>
          <cell r="AO659" t="str">
            <v>A</v>
          </cell>
        </row>
        <row r="660">
          <cell r="Z660">
            <v>4704</v>
          </cell>
          <cell r="AB660" t="str">
            <v>manjeet657</v>
          </cell>
          <cell r="AC660" t="str">
            <v>vijay657</v>
          </cell>
          <cell r="AD660" t="str">
            <v>MADEENA</v>
          </cell>
          <cell r="AE660" t="str">
            <v>F</v>
          </cell>
          <cell r="AF660">
            <v>43565</v>
          </cell>
          <cell r="AG660" t="str">
            <v>OBC</v>
          </cell>
          <cell r="AH660" t="str">
            <v>Hindu</v>
          </cell>
          <cell r="AI660" t="str">
            <v>GOVT. SENIOR SECONDARY SCHOOL ALNIYAWAS (219445)</v>
          </cell>
          <cell r="AJ660">
            <v>8140200308</v>
          </cell>
          <cell r="AK660">
            <v>8619655155</v>
          </cell>
          <cell r="AL660" t="str">
            <v>Alniyawas,Riyanbadi,Alniyawas,341513</v>
          </cell>
          <cell r="AM660">
            <v>16</v>
          </cell>
          <cell r="AN660">
            <v>12</v>
          </cell>
          <cell r="AO660" t="str">
            <v>A</v>
          </cell>
        </row>
        <row r="661">
          <cell r="Z661">
            <v>5021</v>
          </cell>
          <cell r="AB661" t="str">
            <v>manjeet658</v>
          </cell>
          <cell r="AC661" t="str">
            <v>vijay658</v>
          </cell>
          <cell r="AD661" t="str">
            <v>Shobha Devi</v>
          </cell>
          <cell r="AE661" t="str">
            <v>M</v>
          </cell>
          <cell r="AF661">
            <v>43566</v>
          </cell>
          <cell r="AG661" t="str">
            <v>OBC</v>
          </cell>
          <cell r="AH661" t="str">
            <v>Muslim</v>
          </cell>
          <cell r="AI661" t="str">
            <v>GOVT. SENIOR SECONDARY SCHOOL ALNIYAWAS (219445)</v>
          </cell>
          <cell r="AJ661">
            <v>8140200308</v>
          </cell>
          <cell r="AK661">
            <v>8619655156</v>
          </cell>
          <cell r="AL661" t="str">
            <v>Alniyawas,Riyanbadi,Alniyawas,341513</v>
          </cell>
          <cell r="AM661">
            <v>17</v>
          </cell>
          <cell r="AN661">
            <v>12</v>
          </cell>
          <cell r="AO661" t="str">
            <v>A</v>
          </cell>
        </row>
        <row r="662">
          <cell r="Z662">
            <v>4137</v>
          </cell>
          <cell r="AB662" t="str">
            <v>manjeet659</v>
          </cell>
          <cell r="AC662" t="str">
            <v>vijay659</v>
          </cell>
          <cell r="AD662" t="str">
            <v>DHARMI DEVI</v>
          </cell>
          <cell r="AE662" t="str">
            <v>F</v>
          </cell>
          <cell r="AF662">
            <v>43567</v>
          </cell>
          <cell r="AG662" t="str">
            <v>OBC</v>
          </cell>
          <cell r="AH662" t="str">
            <v>Hindu</v>
          </cell>
          <cell r="AI662" t="str">
            <v>GOVT. SENIOR SECONDARY SCHOOL ALNIYAWAS (219445)</v>
          </cell>
          <cell r="AJ662">
            <v>8140200308</v>
          </cell>
          <cell r="AK662">
            <v>8619655157</v>
          </cell>
          <cell r="AL662" t="str">
            <v>Alniyawas,Riyanbadi,Alniyawas,341513</v>
          </cell>
          <cell r="AM662">
            <v>13</v>
          </cell>
          <cell r="AN662">
            <v>12</v>
          </cell>
          <cell r="AO662" t="str">
            <v>A</v>
          </cell>
        </row>
        <row r="663">
          <cell r="Z663">
            <v>5066</v>
          </cell>
          <cell r="AB663" t="str">
            <v>manjeet660</v>
          </cell>
          <cell r="AC663" t="str">
            <v>vijay660</v>
          </cell>
          <cell r="AD663" t="str">
            <v>SHARDA DEVI</v>
          </cell>
          <cell r="AE663" t="str">
            <v>F</v>
          </cell>
          <cell r="AF663">
            <v>43568</v>
          </cell>
          <cell r="AG663" t="str">
            <v>GEN</v>
          </cell>
          <cell r="AH663" t="str">
            <v>Hindu</v>
          </cell>
          <cell r="AI663" t="str">
            <v>GOVT. SENIOR SECONDARY SCHOOL ALNIYAWAS (219445)</v>
          </cell>
          <cell r="AJ663">
            <v>8140200308</v>
          </cell>
          <cell r="AK663">
            <v>8619655158</v>
          </cell>
          <cell r="AL663" t="str">
            <v>VPO-ALNIYAWAS,RIYAN BARI,ALNIYAWAS,341513</v>
          </cell>
          <cell r="AM663">
            <v>17</v>
          </cell>
          <cell r="AN663">
            <v>12</v>
          </cell>
          <cell r="AO663" t="str">
            <v>A</v>
          </cell>
        </row>
        <row r="664">
          <cell r="Z664">
            <v>4464</v>
          </cell>
          <cell r="AB664" t="str">
            <v>manjeet661</v>
          </cell>
          <cell r="AC664" t="str">
            <v>vijay661</v>
          </cell>
          <cell r="AD664" t="str">
            <v>MANJU DEVI</v>
          </cell>
          <cell r="AE664" t="str">
            <v>M</v>
          </cell>
          <cell r="AF664">
            <v>43569</v>
          </cell>
          <cell r="AG664" t="str">
            <v>SC</v>
          </cell>
          <cell r="AH664" t="str">
            <v>Hindu</v>
          </cell>
          <cell r="AI664" t="str">
            <v>GOVT. SENIOR SECONDARY SCHOOL ALNIYAWAS (219445)</v>
          </cell>
          <cell r="AJ664">
            <v>8140200308</v>
          </cell>
          <cell r="AK664">
            <v>8619655159</v>
          </cell>
          <cell r="AL664" t="str">
            <v>Alniyawas,Riyanbadi,Alniyawas,341513</v>
          </cell>
          <cell r="AM664">
            <v>17</v>
          </cell>
          <cell r="AN664">
            <v>12</v>
          </cell>
          <cell r="AO664" t="str">
            <v>A</v>
          </cell>
        </row>
        <row r="665">
          <cell r="Z665">
            <v>4164</v>
          </cell>
          <cell r="AB665" t="str">
            <v>manjeet662</v>
          </cell>
          <cell r="AC665" t="str">
            <v>vijay662</v>
          </cell>
          <cell r="AD665" t="str">
            <v>VIMLA DEVI SHARMA</v>
          </cell>
          <cell r="AE665" t="str">
            <v>F</v>
          </cell>
          <cell r="AF665">
            <v>43570</v>
          </cell>
          <cell r="AG665" t="str">
            <v>OBC</v>
          </cell>
          <cell r="AH665" t="str">
            <v>Hindu</v>
          </cell>
          <cell r="AI665" t="str">
            <v>GOVT. SENIOR SECONDARY SCHOOL ALNIYAWAS (219445)</v>
          </cell>
          <cell r="AJ665">
            <v>8140200308</v>
          </cell>
          <cell r="AK665">
            <v>8619655160</v>
          </cell>
          <cell r="AL665" t="str">
            <v>Kodiya,Riyanbadi,Alniyawas,341513</v>
          </cell>
          <cell r="AM665">
            <v>15</v>
          </cell>
          <cell r="AN665">
            <v>12</v>
          </cell>
          <cell r="AO665" t="str">
            <v>A</v>
          </cell>
        </row>
        <row r="666">
          <cell r="Z666">
            <v>4731</v>
          </cell>
          <cell r="AB666" t="str">
            <v>manjeet663</v>
          </cell>
          <cell r="AC666" t="str">
            <v>vijay663</v>
          </cell>
          <cell r="AD666" t="str">
            <v>SAMU DEVI</v>
          </cell>
          <cell r="AE666" t="str">
            <v>F</v>
          </cell>
          <cell r="AF666">
            <v>43571</v>
          </cell>
          <cell r="AG666" t="str">
            <v>OBC</v>
          </cell>
          <cell r="AH666" t="str">
            <v>Hindu</v>
          </cell>
          <cell r="AI666" t="str">
            <v>GOVT. SENIOR SECONDARY SCHOOL ALNIYAWAS (219445)</v>
          </cell>
          <cell r="AJ666">
            <v>8140200308</v>
          </cell>
          <cell r="AK666">
            <v>8619655161</v>
          </cell>
          <cell r="AL666" t="str">
            <v>VPO-ALNIYAWAS,RIYAN BARI,ALNIYAWAS,341513</v>
          </cell>
          <cell r="AM666">
            <v>18</v>
          </cell>
          <cell r="AN666">
            <v>12</v>
          </cell>
          <cell r="AO666" t="str">
            <v>A</v>
          </cell>
        </row>
        <row r="667">
          <cell r="Z667">
            <v>4348</v>
          </cell>
          <cell r="AB667" t="str">
            <v>manjeet664</v>
          </cell>
          <cell r="AC667" t="str">
            <v>vijay664</v>
          </cell>
          <cell r="AD667" t="str">
            <v>MANJU DEVI</v>
          </cell>
          <cell r="AE667" t="str">
            <v>M</v>
          </cell>
          <cell r="AF667">
            <v>43572</v>
          </cell>
          <cell r="AG667" t="str">
            <v>GEN</v>
          </cell>
          <cell r="AH667" t="str">
            <v>Hindu</v>
          </cell>
          <cell r="AI667" t="str">
            <v>GOVT. SENIOR SECONDARY SCHOOL ALNIYAWAS (219445)</v>
          </cell>
          <cell r="AJ667">
            <v>8140200308</v>
          </cell>
          <cell r="AK667">
            <v>8619655162</v>
          </cell>
          <cell r="AL667" t="str">
            <v>Alniyawas,Riyanbadi,Alniyawas,341513</v>
          </cell>
          <cell r="AM667">
            <v>15</v>
          </cell>
          <cell r="AN667">
            <v>12</v>
          </cell>
          <cell r="AO667" t="str">
            <v>A</v>
          </cell>
        </row>
        <row r="668">
          <cell r="Z668">
            <v>4669</v>
          </cell>
          <cell r="AB668" t="str">
            <v>manjeet665</v>
          </cell>
          <cell r="AC668" t="str">
            <v>vijay665</v>
          </cell>
          <cell r="AD668" t="str">
            <v>KANVRAI DEVI</v>
          </cell>
          <cell r="AE668" t="str">
            <v>M</v>
          </cell>
          <cell r="AF668">
            <v>43573</v>
          </cell>
          <cell r="AG668" t="str">
            <v>OBC</v>
          </cell>
          <cell r="AI668" t="str">
            <v>GOVT. SENIOR SECONDARY SCHOOL ALNIYAWAS (219445)</v>
          </cell>
          <cell r="AJ668">
            <v>8140200308</v>
          </cell>
          <cell r="AK668">
            <v>8619655163</v>
          </cell>
          <cell r="AM668">
            <v>17</v>
          </cell>
          <cell r="AN668">
            <v>12</v>
          </cell>
          <cell r="AO668" t="str">
            <v>A</v>
          </cell>
        </row>
        <row r="669">
          <cell r="Z669">
            <v>3788</v>
          </cell>
          <cell r="AB669" t="str">
            <v>manjeet666</v>
          </cell>
          <cell r="AC669" t="str">
            <v>vijay666</v>
          </cell>
          <cell r="AD669" t="str">
            <v>RAJIYA BEGUM</v>
          </cell>
          <cell r="AE669" t="str">
            <v>F</v>
          </cell>
          <cell r="AF669">
            <v>43574</v>
          </cell>
          <cell r="AG669" t="str">
            <v>OBC</v>
          </cell>
          <cell r="AI669" t="str">
            <v>GOVT. SENIOR SECONDARY SCHOOL ALNIYAWAS (219445)</v>
          </cell>
          <cell r="AJ669">
            <v>8140200308</v>
          </cell>
          <cell r="AK669">
            <v>8619655164</v>
          </cell>
          <cell r="AM669">
            <v>15</v>
          </cell>
          <cell r="AN669">
            <v>12</v>
          </cell>
          <cell r="AO669" t="str">
            <v>A</v>
          </cell>
        </row>
        <row r="670">
          <cell r="Z670">
            <v>4685</v>
          </cell>
          <cell r="AB670" t="str">
            <v>manjeet667</v>
          </cell>
          <cell r="AC670" t="str">
            <v>vijay667</v>
          </cell>
          <cell r="AD670" t="str">
            <v>SUSHILA DEVI</v>
          </cell>
          <cell r="AE670" t="str">
            <v>M</v>
          </cell>
          <cell r="AF670">
            <v>43575</v>
          </cell>
          <cell r="AG670" t="str">
            <v>SC</v>
          </cell>
          <cell r="AH670" t="str">
            <v>Hindu</v>
          </cell>
          <cell r="AI670" t="str">
            <v>GOVT. SENIOR SECONDARY SCHOOL ALNIYAWAS (219445)</v>
          </cell>
          <cell r="AJ670">
            <v>8140200308</v>
          </cell>
          <cell r="AK670">
            <v>8619655165</v>
          </cell>
          <cell r="AL670" t="str">
            <v>Alniyawas,Riyanbadi,Alniyawas,341513</v>
          </cell>
          <cell r="AM670">
            <v>15</v>
          </cell>
          <cell r="AN670">
            <v>12</v>
          </cell>
          <cell r="AO670" t="str">
            <v>A</v>
          </cell>
        </row>
        <row r="671">
          <cell r="Z671">
            <v>4388</v>
          </cell>
          <cell r="AB671" t="str">
            <v>manjeet668</v>
          </cell>
          <cell r="AC671" t="str">
            <v>vijay668</v>
          </cell>
          <cell r="AD671" t="str">
            <v>PREM KANWAR</v>
          </cell>
          <cell r="AE671" t="str">
            <v>M</v>
          </cell>
          <cell r="AF671">
            <v>43576</v>
          </cell>
          <cell r="AG671" t="str">
            <v>OBC</v>
          </cell>
          <cell r="AI671" t="str">
            <v>GOVT. SENIOR SECONDARY SCHOOL ALNIYAWAS (219445)</v>
          </cell>
          <cell r="AJ671">
            <v>8140200308</v>
          </cell>
          <cell r="AK671">
            <v>8619655166</v>
          </cell>
          <cell r="AM671">
            <v>16</v>
          </cell>
          <cell r="AN671">
            <v>12</v>
          </cell>
          <cell r="AO671" t="str">
            <v>A</v>
          </cell>
        </row>
        <row r="672">
          <cell r="Z672">
            <v>4331</v>
          </cell>
          <cell r="AB672" t="str">
            <v>manjeet669</v>
          </cell>
          <cell r="AC672" t="str">
            <v>vijay669</v>
          </cell>
          <cell r="AD672" t="str">
            <v>GEETA DEVI</v>
          </cell>
          <cell r="AE672" t="str">
            <v>F</v>
          </cell>
          <cell r="AF672">
            <v>43577</v>
          </cell>
          <cell r="AG672" t="str">
            <v>OBC</v>
          </cell>
          <cell r="AH672" t="str">
            <v>Hindu</v>
          </cell>
          <cell r="AI672" t="str">
            <v>GOVT. SENIOR SECONDARY SCHOOL ALNIYAWAS (219445)</v>
          </cell>
          <cell r="AJ672">
            <v>8140200308</v>
          </cell>
          <cell r="AK672">
            <v>8619655167</v>
          </cell>
          <cell r="AL672" t="str">
            <v>Alniyawas,Riyanbadi,Alniyawas,341513</v>
          </cell>
          <cell r="AM672">
            <v>15</v>
          </cell>
          <cell r="AN672">
            <v>12</v>
          </cell>
          <cell r="AO672" t="str">
            <v>A</v>
          </cell>
        </row>
        <row r="673">
          <cell r="Z673">
            <v>4509</v>
          </cell>
          <cell r="AB673" t="str">
            <v>manjeet670</v>
          </cell>
          <cell r="AC673" t="str">
            <v>vijay670</v>
          </cell>
          <cell r="AD673" t="str">
            <v>LAXMI DEVI</v>
          </cell>
          <cell r="AE673" t="str">
            <v>M</v>
          </cell>
          <cell r="AF673">
            <v>43578</v>
          </cell>
          <cell r="AG673" t="str">
            <v>SC</v>
          </cell>
          <cell r="AH673" t="str">
            <v>Hindu</v>
          </cell>
          <cell r="AI673" t="str">
            <v>GOVT. SENIOR SECONDARY SCHOOL ALNIYAWAS (219445)</v>
          </cell>
          <cell r="AJ673">
            <v>8140200308</v>
          </cell>
          <cell r="AK673">
            <v>8619655168</v>
          </cell>
          <cell r="AL673" t="str">
            <v>ALNIYAWAS,RIYANBADI,ALNIYAWAS,341513</v>
          </cell>
          <cell r="AM673">
            <v>15</v>
          </cell>
          <cell r="AN673">
            <v>12</v>
          </cell>
          <cell r="AO673" t="str">
            <v>A</v>
          </cell>
        </row>
        <row r="674">
          <cell r="Z674">
            <v>4189</v>
          </cell>
          <cell r="AB674" t="str">
            <v>manjeet671</v>
          </cell>
          <cell r="AC674" t="str">
            <v>vijay671</v>
          </cell>
          <cell r="AD674" t="str">
            <v>MOBINA BANO</v>
          </cell>
          <cell r="AE674" t="str">
            <v>M</v>
          </cell>
          <cell r="AF674">
            <v>43579</v>
          </cell>
          <cell r="AG674" t="str">
            <v>OBC</v>
          </cell>
          <cell r="AI674" t="str">
            <v>GOVT. SENIOR SECONDARY SCHOOL ALNIYAWAS (219445)</v>
          </cell>
          <cell r="AJ674">
            <v>8140200308</v>
          </cell>
          <cell r="AK674">
            <v>8619655169</v>
          </cell>
          <cell r="AM674">
            <v>16</v>
          </cell>
          <cell r="AN674">
            <v>12</v>
          </cell>
          <cell r="AO674" t="str">
            <v>A</v>
          </cell>
        </row>
        <row r="675">
          <cell r="Z675">
            <v>3801</v>
          </cell>
          <cell r="AB675" t="str">
            <v>manjeet672</v>
          </cell>
          <cell r="AC675" t="str">
            <v>vijay672</v>
          </cell>
          <cell r="AD675" t="str">
            <v>HASINA BANOO</v>
          </cell>
          <cell r="AE675" t="str">
            <v>F</v>
          </cell>
          <cell r="AF675">
            <v>43580</v>
          </cell>
          <cell r="AG675" t="str">
            <v>OBC</v>
          </cell>
          <cell r="AH675" t="str">
            <v>Hindu</v>
          </cell>
          <cell r="AI675" t="str">
            <v>GOVT. SENIOR SECONDARY SCHOOL ALNIYAWAS (219445)</v>
          </cell>
          <cell r="AJ675">
            <v>8140200308</v>
          </cell>
          <cell r="AK675">
            <v>8619655170</v>
          </cell>
          <cell r="AL675" t="str">
            <v>MATHANIYA ,RIYAN BADI,MATHANIYA,341031</v>
          </cell>
          <cell r="AM675">
            <v>16</v>
          </cell>
          <cell r="AN675">
            <v>12</v>
          </cell>
          <cell r="AO675" t="str">
            <v>A</v>
          </cell>
        </row>
        <row r="676">
          <cell r="Z676">
            <v>4451</v>
          </cell>
          <cell r="AB676" t="str">
            <v>manjeet673</v>
          </cell>
          <cell r="AC676" t="str">
            <v>vijay673</v>
          </cell>
          <cell r="AD676" t="str">
            <v>PRESTA DEVI</v>
          </cell>
          <cell r="AE676" t="str">
            <v>F</v>
          </cell>
          <cell r="AF676">
            <v>43581</v>
          </cell>
          <cell r="AG676" t="str">
            <v>OBC</v>
          </cell>
          <cell r="AH676" t="str">
            <v>Muslim</v>
          </cell>
          <cell r="AI676" t="str">
            <v>GOVT. SENIOR SECONDARY SCHOOL ALNIYAWAS (219445)</v>
          </cell>
          <cell r="AJ676">
            <v>8140200308</v>
          </cell>
          <cell r="AK676">
            <v>8619655171</v>
          </cell>
          <cell r="AL676" t="str">
            <v>Alniyawas,Riyanbadi,Alniyawas,341513</v>
          </cell>
          <cell r="AM676">
            <v>16</v>
          </cell>
          <cell r="AN676">
            <v>12</v>
          </cell>
          <cell r="AO676" t="str">
            <v>A</v>
          </cell>
        </row>
        <row r="677">
          <cell r="Z677">
            <v>5093</v>
          </cell>
          <cell r="AA677">
            <v>44453</v>
          </cell>
          <cell r="AB677" t="str">
            <v>manjeet674</v>
          </cell>
          <cell r="AC677" t="str">
            <v>vijay674</v>
          </cell>
          <cell r="AD677" t="str">
            <v>Sundari Devi</v>
          </cell>
          <cell r="AE677" t="str">
            <v>F</v>
          </cell>
          <cell r="AF677">
            <v>43582</v>
          </cell>
          <cell r="AG677" t="str">
            <v>OBC</v>
          </cell>
          <cell r="AH677" t="str">
            <v>Hindu</v>
          </cell>
          <cell r="AI677" t="str">
            <v>GOVT. SENIOR SECONDARY SCHOOL ALNIYAWAS (219445)</v>
          </cell>
          <cell r="AJ677">
            <v>8140200308</v>
          </cell>
          <cell r="AK677">
            <v>8619655172</v>
          </cell>
          <cell r="AL677" t="str">
            <v>Alniyawas,Riyanbadi,Alniyawas,341513</v>
          </cell>
          <cell r="AM677">
            <v>15</v>
          </cell>
          <cell r="AN677">
            <v>12</v>
          </cell>
          <cell r="AO677" t="str">
            <v>A</v>
          </cell>
        </row>
        <row r="678">
          <cell r="Z678">
            <v>3790</v>
          </cell>
          <cell r="AB678" t="str">
            <v>manjeet675</v>
          </cell>
          <cell r="AC678" t="str">
            <v>vijay675</v>
          </cell>
          <cell r="AD678" t="str">
            <v>RIYANA</v>
          </cell>
          <cell r="AE678" t="str">
            <v>F</v>
          </cell>
          <cell r="AF678">
            <v>43583</v>
          </cell>
          <cell r="AG678" t="str">
            <v>OBC</v>
          </cell>
          <cell r="AH678" t="str">
            <v>Hindu</v>
          </cell>
          <cell r="AI678" t="str">
            <v>GOVT. SENIOR SECONDARY SCHOOL ALNIYAWAS (219445)</v>
          </cell>
          <cell r="AJ678">
            <v>8140200308</v>
          </cell>
          <cell r="AK678">
            <v>8619655173</v>
          </cell>
          <cell r="AL678" t="str">
            <v>Alniyawas,Riyanbadi,Alniyawas,341513</v>
          </cell>
          <cell r="AM678">
            <v>15</v>
          </cell>
          <cell r="AN678">
            <v>12</v>
          </cell>
          <cell r="AO678" t="str">
            <v>A</v>
          </cell>
        </row>
        <row r="679">
          <cell r="Z679">
            <v>4552</v>
          </cell>
          <cell r="AB679" t="str">
            <v>manjeet676</v>
          </cell>
          <cell r="AC679" t="str">
            <v>vijay676</v>
          </cell>
          <cell r="AD679" t="str">
            <v>SEEMA KANWAR</v>
          </cell>
          <cell r="AE679" t="str">
            <v>M</v>
          </cell>
          <cell r="AF679">
            <v>43584</v>
          </cell>
          <cell r="AG679" t="str">
            <v>OBC</v>
          </cell>
          <cell r="AH679" t="str">
            <v>Hindu</v>
          </cell>
          <cell r="AI679" t="str">
            <v>GOVT. SENIOR SECONDARY SCHOOL ALNIYAWAS (219445)</v>
          </cell>
          <cell r="AJ679">
            <v>8140200308</v>
          </cell>
          <cell r="AK679">
            <v>8619655174</v>
          </cell>
          <cell r="AL679" t="str">
            <v>Alniyawas,Riyanbadi,Alniyawas,341513</v>
          </cell>
          <cell r="AM679">
            <v>15</v>
          </cell>
          <cell r="AN679">
            <v>12</v>
          </cell>
          <cell r="AO679" t="str">
            <v>A</v>
          </cell>
        </row>
        <row r="680">
          <cell r="Z680">
            <v>5056</v>
          </cell>
          <cell r="AA680">
            <v>44433</v>
          </cell>
          <cell r="AB680" t="str">
            <v>manjeet677</v>
          </cell>
          <cell r="AC680" t="str">
            <v>vijay677</v>
          </cell>
          <cell r="AD680" t="str">
            <v>Chandani Devi</v>
          </cell>
          <cell r="AE680" t="str">
            <v>M</v>
          </cell>
          <cell r="AF680">
            <v>43585</v>
          </cell>
          <cell r="AG680" t="str">
            <v>SC</v>
          </cell>
          <cell r="AH680" t="str">
            <v>Hindu</v>
          </cell>
          <cell r="AI680" t="str">
            <v>GOVT. SENIOR SECONDARY SCHOOL ALNIYAWAS (219445)</v>
          </cell>
          <cell r="AJ680">
            <v>8140200308</v>
          </cell>
          <cell r="AK680">
            <v>8619655175</v>
          </cell>
          <cell r="AL680" t="str">
            <v>ALNIYAWAS,RIYAN BADI,ALNIYAWAS,341513</v>
          </cell>
          <cell r="AM680">
            <v>17</v>
          </cell>
          <cell r="AN680">
            <v>12</v>
          </cell>
          <cell r="AO680" t="str">
            <v>A</v>
          </cell>
        </row>
        <row r="681">
          <cell r="Z681">
            <v>4850</v>
          </cell>
          <cell r="AA681">
            <v>44024</v>
          </cell>
          <cell r="AB681" t="str">
            <v>manjeet678</v>
          </cell>
          <cell r="AC681" t="str">
            <v>vijay678</v>
          </cell>
          <cell r="AD681" t="str">
            <v>Shanti Devi</v>
          </cell>
          <cell r="AE681" t="str">
            <v>M</v>
          </cell>
          <cell r="AF681">
            <v>43586</v>
          </cell>
          <cell r="AG681" t="str">
            <v>SC</v>
          </cell>
          <cell r="AI681" t="str">
            <v>GOVT. SENIOR SECONDARY SCHOOL ALNIYAWAS (219445)</v>
          </cell>
          <cell r="AJ681">
            <v>8140200308</v>
          </cell>
          <cell r="AK681">
            <v>8619655176</v>
          </cell>
          <cell r="AM681">
            <v>14</v>
          </cell>
          <cell r="AN681">
            <v>12</v>
          </cell>
          <cell r="AO681" t="str">
            <v>A</v>
          </cell>
        </row>
        <row r="682">
          <cell r="Z682">
            <v>5072</v>
          </cell>
          <cell r="AA682">
            <v>44443</v>
          </cell>
          <cell r="AB682" t="str">
            <v>manjeet679</v>
          </cell>
          <cell r="AC682" t="str">
            <v>vijay679</v>
          </cell>
          <cell r="AD682" t="str">
            <v>Matu Devi</v>
          </cell>
          <cell r="AE682" t="str">
            <v>F</v>
          </cell>
          <cell r="AF682">
            <v>43587</v>
          </cell>
          <cell r="AG682" t="str">
            <v>OBC</v>
          </cell>
          <cell r="AH682" t="str">
            <v>Hindu</v>
          </cell>
          <cell r="AI682" t="str">
            <v>GOVT. SENIOR SECONDARY SCHOOL ALNIYAWAS (219445)</v>
          </cell>
          <cell r="AJ682">
            <v>8140200308</v>
          </cell>
          <cell r="AK682">
            <v>8619655177</v>
          </cell>
          <cell r="AL682" t="str">
            <v>Alniyawas,Riyanbadi,Alniyawas,341513</v>
          </cell>
          <cell r="AM682">
            <v>15</v>
          </cell>
          <cell r="AN682">
            <v>12</v>
          </cell>
          <cell r="AO682" t="str">
            <v>A</v>
          </cell>
        </row>
        <row r="683">
          <cell r="Z683">
            <v>5050</v>
          </cell>
          <cell r="AA683">
            <v>44429</v>
          </cell>
          <cell r="AB683" t="str">
            <v>manjeet680</v>
          </cell>
          <cell r="AC683" t="str">
            <v>vijay680</v>
          </cell>
          <cell r="AD683" t="str">
            <v>Makhmal Devi</v>
          </cell>
          <cell r="AE683" t="str">
            <v>M</v>
          </cell>
          <cell r="AF683">
            <v>43588</v>
          </cell>
          <cell r="AG683" t="str">
            <v>SBC</v>
          </cell>
          <cell r="AH683" t="str">
            <v>Hindu</v>
          </cell>
          <cell r="AI683" t="str">
            <v>GOVT. SENIOR SECONDARY SCHOOL ALNIYAWAS (219445)</v>
          </cell>
          <cell r="AJ683">
            <v>8140200308</v>
          </cell>
          <cell r="AK683">
            <v>8619655178</v>
          </cell>
          <cell r="AL683" t="str">
            <v>Alniyawas,Riyanbadi,Alniyawas,341513</v>
          </cell>
          <cell r="AM683">
            <v>15</v>
          </cell>
          <cell r="AN683">
            <v>12</v>
          </cell>
          <cell r="AO683" t="str">
            <v>A</v>
          </cell>
        </row>
        <row r="684">
          <cell r="Z684">
            <v>4553</v>
          </cell>
          <cell r="AB684" t="str">
            <v>manjeet681</v>
          </cell>
          <cell r="AC684" t="str">
            <v>vijay681</v>
          </cell>
          <cell r="AD684" t="str">
            <v>MUNNI DEVI</v>
          </cell>
          <cell r="AE684" t="str">
            <v>M</v>
          </cell>
          <cell r="AF684">
            <v>43589</v>
          </cell>
          <cell r="AG684" t="str">
            <v>OBC</v>
          </cell>
          <cell r="AH684" t="str">
            <v>Hindu</v>
          </cell>
          <cell r="AI684" t="str">
            <v>GOVT. SENIOR SECONDARY SCHOOL ALNIYAWAS (219445)</v>
          </cell>
          <cell r="AJ684">
            <v>8140200308</v>
          </cell>
          <cell r="AK684">
            <v>8619655179</v>
          </cell>
          <cell r="AL684" t="str">
            <v>Alniyawas,Riyanbadi,Alniyawas,341513</v>
          </cell>
          <cell r="AM684">
            <v>16</v>
          </cell>
          <cell r="AN684">
            <v>12</v>
          </cell>
          <cell r="AO684" t="str">
            <v>A</v>
          </cell>
        </row>
        <row r="685">
          <cell r="Z685">
            <v>4764</v>
          </cell>
          <cell r="AB685" t="str">
            <v>manjeet682</v>
          </cell>
          <cell r="AC685" t="str">
            <v>vijay682</v>
          </cell>
          <cell r="AD685" t="str">
            <v>SUSHILA DEVI</v>
          </cell>
          <cell r="AE685" t="str">
            <v>M</v>
          </cell>
          <cell r="AF685">
            <v>43590</v>
          </cell>
          <cell r="AG685" t="str">
            <v>OBC</v>
          </cell>
          <cell r="AH685" t="str">
            <v>Hindu</v>
          </cell>
          <cell r="AI685" t="str">
            <v>GOVT. SENIOR SECONDARY SCHOOL ALNIYAWAS (219445)</v>
          </cell>
          <cell r="AJ685">
            <v>8140200308</v>
          </cell>
          <cell r="AK685">
            <v>8619655180</v>
          </cell>
          <cell r="AL685" t="str">
            <v>Alniyawas,Riyanbadi,Alniyawas,341513</v>
          </cell>
          <cell r="AM685">
            <v>17</v>
          </cell>
          <cell r="AN685">
            <v>12</v>
          </cell>
          <cell r="AO685" t="str">
            <v>A</v>
          </cell>
        </row>
        <row r="686">
          <cell r="Z686">
            <v>4390</v>
          </cell>
          <cell r="AB686" t="str">
            <v>manjeet683</v>
          </cell>
          <cell r="AC686" t="str">
            <v>vijay683</v>
          </cell>
          <cell r="AD686" t="str">
            <v>CHHOTU KANWAR</v>
          </cell>
          <cell r="AE686" t="str">
            <v>M</v>
          </cell>
          <cell r="AF686">
            <v>43591</v>
          </cell>
          <cell r="AG686" t="str">
            <v>OBC</v>
          </cell>
          <cell r="AH686" t="str">
            <v>Muslim</v>
          </cell>
          <cell r="AI686" t="str">
            <v>GOVT. SENIOR SECONDARY SCHOOL ALNIYAWAS (219445)</v>
          </cell>
          <cell r="AJ686">
            <v>8140200308</v>
          </cell>
          <cell r="AK686">
            <v>8619655181</v>
          </cell>
          <cell r="AL686" t="str">
            <v>ALniyawas,Riyanbadi,Alniyawas,341513</v>
          </cell>
          <cell r="AM686">
            <v>16</v>
          </cell>
          <cell r="AN686">
            <v>12</v>
          </cell>
          <cell r="AO686" t="str">
            <v>A</v>
          </cell>
        </row>
        <row r="687">
          <cell r="Z687">
            <v>5081</v>
          </cell>
          <cell r="AA687">
            <v>44447</v>
          </cell>
          <cell r="AB687" t="str">
            <v>manjeet684</v>
          </cell>
          <cell r="AC687" t="str">
            <v>vijay684</v>
          </cell>
          <cell r="AD687" t="str">
            <v>Bhanwari Devi</v>
          </cell>
          <cell r="AE687" t="str">
            <v>M</v>
          </cell>
          <cell r="AF687">
            <v>43592</v>
          </cell>
          <cell r="AG687" t="str">
            <v>OBC</v>
          </cell>
          <cell r="AH687" t="str">
            <v>Hindu</v>
          </cell>
          <cell r="AI687" t="str">
            <v>GOVT. SENIOR SECONDARY SCHOOL ALNIYAWAS (219445)</v>
          </cell>
          <cell r="AJ687">
            <v>8140200308</v>
          </cell>
          <cell r="AK687">
            <v>8619655182</v>
          </cell>
          <cell r="AL687" t="str">
            <v>Alniyawas,Riyanbadi,Alniyawas,341513</v>
          </cell>
          <cell r="AM687">
            <v>15</v>
          </cell>
          <cell r="AN687">
            <v>12</v>
          </cell>
          <cell r="AO687" t="str">
            <v>B</v>
          </cell>
        </row>
        <row r="688">
          <cell r="Z688">
            <v>4665</v>
          </cell>
          <cell r="AB688" t="str">
            <v>manjeet685</v>
          </cell>
          <cell r="AC688" t="str">
            <v>vijay685</v>
          </cell>
          <cell r="AD688" t="str">
            <v>BHARTI SHARMA</v>
          </cell>
          <cell r="AE688" t="str">
            <v>M</v>
          </cell>
          <cell r="AF688">
            <v>43593</v>
          </cell>
          <cell r="AG688" t="str">
            <v>OBC</v>
          </cell>
          <cell r="AH688" t="str">
            <v>Muslim</v>
          </cell>
          <cell r="AI688" t="str">
            <v>GOVT. SENIOR SECONDARY SCHOOL ALNIYAWAS (219445)</v>
          </cell>
          <cell r="AJ688">
            <v>8140200308</v>
          </cell>
          <cell r="AK688">
            <v>8619655183</v>
          </cell>
          <cell r="AL688" t="str">
            <v>SURAJ GARH,SURAJ GARH,,SURAJ GARH,341513</v>
          </cell>
          <cell r="AM688">
            <v>16</v>
          </cell>
          <cell r="AN688">
            <v>12</v>
          </cell>
          <cell r="AO688" t="str">
            <v>B</v>
          </cell>
        </row>
        <row r="689">
          <cell r="Z689">
            <v>5073</v>
          </cell>
          <cell r="AA689">
            <v>44443</v>
          </cell>
          <cell r="AB689" t="str">
            <v>manjeet686</v>
          </cell>
          <cell r="AC689" t="str">
            <v>vijay686</v>
          </cell>
          <cell r="AD689" t="str">
            <v>Gulshan Banu</v>
          </cell>
          <cell r="AE689" t="str">
            <v>M</v>
          </cell>
          <cell r="AF689">
            <v>43594</v>
          </cell>
          <cell r="AG689" t="str">
            <v>OBC</v>
          </cell>
          <cell r="AH689" t="str">
            <v>Hindu</v>
          </cell>
          <cell r="AI689" t="str">
            <v>GOVT. SENIOR SECONDARY SCHOOL ALNIYAWAS (219445)</v>
          </cell>
          <cell r="AJ689">
            <v>8140200308</v>
          </cell>
          <cell r="AK689">
            <v>8619655184</v>
          </cell>
          <cell r="AL689" t="str">
            <v>Alniyawas,Riyanbadi,Alniyawas,341513</v>
          </cell>
          <cell r="AM689">
            <v>16</v>
          </cell>
          <cell r="AN689">
            <v>12</v>
          </cell>
          <cell r="AO689" t="str">
            <v>B</v>
          </cell>
        </row>
        <row r="690">
          <cell r="Z690">
            <v>4658</v>
          </cell>
          <cell r="AB690" t="str">
            <v>manjeet687</v>
          </cell>
          <cell r="AC690" t="str">
            <v>vijay687</v>
          </cell>
          <cell r="AD690" t="str">
            <v>MAMTA DEVI</v>
          </cell>
          <cell r="AE690" t="str">
            <v>F</v>
          </cell>
          <cell r="AF690">
            <v>43595</v>
          </cell>
          <cell r="AG690" t="str">
            <v>SC</v>
          </cell>
          <cell r="AI690" t="str">
            <v>GOVT. SENIOR SECONDARY SCHOOL ALNIYAWAS (219445)</v>
          </cell>
          <cell r="AJ690">
            <v>8140200308</v>
          </cell>
          <cell r="AK690">
            <v>8619655185</v>
          </cell>
          <cell r="AL690" t="str">
            <v>DASAWAS,RIYAN,DASAWAS,341513</v>
          </cell>
          <cell r="AM690">
            <v>16</v>
          </cell>
          <cell r="AN690">
            <v>12</v>
          </cell>
          <cell r="AO690" t="str">
            <v>B</v>
          </cell>
        </row>
        <row r="691">
          <cell r="Z691">
            <v>4648</v>
          </cell>
          <cell r="AA691">
            <v>43650</v>
          </cell>
          <cell r="AB691" t="str">
            <v>manjeet688</v>
          </cell>
          <cell r="AC691" t="str">
            <v>vijay688</v>
          </cell>
          <cell r="AD691" t="str">
            <v>MUNNI DEVI</v>
          </cell>
          <cell r="AE691" t="str">
            <v>F</v>
          </cell>
          <cell r="AF691">
            <v>43596</v>
          </cell>
          <cell r="AG691" t="str">
            <v>OBC</v>
          </cell>
          <cell r="AH691" t="str">
            <v>Hindu</v>
          </cell>
          <cell r="AI691" t="str">
            <v>GOVT. SENIOR SECONDARY SCHOOL ALNIYAWAS (219445)</v>
          </cell>
          <cell r="AJ691">
            <v>8140200308</v>
          </cell>
          <cell r="AK691">
            <v>8619655186</v>
          </cell>
          <cell r="AL691" t="str">
            <v>MATHANIYA,RIYAN BADI,MATHANIYA,341031</v>
          </cell>
          <cell r="AM691">
            <v>16</v>
          </cell>
          <cell r="AN691">
            <v>12</v>
          </cell>
          <cell r="AO691" t="str">
            <v>B</v>
          </cell>
        </row>
        <row r="692">
          <cell r="Z692">
            <v>4667</v>
          </cell>
          <cell r="AB692" t="str">
            <v>manjeet689</v>
          </cell>
          <cell r="AC692" t="str">
            <v>vijay689</v>
          </cell>
          <cell r="AD692" t="str">
            <v>KANIJA BANU</v>
          </cell>
          <cell r="AE692" t="str">
            <v>F</v>
          </cell>
          <cell r="AF692">
            <v>43597</v>
          </cell>
          <cell r="AG692" t="str">
            <v>OBC</v>
          </cell>
          <cell r="AH692" t="str">
            <v>Hindu</v>
          </cell>
          <cell r="AI692" t="str">
            <v>GOVT. SENIOR SECONDARY SCHOOL ALNIYAWAS (219445)</v>
          </cell>
          <cell r="AJ692">
            <v>8140200308</v>
          </cell>
          <cell r="AK692">
            <v>8619655187</v>
          </cell>
          <cell r="AL692" t="str">
            <v>KODIYA,RIYANBADI,KODIYA,341513</v>
          </cell>
          <cell r="AM692">
            <v>15</v>
          </cell>
          <cell r="AN692">
            <v>12</v>
          </cell>
          <cell r="AO692" t="str">
            <v>B</v>
          </cell>
        </row>
        <row r="693">
          <cell r="Z693">
            <v>4762</v>
          </cell>
          <cell r="AB693" t="str">
            <v>manjeet690</v>
          </cell>
          <cell r="AC693" t="str">
            <v>vijay690</v>
          </cell>
          <cell r="AD693" t="str">
            <v>RAJU DEVI</v>
          </cell>
          <cell r="AE693" t="str">
            <v>F</v>
          </cell>
          <cell r="AF693">
            <v>43598</v>
          </cell>
          <cell r="AG693" t="str">
            <v>OBC</v>
          </cell>
          <cell r="AI693" t="str">
            <v>GOVT. SENIOR SECONDARY SCHOOL ALNIYAWAS (219445)</v>
          </cell>
          <cell r="AJ693">
            <v>8140200308</v>
          </cell>
          <cell r="AK693">
            <v>8619655188</v>
          </cell>
          <cell r="AM693">
            <v>13</v>
          </cell>
          <cell r="AN693">
            <v>12</v>
          </cell>
          <cell r="AO693" t="str">
            <v>B</v>
          </cell>
        </row>
        <row r="694">
          <cell r="Z694">
            <v>4210</v>
          </cell>
          <cell r="AB694" t="str">
            <v>manjeet691</v>
          </cell>
          <cell r="AC694" t="str">
            <v>vijay691</v>
          </cell>
          <cell r="AD694" t="str">
            <v>PHULKI DEVI</v>
          </cell>
          <cell r="AE694" t="str">
            <v>F</v>
          </cell>
          <cell r="AF694">
            <v>43599</v>
          </cell>
          <cell r="AG694" t="str">
            <v>GEN</v>
          </cell>
          <cell r="AI694" t="str">
            <v>GOVT. SENIOR SECONDARY SCHOOL ALNIYAWAS (219445)</v>
          </cell>
          <cell r="AJ694">
            <v>8140200308</v>
          </cell>
          <cell r="AK694">
            <v>8619655189</v>
          </cell>
          <cell r="AM694">
            <v>15</v>
          </cell>
          <cell r="AN694">
            <v>12</v>
          </cell>
          <cell r="AO694" t="str">
            <v>B</v>
          </cell>
        </row>
        <row r="695">
          <cell r="Z695">
            <v>5242</v>
          </cell>
          <cell r="AA695">
            <v>44757</v>
          </cell>
          <cell r="AB695" t="str">
            <v>manjeet692</v>
          </cell>
          <cell r="AC695" t="str">
            <v>vijay692</v>
          </cell>
          <cell r="AD695" t="str">
            <v>Rehmat Banu</v>
          </cell>
          <cell r="AE695" t="str">
            <v>M</v>
          </cell>
          <cell r="AF695">
            <v>43600</v>
          </cell>
          <cell r="AG695" t="str">
            <v>OBC</v>
          </cell>
          <cell r="AH695" t="str">
            <v>Hindu</v>
          </cell>
          <cell r="AI695" t="str">
            <v>GOVT. SENIOR SECONDARY SCHOOL ALNIYAWAS (219445)</v>
          </cell>
          <cell r="AJ695">
            <v>8140200308</v>
          </cell>
          <cell r="AK695">
            <v>8619655190</v>
          </cell>
          <cell r="AL695" t="str">
            <v>ALNIYAWAS,RIYANBADI,ALNIYAWAS,341513</v>
          </cell>
          <cell r="AM695">
            <v>18</v>
          </cell>
          <cell r="AN695">
            <v>12</v>
          </cell>
          <cell r="AO695" t="str">
            <v>B</v>
          </cell>
        </row>
        <row r="696">
          <cell r="Z696">
            <v>5040</v>
          </cell>
          <cell r="AA696">
            <v>44421</v>
          </cell>
          <cell r="AB696" t="str">
            <v>manjeet693</v>
          </cell>
          <cell r="AC696" t="str">
            <v>vijay693</v>
          </cell>
          <cell r="AD696" t="str">
            <v>Rajeshwari Devi</v>
          </cell>
          <cell r="AE696" t="str">
            <v>F</v>
          </cell>
          <cell r="AF696">
            <v>43601</v>
          </cell>
          <cell r="AG696" t="str">
            <v>SC</v>
          </cell>
          <cell r="AH696" t="str">
            <v>Hindu</v>
          </cell>
          <cell r="AI696" t="str">
            <v>GOVT. SENIOR SECONDARY SCHOOL ALNIYAWAS (219445)</v>
          </cell>
          <cell r="AJ696">
            <v>8140200308</v>
          </cell>
          <cell r="AK696">
            <v>8619655191</v>
          </cell>
          <cell r="AL696" t="str">
            <v>ALNIYAWAS,RIYAN BADI,ALNIYAWAS,341510</v>
          </cell>
          <cell r="AM696">
            <v>16</v>
          </cell>
          <cell r="AN696">
            <v>12</v>
          </cell>
          <cell r="AO696" t="str">
            <v>B</v>
          </cell>
        </row>
        <row r="697">
          <cell r="Z697">
            <v>5083</v>
          </cell>
          <cell r="AA697">
            <v>44448</v>
          </cell>
          <cell r="AB697" t="str">
            <v>manjeet694</v>
          </cell>
          <cell r="AC697" t="str">
            <v>vijay694</v>
          </cell>
          <cell r="AD697" t="str">
            <v>Santosh Devi</v>
          </cell>
          <cell r="AE697" t="str">
            <v>F</v>
          </cell>
          <cell r="AF697">
            <v>43602</v>
          </cell>
          <cell r="AG697" t="str">
            <v>SC</v>
          </cell>
          <cell r="AH697" t="str">
            <v>Hindu</v>
          </cell>
          <cell r="AI697" t="str">
            <v>GOVT. SENIOR SECONDARY SCHOOL ALNIYAWAS (219445)</v>
          </cell>
          <cell r="AJ697">
            <v>8140200308</v>
          </cell>
          <cell r="AK697">
            <v>8619655192</v>
          </cell>
          <cell r="AL697" t="str">
            <v>INDRA COLONI,RIYANBADI,ALNIYAWAS,341513</v>
          </cell>
          <cell r="AM697">
            <v>15</v>
          </cell>
          <cell r="AN697">
            <v>12</v>
          </cell>
          <cell r="AO697" t="str">
            <v>B</v>
          </cell>
        </row>
        <row r="698">
          <cell r="Z698">
            <v>4647</v>
          </cell>
          <cell r="AB698" t="str">
            <v>manjeet695</v>
          </cell>
          <cell r="AC698" t="str">
            <v>vijay695</v>
          </cell>
          <cell r="AD698" t="str">
            <v>INDRA DEVI</v>
          </cell>
          <cell r="AE698" t="str">
            <v>M</v>
          </cell>
          <cell r="AF698">
            <v>43603</v>
          </cell>
          <cell r="AG698" t="str">
            <v>OBC</v>
          </cell>
          <cell r="AH698" t="str">
            <v>Hindu</v>
          </cell>
          <cell r="AI698" t="str">
            <v>GOVT. SENIOR SECONDARY SCHOOL ALNIYAWAS (219445)</v>
          </cell>
          <cell r="AJ698">
            <v>8140200308</v>
          </cell>
          <cell r="AK698">
            <v>8619655193</v>
          </cell>
          <cell r="AL698" t="str">
            <v>KODIYA,RIYANBADI,KODIYA,341513</v>
          </cell>
          <cell r="AM698">
            <v>15</v>
          </cell>
          <cell r="AN698">
            <v>12</v>
          </cell>
          <cell r="AO698" t="str">
            <v>B</v>
          </cell>
        </row>
        <row r="699">
          <cell r="Z699">
            <v>4646</v>
          </cell>
          <cell r="AB699" t="str">
            <v>manjeet696</v>
          </cell>
          <cell r="AC699" t="str">
            <v>vijay696</v>
          </cell>
          <cell r="AD699" t="str">
            <v>LAXMI DEVI</v>
          </cell>
          <cell r="AE699" t="str">
            <v>M</v>
          </cell>
          <cell r="AF699">
            <v>43604</v>
          </cell>
          <cell r="AG699" t="str">
            <v>OBC</v>
          </cell>
          <cell r="AH699" t="str">
            <v>Hindu</v>
          </cell>
          <cell r="AI699" t="str">
            <v>GOVT. SENIOR SECONDARY SCHOOL ALNIYAWAS (219445)</v>
          </cell>
          <cell r="AJ699">
            <v>8140200308</v>
          </cell>
          <cell r="AK699">
            <v>8619655194</v>
          </cell>
          <cell r="AL699" t="str">
            <v>Mathaniya,Riyanbadi,Dodiyana,341513</v>
          </cell>
          <cell r="AM699">
            <v>17</v>
          </cell>
          <cell r="AN699">
            <v>12</v>
          </cell>
          <cell r="AO699" t="str">
            <v>B</v>
          </cell>
        </row>
        <row r="700">
          <cell r="Z700">
            <v>5074</v>
          </cell>
          <cell r="AA700">
            <v>44443</v>
          </cell>
          <cell r="AB700" t="str">
            <v>manjeet697</v>
          </cell>
          <cell r="AC700" t="str">
            <v>vijay697</v>
          </cell>
          <cell r="AD700" t="str">
            <v>Reena Kanwar</v>
          </cell>
          <cell r="AE700" t="str">
            <v>M</v>
          </cell>
          <cell r="AF700">
            <v>43605</v>
          </cell>
          <cell r="AG700" t="str">
            <v>OBC</v>
          </cell>
          <cell r="AI700" t="str">
            <v>GOVT. SENIOR SECONDARY SCHOOL ALNIYAWAS (219445)</v>
          </cell>
          <cell r="AJ700">
            <v>8140200308</v>
          </cell>
          <cell r="AK700">
            <v>8619655195</v>
          </cell>
          <cell r="AM700">
            <v>16</v>
          </cell>
          <cell r="AN700">
            <v>12</v>
          </cell>
          <cell r="AO700" t="str">
            <v>B</v>
          </cell>
        </row>
        <row r="701">
          <cell r="Z701">
            <v>3802</v>
          </cell>
          <cell r="AB701" t="str">
            <v>manjeet698</v>
          </cell>
          <cell r="AC701" t="str">
            <v>vijay698</v>
          </cell>
          <cell r="AD701" t="str">
            <v>SALMA BANOO</v>
          </cell>
          <cell r="AE701" t="str">
            <v>M</v>
          </cell>
          <cell r="AF701">
            <v>43606</v>
          </cell>
          <cell r="AG701" t="str">
            <v>SC</v>
          </cell>
          <cell r="AH701" t="str">
            <v>Hindu</v>
          </cell>
          <cell r="AI701" t="str">
            <v>GOVT. SENIOR SECONDARY SCHOOL ALNIYAWAS (219445)</v>
          </cell>
          <cell r="AJ701">
            <v>8140200308</v>
          </cell>
          <cell r="AK701">
            <v>8619655196</v>
          </cell>
          <cell r="AL701" t="str">
            <v>Gayatri Mandir,Riyanbadi,Alniyawas,341513</v>
          </cell>
          <cell r="AM701">
            <v>15</v>
          </cell>
          <cell r="AN701">
            <v>12</v>
          </cell>
          <cell r="AO701" t="str">
            <v>B</v>
          </cell>
        </row>
        <row r="702">
          <cell r="Z702">
            <v>4706</v>
          </cell>
          <cell r="AB702" t="str">
            <v>manjeet699</v>
          </cell>
          <cell r="AC702" t="str">
            <v>vijay699</v>
          </cell>
          <cell r="AD702" t="str">
            <v>MANJU DEVI</v>
          </cell>
          <cell r="AE702" t="str">
            <v>M</v>
          </cell>
          <cell r="AF702">
            <v>43607</v>
          </cell>
          <cell r="AG702" t="str">
            <v>OBC</v>
          </cell>
          <cell r="AH702" t="str">
            <v>Hindu</v>
          </cell>
          <cell r="AI702" t="str">
            <v>GOVT. SENIOR SECONDARY SCHOOL ALNIYAWAS (219445)</v>
          </cell>
          <cell r="AJ702">
            <v>8140200308</v>
          </cell>
          <cell r="AK702">
            <v>8619655197</v>
          </cell>
          <cell r="AL702" t="str">
            <v>ALNIYAWAS,RIYAN BADI,ALNIYAWAS,341513</v>
          </cell>
          <cell r="AM702">
            <v>16</v>
          </cell>
          <cell r="AN702">
            <v>12</v>
          </cell>
          <cell r="AO702" t="str">
            <v>B</v>
          </cell>
        </row>
        <row r="703">
          <cell r="Z703">
            <v>4655</v>
          </cell>
          <cell r="AB703" t="str">
            <v>manjeet700</v>
          </cell>
          <cell r="AC703" t="str">
            <v>vijay700</v>
          </cell>
          <cell r="AD703" t="str">
            <v>SHOBHA DEVI</v>
          </cell>
          <cell r="AE703" t="str">
            <v>F</v>
          </cell>
          <cell r="AF703">
            <v>43608</v>
          </cell>
          <cell r="AG703" t="str">
            <v>GEN</v>
          </cell>
          <cell r="AH703" t="str">
            <v>Hindu</v>
          </cell>
          <cell r="AI703" t="str">
            <v>GOVT. SENIOR SECONDARY SCHOOL ALNIYAWAS (219445)</v>
          </cell>
          <cell r="AJ703">
            <v>8140200308</v>
          </cell>
          <cell r="AK703">
            <v>8619655198</v>
          </cell>
          <cell r="AL703" t="str">
            <v>VPO-ALNIYAWAS,RIYAN BARI,ALNIYAWAS,341513</v>
          </cell>
          <cell r="AM703">
            <v>16</v>
          </cell>
          <cell r="AN703">
            <v>12</v>
          </cell>
          <cell r="AO703" t="str">
            <v>B</v>
          </cell>
        </row>
        <row r="704">
          <cell r="Z704">
            <v>4741</v>
          </cell>
          <cell r="AB704" t="str">
            <v>manjeet701</v>
          </cell>
          <cell r="AC704" t="str">
            <v>vijay701</v>
          </cell>
          <cell r="AD704" t="str">
            <v>PARMA DEVI</v>
          </cell>
          <cell r="AE704" t="str">
            <v>F</v>
          </cell>
          <cell r="AF704">
            <v>43609</v>
          </cell>
          <cell r="AG704" t="str">
            <v>OBC</v>
          </cell>
          <cell r="AI704" t="str">
            <v>GOVT. SENIOR SECONDARY SCHOOL ALNIYAWAS (219445)</v>
          </cell>
          <cell r="AJ704">
            <v>8140200308</v>
          </cell>
          <cell r="AK704">
            <v>8619655199</v>
          </cell>
          <cell r="AM704">
            <v>15</v>
          </cell>
          <cell r="AN704">
            <v>12</v>
          </cell>
          <cell r="AO704" t="str">
            <v>B</v>
          </cell>
        </row>
        <row r="705">
          <cell r="Z705">
            <v>5059</v>
          </cell>
          <cell r="AA705">
            <v>44436</v>
          </cell>
          <cell r="AB705" t="str">
            <v>manjeet702</v>
          </cell>
          <cell r="AC705" t="str">
            <v>vijay702</v>
          </cell>
          <cell r="AD705" t="str">
            <v>Sunita Devi</v>
          </cell>
          <cell r="AE705" t="str">
            <v>F</v>
          </cell>
          <cell r="AF705">
            <v>43610</v>
          </cell>
          <cell r="AG705" t="str">
            <v>OBC</v>
          </cell>
          <cell r="AH705" t="str">
            <v>Hindu</v>
          </cell>
          <cell r="AI705" t="str">
            <v>GOVT. SENIOR SECONDARY SCHOOL ALNIYAWAS (219445)</v>
          </cell>
          <cell r="AJ705">
            <v>8140200308</v>
          </cell>
          <cell r="AK705">
            <v>8619655200</v>
          </cell>
          <cell r="AL705" t="str">
            <v>KALNI,RIYAN BADI,KALNI,341513</v>
          </cell>
          <cell r="AM705">
            <v>16</v>
          </cell>
          <cell r="AN705">
            <v>12</v>
          </cell>
          <cell r="AO705" t="str">
            <v>B</v>
          </cell>
        </row>
        <row r="706">
          <cell r="Z706">
            <v>4597</v>
          </cell>
          <cell r="AB706" t="str">
            <v>manjeet703</v>
          </cell>
          <cell r="AC706" t="str">
            <v>vijay703</v>
          </cell>
          <cell r="AD706" t="str">
            <v>RASAL</v>
          </cell>
          <cell r="AE706" t="str">
            <v>M</v>
          </cell>
          <cell r="AF706">
            <v>43611</v>
          </cell>
          <cell r="AG706" t="str">
            <v>OBC</v>
          </cell>
          <cell r="AH706" t="str">
            <v>Muslim</v>
          </cell>
          <cell r="AI706" t="str">
            <v>GOVT. SENIOR SECONDARY SCHOOL ALNIYAWAS (219445)</v>
          </cell>
          <cell r="AJ706">
            <v>8140200308</v>
          </cell>
          <cell r="AK706">
            <v>8619655201</v>
          </cell>
          <cell r="AL706" t="str">
            <v>Alniyawas,Riyanbadi,Alniyawas,341513</v>
          </cell>
          <cell r="AM706">
            <v>17</v>
          </cell>
          <cell r="AN706">
            <v>12</v>
          </cell>
          <cell r="AO706" t="str">
            <v>B</v>
          </cell>
        </row>
        <row r="707">
          <cell r="Z707">
            <v>4734</v>
          </cell>
          <cell r="AB707" t="str">
            <v>manjeet704</v>
          </cell>
          <cell r="AC707" t="str">
            <v>vijay704</v>
          </cell>
          <cell r="AD707" t="str">
            <v>MATU DEVI</v>
          </cell>
          <cell r="AE707" t="str">
            <v>F</v>
          </cell>
          <cell r="AF707">
            <v>43612</v>
          </cell>
          <cell r="AG707" t="str">
            <v>OBC</v>
          </cell>
          <cell r="AH707" t="str">
            <v>Muslim</v>
          </cell>
          <cell r="AI707" t="str">
            <v>GOVT. SENIOR SECONDARY SCHOOL ALNIYAWAS (219445)</v>
          </cell>
          <cell r="AJ707">
            <v>8140200308</v>
          </cell>
          <cell r="AK707">
            <v>8619655202</v>
          </cell>
          <cell r="AL707" t="str">
            <v>ALNIYAWAS,RIYANBADI,ALNIYAWAS,341513</v>
          </cell>
          <cell r="AM707">
            <v>17</v>
          </cell>
          <cell r="AN707">
            <v>12</v>
          </cell>
          <cell r="AO707" t="str">
            <v>B</v>
          </cell>
        </row>
        <row r="708">
          <cell r="Z708">
            <v>5070</v>
          </cell>
          <cell r="AA708">
            <v>44439</v>
          </cell>
          <cell r="AB708" t="str">
            <v>manjeet705</v>
          </cell>
          <cell r="AC708" t="str">
            <v>vijay705</v>
          </cell>
          <cell r="AD708" t="str">
            <v>Manju Devi</v>
          </cell>
          <cell r="AE708" t="str">
            <v>M</v>
          </cell>
          <cell r="AF708">
            <v>43613</v>
          </cell>
          <cell r="AG708" t="str">
            <v>OBC</v>
          </cell>
          <cell r="AH708" t="str">
            <v>Muslim</v>
          </cell>
          <cell r="AI708" t="str">
            <v>GOVT. SENIOR SECONDARY SCHOOL ALNIYAWAS (219445)</v>
          </cell>
          <cell r="AJ708">
            <v>8140200308</v>
          </cell>
          <cell r="AK708">
            <v>8619655203</v>
          </cell>
          <cell r="AL708" t="str">
            <v>ALNIYAWAS,RIYANBADI,ALNIYAWAS,341513</v>
          </cell>
          <cell r="AM708">
            <v>14</v>
          </cell>
          <cell r="AN708">
            <v>12</v>
          </cell>
          <cell r="AO708" t="str">
            <v>B</v>
          </cell>
        </row>
        <row r="709">
          <cell r="Z709">
            <v>4645</v>
          </cell>
          <cell r="AB709" t="str">
            <v>manjeet706</v>
          </cell>
          <cell r="AC709" t="str">
            <v>vijay706</v>
          </cell>
          <cell r="AD709" t="str">
            <v>SAPU DEVI</v>
          </cell>
          <cell r="AE709" t="str">
            <v>F</v>
          </cell>
          <cell r="AF709">
            <v>43614</v>
          </cell>
          <cell r="AG709" t="str">
            <v>OBC</v>
          </cell>
          <cell r="AI709" t="str">
            <v>GOVT. SENIOR SECONDARY SCHOOL ALNIYAWAS (219445)</v>
          </cell>
          <cell r="AJ709">
            <v>8140200308</v>
          </cell>
          <cell r="AK709">
            <v>8619655204</v>
          </cell>
          <cell r="AM709">
            <v>17</v>
          </cell>
          <cell r="AN709">
            <v>12</v>
          </cell>
          <cell r="AO709" t="str">
            <v>B</v>
          </cell>
        </row>
        <row r="710">
          <cell r="Z710">
            <v>4661</v>
          </cell>
          <cell r="AA710">
            <v>43652</v>
          </cell>
          <cell r="AB710" t="str">
            <v>manjeet707</v>
          </cell>
          <cell r="AC710" t="str">
            <v>vijay707</v>
          </cell>
          <cell r="AD710" t="str">
            <v>BASANTI DEVI</v>
          </cell>
          <cell r="AE710" t="str">
            <v>F</v>
          </cell>
          <cell r="AF710">
            <v>43615</v>
          </cell>
          <cell r="AG710" t="str">
            <v>OBC</v>
          </cell>
          <cell r="AH710" t="str">
            <v>Hindu</v>
          </cell>
          <cell r="AI710" t="str">
            <v>GOVT. SENIOR SECONDARY SCHOOL ALNIYAWAS (219445)</v>
          </cell>
          <cell r="AJ710">
            <v>8140200308</v>
          </cell>
          <cell r="AK710">
            <v>8619655205</v>
          </cell>
          <cell r="AL710" t="str">
            <v>VPO-ALNIYAWAS,RIYAN BARI,ALNIYAWAS,341513</v>
          </cell>
          <cell r="AM710">
            <v>18</v>
          </cell>
          <cell r="AN710">
            <v>12</v>
          </cell>
          <cell r="AO710" t="str">
            <v>B</v>
          </cell>
        </row>
        <row r="711">
          <cell r="Z711">
            <v>5061</v>
          </cell>
          <cell r="AA711">
            <v>44439</v>
          </cell>
          <cell r="AB711" t="str">
            <v>manjeet708</v>
          </cell>
          <cell r="AC711" t="str">
            <v>vijay708</v>
          </cell>
          <cell r="AD711" t="str">
            <v>Vimla Devi</v>
          </cell>
          <cell r="AE711" t="str">
            <v>M</v>
          </cell>
          <cell r="AF711">
            <v>43616</v>
          </cell>
          <cell r="AG711" t="str">
            <v>OBC</v>
          </cell>
          <cell r="AH711" t="str">
            <v>Hindu</v>
          </cell>
          <cell r="AI711" t="str">
            <v>GOVT. SENIOR SECONDARY SCHOOL ALNIYAWAS (219445)</v>
          </cell>
          <cell r="AJ711">
            <v>8140200308</v>
          </cell>
          <cell r="AK711">
            <v>8619655206</v>
          </cell>
          <cell r="AL711" t="str">
            <v>ALNIYAWAS,RIYANBADI,ALNIYAWAS,341513</v>
          </cell>
          <cell r="AM711">
            <v>18</v>
          </cell>
          <cell r="AN711">
            <v>12</v>
          </cell>
          <cell r="AO711" t="str">
            <v>B</v>
          </cell>
        </row>
        <row r="712">
          <cell r="Z712">
            <v>4705</v>
          </cell>
          <cell r="AB712" t="str">
            <v>manjeet709</v>
          </cell>
          <cell r="AC712" t="str">
            <v>vijay709</v>
          </cell>
          <cell r="AD712" t="str">
            <v>AAYCHUKI DEVI</v>
          </cell>
          <cell r="AE712" t="str">
            <v>M</v>
          </cell>
          <cell r="AF712">
            <v>43617</v>
          </cell>
          <cell r="AG712" t="str">
            <v>OBC</v>
          </cell>
          <cell r="AI712" t="str">
            <v>GOVT. SENIOR SECONDARY SCHOOL ALNIYAWAS (219445)</v>
          </cell>
          <cell r="AJ712">
            <v>8140200308</v>
          </cell>
          <cell r="AK712">
            <v>8619655207</v>
          </cell>
          <cell r="AL712" t="str">
            <v>ALniyawas,Riyanbadi,Alniyawas,341513</v>
          </cell>
          <cell r="AM712">
            <v>17</v>
          </cell>
          <cell r="AN712">
            <v>12</v>
          </cell>
          <cell r="AO712" t="str">
            <v>B</v>
          </cell>
        </row>
        <row r="713">
          <cell r="Z713">
            <v>4706</v>
          </cell>
          <cell r="AB713" t="str">
            <v>manjeet710</v>
          </cell>
          <cell r="AC713" t="str">
            <v>vijay710</v>
          </cell>
          <cell r="AD713" t="str">
            <v>AAYCHUKI DEVI</v>
          </cell>
          <cell r="AE713" t="str">
            <v>M</v>
          </cell>
          <cell r="AF713">
            <v>43618</v>
          </cell>
          <cell r="AG713" t="str">
            <v>OBC</v>
          </cell>
          <cell r="AI713" t="str">
            <v>GOVT. SENIOR SECONDARY SCHOOL ALNIYAWAS (219445)</v>
          </cell>
          <cell r="AJ713">
            <v>8140200308</v>
          </cell>
          <cell r="AK713">
            <v>8619655208</v>
          </cell>
          <cell r="AM713">
            <v>16</v>
          </cell>
          <cell r="AN713">
            <v>13</v>
          </cell>
          <cell r="AO713" t="str">
            <v>B</v>
          </cell>
        </row>
        <row r="714">
          <cell r="Z714">
            <v>4707</v>
          </cell>
          <cell r="AB714" t="str">
            <v>manjeet711</v>
          </cell>
          <cell r="AC714" t="str">
            <v>vijay711</v>
          </cell>
          <cell r="AD714" t="str">
            <v>AAYCHUKI DEVI</v>
          </cell>
          <cell r="AE714" t="str">
            <v>M</v>
          </cell>
          <cell r="AF714">
            <v>43619</v>
          </cell>
          <cell r="AG714" t="str">
            <v>SC</v>
          </cell>
          <cell r="AH714" t="str">
            <v>Hindu</v>
          </cell>
          <cell r="AI714" t="str">
            <v>GOVT. SENIOR SECONDARY SCHOOL ALNIYAWAS (219445)</v>
          </cell>
          <cell r="AJ714">
            <v>8140200308</v>
          </cell>
          <cell r="AK714">
            <v>8619655209</v>
          </cell>
          <cell r="AL714" t="str">
            <v>Alniyawas,Riyanbadi,Alniyawas,341513</v>
          </cell>
          <cell r="AM714">
            <v>16</v>
          </cell>
          <cell r="AN714">
            <v>14</v>
          </cell>
          <cell r="AO714" t="str">
            <v>B</v>
          </cell>
        </row>
        <row r="715">
          <cell r="Z715">
            <v>4708</v>
          </cell>
          <cell r="AB715" t="str">
            <v>manjeet712</v>
          </cell>
          <cell r="AC715" t="str">
            <v>vijay712</v>
          </cell>
          <cell r="AD715" t="str">
            <v>AAYCHUKI DEVI</v>
          </cell>
          <cell r="AE715" t="str">
            <v>M</v>
          </cell>
          <cell r="AF715">
            <v>43620</v>
          </cell>
          <cell r="AG715" t="str">
            <v>SC</v>
          </cell>
          <cell r="AI715" t="str">
            <v>GOVT. SENIOR SECONDARY SCHOOL ALNIYAWAS (219445)</v>
          </cell>
          <cell r="AJ715">
            <v>8140200308</v>
          </cell>
          <cell r="AK715">
            <v>8619655210</v>
          </cell>
          <cell r="AM715">
            <v>16</v>
          </cell>
          <cell r="AN715">
            <v>15</v>
          </cell>
          <cell r="AO715" t="str">
            <v>B</v>
          </cell>
        </row>
        <row r="716">
          <cell r="Z716">
            <v>4709</v>
          </cell>
          <cell r="AB716" t="str">
            <v>manjeet713</v>
          </cell>
          <cell r="AC716" t="str">
            <v>vijay713</v>
          </cell>
          <cell r="AD716" t="str">
            <v>AAYCHUKI DEVI</v>
          </cell>
          <cell r="AE716" t="str">
            <v>M</v>
          </cell>
          <cell r="AF716">
            <v>43621</v>
          </cell>
          <cell r="AG716" t="str">
            <v>OBC</v>
          </cell>
          <cell r="AH716" t="str">
            <v>Hindu</v>
          </cell>
          <cell r="AI716" t="str">
            <v>GOVT. SENIOR SECONDARY SCHOOL ALNIYAWAS (219445)</v>
          </cell>
          <cell r="AJ716">
            <v>8140200308</v>
          </cell>
          <cell r="AK716">
            <v>8619655211</v>
          </cell>
          <cell r="AL716" t="str">
            <v>Alniyawas,Riyanbadi,Alniyawas,341513</v>
          </cell>
          <cell r="AM716">
            <v>16</v>
          </cell>
          <cell r="AN716">
            <v>16</v>
          </cell>
          <cell r="AO716" t="str">
            <v>B</v>
          </cell>
        </row>
        <row r="717">
          <cell r="Z717">
            <v>4710</v>
          </cell>
          <cell r="AB717" t="str">
            <v>manjeet714</v>
          </cell>
          <cell r="AC717" t="str">
            <v>vijay714</v>
          </cell>
          <cell r="AD717" t="str">
            <v>AAYCHUKI DEVI</v>
          </cell>
          <cell r="AE717" t="str">
            <v>M</v>
          </cell>
          <cell r="AF717">
            <v>43622</v>
          </cell>
          <cell r="AG717" t="str">
            <v>OBC</v>
          </cell>
          <cell r="AH717" t="str">
            <v>Hindu</v>
          </cell>
          <cell r="AI717" t="str">
            <v>GOVT. SENIOR SECONDARY SCHOOL ALNIYAWAS (219445)</v>
          </cell>
          <cell r="AJ717">
            <v>8140200308</v>
          </cell>
          <cell r="AK717">
            <v>8619655212</v>
          </cell>
          <cell r="AL717" t="str">
            <v>VPO-ALNIYAWAS,RIYAN BARI,ALNIYAWAS,341513</v>
          </cell>
          <cell r="AM717">
            <v>17</v>
          </cell>
          <cell r="AN717">
            <v>17</v>
          </cell>
          <cell r="AO717" t="str">
            <v>B</v>
          </cell>
        </row>
        <row r="718">
          <cell r="Z718">
            <v>4711</v>
          </cell>
          <cell r="AB718" t="str">
            <v>manjeet715</v>
          </cell>
          <cell r="AC718" t="str">
            <v>vijay715</v>
          </cell>
          <cell r="AD718" t="str">
            <v>AAYCHUKI DEVI</v>
          </cell>
          <cell r="AE718" t="str">
            <v>M</v>
          </cell>
          <cell r="AF718">
            <v>43623</v>
          </cell>
          <cell r="AG718" t="str">
            <v>OBC</v>
          </cell>
          <cell r="AH718" t="str">
            <v>Muslim</v>
          </cell>
          <cell r="AI718" t="str">
            <v>GOVT. SENIOR SECONDARY SCHOOL ALNIYAWAS (219445)</v>
          </cell>
          <cell r="AJ718">
            <v>8140200308</v>
          </cell>
          <cell r="AK718">
            <v>8619655213</v>
          </cell>
          <cell r="AL718" t="str">
            <v>KALNI KUMARAN,RIYANBADI,ALNIYAWAS,341513</v>
          </cell>
          <cell r="AM718">
            <v>18</v>
          </cell>
          <cell r="AN718">
            <v>18</v>
          </cell>
          <cell r="AO718" t="str">
            <v>B</v>
          </cell>
        </row>
        <row r="719">
          <cell r="Z719">
            <v>4712</v>
          </cell>
          <cell r="AB719" t="str">
            <v>manjeet716</v>
          </cell>
          <cell r="AC719" t="str">
            <v>vijay716</v>
          </cell>
          <cell r="AD719" t="str">
            <v>AAYCHUKI DEVI</v>
          </cell>
          <cell r="AE719" t="str">
            <v>M</v>
          </cell>
          <cell r="AF719">
            <v>43624</v>
          </cell>
          <cell r="AG719" t="str">
            <v>OBC</v>
          </cell>
          <cell r="AH719" t="str">
            <v>Muslim</v>
          </cell>
          <cell r="AI719" t="str">
            <v>GOVT. SENIOR SECONDARY SCHOOL ALNIYAWAS (219445)</v>
          </cell>
          <cell r="AJ719">
            <v>8140200308</v>
          </cell>
          <cell r="AK719">
            <v>8619655214</v>
          </cell>
          <cell r="AL719" t="str">
            <v>Alniyawas,Riyanbari,Alniyawas,341513</v>
          </cell>
          <cell r="AM719">
            <v>16</v>
          </cell>
          <cell r="AN719">
            <v>19</v>
          </cell>
          <cell r="AO719" t="str">
            <v>B</v>
          </cell>
        </row>
        <row r="720">
          <cell r="Z720">
            <v>4713</v>
          </cell>
          <cell r="AB720" t="str">
            <v>manjeet717</v>
          </cell>
          <cell r="AC720" t="str">
            <v>vijay717</v>
          </cell>
          <cell r="AD720" t="str">
            <v>AAYCHUKI DEVI</v>
          </cell>
          <cell r="AE720" t="str">
            <v>M</v>
          </cell>
          <cell r="AF720">
            <v>43625</v>
          </cell>
          <cell r="AG720" t="str">
            <v>OBC</v>
          </cell>
          <cell r="AH720" t="str">
            <v>Muslim</v>
          </cell>
          <cell r="AI720" t="str">
            <v>GOVT. SENIOR SECONDARY SCHOOL ALNIYAWAS (219445)</v>
          </cell>
          <cell r="AJ720">
            <v>8140200308</v>
          </cell>
          <cell r="AK720">
            <v>8619655215</v>
          </cell>
          <cell r="AL720" t="str">
            <v>Alniyawasa,Riyanbadi,Alniyawas,341513</v>
          </cell>
          <cell r="AM720">
            <v>16</v>
          </cell>
          <cell r="AN720">
            <v>20</v>
          </cell>
          <cell r="AO720" t="str">
            <v>B</v>
          </cell>
        </row>
        <row r="721">
          <cell r="Z721">
            <v>4714</v>
          </cell>
          <cell r="AB721" t="str">
            <v>manjeet718</v>
          </cell>
          <cell r="AC721" t="str">
            <v>vijay718</v>
          </cell>
          <cell r="AD721" t="str">
            <v>AAYCHUKI DEVI</v>
          </cell>
          <cell r="AE721" t="str">
            <v>M</v>
          </cell>
          <cell r="AF721">
            <v>43626</v>
          </cell>
          <cell r="AG721" t="str">
            <v>OBC</v>
          </cell>
          <cell r="AH721" t="str">
            <v>Muslim</v>
          </cell>
          <cell r="AI721" t="str">
            <v>GOVT. SENIOR SECONDARY SCHOOL ALNIYAWAS (219445)</v>
          </cell>
          <cell r="AJ721">
            <v>8140200308</v>
          </cell>
          <cell r="AK721">
            <v>8619655216</v>
          </cell>
          <cell r="AL721" t="str">
            <v>Alniyawas,Riyanbadi,,341513</v>
          </cell>
          <cell r="AM721">
            <v>18</v>
          </cell>
          <cell r="AN721">
            <v>21</v>
          </cell>
          <cell r="AO721" t="str">
            <v>B</v>
          </cell>
        </row>
        <row r="722">
          <cell r="Z722">
            <v>4715</v>
          </cell>
          <cell r="AB722" t="str">
            <v>manjeet719</v>
          </cell>
          <cell r="AC722" t="str">
            <v>vijay719</v>
          </cell>
          <cell r="AD722" t="str">
            <v>AAYCHUKI DEVI</v>
          </cell>
          <cell r="AE722" t="str">
            <v>M</v>
          </cell>
          <cell r="AF722">
            <v>43627</v>
          </cell>
          <cell r="AG722" t="str">
            <v>SC</v>
          </cell>
          <cell r="AH722" t="str">
            <v>Hindu</v>
          </cell>
          <cell r="AI722" t="str">
            <v>GOVT. SENIOR SECONDARY SCHOOL ALNIYAWAS (219445)</v>
          </cell>
          <cell r="AJ722">
            <v>8140200308</v>
          </cell>
          <cell r="AK722">
            <v>8619655217</v>
          </cell>
          <cell r="AL722" t="str">
            <v>ALNIYAWAS,RIYAN,ALNIYAWAS,341513</v>
          </cell>
          <cell r="AM722">
            <v>16</v>
          </cell>
          <cell r="AN722">
            <v>22</v>
          </cell>
          <cell r="AO722" t="str">
            <v>B</v>
          </cell>
        </row>
        <row r="723">
          <cell r="Z723">
            <v>4716</v>
          </cell>
          <cell r="AB723" t="str">
            <v>manjeet720</v>
          </cell>
          <cell r="AC723" t="str">
            <v>vijay720</v>
          </cell>
          <cell r="AD723" t="str">
            <v>AAYCHUKI DEVI</v>
          </cell>
          <cell r="AE723" t="str">
            <v>M</v>
          </cell>
          <cell r="AF723">
            <v>43628</v>
          </cell>
          <cell r="AG723" t="str">
            <v>OBC</v>
          </cell>
          <cell r="AH723" t="str">
            <v>Muslim</v>
          </cell>
          <cell r="AI723" t="str">
            <v>GOVT. SENIOR SECONDARY SCHOOL ALNIYAWAS (219445)</v>
          </cell>
          <cell r="AJ723">
            <v>8140200308</v>
          </cell>
          <cell r="AK723">
            <v>8619655218</v>
          </cell>
          <cell r="AL723" t="str">
            <v>ALniyawas,Riyanbadi,Alniyawas,341513</v>
          </cell>
          <cell r="AM723">
            <v>17</v>
          </cell>
          <cell r="AN723">
            <v>23</v>
          </cell>
          <cell r="AO723" t="str">
            <v>B</v>
          </cell>
        </row>
        <row r="724">
          <cell r="Z724">
            <v>4717</v>
          </cell>
          <cell r="AB724" t="str">
            <v>manjeet721</v>
          </cell>
          <cell r="AC724" t="str">
            <v>vijay721</v>
          </cell>
          <cell r="AD724" t="str">
            <v>AAYCHUKI DEVI</v>
          </cell>
          <cell r="AE724" t="str">
            <v>M</v>
          </cell>
          <cell r="AF724">
            <v>43629</v>
          </cell>
          <cell r="AG724" t="str">
            <v>OBC</v>
          </cell>
          <cell r="AH724" t="str">
            <v>Hindu</v>
          </cell>
          <cell r="AI724" t="str">
            <v>GOVT. SENIOR SECONDARY SCHOOL ALNIYAWAS (219445)</v>
          </cell>
          <cell r="AJ724">
            <v>8140200308</v>
          </cell>
          <cell r="AK724">
            <v>8619655219</v>
          </cell>
          <cell r="AL724" t="str">
            <v>Alniyawas,Riyanbadi,Alniyawas,341513</v>
          </cell>
          <cell r="AM724">
            <v>17</v>
          </cell>
          <cell r="AN724">
            <v>24</v>
          </cell>
          <cell r="AO724" t="str">
            <v>B</v>
          </cell>
        </row>
        <row r="725">
          <cell r="Z725">
            <v>4718</v>
          </cell>
          <cell r="AB725" t="str">
            <v>manjeet722</v>
          </cell>
          <cell r="AC725" t="str">
            <v>vijay722</v>
          </cell>
          <cell r="AD725" t="str">
            <v>AAYCHUKI DEVI</v>
          </cell>
          <cell r="AE725" t="str">
            <v>M</v>
          </cell>
          <cell r="AF725">
            <v>43630</v>
          </cell>
          <cell r="AG725" t="str">
            <v>SBC</v>
          </cell>
          <cell r="AH725" t="str">
            <v>Hindu</v>
          </cell>
          <cell r="AI725" t="str">
            <v>GOVT. SENIOR SECONDARY SCHOOL ALNIYAWAS (219445)</v>
          </cell>
          <cell r="AJ725">
            <v>8140200308</v>
          </cell>
          <cell r="AK725">
            <v>8619655220</v>
          </cell>
          <cell r="AL725" t="str">
            <v>ALNIYAWAS,RIYANBADI,ALNIYAWAS,341513</v>
          </cell>
          <cell r="AM725">
            <v>17</v>
          </cell>
          <cell r="AN725">
            <v>25</v>
          </cell>
          <cell r="AO725" t="str">
            <v>B</v>
          </cell>
        </row>
        <row r="726">
          <cell r="Z726">
            <v>3748</v>
          </cell>
          <cell r="AA726">
            <v>42135</v>
          </cell>
          <cell r="AB726" t="str">
            <v>MAMTA</v>
          </cell>
          <cell r="AC726" t="str">
            <v>KAILASH RAM BAORI</v>
          </cell>
          <cell r="AD726" t="str">
            <v>MUNNI DEVI</v>
          </cell>
          <cell r="AE726" t="str">
            <v>F</v>
          </cell>
          <cell r="AF726">
            <v>38534</v>
          </cell>
          <cell r="AG726" t="str">
            <v>SC</v>
          </cell>
          <cell r="AH726" t="str">
            <v>Hindu</v>
          </cell>
          <cell r="AI726" t="str">
            <v>GOVT. SENIOR SECONDARY SCHOOL ALNIYAWAS (219445)</v>
          </cell>
          <cell r="AJ726">
            <v>8140200308</v>
          </cell>
          <cell r="AK726">
            <v>8619655221</v>
          </cell>
          <cell r="AL726" t="str">
            <v>Alniyawas,Riyanbari,Alniyawas,341513</v>
          </cell>
          <cell r="AM726">
            <v>16</v>
          </cell>
          <cell r="AN726">
            <v>12</v>
          </cell>
          <cell r="AO726" t="str">
            <v>A</v>
          </cell>
        </row>
        <row r="727">
          <cell r="Z727">
            <v>4472</v>
          </cell>
          <cell r="AA727">
            <v>43285</v>
          </cell>
          <cell r="AB727" t="str">
            <v>MAMTA GURJAR</v>
          </cell>
          <cell r="AC727" t="str">
            <v>CHENA RAM GURJAR</v>
          </cell>
          <cell r="AD727" t="str">
            <v>JAMNA DEVI</v>
          </cell>
          <cell r="AE727" t="str">
            <v>F</v>
          </cell>
          <cell r="AF727">
            <v>37931</v>
          </cell>
          <cell r="AG727" t="str">
            <v>SBC</v>
          </cell>
          <cell r="AH727" t="str">
            <v>Hindu</v>
          </cell>
          <cell r="AI727" t="str">
            <v>GOVT. SENIOR SECONDARY SCHOOL ALNIYAWAS (219445)</v>
          </cell>
          <cell r="AJ727">
            <v>8140200308</v>
          </cell>
          <cell r="AK727">
            <v>8619655222</v>
          </cell>
          <cell r="AL727" t="str">
            <v>ALNIYAWAS,RIYANBADI,ALNIYAWAS,341513</v>
          </cell>
          <cell r="AM727">
            <v>18</v>
          </cell>
          <cell r="AN727">
            <v>12</v>
          </cell>
          <cell r="AO727" t="str">
            <v>A</v>
          </cell>
        </row>
        <row r="728">
          <cell r="Z728">
            <v>4225</v>
          </cell>
          <cell r="AA728">
            <v>42570</v>
          </cell>
          <cell r="AB728" t="str">
            <v>MANISH MALI</v>
          </cell>
          <cell r="AC728" t="str">
            <v>LAXMAN RAM</v>
          </cell>
          <cell r="AD728" t="str">
            <v>MANJU DEVI</v>
          </cell>
          <cell r="AE728" t="str">
            <v>M</v>
          </cell>
          <cell r="AF728">
            <v>38806</v>
          </cell>
          <cell r="AG728" t="str">
            <v>OBC</v>
          </cell>
          <cell r="AH728" t="str">
            <v>Hindu</v>
          </cell>
          <cell r="AI728" t="str">
            <v>GOVT. SENIOR SECONDARY SCHOOL ALNIYAWAS (219445)</v>
          </cell>
          <cell r="AJ728">
            <v>8140200308</v>
          </cell>
          <cell r="AK728">
            <v>8619655223</v>
          </cell>
          <cell r="AL728" t="str">
            <v>Alniyawas,Riyanbadi,Alniyawas,341513</v>
          </cell>
          <cell r="AM728">
            <v>15</v>
          </cell>
          <cell r="AN728">
            <v>12</v>
          </cell>
          <cell r="AO728" t="str">
            <v>A</v>
          </cell>
        </row>
        <row r="729">
          <cell r="Z729">
            <v>4777</v>
          </cell>
          <cell r="AA729">
            <v>43297</v>
          </cell>
          <cell r="AB729" t="str">
            <v>MONIKA KANWAR</v>
          </cell>
          <cell r="AC729" t="str">
            <v>DALPAT SINGH</v>
          </cell>
          <cell r="AD729" t="str">
            <v>SUMAN KANWAR</v>
          </cell>
          <cell r="AE729" t="str">
            <v>F</v>
          </cell>
          <cell r="AF729">
            <v>38085</v>
          </cell>
          <cell r="AG729" t="str">
            <v>GEN</v>
          </cell>
          <cell r="AH729" t="str">
            <v>Hindu</v>
          </cell>
          <cell r="AI729" t="str">
            <v>GOVT. SENIOR SECONDARY SCHOOL ALNIYAWAS (219445)</v>
          </cell>
          <cell r="AJ729">
            <v>8140200308</v>
          </cell>
          <cell r="AK729">
            <v>8619655224</v>
          </cell>
          <cell r="AL729" t="str">
            <v>KAROLI,PAOTA,KAROLI,303110</v>
          </cell>
          <cell r="AM729">
            <v>17</v>
          </cell>
          <cell r="AN729">
            <v>12</v>
          </cell>
          <cell r="AO729" t="str">
            <v>A</v>
          </cell>
        </row>
        <row r="730">
          <cell r="Z730">
            <v>4247</v>
          </cell>
          <cell r="AA730">
            <v>42591</v>
          </cell>
          <cell r="AB730" t="str">
            <v>NAEEM MOHAMMAD</v>
          </cell>
          <cell r="AC730" t="str">
            <v>NAWAB ALI</v>
          </cell>
          <cell r="AD730" t="str">
            <v>GULSHAN BANO</v>
          </cell>
          <cell r="AE730" t="str">
            <v>M</v>
          </cell>
          <cell r="AF730">
            <v>37696</v>
          </cell>
          <cell r="AG730" t="str">
            <v>OBC</v>
          </cell>
          <cell r="AH730" t="str">
            <v>Muslim</v>
          </cell>
          <cell r="AI730" t="str">
            <v>GOVT. SENIOR SECONDARY SCHOOL ALNIYAWAS (219445)</v>
          </cell>
          <cell r="AJ730">
            <v>8140200308</v>
          </cell>
          <cell r="AK730">
            <v>8619655225</v>
          </cell>
          <cell r="AL730" t="str">
            <v>Alniyawas,Riyanbadi,Alniyawas,341513</v>
          </cell>
          <cell r="AM730">
            <v>18</v>
          </cell>
          <cell r="AN730">
            <v>12</v>
          </cell>
          <cell r="AO730" t="str">
            <v>A</v>
          </cell>
        </row>
        <row r="731">
          <cell r="Z731">
            <v>3568</v>
          </cell>
          <cell r="AA731">
            <v>41772</v>
          </cell>
          <cell r="AB731" t="str">
            <v>NAZIYA</v>
          </cell>
          <cell r="AC731" t="str">
            <v>MOINUDDIN QURESHI</v>
          </cell>
          <cell r="AD731" t="str">
            <v>RUKAIYA BANU</v>
          </cell>
          <cell r="AE731" t="str">
            <v>F</v>
          </cell>
          <cell r="AF731">
            <v>38170</v>
          </cell>
          <cell r="AG731" t="str">
            <v>OBC</v>
          </cell>
          <cell r="AH731" t="str">
            <v>Muslim</v>
          </cell>
          <cell r="AI731" t="str">
            <v>GOVT. SENIOR SECONDARY SCHOOL ALNIYAWAS (219445)</v>
          </cell>
          <cell r="AJ731">
            <v>8140200308</v>
          </cell>
          <cell r="AK731">
            <v>8619655226</v>
          </cell>
          <cell r="AL731" t="str">
            <v>Alniyawas,Riyanbadi,Alniyawas,341513</v>
          </cell>
          <cell r="AM731">
            <v>17</v>
          </cell>
          <cell r="AN731">
            <v>12</v>
          </cell>
          <cell r="AO731" t="str">
            <v>A</v>
          </cell>
        </row>
        <row r="732">
          <cell r="Z732">
            <v>3762</v>
          </cell>
          <cell r="AA732">
            <v>42135</v>
          </cell>
          <cell r="AB732" t="str">
            <v>NOSHAD SHYA</v>
          </cell>
          <cell r="AC732" t="str">
            <v>GAFFAR SHYA</v>
          </cell>
          <cell r="AD732" t="str">
            <v>BEBI BANOO</v>
          </cell>
          <cell r="AE732" t="str">
            <v>M</v>
          </cell>
          <cell r="AF732">
            <v>38248</v>
          </cell>
          <cell r="AG732" t="str">
            <v>OBC</v>
          </cell>
          <cell r="AH732" t="str">
            <v>Muslim</v>
          </cell>
          <cell r="AI732" t="str">
            <v>GOVT. SENIOR SECONDARY SCHOOL ALNIYAWAS (219445)</v>
          </cell>
          <cell r="AJ732">
            <v>8140200308</v>
          </cell>
          <cell r="AK732">
            <v>8619655227</v>
          </cell>
          <cell r="AL732" t="str">
            <v>Alniyawas,Riyanbari,Alniyawas,341513</v>
          </cell>
          <cell r="AM732">
            <v>17</v>
          </cell>
          <cell r="AN732">
            <v>12</v>
          </cell>
          <cell r="AO732" t="str">
            <v>A</v>
          </cell>
        </row>
        <row r="733">
          <cell r="Z733">
            <v>3962</v>
          </cell>
          <cell r="AA733">
            <v>42187</v>
          </cell>
          <cell r="AB733" t="str">
            <v>POOJA</v>
          </cell>
          <cell r="AC733" t="str">
            <v>RAMSUKH SINGODIYA</v>
          </cell>
          <cell r="AD733" t="str">
            <v>NORATI</v>
          </cell>
          <cell r="AE733" t="str">
            <v>F</v>
          </cell>
          <cell r="AF733">
            <v>37802</v>
          </cell>
          <cell r="AG733" t="str">
            <v>OBC</v>
          </cell>
          <cell r="AH733" t="str">
            <v>Hindu</v>
          </cell>
          <cell r="AI733" t="str">
            <v>GOVT. SENIOR SECONDARY SCHOOL ALNIYAWAS (219445)</v>
          </cell>
          <cell r="AJ733">
            <v>8140200308</v>
          </cell>
          <cell r="AK733">
            <v>8619655228</v>
          </cell>
          <cell r="AL733" t="str">
            <v>Alniyawas,Riyanbadi,Alniyawas,341513</v>
          </cell>
          <cell r="AM733">
            <v>18</v>
          </cell>
          <cell r="AN733">
            <v>12</v>
          </cell>
          <cell r="AO733" t="str">
            <v>A</v>
          </cell>
        </row>
        <row r="734">
          <cell r="Z734">
            <v>3574</v>
          </cell>
          <cell r="AA734">
            <v>41772</v>
          </cell>
          <cell r="AB734" t="str">
            <v>POOJA DEVI</v>
          </cell>
          <cell r="AC734" t="str">
            <v>PARMA RAM CHAUKIDAR</v>
          </cell>
          <cell r="AD734" t="str">
            <v>KAMLA DEVI</v>
          </cell>
          <cell r="AE734" t="str">
            <v>F</v>
          </cell>
          <cell r="AF734">
            <v>38020</v>
          </cell>
          <cell r="AG734" t="str">
            <v>SC</v>
          </cell>
          <cell r="AH734" t="str">
            <v>Hindu</v>
          </cell>
          <cell r="AI734" t="str">
            <v>GOVT. SENIOR SECONDARY SCHOOL ALNIYAWAS (219445)</v>
          </cell>
          <cell r="AJ734">
            <v>8140200308</v>
          </cell>
          <cell r="AK734">
            <v>8619655229</v>
          </cell>
          <cell r="AL734" t="str">
            <v>Alniyawas,Riyanbadi,Alniyawas,341513</v>
          </cell>
          <cell r="AM734">
            <v>17</v>
          </cell>
          <cell r="AN734">
            <v>12</v>
          </cell>
          <cell r="AO734" t="str">
            <v>A</v>
          </cell>
        </row>
        <row r="735">
          <cell r="Z735">
            <v>4211</v>
          </cell>
          <cell r="AA735">
            <v>42566</v>
          </cell>
          <cell r="AB735" t="str">
            <v>POOJA MAROTHIYA</v>
          </cell>
          <cell r="AC735" t="str">
            <v>BHANWAR LAL</v>
          </cell>
          <cell r="AD735" t="str">
            <v>PHULKI DEVI</v>
          </cell>
          <cell r="AE735" t="str">
            <v>F</v>
          </cell>
          <cell r="AF735">
            <v>37286</v>
          </cell>
          <cell r="AG735" t="str">
            <v>OBC</v>
          </cell>
          <cell r="AH735" t="str">
            <v>Hindu</v>
          </cell>
          <cell r="AI735" t="str">
            <v>GOVT. SENIOR SECONDARY SCHOOL ALNIYAWAS (219445)</v>
          </cell>
          <cell r="AJ735">
            <v>8140200308</v>
          </cell>
          <cell r="AK735">
            <v>8619655230</v>
          </cell>
          <cell r="AL735" t="str">
            <v>Alniyawas,Riyanbadi,Alniyawas,341513</v>
          </cell>
          <cell r="AM735">
            <v>19</v>
          </cell>
          <cell r="AN735">
            <v>12</v>
          </cell>
          <cell r="AO735" t="str">
            <v>A</v>
          </cell>
        </row>
        <row r="736">
          <cell r="Z736">
            <v>4496</v>
          </cell>
          <cell r="AA736">
            <v>43286</v>
          </cell>
          <cell r="AB736" t="str">
            <v>POOJA NATH</v>
          </cell>
          <cell r="AC736" t="str">
            <v>KAILASH NATH</v>
          </cell>
          <cell r="AD736" t="str">
            <v>CHHOTI DEVI</v>
          </cell>
          <cell r="AE736" t="str">
            <v>F</v>
          </cell>
          <cell r="AF736">
            <v>37662</v>
          </cell>
          <cell r="AG736" t="str">
            <v>OBC</v>
          </cell>
          <cell r="AH736" t="str">
            <v>Hindu</v>
          </cell>
          <cell r="AI736" t="str">
            <v>GOVT. SENIOR SECONDARY SCHOOL ALNIYAWAS (219445)</v>
          </cell>
          <cell r="AJ736">
            <v>8140200308</v>
          </cell>
          <cell r="AK736">
            <v>8619655231</v>
          </cell>
          <cell r="AL736" t="str">
            <v>ALNIYAWAS,RIYANBADI,ALNIYAWAS,341513</v>
          </cell>
          <cell r="AM736">
            <v>18</v>
          </cell>
          <cell r="AN736">
            <v>12</v>
          </cell>
          <cell r="AO736" t="str">
            <v>A</v>
          </cell>
        </row>
        <row r="737">
          <cell r="Z737">
            <v>4902</v>
          </cell>
          <cell r="AB737" t="str">
            <v>Priyanka Tak</v>
          </cell>
          <cell r="AC737" t="str">
            <v>Noratmal Tak</v>
          </cell>
          <cell r="AD737" t="str">
            <v>Sunita Devi</v>
          </cell>
          <cell r="AE737" t="str">
            <v>F</v>
          </cell>
          <cell r="AF737">
            <v>38543</v>
          </cell>
          <cell r="AG737" t="str">
            <v>OBC</v>
          </cell>
          <cell r="AI737" t="str">
            <v>GOVT. SENIOR SECONDARY SCHOOL ALNIYAWAS (219445)</v>
          </cell>
          <cell r="AJ737">
            <v>8140200308</v>
          </cell>
          <cell r="AK737">
            <v>8619655232</v>
          </cell>
          <cell r="AM737">
            <v>16</v>
          </cell>
          <cell r="AN737">
            <v>12</v>
          </cell>
          <cell r="AO737" t="str">
            <v>A</v>
          </cell>
        </row>
        <row r="738">
          <cell r="Z738">
            <v>4606</v>
          </cell>
          <cell r="AA738">
            <v>43312</v>
          </cell>
          <cell r="AB738" t="str">
            <v>RAHUL BENIWAL</v>
          </cell>
          <cell r="AC738" t="str">
            <v>JAYRAM</v>
          </cell>
          <cell r="AD738" t="str">
            <v>GEETA DEVI</v>
          </cell>
          <cell r="AE738" t="str">
            <v>M</v>
          </cell>
          <cell r="AF738">
            <v>38540</v>
          </cell>
          <cell r="AG738" t="str">
            <v>OBC</v>
          </cell>
          <cell r="AH738" t="str">
            <v>Hindu</v>
          </cell>
          <cell r="AI738" t="str">
            <v>GOVT. SENIOR SECONDARY SCHOOL ALNIYAWAS (219445)</v>
          </cell>
          <cell r="AJ738">
            <v>8140200308</v>
          </cell>
          <cell r="AK738">
            <v>8619655233</v>
          </cell>
          <cell r="AL738" t="str">
            <v>SURAJGARH,RIYANBADI,ALNIYAWAS,341513</v>
          </cell>
          <cell r="AM738">
            <v>16</v>
          </cell>
          <cell r="AN738">
            <v>12</v>
          </cell>
          <cell r="AO738" t="str">
            <v>A</v>
          </cell>
        </row>
        <row r="739">
          <cell r="Z739">
            <v>4834</v>
          </cell>
          <cell r="AB739" t="str">
            <v>Rahul Raidas</v>
          </cell>
          <cell r="AC739" t="str">
            <v>Noratmal</v>
          </cell>
          <cell r="AD739" t="str">
            <v>Mulki Devi</v>
          </cell>
          <cell r="AE739" t="str">
            <v>M</v>
          </cell>
          <cell r="AF739">
            <v>38568</v>
          </cell>
          <cell r="AG739" t="str">
            <v>SC</v>
          </cell>
          <cell r="AI739" t="str">
            <v>GOVT. SENIOR SECONDARY SCHOOL ALNIYAWAS (219445)</v>
          </cell>
          <cell r="AJ739">
            <v>8140200308</v>
          </cell>
          <cell r="AK739">
            <v>8619655234</v>
          </cell>
          <cell r="AM739">
            <v>16</v>
          </cell>
          <cell r="AN739">
            <v>12</v>
          </cell>
          <cell r="AO739" t="str">
            <v>A</v>
          </cell>
        </row>
        <row r="740">
          <cell r="Z740">
            <v>4138</v>
          </cell>
          <cell r="AA740">
            <v>42552</v>
          </cell>
          <cell r="AB740" t="str">
            <v>RAHUL SAINI</v>
          </cell>
          <cell r="AC740" t="str">
            <v>KUNNA RAM</v>
          </cell>
          <cell r="AD740" t="str">
            <v>LADU DEVI</v>
          </cell>
          <cell r="AE740" t="str">
            <v>M</v>
          </cell>
          <cell r="AF740">
            <v>38155</v>
          </cell>
          <cell r="AG740" t="str">
            <v>OBC</v>
          </cell>
          <cell r="AH740" t="str">
            <v>Hindu</v>
          </cell>
          <cell r="AI740" t="str">
            <v>GOVT. SENIOR SECONDARY SCHOOL ALNIYAWAS (219445)</v>
          </cell>
          <cell r="AJ740">
            <v>8140200308</v>
          </cell>
          <cell r="AK740">
            <v>8619655235</v>
          </cell>
          <cell r="AL740" t="str">
            <v>Alniyawas,Riyanbadi,Alniyawas,341513</v>
          </cell>
          <cell r="AM740">
            <v>17</v>
          </cell>
          <cell r="AN740">
            <v>12</v>
          </cell>
          <cell r="AO740" t="str">
            <v>A</v>
          </cell>
        </row>
        <row r="741">
          <cell r="Z741">
            <v>4385</v>
          </cell>
          <cell r="AA741">
            <v>42929</v>
          </cell>
          <cell r="AB741" t="str">
            <v>RAJENDRA MAROTHIYA</v>
          </cell>
          <cell r="AC741" t="str">
            <v>BABU LAL</v>
          </cell>
          <cell r="AD741" t="str">
            <v>SHANTI DEVI</v>
          </cell>
          <cell r="AE741" t="str">
            <v>M</v>
          </cell>
          <cell r="AF741">
            <v>38204</v>
          </cell>
          <cell r="AG741" t="str">
            <v>OBC</v>
          </cell>
          <cell r="AH741" t="str">
            <v>Hindu</v>
          </cell>
          <cell r="AI741" t="str">
            <v>GOVT. SENIOR SECONDARY SCHOOL ALNIYAWAS (219445)</v>
          </cell>
          <cell r="AJ741">
            <v>8140200308</v>
          </cell>
          <cell r="AK741">
            <v>8619655236</v>
          </cell>
          <cell r="AL741" t="str">
            <v>VPO-ALNIYAWAS,RIYAN BARI,ALNIYAWAS,341513</v>
          </cell>
          <cell r="AM741">
            <v>17</v>
          </cell>
          <cell r="AN741">
            <v>12</v>
          </cell>
          <cell r="AO741" t="str">
            <v>A</v>
          </cell>
        </row>
        <row r="742">
          <cell r="Z742">
            <v>4346</v>
          </cell>
          <cell r="AA742">
            <v>42922</v>
          </cell>
          <cell r="AB742" t="str">
            <v>RAKESH KACHCHHAVA</v>
          </cell>
          <cell r="AC742" t="str">
            <v>KAILASH KACHCHHAVA</v>
          </cell>
          <cell r="AD742" t="str">
            <v>CHANDA DEVI</v>
          </cell>
          <cell r="AE742" t="str">
            <v>M</v>
          </cell>
          <cell r="AF742">
            <v>38183</v>
          </cell>
          <cell r="AG742" t="str">
            <v>OBC</v>
          </cell>
          <cell r="AH742" t="str">
            <v>Hindu</v>
          </cell>
          <cell r="AI742" t="str">
            <v>GOVT. SENIOR SECONDARY SCHOOL ALNIYAWAS (219445)</v>
          </cell>
          <cell r="AJ742">
            <v>8140200308</v>
          </cell>
          <cell r="AK742">
            <v>8619655237</v>
          </cell>
          <cell r="AL742" t="str">
            <v>VPO-ALNIYAWAS,RIYAN BARI,ALNIYAWAS,341513</v>
          </cell>
          <cell r="AM742">
            <v>17</v>
          </cell>
          <cell r="AN742">
            <v>12</v>
          </cell>
          <cell r="AO742" t="str">
            <v>A</v>
          </cell>
        </row>
        <row r="743">
          <cell r="Z743">
            <v>3982</v>
          </cell>
          <cell r="AA743">
            <v>42196</v>
          </cell>
          <cell r="AB743" t="str">
            <v>RAVI</v>
          </cell>
          <cell r="AC743" t="str">
            <v>JASSA RAM</v>
          </cell>
          <cell r="AD743" t="str">
            <v>CHAMPA DEVI</v>
          </cell>
          <cell r="AE743" t="str">
            <v>M</v>
          </cell>
          <cell r="AF743">
            <v>37576</v>
          </cell>
          <cell r="AG743" t="str">
            <v>SC</v>
          </cell>
          <cell r="AH743" t="str">
            <v>Hindu</v>
          </cell>
          <cell r="AI743" t="str">
            <v>GOVT. SENIOR SECONDARY SCHOOL ALNIYAWAS (219445)</v>
          </cell>
          <cell r="AJ743">
            <v>8140200308</v>
          </cell>
          <cell r="AK743">
            <v>8619655238</v>
          </cell>
          <cell r="AL743" t="str">
            <v>Alniyawas,Riyanbari,Alniyawas,341513</v>
          </cell>
          <cell r="AM743">
            <v>19</v>
          </cell>
          <cell r="AN743">
            <v>12</v>
          </cell>
          <cell r="AO743" t="str">
            <v>A</v>
          </cell>
        </row>
        <row r="744">
          <cell r="Z744">
            <v>3754</v>
          </cell>
          <cell r="AA744">
            <v>42135</v>
          </cell>
          <cell r="AB744" t="str">
            <v>RUBINA</v>
          </cell>
          <cell r="AC744" t="str">
            <v>YUSUF MOHAMMAD QURESHI</v>
          </cell>
          <cell r="AD744" t="str">
            <v>MUMTAZ BEGUM</v>
          </cell>
          <cell r="AE744" t="str">
            <v>F</v>
          </cell>
          <cell r="AF744">
            <v>38548</v>
          </cell>
          <cell r="AG744" t="str">
            <v>OBC</v>
          </cell>
          <cell r="AH744" t="str">
            <v>Muslim</v>
          </cell>
          <cell r="AI744" t="str">
            <v>GOVT. SENIOR SECONDARY SCHOOL ALNIYAWAS (219445)</v>
          </cell>
          <cell r="AJ744">
            <v>8140200308</v>
          </cell>
          <cell r="AK744">
            <v>8619655239</v>
          </cell>
          <cell r="AL744" t="str">
            <v>Alniyawas,Riyanbadi,Alniyawas,341513</v>
          </cell>
          <cell r="AM744">
            <v>16</v>
          </cell>
          <cell r="AN744">
            <v>12</v>
          </cell>
          <cell r="AO744" t="str">
            <v>A</v>
          </cell>
        </row>
        <row r="745">
          <cell r="Z745">
            <v>3756</v>
          </cell>
          <cell r="AA745">
            <v>42135</v>
          </cell>
          <cell r="AB745" t="str">
            <v>SALMA</v>
          </cell>
          <cell r="AC745" t="str">
            <v>ABDUL MAJID QURESHI</v>
          </cell>
          <cell r="AD745" t="str">
            <v>ROSHAN</v>
          </cell>
          <cell r="AE745" t="str">
            <v>F</v>
          </cell>
          <cell r="AF745">
            <v>38548</v>
          </cell>
          <cell r="AG745" t="str">
            <v>OBC</v>
          </cell>
          <cell r="AH745" t="str">
            <v>Muslim</v>
          </cell>
          <cell r="AI745" t="str">
            <v>GOVT. SENIOR SECONDARY SCHOOL ALNIYAWAS (219445)</v>
          </cell>
          <cell r="AJ745">
            <v>8140200308</v>
          </cell>
          <cell r="AK745">
            <v>8619655240</v>
          </cell>
          <cell r="AL745" t="str">
            <v>Alniyawas,Riyanbadi,Alniyawas,341513</v>
          </cell>
          <cell r="AM745">
            <v>16</v>
          </cell>
          <cell r="AN745">
            <v>12</v>
          </cell>
          <cell r="AO745" t="str">
            <v>A</v>
          </cell>
        </row>
        <row r="746">
          <cell r="Z746">
            <v>4493</v>
          </cell>
          <cell r="AA746">
            <v>43286</v>
          </cell>
          <cell r="AB746" t="str">
            <v>SAMPAT LAL</v>
          </cell>
          <cell r="AC746" t="str">
            <v>GUDAR RAM</v>
          </cell>
          <cell r="AD746" t="str">
            <v>PANCHI DEVI</v>
          </cell>
          <cell r="AE746" t="str">
            <v>M</v>
          </cell>
          <cell r="AF746">
            <v>37228</v>
          </cell>
          <cell r="AG746" t="str">
            <v>SC</v>
          </cell>
          <cell r="AH746" t="str">
            <v>Hindu</v>
          </cell>
          <cell r="AI746" t="str">
            <v>GOVT. SENIOR SECONDARY SCHOOL ALNIYAWAS (219445)</v>
          </cell>
          <cell r="AJ746">
            <v>8140200308</v>
          </cell>
          <cell r="AK746">
            <v>8619655241</v>
          </cell>
          <cell r="AL746" t="str">
            <v>ALNIYAWAS,RIYANBADI,ALNIYAWAS,341513</v>
          </cell>
          <cell r="AM746">
            <v>20</v>
          </cell>
          <cell r="AN746">
            <v>12</v>
          </cell>
          <cell r="AO746" t="str">
            <v>A</v>
          </cell>
        </row>
        <row r="747">
          <cell r="Z747">
            <v>4590</v>
          </cell>
          <cell r="AA747">
            <v>43302</v>
          </cell>
          <cell r="AB747" t="str">
            <v>SAPNA MEGHWAL</v>
          </cell>
          <cell r="AC747" t="str">
            <v>KAILASH CHAND</v>
          </cell>
          <cell r="AD747" t="str">
            <v>MAYA DEVI</v>
          </cell>
          <cell r="AE747" t="str">
            <v>F</v>
          </cell>
          <cell r="AF747">
            <v>38108</v>
          </cell>
          <cell r="AG747" t="str">
            <v>SC</v>
          </cell>
          <cell r="AH747" t="str">
            <v>Hindu</v>
          </cell>
          <cell r="AI747" t="str">
            <v>GOVT. SENIOR SECONDARY SCHOOL ALNIYAWAS (219445)</v>
          </cell>
          <cell r="AJ747">
            <v>8140200308</v>
          </cell>
          <cell r="AK747">
            <v>8619655242</v>
          </cell>
          <cell r="AL747" t="str">
            <v>SURAJGARH,RIYANBADI,ALNIYAWAS,341513</v>
          </cell>
          <cell r="AM747">
            <v>17</v>
          </cell>
          <cell r="AN747">
            <v>12</v>
          </cell>
          <cell r="AO747" t="str">
            <v>A</v>
          </cell>
        </row>
        <row r="748">
          <cell r="Z748">
            <v>4374</v>
          </cell>
          <cell r="AA748">
            <v>42927</v>
          </cell>
          <cell r="AB748" t="str">
            <v>SARLA SAINI</v>
          </cell>
          <cell r="AC748" t="str">
            <v>SIYARAM DAGDI</v>
          </cell>
          <cell r="AD748" t="str">
            <v>SANTOSH DEVI</v>
          </cell>
          <cell r="AE748" t="str">
            <v>F</v>
          </cell>
          <cell r="AF748">
            <v>38536</v>
          </cell>
          <cell r="AG748" t="str">
            <v>OBC</v>
          </cell>
          <cell r="AH748" t="str">
            <v>Hindu</v>
          </cell>
          <cell r="AI748" t="str">
            <v>GOVT. SENIOR SECONDARY SCHOOL ALNIYAWAS (219445)</v>
          </cell>
          <cell r="AJ748">
            <v>8140200308</v>
          </cell>
          <cell r="AK748">
            <v>8619655243</v>
          </cell>
          <cell r="AL748" t="str">
            <v>VPO-ALNIYAWAS,RIYAN BARI,ALNIYAWAS,341513</v>
          </cell>
          <cell r="AM748">
            <v>16</v>
          </cell>
          <cell r="AN748">
            <v>12</v>
          </cell>
          <cell r="AO748" t="str">
            <v>A</v>
          </cell>
        </row>
        <row r="749">
          <cell r="Z749">
            <v>4634</v>
          </cell>
          <cell r="AA749">
            <v>42186</v>
          </cell>
          <cell r="AB749" t="str">
            <v>SEEMA TAMBOLI</v>
          </cell>
          <cell r="AC749" t="str">
            <v>TIKAM CHAND TAMBOLI</v>
          </cell>
          <cell r="AD749" t="str">
            <v>SAJNA DEVI</v>
          </cell>
          <cell r="AE749" t="str">
            <v>F</v>
          </cell>
          <cell r="AF749">
            <v>38688</v>
          </cell>
          <cell r="AG749" t="str">
            <v>SC</v>
          </cell>
          <cell r="AH749" t="str">
            <v>Hindu</v>
          </cell>
          <cell r="AI749" t="str">
            <v>GOVT. SENIOR SECONDARY SCHOOL ALNIYAWAS (219445)</v>
          </cell>
          <cell r="AJ749">
            <v>8140200308</v>
          </cell>
          <cell r="AK749">
            <v>8619655244</v>
          </cell>
          <cell r="AL749" t="str">
            <v>ALNIYAWAS,RIYAN,ALNIYAWAS,341513</v>
          </cell>
          <cell r="AM749">
            <v>16</v>
          </cell>
          <cell r="AN749">
            <v>12</v>
          </cell>
          <cell r="AO749" t="str">
            <v>A</v>
          </cell>
        </row>
        <row r="750">
          <cell r="Z750">
            <v>3554</v>
          </cell>
          <cell r="AA750">
            <v>41772</v>
          </cell>
          <cell r="AB750" t="str">
            <v>SHAMEENA BANO</v>
          </cell>
          <cell r="AC750" t="str">
            <v>USMAN</v>
          </cell>
          <cell r="AD750" t="str">
            <v>BATOOL</v>
          </cell>
          <cell r="AE750" t="str">
            <v>F</v>
          </cell>
          <cell r="AF750">
            <v>37357</v>
          </cell>
          <cell r="AG750" t="str">
            <v>OBC</v>
          </cell>
          <cell r="AH750" t="str">
            <v>Muslim</v>
          </cell>
          <cell r="AI750" t="str">
            <v>GOVT. SENIOR SECONDARY SCHOOL ALNIYAWAS (219445)</v>
          </cell>
          <cell r="AJ750">
            <v>8140200308</v>
          </cell>
          <cell r="AK750">
            <v>8619655245</v>
          </cell>
          <cell r="AL750" t="str">
            <v>Alniyawas,Riyanbadi,Alniyawas,341513</v>
          </cell>
          <cell r="AM750">
            <v>19</v>
          </cell>
          <cell r="AN750">
            <v>12</v>
          </cell>
          <cell r="AO750" t="str">
            <v>A</v>
          </cell>
        </row>
        <row r="751">
          <cell r="Z751">
            <v>4885</v>
          </cell>
          <cell r="AB751" t="str">
            <v>Shivraj Bhati</v>
          </cell>
          <cell r="AC751" t="str">
            <v>Ramniwas</v>
          </cell>
          <cell r="AD751" t="str">
            <v>Savari Devi</v>
          </cell>
          <cell r="AE751" t="str">
            <v>M</v>
          </cell>
          <cell r="AF751">
            <v>38482</v>
          </cell>
          <cell r="AG751" t="str">
            <v>SC</v>
          </cell>
          <cell r="AI751" t="str">
            <v>GOVT. SENIOR SECONDARY SCHOOL ALNIYAWAS (219445)</v>
          </cell>
          <cell r="AJ751">
            <v>8140200308</v>
          </cell>
          <cell r="AK751">
            <v>8619655246</v>
          </cell>
          <cell r="AM751">
            <v>16</v>
          </cell>
          <cell r="AN751">
            <v>12</v>
          </cell>
          <cell r="AO751" t="str">
            <v>A</v>
          </cell>
        </row>
        <row r="752">
          <cell r="Z752">
            <v>4491</v>
          </cell>
          <cell r="AA752">
            <v>43286</v>
          </cell>
          <cell r="AB752" t="str">
            <v>SUMAN DEVI</v>
          </cell>
          <cell r="AC752" t="str">
            <v>CHHOTU RAM KUMAWAT</v>
          </cell>
          <cell r="AD752" t="str">
            <v>SUSHILA DEVI</v>
          </cell>
          <cell r="AE752" t="str">
            <v>F</v>
          </cell>
          <cell r="AF752">
            <v>38514</v>
          </cell>
          <cell r="AG752" t="str">
            <v>OBC</v>
          </cell>
          <cell r="AH752" t="str">
            <v>Hindu</v>
          </cell>
          <cell r="AI752" t="str">
            <v>GOVT. SENIOR SECONDARY SCHOOL ALNIYAWAS (219445)</v>
          </cell>
          <cell r="AJ752">
            <v>8140200308</v>
          </cell>
          <cell r="AK752">
            <v>8619655247</v>
          </cell>
          <cell r="AL752" t="str">
            <v>KALNI KUMARAN ,RIYANBADI,ALNIYAWAS,341513</v>
          </cell>
          <cell r="AM752">
            <v>16</v>
          </cell>
          <cell r="AN752">
            <v>12</v>
          </cell>
          <cell r="AO752" t="str">
            <v>A</v>
          </cell>
        </row>
        <row r="753">
          <cell r="Z753">
            <v>4490</v>
          </cell>
          <cell r="AA753">
            <v>43286</v>
          </cell>
          <cell r="AB753" t="str">
            <v>SUMAN KUMAWAT</v>
          </cell>
          <cell r="AC753" t="str">
            <v>PUNA RAM KUMAWAT</v>
          </cell>
          <cell r="AD753" t="str">
            <v>SITA DEVI</v>
          </cell>
          <cell r="AE753" t="str">
            <v>F</v>
          </cell>
          <cell r="AF753">
            <v>37777</v>
          </cell>
          <cell r="AG753" t="str">
            <v>OBC</v>
          </cell>
          <cell r="AH753" t="str">
            <v>Hindu</v>
          </cell>
          <cell r="AI753" t="str">
            <v>GOVT. SENIOR SECONDARY SCHOOL ALNIYAWAS (219445)</v>
          </cell>
          <cell r="AJ753">
            <v>8140200308</v>
          </cell>
          <cell r="AK753">
            <v>8619655248</v>
          </cell>
          <cell r="AL753" t="str">
            <v>KALNI KUMARAN,RIYANBADI,ALNIYAWAS,341513</v>
          </cell>
          <cell r="AM753">
            <v>18</v>
          </cell>
          <cell r="AN753">
            <v>12</v>
          </cell>
          <cell r="AO753" t="str">
            <v>A</v>
          </cell>
        </row>
        <row r="754">
          <cell r="Z754">
            <v>4680</v>
          </cell>
          <cell r="AA754">
            <v>43655</v>
          </cell>
          <cell r="AB754" t="str">
            <v>SUMAN NATH</v>
          </cell>
          <cell r="AC754" t="str">
            <v>MOHAN NATH</v>
          </cell>
          <cell r="AD754" t="str">
            <v>TULCHI DEVI</v>
          </cell>
          <cell r="AE754" t="str">
            <v>F</v>
          </cell>
          <cell r="AF754">
            <v>38097</v>
          </cell>
          <cell r="AG754" t="str">
            <v>OBC</v>
          </cell>
          <cell r="AH754" t="str">
            <v>Hindu</v>
          </cell>
          <cell r="AI754" t="str">
            <v>GOVT. SENIOR SECONDARY SCHOOL ALNIYAWAS (219445)</v>
          </cell>
          <cell r="AJ754">
            <v>8140200308</v>
          </cell>
          <cell r="AK754">
            <v>8619655249</v>
          </cell>
          <cell r="AL754" t="str">
            <v>kodiya,riyan badi,kodiya,341513</v>
          </cell>
          <cell r="AM754">
            <v>17</v>
          </cell>
          <cell r="AN754">
            <v>12</v>
          </cell>
          <cell r="AO754" t="str">
            <v>A</v>
          </cell>
        </row>
        <row r="755">
          <cell r="Z755">
            <v>4495</v>
          </cell>
          <cell r="AA755">
            <v>43286</v>
          </cell>
          <cell r="AB755" t="str">
            <v>SUNIL KUMAWAT</v>
          </cell>
          <cell r="AC755" t="str">
            <v>TARA CHAND KUMAWAT</v>
          </cell>
          <cell r="AD755" t="str">
            <v>GULABI</v>
          </cell>
          <cell r="AE755" t="str">
            <v>M</v>
          </cell>
          <cell r="AF755">
            <v>38631</v>
          </cell>
          <cell r="AG755" t="str">
            <v>OBC</v>
          </cell>
          <cell r="AH755" t="str">
            <v>Hindu</v>
          </cell>
          <cell r="AI755" t="str">
            <v>GOVT. SENIOR SECONDARY SCHOOL ALNIYAWAS (219445)</v>
          </cell>
          <cell r="AJ755">
            <v>8140200308</v>
          </cell>
          <cell r="AK755">
            <v>8619655250</v>
          </cell>
          <cell r="AL755" t="str">
            <v>KALNI KUMARAN,RIYANBADI,ALNIYAWAS,341513</v>
          </cell>
          <cell r="AM755">
            <v>16</v>
          </cell>
          <cell r="AN755">
            <v>12</v>
          </cell>
          <cell r="AO755" t="str">
            <v>A</v>
          </cell>
        </row>
        <row r="756">
          <cell r="Z756">
            <v>4352</v>
          </cell>
          <cell r="AA756">
            <v>42923</v>
          </cell>
          <cell r="AB756" t="str">
            <v>SUNITA DEVI</v>
          </cell>
          <cell r="AC756" t="str">
            <v>GYANA RAM</v>
          </cell>
          <cell r="AD756" t="str">
            <v>MEERA DEVI</v>
          </cell>
          <cell r="AE756" t="str">
            <v>F</v>
          </cell>
          <cell r="AF756">
            <v>37812</v>
          </cell>
          <cell r="AG756" t="str">
            <v>SC</v>
          </cell>
          <cell r="AH756" t="str">
            <v>Hindu</v>
          </cell>
          <cell r="AI756" t="str">
            <v>GOVT. SENIOR SECONDARY SCHOOL ALNIYAWAS (219445)</v>
          </cell>
          <cell r="AJ756">
            <v>8140200308</v>
          </cell>
          <cell r="AK756">
            <v>8619655251</v>
          </cell>
          <cell r="AL756" t="str">
            <v>VPO-ALNIYAWAS,RIYAN BARI,ALNIYAWAS,341513</v>
          </cell>
          <cell r="AM756">
            <v>18</v>
          </cell>
          <cell r="AN756">
            <v>12</v>
          </cell>
          <cell r="AO756" t="str">
            <v>A</v>
          </cell>
        </row>
        <row r="757">
          <cell r="Z757">
            <v>4512</v>
          </cell>
          <cell r="AA757">
            <v>43287</v>
          </cell>
          <cell r="AB757" t="str">
            <v>SURENDRA NATH</v>
          </cell>
          <cell r="AC757" t="str">
            <v>BHIRAM NATH</v>
          </cell>
          <cell r="AD757" t="str">
            <v>GITA DEVI</v>
          </cell>
          <cell r="AE757" t="str">
            <v>M</v>
          </cell>
          <cell r="AF757">
            <v>38226</v>
          </cell>
          <cell r="AG757" t="str">
            <v>OBC</v>
          </cell>
          <cell r="AH757" t="str">
            <v>Hindu</v>
          </cell>
          <cell r="AI757" t="str">
            <v>GOVT. SENIOR SECONDARY SCHOOL ALNIYAWAS (219445)</v>
          </cell>
          <cell r="AJ757">
            <v>8140200308</v>
          </cell>
          <cell r="AK757">
            <v>8619655252</v>
          </cell>
          <cell r="AL757" t="str">
            <v>ALNIYAWAS,RIYANBADI,ALNIYAWAS,341513</v>
          </cell>
          <cell r="AM757">
            <v>17</v>
          </cell>
          <cell r="AN757">
            <v>12</v>
          </cell>
          <cell r="AO757" t="str">
            <v>A</v>
          </cell>
        </row>
        <row r="758">
          <cell r="Z758">
            <v>4445</v>
          </cell>
          <cell r="AA758">
            <v>43283</v>
          </cell>
          <cell r="AB758" t="str">
            <v>TEENA</v>
          </cell>
          <cell r="AC758" t="str">
            <v>FARUKHA MOHAMMAD</v>
          </cell>
          <cell r="AD758" t="str">
            <v>MADEENA BANO</v>
          </cell>
          <cell r="AE758" t="str">
            <v>F</v>
          </cell>
          <cell r="AF758">
            <v>38122</v>
          </cell>
          <cell r="AG758" t="str">
            <v>OBC</v>
          </cell>
          <cell r="AH758" t="str">
            <v>Muslim</v>
          </cell>
          <cell r="AI758" t="str">
            <v>GOVT. SENIOR SECONDARY SCHOOL ALNIYAWAS (219445)</v>
          </cell>
          <cell r="AJ758">
            <v>8140200308</v>
          </cell>
          <cell r="AK758">
            <v>8619655253</v>
          </cell>
          <cell r="AL758" t="str">
            <v>ALNIYAWAS,RIYANBADI,ALNIYAWAS,341513</v>
          </cell>
          <cell r="AM758">
            <v>17</v>
          </cell>
          <cell r="AN758">
            <v>12</v>
          </cell>
          <cell r="AO758" t="str">
            <v>A</v>
          </cell>
        </row>
        <row r="759">
          <cell r="Z759">
            <v>4898</v>
          </cell>
          <cell r="AA759">
            <v>44215</v>
          </cell>
          <cell r="AB759" t="str">
            <v>Udayprakash Gaur</v>
          </cell>
          <cell r="AC759" t="str">
            <v>Radheshyam Gaur</v>
          </cell>
          <cell r="AD759" t="str">
            <v>Sumitra Devi</v>
          </cell>
          <cell r="AE759" t="str">
            <v>M</v>
          </cell>
          <cell r="AF759">
            <v>38399</v>
          </cell>
          <cell r="AG759" t="str">
            <v>GEN</v>
          </cell>
          <cell r="AH759" t="str">
            <v>Hindu</v>
          </cell>
          <cell r="AI759" t="str">
            <v>GOVT. SENIOR SECONDARY SCHOOL ALNIYAWAS (219445)</v>
          </cell>
          <cell r="AJ759">
            <v>8140200308</v>
          </cell>
          <cell r="AK759">
            <v>8619655254</v>
          </cell>
          <cell r="AL759" t="str">
            <v>garh ke pass,BHERUNDA,ALNIYAWAS,341513</v>
          </cell>
          <cell r="AM759">
            <v>16</v>
          </cell>
          <cell r="AN759">
            <v>12</v>
          </cell>
          <cell r="AO759" t="str">
            <v>A</v>
          </cell>
        </row>
        <row r="760">
          <cell r="Z760">
            <v>3939</v>
          </cell>
          <cell r="AA760">
            <v>42137</v>
          </cell>
          <cell r="AB760" t="str">
            <v>VIKASH</v>
          </cell>
          <cell r="AC760" t="str">
            <v>CHAND MAL</v>
          </cell>
          <cell r="AD760" t="str">
            <v>LEELA DEVI</v>
          </cell>
          <cell r="AE760" t="str">
            <v>M</v>
          </cell>
          <cell r="AF760">
            <v>38693</v>
          </cell>
          <cell r="AG760" t="str">
            <v>SC</v>
          </cell>
          <cell r="AH760" t="str">
            <v>Hindu</v>
          </cell>
          <cell r="AI760" t="str">
            <v>GOVT. SENIOR SECONDARY SCHOOL ALNIYAWAS (219445)</v>
          </cell>
          <cell r="AJ760">
            <v>8140200308</v>
          </cell>
          <cell r="AK760">
            <v>8619655255</v>
          </cell>
          <cell r="AL760" t="str">
            <v>Alniyawas,Riyanbadi,Alniyawas,341513</v>
          </cell>
          <cell r="AM760">
            <v>16</v>
          </cell>
          <cell r="AN760">
            <v>12</v>
          </cell>
          <cell r="AO760" t="str">
            <v>A</v>
          </cell>
        </row>
        <row r="761">
          <cell r="Z761">
            <v>4457</v>
          </cell>
          <cell r="AA761">
            <v>43284</v>
          </cell>
          <cell r="AB761" t="str">
            <v>YASHODA KUMAWAT</v>
          </cell>
          <cell r="AC761" t="str">
            <v>BHUMBA RAM KUMAWAT</v>
          </cell>
          <cell r="AD761" t="str">
            <v>LEELA DEVI</v>
          </cell>
          <cell r="AE761" t="str">
            <v>F</v>
          </cell>
          <cell r="AF761">
            <v>38579</v>
          </cell>
          <cell r="AG761" t="str">
            <v>OBC</v>
          </cell>
          <cell r="AH761" t="str">
            <v>Hindu</v>
          </cell>
          <cell r="AI761" t="str">
            <v>GOVT. SENIOR SECONDARY SCHOOL ALNIYAWAS (219445)</v>
          </cell>
          <cell r="AJ761">
            <v>8140200308</v>
          </cell>
          <cell r="AK761">
            <v>8619655256</v>
          </cell>
          <cell r="AL761" t="str">
            <v>KALNI,RIYANBADI,ALNIYAWAS,341513</v>
          </cell>
          <cell r="AM761">
            <v>16</v>
          </cell>
          <cell r="AN761">
            <v>12</v>
          </cell>
          <cell r="AO761" t="str">
            <v>A</v>
          </cell>
        </row>
        <row r="762">
          <cell r="Z762">
            <v>4021</v>
          </cell>
          <cell r="AA762">
            <v>42194</v>
          </cell>
          <cell r="AB762" t="str">
            <v>YOGENDRA SAINI</v>
          </cell>
          <cell r="AC762" t="str">
            <v>GANPAT LAL</v>
          </cell>
          <cell r="AD762" t="str">
            <v>KANTA DEVI</v>
          </cell>
          <cell r="AE762" t="str">
            <v>M</v>
          </cell>
          <cell r="AF762">
            <v>37813</v>
          </cell>
          <cell r="AG762" t="str">
            <v>OBC</v>
          </cell>
          <cell r="AH762" t="str">
            <v>Hindu</v>
          </cell>
          <cell r="AI762" t="str">
            <v>GOVT. SENIOR SECONDARY SCHOOL ALNIYAWAS (219445)</v>
          </cell>
          <cell r="AJ762">
            <v>8140200308</v>
          </cell>
          <cell r="AK762">
            <v>8619655257</v>
          </cell>
          <cell r="AL762" t="str">
            <v>Alniyawas,Riyanbadi,Alniyawas,341513</v>
          </cell>
          <cell r="AM762">
            <v>18</v>
          </cell>
          <cell r="AN762">
            <v>12</v>
          </cell>
          <cell r="AO762" t="str">
            <v>A</v>
          </cell>
        </row>
        <row r="763">
          <cell r="Z763">
            <v>3983</v>
          </cell>
          <cell r="AA763">
            <v>42189</v>
          </cell>
          <cell r="AB763" t="str">
            <v>ZAKIR HUSAIN</v>
          </cell>
          <cell r="AC763" t="str">
            <v>ABDUL MAZID</v>
          </cell>
          <cell r="AD763" t="str">
            <v>ROSHAN BANOO</v>
          </cell>
          <cell r="AE763" t="str">
            <v>M</v>
          </cell>
          <cell r="AF763">
            <v>38203</v>
          </cell>
          <cell r="AG763" t="str">
            <v>OBC</v>
          </cell>
          <cell r="AH763" t="str">
            <v>Muslim</v>
          </cell>
          <cell r="AI763" t="str">
            <v>GOVT. SENIOR SECONDARY SCHOOL ALNIYAWAS (219445)</v>
          </cell>
          <cell r="AJ763">
            <v>8140200308</v>
          </cell>
          <cell r="AK763">
            <v>8619655258</v>
          </cell>
          <cell r="AL763" t="str">
            <v>Alniyawas,Riyanbadi,Alniyawas,341513</v>
          </cell>
          <cell r="AM763">
            <v>17</v>
          </cell>
          <cell r="AN763">
            <v>12</v>
          </cell>
          <cell r="AO763" t="str">
            <v>A</v>
          </cell>
        </row>
        <row r="764">
          <cell r="Z764">
            <v>4316</v>
          </cell>
          <cell r="AA764">
            <v>42920</v>
          </cell>
          <cell r="AB764" t="str">
            <v>AKRAM</v>
          </cell>
          <cell r="AC764" t="str">
            <v>JALALUDDIN</v>
          </cell>
          <cell r="AD764" t="str">
            <v>RAISA</v>
          </cell>
          <cell r="AE764" t="str">
            <v>M</v>
          </cell>
          <cell r="AF764">
            <v>38567</v>
          </cell>
          <cell r="AG764" t="str">
            <v>OBC</v>
          </cell>
          <cell r="AH764" t="str">
            <v>Muslim</v>
          </cell>
          <cell r="AI764" t="str">
            <v>GOVT. SENIOR SECONDARY SCHOOL ALNIYAWAS (219445)</v>
          </cell>
          <cell r="AJ764">
            <v>8140200308</v>
          </cell>
          <cell r="AK764">
            <v>8619655259</v>
          </cell>
          <cell r="AL764" t="str">
            <v>VPO-ALNIYAWAS,RIYAN BARI,ALNIYAWAS,341513</v>
          </cell>
          <cell r="AM764">
            <v>16</v>
          </cell>
          <cell r="AN764">
            <v>12</v>
          </cell>
          <cell r="AO764" t="str">
            <v>B</v>
          </cell>
        </row>
        <row r="765">
          <cell r="Z765">
            <v>4354</v>
          </cell>
          <cell r="AA765">
            <v>42923</v>
          </cell>
          <cell r="AB765" t="str">
            <v>ANURADHA</v>
          </cell>
          <cell r="AC765" t="str">
            <v>RAKESH SAMARIYA</v>
          </cell>
          <cell r="AD765" t="str">
            <v>DEU</v>
          </cell>
          <cell r="AE765" t="str">
            <v>F</v>
          </cell>
          <cell r="AF765">
            <v>38640</v>
          </cell>
          <cell r="AG765" t="str">
            <v>SC</v>
          </cell>
          <cell r="AH765" t="str">
            <v>Hindu</v>
          </cell>
          <cell r="AI765" t="str">
            <v>GOVT. SENIOR SECONDARY SCHOOL ALNIYAWAS (219445)</v>
          </cell>
          <cell r="AJ765">
            <v>8140200308</v>
          </cell>
          <cell r="AK765">
            <v>8619655260</v>
          </cell>
          <cell r="AL765" t="str">
            <v>VPO-ALNIYAWAS,RIYAN BARI,ALNIYAWAS,341513</v>
          </cell>
          <cell r="AM765">
            <v>16</v>
          </cell>
          <cell r="AN765">
            <v>12</v>
          </cell>
          <cell r="AO765" t="str">
            <v>B</v>
          </cell>
        </row>
        <row r="766">
          <cell r="Z766">
            <v>3767</v>
          </cell>
          <cell r="AA766">
            <v>42135</v>
          </cell>
          <cell r="AB766" t="str">
            <v>AVINASH</v>
          </cell>
          <cell r="AC766" t="str">
            <v>MADHU RAM REGAR</v>
          </cell>
          <cell r="AD766" t="str">
            <v>RAMESHWARI DEVI</v>
          </cell>
          <cell r="AE766" t="str">
            <v>M</v>
          </cell>
          <cell r="AF766">
            <v>38052</v>
          </cell>
          <cell r="AG766" t="str">
            <v>SC</v>
          </cell>
          <cell r="AH766" t="str">
            <v>Hindu</v>
          </cell>
          <cell r="AI766" t="str">
            <v>GOVT. SENIOR SECONDARY SCHOOL ALNIYAWAS (219445)</v>
          </cell>
          <cell r="AJ766">
            <v>8140200308</v>
          </cell>
          <cell r="AK766">
            <v>8619655261</v>
          </cell>
          <cell r="AL766" t="str">
            <v>Alniyawas,Riyanbadi,Alniyawas,341513</v>
          </cell>
          <cell r="AM766">
            <v>17</v>
          </cell>
          <cell r="AN766">
            <v>12</v>
          </cell>
          <cell r="AO766" t="str">
            <v>B</v>
          </cell>
        </row>
        <row r="767">
          <cell r="Z767">
            <v>4468</v>
          </cell>
          <cell r="AA767">
            <v>43285</v>
          </cell>
          <cell r="AB767" t="str">
            <v>BASANTI</v>
          </cell>
          <cell r="AC767" t="str">
            <v>HEERA LAL</v>
          </cell>
          <cell r="AD767" t="str">
            <v>KALI DEVI</v>
          </cell>
          <cell r="AE767" t="str">
            <v>F</v>
          </cell>
          <cell r="AF767">
            <v>38338</v>
          </cell>
          <cell r="AG767" t="str">
            <v>SC</v>
          </cell>
          <cell r="AH767" t="str">
            <v>Hindu</v>
          </cell>
          <cell r="AI767" t="str">
            <v>GOVT. SENIOR SECONDARY SCHOOL ALNIYAWAS (219445)</v>
          </cell>
          <cell r="AJ767">
            <v>8140200308</v>
          </cell>
          <cell r="AK767">
            <v>8619655262</v>
          </cell>
          <cell r="AL767" t="str">
            <v>ALNIYAWAS,RIYANBADI,ALNIYAWAS,341513</v>
          </cell>
          <cell r="AM767">
            <v>17</v>
          </cell>
          <cell r="AN767">
            <v>12</v>
          </cell>
          <cell r="AO767" t="str">
            <v>B</v>
          </cell>
        </row>
        <row r="768">
          <cell r="Z768">
            <v>4797</v>
          </cell>
          <cell r="AA768">
            <v>42920</v>
          </cell>
          <cell r="AB768" t="str">
            <v>BRIJPAL SINGH</v>
          </cell>
          <cell r="AC768" t="str">
            <v>DEVENDRA SINGH</v>
          </cell>
          <cell r="AD768" t="str">
            <v>SANJU KANWAR</v>
          </cell>
          <cell r="AE768" t="str">
            <v>M</v>
          </cell>
          <cell r="AF768">
            <v>38150</v>
          </cell>
          <cell r="AG768" t="str">
            <v>GEN</v>
          </cell>
          <cell r="AH768" t="str">
            <v>Hindu</v>
          </cell>
          <cell r="AI768" t="str">
            <v>GOVT. SENIOR SECONDARY SCHOOL ALNIYAWAS (219445)</v>
          </cell>
          <cell r="AJ768">
            <v>8140200308</v>
          </cell>
          <cell r="AK768">
            <v>8619655263</v>
          </cell>
          <cell r="AL768" t="str">
            <v>BEEJATHAL,RIYAN BARI,BEEJATHAL,341513</v>
          </cell>
          <cell r="AM768">
            <v>17</v>
          </cell>
          <cell r="AN768">
            <v>12</v>
          </cell>
          <cell r="AO768" t="str">
            <v>B</v>
          </cell>
        </row>
        <row r="769">
          <cell r="Z769">
            <v>4887</v>
          </cell>
          <cell r="AB769" t="str">
            <v>Govind Puri</v>
          </cell>
          <cell r="AC769" t="str">
            <v>Shimbhu Puri</v>
          </cell>
          <cell r="AD769" t="str">
            <v>Chhiti Devi</v>
          </cell>
          <cell r="AE769" t="str">
            <v>M</v>
          </cell>
          <cell r="AF769">
            <v>38235</v>
          </cell>
          <cell r="AG769" t="str">
            <v>OBC</v>
          </cell>
          <cell r="AI769" t="str">
            <v>GOVT. SENIOR SECONDARY SCHOOL ALNIYAWAS (219445)</v>
          </cell>
          <cell r="AJ769">
            <v>8140200308</v>
          </cell>
          <cell r="AK769">
            <v>8619655264</v>
          </cell>
          <cell r="AM769">
            <v>17</v>
          </cell>
          <cell r="AN769">
            <v>12</v>
          </cell>
          <cell r="AO769" t="str">
            <v>B</v>
          </cell>
        </row>
        <row r="770">
          <cell r="Z770">
            <v>4826</v>
          </cell>
          <cell r="AB770" t="str">
            <v>Irfan</v>
          </cell>
          <cell r="AC770" t="str">
            <v>Anwar Mohammad Qureshi</v>
          </cell>
          <cell r="AD770" t="str">
            <v>Anisha</v>
          </cell>
          <cell r="AE770" t="str">
            <v>M</v>
          </cell>
          <cell r="AF770">
            <v>38173</v>
          </cell>
          <cell r="AG770" t="str">
            <v>OBC</v>
          </cell>
          <cell r="AI770" t="str">
            <v>GOVT. SENIOR SECONDARY SCHOOL ALNIYAWAS (219445)</v>
          </cell>
          <cell r="AJ770">
            <v>8140200308</v>
          </cell>
          <cell r="AK770">
            <v>8619655265</v>
          </cell>
          <cell r="AM770">
            <v>17</v>
          </cell>
          <cell r="AN770">
            <v>12</v>
          </cell>
          <cell r="AO770" t="str">
            <v>B</v>
          </cell>
        </row>
        <row r="771">
          <cell r="Z771">
            <v>4540</v>
          </cell>
          <cell r="AA771">
            <v>43291</v>
          </cell>
          <cell r="AB771" t="str">
            <v>JITENDRA PURI</v>
          </cell>
          <cell r="AC771" t="str">
            <v>RAMESHWAR PURI</v>
          </cell>
          <cell r="AD771" t="str">
            <v>LALI DEVI</v>
          </cell>
          <cell r="AE771" t="str">
            <v>M</v>
          </cell>
          <cell r="AF771">
            <v>37919</v>
          </cell>
          <cell r="AG771" t="str">
            <v>OBC</v>
          </cell>
          <cell r="AH771" t="str">
            <v>Hindu</v>
          </cell>
          <cell r="AI771" t="str">
            <v>GOVT. SENIOR SECONDARY SCHOOL ALNIYAWAS (219445)</v>
          </cell>
          <cell r="AJ771">
            <v>8140200308</v>
          </cell>
          <cell r="AK771">
            <v>8619655266</v>
          </cell>
          <cell r="AL771" t="str">
            <v>GUSAIYO KI DHANI,RIYANBADI,ALNIYAWAS,341513</v>
          </cell>
          <cell r="AM771">
            <v>18</v>
          </cell>
          <cell r="AN771">
            <v>12</v>
          </cell>
          <cell r="AO771" t="str">
            <v>B</v>
          </cell>
        </row>
        <row r="772">
          <cell r="Z772">
            <v>4866</v>
          </cell>
          <cell r="AB772" t="str">
            <v>Kamal Meghwal</v>
          </cell>
          <cell r="AC772" t="str">
            <v>Ratan Lal Meghwal</v>
          </cell>
          <cell r="AD772" t="str">
            <v>Indra Devi</v>
          </cell>
          <cell r="AE772" t="str">
            <v>M</v>
          </cell>
          <cell r="AF772">
            <v>38026</v>
          </cell>
          <cell r="AG772" t="str">
            <v>SC</v>
          </cell>
          <cell r="AI772" t="str">
            <v>GOVT. SENIOR SECONDARY SCHOOL ALNIYAWAS (219445)</v>
          </cell>
          <cell r="AJ772">
            <v>8140200308</v>
          </cell>
          <cell r="AK772">
            <v>8619655267</v>
          </cell>
          <cell r="AM772">
            <v>17</v>
          </cell>
          <cell r="AN772">
            <v>12</v>
          </cell>
          <cell r="AO772" t="str">
            <v>B</v>
          </cell>
        </row>
        <row r="773">
          <cell r="Z773">
            <v>4456</v>
          </cell>
          <cell r="AA773">
            <v>43284</v>
          </cell>
          <cell r="AB773" t="str">
            <v>KAMLESH KUMAWAT</v>
          </cell>
          <cell r="AC773" t="str">
            <v>TARA CHAND KUMAWAT</v>
          </cell>
          <cell r="AD773" t="str">
            <v>SANTOSH DEVI</v>
          </cell>
          <cell r="AE773" t="str">
            <v>M</v>
          </cell>
          <cell r="AF773">
            <v>37675</v>
          </cell>
          <cell r="AG773" t="str">
            <v>OBC</v>
          </cell>
          <cell r="AH773" t="str">
            <v>Hindu</v>
          </cell>
          <cell r="AI773" t="str">
            <v>GOVT. SENIOR SECONDARY SCHOOL ALNIYAWAS (219445)</v>
          </cell>
          <cell r="AJ773">
            <v>8140200308</v>
          </cell>
          <cell r="AK773">
            <v>8619655268</v>
          </cell>
          <cell r="AL773" t="str">
            <v>KALNI KUMARAN,RIYANBADI,ALNIYAWAS,341513</v>
          </cell>
          <cell r="AM773">
            <v>18</v>
          </cell>
          <cell r="AN773">
            <v>12</v>
          </cell>
          <cell r="AO773" t="str">
            <v>B</v>
          </cell>
        </row>
        <row r="774">
          <cell r="Z774">
            <v>4356</v>
          </cell>
          <cell r="AA774">
            <v>42923</v>
          </cell>
          <cell r="AB774" t="str">
            <v>KSHITIJ VAISHNAV</v>
          </cell>
          <cell r="AC774" t="str">
            <v>RAJENDRA PRASAD</v>
          </cell>
          <cell r="AD774" t="str">
            <v>SAROJ DEVI</v>
          </cell>
          <cell r="AE774" t="str">
            <v>M</v>
          </cell>
          <cell r="AF774">
            <v>38565</v>
          </cell>
          <cell r="AG774" t="str">
            <v>OBC</v>
          </cell>
          <cell r="AH774" t="str">
            <v>Hindu</v>
          </cell>
          <cell r="AI774" t="str">
            <v>GOVT. SENIOR SECONDARY SCHOOL ALNIYAWAS (219445)</v>
          </cell>
          <cell r="AJ774">
            <v>8140200308</v>
          </cell>
          <cell r="AK774">
            <v>8619655269</v>
          </cell>
          <cell r="AL774" t="str">
            <v>VPO-ALNIYAWAS,RIYAN BARI,ALNIYAWAS,341513</v>
          </cell>
          <cell r="AM774">
            <v>16</v>
          </cell>
          <cell r="AN774">
            <v>12</v>
          </cell>
          <cell r="AO774" t="str">
            <v>B</v>
          </cell>
        </row>
        <row r="775">
          <cell r="Z775">
            <v>4529</v>
          </cell>
          <cell r="AA775">
            <v>43288</v>
          </cell>
          <cell r="AB775" t="str">
            <v>MANISH ACHARYA</v>
          </cell>
          <cell r="AC775" t="str">
            <v>BIRMA RAM</v>
          </cell>
          <cell r="AD775" t="str">
            <v>RUKMA DEVI</v>
          </cell>
          <cell r="AE775" t="str">
            <v>M</v>
          </cell>
          <cell r="AF775">
            <v>38911</v>
          </cell>
          <cell r="AG775" t="str">
            <v>OBC</v>
          </cell>
          <cell r="AH775" t="str">
            <v>Hindu</v>
          </cell>
          <cell r="AI775" t="str">
            <v>GOVT. SENIOR SECONDARY SCHOOL ALNIYAWAS (219445)</v>
          </cell>
          <cell r="AJ775">
            <v>8140200308</v>
          </cell>
          <cell r="AK775">
            <v>8619655270</v>
          </cell>
          <cell r="AL775" t="str">
            <v>GUJARON KA BAS,RIYANBADI,ALNIYAWAS,341513</v>
          </cell>
          <cell r="AM775">
            <v>15</v>
          </cell>
          <cell r="AN775">
            <v>12</v>
          </cell>
          <cell r="AO775" t="str">
            <v>B</v>
          </cell>
        </row>
        <row r="776">
          <cell r="Z776">
            <v>4441</v>
          </cell>
          <cell r="AA776">
            <v>43280</v>
          </cell>
          <cell r="AB776" t="str">
            <v>MILAN VAISHNAV</v>
          </cell>
          <cell r="AC776" t="str">
            <v>RADHESHYAM VAISHNAV</v>
          </cell>
          <cell r="AD776" t="str">
            <v>LAXMI VAISHNAV</v>
          </cell>
          <cell r="AE776" t="str">
            <v>M</v>
          </cell>
          <cell r="AF776">
            <v>38535</v>
          </cell>
          <cell r="AG776" t="str">
            <v>OBC</v>
          </cell>
          <cell r="AH776" t="str">
            <v>Hindu</v>
          </cell>
          <cell r="AI776" t="str">
            <v>GOVT. SENIOR SECONDARY SCHOOL ALNIYAWAS (219445)</v>
          </cell>
          <cell r="AJ776">
            <v>8140200308</v>
          </cell>
          <cell r="AK776">
            <v>8619655271</v>
          </cell>
          <cell r="AL776" t="str">
            <v>ALNIYAWAS,RIYANBADI,ALNIYAWAS,341513</v>
          </cell>
          <cell r="AM776">
            <v>16</v>
          </cell>
          <cell r="AN776">
            <v>12</v>
          </cell>
          <cell r="AO776" t="str">
            <v>B</v>
          </cell>
        </row>
        <row r="777">
          <cell r="Z777">
            <v>4799</v>
          </cell>
          <cell r="AB777" t="str">
            <v>Muskan Banu</v>
          </cell>
          <cell r="AC777" t="str">
            <v>Majffar Mohammad</v>
          </cell>
          <cell r="AD777" t="str">
            <v>Rukia Banu</v>
          </cell>
          <cell r="AE777" t="str">
            <v>F</v>
          </cell>
          <cell r="AF777">
            <v>38510</v>
          </cell>
          <cell r="AG777" t="str">
            <v>OBC</v>
          </cell>
          <cell r="AI777" t="str">
            <v>GOVT. SENIOR SECONDARY SCHOOL ALNIYAWAS (219445)</v>
          </cell>
          <cell r="AJ777">
            <v>8140200308</v>
          </cell>
          <cell r="AK777">
            <v>8619655272</v>
          </cell>
          <cell r="AM777">
            <v>16</v>
          </cell>
          <cell r="AN777">
            <v>12</v>
          </cell>
          <cell r="AO777" t="str">
            <v>B</v>
          </cell>
        </row>
        <row r="778">
          <cell r="Z778">
            <v>4465</v>
          </cell>
          <cell r="AA778">
            <v>43285</v>
          </cell>
          <cell r="AB778" t="str">
            <v>NARENDRA KUMAR</v>
          </cell>
          <cell r="AC778" t="str">
            <v>NEMI CHAND</v>
          </cell>
          <cell r="AD778" t="str">
            <v>SUSHILA DEVI</v>
          </cell>
          <cell r="AE778" t="str">
            <v>M</v>
          </cell>
          <cell r="AF778">
            <v>39107</v>
          </cell>
          <cell r="AG778" t="str">
            <v>SC</v>
          </cell>
          <cell r="AH778" t="str">
            <v>Hindu</v>
          </cell>
          <cell r="AI778" t="str">
            <v>GOVT. SENIOR SECONDARY SCHOOL ALNIYAWAS (219445)</v>
          </cell>
          <cell r="AJ778">
            <v>8140200308</v>
          </cell>
          <cell r="AK778">
            <v>8619655273</v>
          </cell>
          <cell r="AL778" t="str">
            <v>KHARA BERA,RIYANBADI,ALNIYAWAS,341513</v>
          </cell>
          <cell r="AM778">
            <v>14</v>
          </cell>
          <cell r="AN778">
            <v>12</v>
          </cell>
          <cell r="AO778" t="str">
            <v>B</v>
          </cell>
        </row>
        <row r="779">
          <cell r="Z779">
            <v>4357</v>
          </cell>
          <cell r="AA779">
            <v>42924</v>
          </cell>
          <cell r="AB779" t="str">
            <v>NITIN DAGDI</v>
          </cell>
          <cell r="AC779" t="str">
            <v>BANSHILAL</v>
          </cell>
          <cell r="AD779" t="str">
            <v>GYARSI DEVI</v>
          </cell>
          <cell r="AE779" t="str">
            <v>M</v>
          </cell>
          <cell r="AF779">
            <v>38146</v>
          </cell>
          <cell r="AG779" t="str">
            <v>OBC</v>
          </cell>
          <cell r="AH779" t="str">
            <v>Hindu</v>
          </cell>
          <cell r="AI779" t="str">
            <v>GOVT. SENIOR SECONDARY SCHOOL ALNIYAWAS (219445)</v>
          </cell>
          <cell r="AJ779">
            <v>8140200308</v>
          </cell>
          <cell r="AK779">
            <v>8619655274</v>
          </cell>
          <cell r="AL779" t="str">
            <v>VPO-ALNIYAWAS,RIYAN BARI,ALNIYAWAS,341513</v>
          </cell>
          <cell r="AM779">
            <v>17</v>
          </cell>
          <cell r="AN779">
            <v>12</v>
          </cell>
          <cell r="AO779" t="str">
            <v>B</v>
          </cell>
        </row>
        <row r="780">
          <cell r="Z780">
            <v>4358</v>
          </cell>
          <cell r="AA780">
            <v>42924</v>
          </cell>
          <cell r="AB780" t="str">
            <v>POOJA MEGHWAL</v>
          </cell>
          <cell r="AC780" t="str">
            <v>GOPILAL MEGHWAL</v>
          </cell>
          <cell r="AD780" t="str">
            <v>SAMPU DEVI</v>
          </cell>
          <cell r="AE780" t="str">
            <v>F</v>
          </cell>
          <cell r="AF780">
            <v>38481</v>
          </cell>
          <cell r="AG780" t="str">
            <v>SC</v>
          </cell>
          <cell r="AH780" t="str">
            <v>Hindu</v>
          </cell>
          <cell r="AI780" t="str">
            <v>GOVT. SENIOR SECONDARY SCHOOL ALNIYAWAS (219445)</v>
          </cell>
          <cell r="AJ780">
            <v>8140200308</v>
          </cell>
          <cell r="AK780">
            <v>8619655275</v>
          </cell>
          <cell r="AL780" t="str">
            <v>VPO-ALNIYAWAS,RIYAN BARI ,ALNIYAWAS,341513</v>
          </cell>
          <cell r="AM780">
            <v>16</v>
          </cell>
          <cell r="AN780">
            <v>12</v>
          </cell>
          <cell r="AO780" t="str">
            <v>B</v>
          </cell>
        </row>
        <row r="781">
          <cell r="Z781">
            <v>4503</v>
          </cell>
          <cell r="AA781">
            <v>43287</v>
          </cell>
          <cell r="AB781" t="str">
            <v>PRADEEP SINGH</v>
          </cell>
          <cell r="AC781" t="str">
            <v>KALU SINGH</v>
          </cell>
          <cell r="AD781" t="str">
            <v>MANJU KANWAR</v>
          </cell>
          <cell r="AE781" t="str">
            <v>M</v>
          </cell>
          <cell r="AF781">
            <v>38690</v>
          </cell>
          <cell r="AG781" t="str">
            <v>GEN</v>
          </cell>
          <cell r="AH781" t="str">
            <v>Hindu</v>
          </cell>
          <cell r="AI781" t="str">
            <v>GOVT. SENIOR SECONDARY SCHOOL ALNIYAWAS (219445)</v>
          </cell>
          <cell r="AJ781">
            <v>8140200308</v>
          </cell>
          <cell r="AK781">
            <v>8619655276</v>
          </cell>
          <cell r="AL781" t="str">
            <v>ALNIYAWAS,RIYANBADI,ALNIYAWAS,341513</v>
          </cell>
          <cell r="AM781">
            <v>16</v>
          </cell>
          <cell r="AN781">
            <v>12</v>
          </cell>
          <cell r="AO781" t="str">
            <v>B</v>
          </cell>
        </row>
        <row r="782">
          <cell r="Z782">
            <v>4533</v>
          </cell>
          <cell r="AA782">
            <v>43288</v>
          </cell>
          <cell r="AB782" t="str">
            <v>RAHUL SAINI</v>
          </cell>
          <cell r="AC782" t="str">
            <v>OMPRAKASH SAINI</v>
          </cell>
          <cell r="AD782" t="str">
            <v>RUKMA DEVI</v>
          </cell>
          <cell r="AE782" t="str">
            <v>M</v>
          </cell>
          <cell r="AF782">
            <v>38414</v>
          </cell>
          <cell r="AG782" t="str">
            <v>OBC</v>
          </cell>
          <cell r="AH782" t="str">
            <v>Hindu</v>
          </cell>
          <cell r="AI782" t="str">
            <v>GOVT. SENIOR SECONDARY SCHOOL ALNIYAWAS (219445)</v>
          </cell>
          <cell r="AJ782">
            <v>8140200308</v>
          </cell>
          <cell r="AK782">
            <v>8619655277</v>
          </cell>
          <cell r="AL782" t="str">
            <v>ALNIYAWAS,RIYANBADI,ALNIYAWAS,341513</v>
          </cell>
          <cell r="AM782">
            <v>16</v>
          </cell>
          <cell r="AN782">
            <v>12</v>
          </cell>
          <cell r="AO782" t="str">
            <v>B</v>
          </cell>
        </row>
        <row r="783">
          <cell r="Z783">
            <v>4796</v>
          </cell>
          <cell r="AA783">
            <v>43288</v>
          </cell>
          <cell r="AB783" t="str">
            <v>RAHUL SINGH</v>
          </cell>
          <cell r="AC783" t="str">
            <v>UMMED SINGH</v>
          </cell>
          <cell r="AD783" t="str">
            <v>PRAKASH KANWAR</v>
          </cell>
          <cell r="AE783" t="str">
            <v>M</v>
          </cell>
          <cell r="AF783">
            <v>38477</v>
          </cell>
          <cell r="AG783" t="str">
            <v>OBC</v>
          </cell>
          <cell r="AH783" t="str">
            <v>Hindu</v>
          </cell>
          <cell r="AI783" t="str">
            <v>GOVT. SENIOR SECONDARY SCHOOL ALNIYAWAS (219445)</v>
          </cell>
          <cell r="AJ783">
            <v>8140200308</v>
          </cell>
          <cell r="AK783">
            <v>8619655278</v>
          </cell>
          <cell r="AL783" t="str">
            <v>BEEJATHAL,BEEJATHAL,RIYAN BARI,341513</v>
          </cell>
          <cell r="AM783">
            <v>16</v>
          </cell>
          <cell r="AN783">
            <v>12</v>
          </cell>
          <cell r="AO783" t="str">
            <v>B</v>
          </cell>
        </row>
        <row r="784">
          <cell r="Z784">
            <v>4613</v>
          </cell>
          <cell r="AA784">
            <v>43320</v>
          </cell>
          <cell r="AB784" t="str">
            <v>RAM RATAN DUDI</v>
          </cell>
          <cell r="AC784" t="str">
            <v>SOHAN LAL DUDI</v>
          </cell>
          <cell r="AD784" t="str">
            <v>CHAMPA DEVI</v>
          </cell>
          <cell r="AE784" t="str">
            <v>M</v>
          </cell>
          <cell r="AF784">
            <v>37858</v>
          </cell>
          <cell r="AG784" t="str">
            <v>OBC</v>
          </cell>
          <cell r="AH784" t="str">
            <v>Hindu</v>
          </cell>
          <cell r="AI784" t="str">
            <v>GOVT. SENIOR SECONDARY SCHOOL ALNIYAWAS (219445)</v>
          </cell>
          <cell r="AJ784">
            <v>8140200308</v>
          </cell>
          <cell r="AK784">
            <v>8619655279</v>
          </cell>
          <cell r="AL784" t="str">
            <v>SETHAN,PISANGAN,SETHAN,305204</v>
          </cell>
          <cell r="AM784">
            <v>18</v>
          </cell>
          <cell r="AN784">
            <v>12</v>
          </cell>
          <cell r="AO784" t="str">
            <v>B</v>
          </cell>
        </row>
        <row r="785">
          <cell r="Z785">
            <v>5003</v>
          </cell>
          <cell r="AB785" t="str">
            <v>Ravindra Barada</v>
          </cell>
          <cell r="AC785" t="str">
            <v>Bansi Lal</v>
          </cell>
          <cell r="AD785" t="str">
            <v>Chhoti Devi</v>
          </cell>
          <cell r="AE785" t="str">
            <v>M</v>
          </cell>
          <cell r="AF785">
            <v>38972</v>
          </cell>
          <cell r="AG785" t="str">
            <v>OBC</v>
          </cell>
          <cell r="AI785" t="str">
            <v>GOVT. SENIOR SECONDARY SCHOOL ALNIYAWAS (219445)</v>
          </cell>
          <cell r="AJ785">
            <v>8140200308</v>
          </cell>
          <cell r="AK785">
            <v>8619655280</v>
          </cell>
          <cell r="AM785">
            <v>15</v>
          </cell>
          <cell r="AN785">
            <v>12</v>
          </cell>
          <cell r="AO785" t="str">
            <v>B</v>
          </cell>
        </row>
        <row r="786">
          <cell r="Z786">
            <v>3751</v>
          </cell>
          <cell r="AA786">
            <v>42135</v>
          </cell>
          <cell r="AB786" t="str">
            <v>RIZWANA</v>
          </cell>
          <cell r="AC786" t="str">
            <v>MANSOOR ALI QURESHI</v>
          </cell>
          <cell r="AD786" t="str">
            <v>RIYANA BANOO</v>
          </cell>
          <cell r="AE786" t="str">
            <v>F</v>
          </cell>
          <cell r="AF786">
            <v>38110</v>
          </cell>
          <cell r="AG786" t="str">
            <v>OBC</v>
          </cell>
          <cell r="AH786" t="str">
            <v>Muslim</v>
          </cell>
          <cell r="AI786" t="str">
            <v>GOVT. SENIOR SECONDARY SCHOOL ALNIYAWAS (219445)</v>
          </cell>
          <cell r="AJ786">
            <v>8140200308</v>
          </cell>
          <cell r="AK786">
            <v>8619655281</v>
          </cell>
          <cell r="AL786" t="str">
            <v>Alniyawas,Riyanbari,Alniyawas,341513</v>
          </cell>
          <cell r="AM786">
            <v>17</v>
          </cell>
          <cell r="AN786">
            <v>12</v>
          </cell>
          <cell r="AO786" t="str">
            <v>B</v>
          </cell>
        </row>
        <row r="787">
          <cell r="Z787">
            <v>4447</v>
          </cell>
          <cell r="AA787">
            <v>43283</v>
          </cell>
          <cell r="AB787" t="str">
            <v>SONIYA RAIDAS</v>
          </cell>
          <cell r="AC787" t="str">
            <v>KESHA RAM</v>
          </cell>
          <cell r="AD787" t="str">
            <v>VIMLA DEVI</v>
          </cell>
          <cell r="AE787" t="str">
            <v>F</v>
          </cell>
          <cell r="AF787">
            <v>38268</v>
          </cell>
          <cell r="AG787" t="str">
            <v>SC</v>
          </cell>
          <cell r="AH787" t="str">
            <v>Hindu</v>
          </cell>
          <cell r="AI787" t="str">
            <v>GOVT. SENIOR SECONDARY SCHOOL ALNIYAWAS (219445)</v>
          </cell>
          <cell r="AJ787">
            <v>8140200308</v>
          </cell>
          <cell r="AK787">
            <v>8619655282</v>
          </cell>
          <cell r="AL787" t="str">
            <v>ALNIYAWAS,RIYANBADI,ALNIYAWAS,341513</v>
          </cell>
          <cell r="AM787">
            <v>17</v>
          </cell>
          <cell r="AN787">
            <v>12</v>
          </cell>
          <cell r="AO787" t="str">
            <v>B</v>
          </cell>
        </row>
        <row r="788">
          <cell r="Z788">
            <v>3141</v>
          </cell>
          <cell r="AA788">
            <v>42639</v>
          </cell>
          <cell r="AB788" t="str">
            <v>VIRENDRA PAREEK</v>
          </cell>
          <cell r="AC788" t="str">
            <v>LAL CHAND PAREEK</v>
          </cell>
          <cell r="AE788" t="str">
            <v>F</v>
          </cell>
          <cell r="AF788">
            <v>39558</v>
          </cell>
          <cell r="AI788" t="str">
            <v>GOVT. SENIOR SECONDARY SCHOOL SHIV</v>
          </cell>
          <cell r="AL788" t="str">
            <v>SHIV KUCHAMAN CITY</v>
          </cell>
          <cell r="AN788">
            <v>11</v>
          </cell>
          <cell r="AO788" t="str">
            <v>b</v>
          </cell>
        </row>
        <row r="789">
          <cell r="Z789">
            <v>3006</v>
          </cell>
          <cell r="AA789">
            <v>42186</v>
          </cell>
          <cell r="AB789" t="str">
            <v>HULAS CHANDRA</v>
          </cell>
          <cell r="AC789" t="str">
            <v>JITU RAM</v>
          </cell>
          <cell r="AE789" t="str">
            <v>M</v>
          </cell>
          <cell r="AF789">
            <v>39061</v>
          </cell>
          <cell r="AI789" t="str">
            <v>GOVT. SENIOR SECONDARY SCHOOL GOGELAV</v>
          </cell>
          <cell r="AL789" t="str">
            <v>VP- GOGELAV DISTT-NAGAUR</v>
          </cell>
          <cell r="AN789">
            <v>12</v>
          </cell>
          <cell r="AO789" t="str">
            <v>b</v>
          </cell>
        </row>
        <row r="790">
          <cell r="Z790">
            <v>3890</v>
          </cell>
          <cell r="AA790">
            <v>43288</v>
          </cell>
          <cell r="AB790" t="str">
            <v>MOHIT UPADHDHYAY</v>
          </cell>
          <cell r="AC790" t="str">
            <v>BHARAT UPADHDHYAY</v>
          </cell>
          <cell r="AE790" t="str">
            <v>M</v>
          </cell>
          <cell r="AF790">
            <v>39083</v>
          </cell>
          <cell r="AI790" t="str">
            <v>GOVT. SENIOR SECONDARY SCHOOL GOGELAV</v>
          </cell>
          <cell r="AL790" t="str">
            <v>VP- GOGELAV DISTT-NAGAUR</v>
          </cell>
          <cell r="AN790">
            <v>10</v>
          </cell>
        </row>
        <row r="791">
          <cell r="Z791">
            <v>3203</v>
          </cell>
          <cell r="AA791">
            <v>42909</v>
          </cell>
          <cell r="AB791" t="str">
            <v>SURENDRA</v>
          </cell>
          <cell r="AC791" t="str">
            <v>RAMAVTAR</v>
          </cell>
          <cell r="AE791" t="str">
            <v>M</v>
          </cell>
          <cell r="AF791">
            <v>38905</v>
          </cell>
          <cell r="AI791" t="str">
            <v>GOVT. SENIOR SECONDARY SCHOOL SHIV</v>
          </cell>
          <cell r="AK791">
            <v>9571573118</v>
          </cell>
          <cell r="AL791" t="str">
            <v>SHIV KUCHAMAN CITY</v>
          </cell>
          <cell r="AN791">
            <v>11</v>
          </cell>
          <cell r="AO791" t="str">
            <v>B</v>
          </cell>
        </row>
        <row r="792">
          <cell r="Z792">
            <v>3231</v>
          </cell>
          <cell r="AA792">
            <v>42917</v>
          </cell>
          <cell r="AB792" t="str">
            <v>KAMAL</v>
          </cell>
          <cell r="AC792" t="str">
            <v>KESAR RAM</v>
          </cell>
          <cell r="AE792" t="str">
            <v>M</v>
          </cell>
          <cell r="AF792">
            <v>39365</v>
          </cell>
          <cell r="AI792" t="str">
            <v>GOVT. SENIOR SECONDARY SCHOOL SHIV</v>
          </cell>
          <cell r="AK792">
            <v>9462224156</v>
          </cell>
          <cell r="AL792" t="str">
            <v>SHIV KUCHAMAN CITY</v>
          </cell>
          <cell r="AN792">
            <v>11</v>
          </cell>
          <cell r="AO792" t="str">
            <v>A</v>
          </cell>
        </row>
        <row r="793">
          <cell r="Z793">
            <v>3824</v>
          </cell>
          <cell r="AA793">
            <v>42945</v>
          </cell>
          <cell r="AB793" t="str">
            <v>RAVI PRAJAPAT</v>
          </cell>
          <cell r="AC793" t="str">
            <v>SHARVAN RAM PRAJAPAT</v>
          </cell>
          <cell r="AE793" t="str">
            <v>M</v>
          </cell>
          <cell r="AF793">
            <v>39217</v>
          </cell>
          <cell r="AI793" t="str">
            <v>GOVT. SENIOR SECONDARY SCHOOL GOGELAV</v>
          </cell>
          <cell r="AK793">
            <v>6376811608</v>
          </cell>
          <cell r="AL793" t="str">
            <v>VP- GOGELAV DISTT-NAGAUR</v>
          </cell>
          <cell r="AN793">
            <v>11</v>
          </cell>
          <cell r="AO793" t="str">
            <v>A</v>
          </cell>
        </row>
        <row r="794">
          <cell r="Z794">
            <v>807</v>
          </cell>
          <cell r="AA794">
            <v>43652</v>
          </cell>
          <cell r="AB794" t="str">
            <v>ANTRIKSH</v>
          </cell>
          <cell r="AC794" t="str">
            <v>AJAY CHAUDHARY</v>
          </cell>
          <cell r="AE794" t="str">
            <v>M</v>
          </cell>
          <cell r="AF794">
            <v>39278</v>
          </cell>
          <cell r="AI794" t="str">
            <v>SVGM MODAL JAYAL</v>
          </cell>
          <cell r="AK794">
            <v>7976731796</v>
          </cell>
          <cell r="AL794" t="str">
            <v>JAYAL DISTT- NAGAUR</v>
          </cell>
          <cell r="AN794">
            <v>10</v>
          </cell>
          <cell r="AO794" t="str">
            <v>B</v>
          </cell>
        </row>
        <row r="795">
          <cell r="Z795">
            <v>3377</v>
          </cell>
          <cell r="AA795">
            <v>43280</v>
          </cell>
          <cell r="AB795" t="str">
            <v>MAHENDRA SHARMA</v>
          </cell>
          <cell r="AC795" t="str">
            <v>GOPAL</v>
          </cell>
          <cell r="AE795" t="str">
            <v>M</v>
          </cell>
          <cell r="AF795">
            <v>39569</v>
          </cell>
          <cell r="AI795" t="str">
            <v>GOVT. SENIOR SECONDARY SCHOOL SHIV</v>
          </cell>
          <cell r="AK795">
            <v>9610382278</v>
          </cell>
          <cell r="AL795" t="str">
            <v>SHIV KUCHAMAN CITY</v>
          </cell>
          <cell r="AN795">
            <v>10</v>
          </cell>
          <cell r="AO795" t="str">
            <v>a</v>
          </cell>
        </row>
        <row r="796">
          <cell r="Z796">
            <v>344</v>
          </cell>
          <cell r="AA796">
            <v>42952</v>
          </cell>
          <cell r="AB796" t="str">
            <v>PUNEET PAREEK</v>
          </cell>
          <cell r="AC796" t="str">
            <v>ANIL PAREEK</v>
          </cell>
          <cell r="AE796" t="str">
            <v>M</v>
          </cell>
          <cell r="AF796">
            <v>38628</v>
          </cell>
          <cell r="AI796" t="str">
            <v>SVGM MODAL DEGANA</v>
          </cell>
          <cell r="AL796" t="str">
            <v>DEGANA,NAGAUR</v>
          </cell>
          <cell r="AN796">
            <v>12</v>
          </cell>
          <cell r="AO796" t="str">
            <v>A</v>
          </cell>
        </row>
        <row r="797">
          <cell r="Z797">
            <v>3154</v>
          </cell>
          <cell r="AA797">
            <v>42639</v>
          </cell>
          <cell r="AB797" t="str">
            <v>MANOJ KUMAR</v>
          </cell>
          <cell r="AC797" t="str">
            <v>CHENA RAM</v>
          </cell>
          <cell r="AE797" t="str">
            <v>M</v>
          </cell>
          <cell r="AF797">
            <v>39028</v>
          </cell>
          <cell r="AI797" t="str">
            <v>GOVT. SENIOR SECONDARY SCHOOL SHIV</v>
          </cell>
          <cell r="AK797">
            <v>9680779585</v>
          </cell>
          <cell r="AL797" t="str">
            <v>SHIV KUCHAMAN CITY</v>
          </cell>
          <cell r="AN797">
            <v>10</v>
          </cell>
          <cell r="AO797" t="str">
            <v>A</v>
          </cell>
        </row>
        <row r="798">
          <cell r="Z798">
            <v>312</v>
          </cell>
          <cell r="AA798">
            <v>42200</v>
          </cell>
          <cell r="AB798" t="str">
            <v>SHYAM SUNDAR PRAJAPAT</v>
          </cell>
          <cell r="AC798" t="str">
            <v>LALIT PRASAD PRAJAPAT</v>
          </cell>
          <cell r="AE798" t="str">
            <v>M</v>
          </cell>
          <cell r="AF798">
            <v>38584</v>
          </cell>
          <cell r="AI798" t="str">
            <v>SVGM MODAL DEGANA</v>
          </cell>
          <cell r="AL798" t="str">
            <v>TANKIPURA,NAGAUR</v>
          </cell>
          <cell r="AN798">
            <v>12</v>
          </cell>
          <cell r="AO798" t="str">
            <v>A</v>
          </cell>
        </row>
        <row r="799">
          <cell r="Z799">
            <v>28</v>
          </cell>
          <cell r="AA799">
            <v>42552</v>
          </cell>
          <cell r="AB799" t="str">
            <v>VIVEK BENDA</v>
          </cell>
          <cell r="AC799" t="str">
            <v>BALVEER BENDA</v>
          </cell>
          <cell r="AE799" t="str">
            <v>M</v>
          </cell>
          <cell r="AF799">
            <v>38763</v>
          </cell>
          <cell r="AI799" t="str">
            <v>SVGM MODAL DEGANA</v>
          </cell>
          <cell r="AL799" t="str">
            <v>CHUEE,NAGAUR</v>
          </cell>
          <cell r="AN799">
            <v>12</v>
          </cell>
          <cell r="AO799" t="str">
            <v>A</v>
          </cell>
        </row>
        <row r="800">
          <cell r="Z800">
            <v>626</v>
          </cell>
          <cell r="AA800">
            <v>43298</v>
          </cell>
          <cell r="AB800" t="str">
            <v>MAMTA</v>
          </cell>
          <cell r="AC800" t="str">
            <v>KUBHA RAM</v>
          </cell>
          <cell r="AE800" t="str">
            <v>F</v>
          </cell>
          <cell r="AF800">
            <v>39542</v>
          </cell>
          <cell r="AI800" t="str">
            <v>GSSS SABALPURA</v>
          </cell>
          <cell r="AK800">
            <v>9610893032</v>
          </cell>
          <cell r="AL800" t="str">
            <v>SABALPURA</v>
          </cell>
          <cell r="AN800">
            <v>11</v>
          </cell>
        </row>
        <row r="801">
          <cell r="Z801">
            <v>2703</v>
          </cell>
          <cell r="AA801">
            <v>43472</v>
          </cell>
          <cell r="AB801" t="str">
            <v>SHARDA LAKHARA</v>
          </cell>
          <cell r="AC801" t="str">
            <v>KAILASH LAKHARA</v>
          </cell>
          <cell r="AE801" t="str">
            <v>F</v>
          </cell>
          <cell r="AF801">
            <v>38551</v>
          </cell>
          <cell r="AI801" t="str">
            <v>GSSS BIDIYAD</v>
          </cell>
          <cell r="AK801">
            <v>6367551102</v>
          </cell>
          <cell r="AL801" t="str">
            <v>BIDIYAD,PARBATSAR</v>
          </cell>
          <cell r="AN801">
            <v>12</v>
          </cell>
        </row>
        <row r="802">
          <cell r="Z802">
            <v>2755</v>
          </cell>
          <cell r="AA802">
            <v>44378</v>
          </cell>
          <cell r="AB802" t="str">
            <v>RISHITA SAINI</v>
          </cell>
          <cell r="AC802" t="str">
            <v>CHUNNI LAL</v>
          </cell>
          <cell r="AE802" t="str">
            <v>F</v>
          </cell>
          <cell r="AF802">
            <v>39040</v>
          </cell>
          <cell r="AI802" t="str">
            <v>GSSS BIDIYAD</v>
          </cell>
          <cell r="AK802">
            <v>9414350396</v>
          </cell>
          <cell r="AL802" t="str">
            <v>BIDIYAD,PARBATSAR</v>
          </cell>
          <cell r="AN802">
            <v>11</v>
          </cell>
        </row>
        <row r="803">
          <cell r="Z803">
            <v>517</v>
          </cell>
          <cell r="AA803">
            <v>42195</v>
          </cell>
          <cell r="AB803" t="str">
            <v>SURMILA</v>
          </cell>
          <cell r="AC803" t="str">
            <v>KANARAM</v>
          </cell>
          <cell r="AE803" t="str">
            <v>F</v>
          </cell>
          <cell r="AF803">
            <v>39665</v>
          </cell>
          <cell r="AI803" t="str">
            <v>GSSS SABALPURA</v>
          </cell>
          <cell r="AK803">
            <v>9783895297</v>
          </cell>
          <cell r="AL803" t="str">
            <v>SABALPURA</v>
          </cell>
          <cell r="AN803">
            <v>9</v>
          </cell>
        </row>
        <row r="804">
          <cell r="Z804">
            <v>2974</v>
          </cell>
          <cell r="AA804">
            <v>42552</v>
          </cell>
          <cell r="AB804" t="str">
            <v>MONIKA</v>
          </cell>
          <cell r="AC804" t="str">
            <v>NEMA RAM</v>
          </cell>
          <cell r="AE804" t="str">
            <v>F</v>
          </cell>
          <cell r="AF804">
            <v>38700</v>
          </cell>
          <cell r="AI804" t="str">
            <v>GSSS SHIV</v>
          </cell>
          <cell r="AK804">
            <v>9783562650</v>
          </cell>
          <cell r="AL804" t="str">
            <v>SHIV KUCHAMAN CITY</v>
          </cell>
          <cell r="AN804">
            <v>12</v>
          </cell>
        </row>
        <row r="805">
          <cell r="Z805">
            <v>953</v>
          </cell>
          <cell r="AA805">
            <v>43672</v>
          </cell>
          <cell r="AB805" t="str">
            <v>INDRA NARADANIYA</v>
          </cell>
          <cell r="AC805" t="str">
            <v>HANUMAN RAM</v>
          </cell>
          <cell r="AE805" t="str">
            <v>M</v>
          </cell>
          <cell r="AF805">
            <v>38886</v>
          </cell>
          <cell r="AI805" t="str">
            <v>VEER TEJA SHIKSHAN SANSTHAN KHARNAL</v>
          </cell>
          <cell r="AK805">
            <v>8290466803</v>
          </cell>
          <cell r="AL805" t="str">
            <v>KHARNAL,NAGAUR</v>
          </cell>
          <cell r="AN805">
            <v>12</v>
          </cell>
        </row>
        <row r="806">
          <cell r="Z806">
            <v>1229</v>
          </cell>
          <cell r="AA806">
            <v>44474</v>
          </cell>
          <cell r="AB806" t="str">
            <v>INDRA RAJ</v>
          </cell>
          <cell r="AC806" t="str">
            <v>SHREE RAM</v>
          </cell>
          <cell r="AE806" t="str">
            <v>M</v>
          </cell>
          <cell r="AF806">
            <v>39546</v>
          </cell>
          <cell r="AI806" t="str">
            <v>VEER TEJA SHIKSHAN SANSTHAN KHARNAL</v>
          </cell>
          <cell r="AK806">
            <v>9166344685</v>
          </cell>
          <cell r="AL806" t="str">
            <v>KHARNAL,NAGAUR</v>
          </cell>
          <cell r="AN806">
            <v>10</v>
          </cell>
        </row>
        <row r="807">
          <cell r="Z807">
            <v>1369</v>
          </cell>
          <cell r="AA807">
            <v>44758</v>
          </cell>
          <cell r="AB807" t="str">
            <v>MILAP</v>
          </cell>
          <cell r="AC807" t="str">
            <v>DINESH</v>
          </cell>
          <cell r="AE807" t="str">
            <v>M</v>
          </cell>
          <cell r="AF807">
            <v>40386</v>
          </cell>
          <cell r="AI807" t="str">
            <v>VEER TEJA SHIKSHAN SANSTHAN KHARNAL</v>
          </cell>
          <cell r="AK807">
            <v>8107829997</v>
          </cell>
          <cell r="AL807" t="str">
            <v>KHARNAL,NAGAUR</v>
          </cell>
          <cell r="AN807">
            <v>8</v>
          </cell>
        </row>
        <row r="808">
          <cell r="Z808">
            <v>3208</v>
          </cell>
          <cell r="AB808" t="str">
            <v>NIKITA</v>
          </cell>
          <cell r="AC808" t="str">
            <v>NEMARAM</v>
          </cell>
          <cell r="AE808" t="str">
            <v>F</v>
          </cell>
          <cell r="AI808" t="str">
            <v>GSSS SHIV</v>
          </cell>
          <cell r="AL808" t="str">
            <v>SHIV KUCHAMAN CITY</v>
          </cell>
          <cell r="AN808">
            <v>11</v>
          </cell>
          <cell r="AO808" t="str">
            <v>A</v>
          </cell>
        </row>
        <row r="809">
          <cell r="Z809">
            <v>3596</v>
          </cell>
          <cell r="AB809" t="str">
            <v>MONIKA</v>
          </cell>
          <cell r="AC809" t="str">
            <v>MEGHARAM</v>
          </cell>
          <cell r="AE809" t="str">
            <v>F</v>
          </cell>
          <cell r="AI809" t="str">
            <v>GSSS SHIV</v>
          </cell>
          <cell r="AL809" t="str">
            <v>SHIV KUCHAMAN CITY</v>
          </cell>
          <cell r="AN809">
            <v>11</v>
          </cell>
          <cell r="AO809" t="str">
            <v>A</v>
          </cell>
        </row>
        <row r="810">
          <cell r="Z810">
            <v>3656</v>
          </cell>
          <cell r="AB810" t="str">
            <v>LAKISHITA DHAKA</v>
          </cell>
          <cell r="AC810" t="str">
            <v>GIRDHARI LAL DHAKA</v>
          </cell>
          <cell r="AE810" t="str">
            <v>F</v>
          </cell>
          <cell r="AI810" t="str">
            <v>GSSS SHIV</v>
          </cell>
          <cell r="AL810" t="str">
            <v>SHIV KUCHAMAN CITY</v>
          </cell>
          <cell r="AN810">
            <v>9</v>
          </cell>
          <cell r="AO810" t="str">
            <v>A</v>
          </cell>
        </row>
        <row r="811">
          <cell r="Z811">
            <v>3158</v>
          </cell>
          <cell r="AB811" t="str">
            <v>MANJU YOGI</v>
          </cell>
          <cell r="AC811" t="str">
            <v>HANUMAN RAM</v>
          </cell>
          <cell r="AE811" t="str">
            <v>F</v>
          </cell>
          <cell r="AI811" t="str">
            <v>GSSS SHIV</v>
          </cell>
          <cell r="AL811" t="str">
            <v>SHIV KUCHAMAN CITY</v>
          </cell>
          <cell r="AN811">
            <v>9</v>
          </cell>
          <cell r="AO811" t="str">
            <v>A</v>
          </cell>
        </row>
        <row r="812">
          <cell r="Z812">
            <v>4294</v>
          </cell>
          <cell r="AB812" t="str">
            <v>KAVITA</v>
          </cell>
          <cell r="AC812" t="str">
            <v>BALA PRASAD</v>
          </cell>
          <cell r="AE812" t="str">
            <v>F</v>
          </cell>
          <cell r="AI812" t="str">
            <v>GSSS GOGELAV</v>
          </cell>
          <cell r="AL812" t="str">
            <v>VP- GOGELAV DISTT-NAGAUR</v>
          </cell>
          <cell r="AN812">
            <v>8</v>
          </cell>
          <cell r="AO812" t="str">
            <v>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D"/>
      <sheetName val="MASTER DATA"/>
      <sheetName val="SEARCH S.R.NO"/>
      <sheetName val="student record"/>
      <sheetName val="FORM"/>
      <sheetName val="अंतर सदन प्रमाण पत्र"/>
      <sheetName val="ORDER"/>
      <sheetName val="सूचि"/>
      <sheetName val="Sheet1"/>
      <sheetName val="Sheet2"/>
      <sheetName val="Sheet3"/>
      <sheetName val="Sheet4"/>
      <sheetName val="Sheet5"/>
      <sheetName val="ड्राज 64"/>
      <sheetName val="ड्राज 16"/>
      <sheetName val="ड्राज 8"/>
      <sheetName val="ड्राज 32"/>
      <sheetName val=" BEDM स्कोर शीट "/>
      <sheetName val="T.Tस्कोर शीट "/>
      <sheetName val="स्कोर शीट कब्बड्डी"/>
      <sheetName val="ASSISTANT स्कोर शीट कब्बड्डी"/>
      <sheetName val="T.T स्कोर शीट पर्सनल"/>
      <sheetName val="Sheet15"/>
      <sheetName val="कुश्तीस्कोर शीट"/>
      <sheetName val="Sheet6"/>
    </sheetNames>
    <sheetDataSet>
      <sheetData sheetId="0"/>
      <sheetData sheetId="1"/>
      <sheetData sheetId="2">
        <row r="2">
          <cell r="E2" t="str">
            <v>राजकीय उच्च माध्यमिक विद्यालय डसाणा खुर्द ब्लॉक मौलासर जिला - डीडवाना-कुचामन</v>
          </cell>
        </row>
        <row r="3">
          <cell r="E3" t="str">
            <v>खो-खो</v>
          </cell>
          <cell r="L3" t="str">
            <v>2024-25</v>
          </cell>
        </row>
        <row r="4">
          <cell r="E4" t="str">
            <v>डीडवाना-कुचामन</v>
          </cell>
          <cell r="I4">
            <v>68</v>
          </cell>
          <cell r="L4" t="str">
            <v>जिला स्तरीय</v>
          </cell>
        </row>
        <row r="5">
          <cell r="E5">
            <v>45535</v>
          </cell>
          <cell r="H5">
            <v>45539</v>
          </cell>
          <cell r="L5" t="str">
            <v>17 वर्ष</v>
          </cell>
        </row>
        <row r="6">
          <cell r="E6" t="str">
            <v>कृष्णा विद्यालय रताऊ (अंग्रेजी माध्यम)</v>
          </cell>
          <cell r="L6" t="str">
            <v>छात्रा</v>
          </cell>
        </row>
        <row r="7">
          <cell r="L7">
            <v>1234567891</v>
          </cell>
        </row>
        <row r="9">
          <cell r="J9" t="str">
            <v>gssdasanakhurd@gmail.com</v>
          </cell>
        </row>
        <row r="10">
          <cell r="J10" t="str">
            <v>abcd@gmail.com</v>
          </cell>
        </row>
        <row r="11">
          <cell r="K11" t="str">
            <v xml:space="preserve">चेना राम </v>
          </cell>
        </row>
        <row r="12">
          <cell r="K12" t="str">
            <v>व.अ.</v>
          </cell>
        </row>
        <row r="13">
          <cell r="K13">
            <v>45534</v>
          </cell>
        </row>
      </sheetData>
      <sheetData sheetId="3"/>
      <sheetData sheetId="4"/>
      <sheetData sheetId="5">
        <row r="6">
          <cell r="A6" t="str">
            <v>प्रोग्राम निर्माणकर्ता :-- भागीरथ मल कलवानिया अध्यापक L-1,GSSS DASANA KHURD EMAIL :- bhagirathmalkalwania@gmail.com  9828789204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OUT MODULE "/>
      <sheetName val="SD DATA PASTE"/>
      <sheetName val="MASTER F"/>
      <sheetName val="Student Record (25)"/>
      <sheetName val="SEARCH S.R.No."/>
      <sheetName val="FORM"/>
      <sheetName val="LIST"/>
      <sheetName val="INT. HOU"/>
      <sheetName val="ORDER"/>
      <sheetName val="T.A"/>
      <sheetName val="LIST ATHLETICS"/>
      <sheetName val="LIST KABADDI"/>
      <sheetName val="blank"/>
    </sheetNames>
    <sheetDataSet>
      <sheetData sheetId="0"/>
      <sheetData sheetId="1"/>
      <sheetData sheetId="2"/>
      <sheetData sheetId="3"/>
      <sheetData sheetId="4"/>
      <sheetData sheetId="5"/>
      <sheetData sheetId="6">
        <row r="10">
          <cell r="M10" t="str">
            <v xml:space="preserve">  </v>
          </cell>
        </row>
      </sheetData>
      <sheetData sheetId="7"/>
      <sheetData sheetId="8">
        <row r="19">
          <cell r="C19" t="str">
            <v>68 /DIDWANA-KUCHAMAN /DISTRICT LEVEL /   /HAND BALL  /TURNAMENT  /2023-24</v>
          </cell>
        </row>
      </sheetData>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definedNames>
      <definedName name="dob"/>
    </defined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pellNumber By DEEPAK EDUWORLD"/>
    </sheetNames>
    <definedNames>
      <definedName name="SpellNumber"/>
    </defined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about:blank"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3"/>
  <sheetViews>
    <sheetView workbookViewId="0">
      <selection activeCell="C7" sqref="C7:P7"/>
    </sheetView>
  </sheetViews>
  <sheetFormatPr defaultColWidth="10" defaultRowHeight="15" zeroHeight="1"/>
  <cols>
    <col min="1" max="1" width="13.7109375" customWidth="1"/>
    <col min="2" max="2" width="3.7109375" customWidth="1"/>
    <col min="17" max="17" width="3.85546875" customWidth="1"/>
    <col min="18" max="18" width="13.7109375" customWidth="1"/>
  </cols>
  <sheetData>
    <row r="1" spans="2:17" ht="24" customHeight="1">
      <c r="B1" s="554"/>
      <c r="C1" s="674" t="s">
        <v>1401</v>
      </c>
      <c r="D1" s="675"/>
      <c r="E1" s="675"/>
      <c r="F1" s="675"/>
      <c r="G1" s="675"/>
      <c r="H1" s="675"/>
      <c r="I1" s="675"/>
      <c r="J1" s="675"/>
      <c r="K1" s="675"/>
      <c r="L1" s="675"/>
      <c r="M1" s="675"/>
      <c r="N1" s="675"/>
      <c r="O1" s="675"/>
      <c r="P1" s="675"/>
      <c r="Q1" s="555"/>
    </row>
    <row r="2" spans="2:17" ht="18.75" customHeight="1">
      <c r="B2" s="554"/>
      <c r="C2" s="417" t="s">
        <v>1300</v>
      </c>
      <c r="D2" s="416"/>
      <c r="E2" s="416"/>
      <c r="F2" s="416"/>
      <c r="G2" s="416"/>
      <c r="H2" s="416"/>
      <c r="I2" s="416"/>
      <c r="J2" s="416"/>
      <c r="K2" s="416"/>
      <c r="L2" s="416"/>
      <c r="M2" s="416"/>
      <c r="N2" s="416"/>
      <c r="O2" s="416"/>
      <c r="P2" s="416"/>
      <c r="Q2" s="556"/>
    </row>
    <row r="3" spans="2:17" ht="38.25" customHeight="1">
      <c r="B3" s="554"/>
      <c r="C3" s="676" t="s">
        <v>1394</v>
      </c>
      <c r="D3" s="677"/>
      <c r="E3" s="677"/>
      <c r="F3" s="677"/>
      <c r="G3" s="677"/>
      <c r="H3" s="677"/>
      <c r="I3" s="677"/>
      <c r="J3" s="677"/>
      <c r="K3" s="677"/>
      <c r="L3" s="677"/>
      <c r="M3" s="677"/>
      <c r="N3" s="677"/>
      <c r="O3" s="677"/>
      <c r="P3" s="679"/>
      <c r="Q3" s="557"/>
    </row>
    <row r="4" spans="2:17" ht="101.25" customHeight="1">
      <c r="B4" s="554"/>
      <c r="C4" s="683" t="s">
        <v>1395</v>
      </c>
      <c r="D4" s="683"/>
      <c r="E4" s="683"/>
      <c r="F4" s="683"/>
      <c r="G4" s="683"/>
      <c r="H4" s="683"/>
      <c r="I4" s="683"/>
      <c r="J4" s="683"/>
      <c r="K4" s="683"/>
      <c r="L4" s="683"/>
      <c r="M4" s="683"/>
      <c r="N4" s="683"/>
      <c r="O4" s="683"/>
      <c r="P4" s="683"/>
      <c r="Q4" s="558"/>
    </row>
    <row r="5" spans="2:17" ht="31.5" customHeight="1">
      <c r="B5" s="554"/>
      <c r="C5" s="680" t="s">
        <v>1396</v>
      </c>
      <c r="D5" s="681"/>
      <c r="E5" s="681"/>
      <c r="F5" s="681"/>
      <c r="G5" s="681"/>
      <c r="H5" s="681"/>
      <c r="I5" s="681"/>
      <c r="J5" s="681"/>
      <c r="K5" s="681"/>
      <c r="L5" s="681"/>
      <c r="M5" s="681"/>
      <c r="N5" s="681"/>
      <c r="O5" s="681"/>
      <c r="P5" s="682"/>
      <c r="Q5" s="559"/>
    </row>
    <row r="6" spans="2:17" ht="30" customHeight="1">
      <c r="B6" s="554"/>
      <c r="C6" s="676" t="s">
        <v>1397</v>
      </c>
      <c r="D6" s="677"/>
      <c r="E6" s="677"/>
      <c r="F6" s="677"/>
      <c r="G6" s="677"/>
      <c r="H6" s="677"/>
      <c r="I6" s="677"/>
      <c r="J6" s="677"/>
      <c r="K6" s="677"/>
      <c r="L6" s="677"/>
      <c r="M6" s="677"/>
      <c r="N6" s="677"/>
      <c r="O6" s="677"/>
      <c r="P6" s="679"/>
      <c r="Q6" s="557"/>
    </row>
    <row r="7" spans="2:17" ht="48.75" customHeight="1">
      <c r="B7" s="554"/>
      <c r="C7" s="676" t="s">
        <v>1398</v>
      </c>
      <c r="D7" s="677"/>
      <c r="E7" s="677"/>
      <c r="F7" s="677"/>
      <c r="G7" s="677"/>
      <c r="H7" s="677"/>
      <c r="I7" s="677"/>
      <c r="J7" s="677"/>
      <c r="K7" s="677"/>
      <c r="L7" s="677"/>
      <c r="M7" s="677"/>
      <c r="N7" s="677"/>
      <c r="O7" s="677"/>
      <c r="P7" s="677"/>
      <c r="Q7" s="557"/>
    </row>
    <row r="8" spans="2:17" ht="33.75" customHeight="1">
      <c r="B8" s="554"/>
      <c r="C8" s="676" t="s">
        <v>1399</v>
      </c>
      <c r="D8" s="677"/>
      <c r="E8" s="677"/>
      <c r="F8" s="677"/>
      <c r="G8" s="677"/>
      <c r="H8" s="677"/>
      <c r="I8" s="677"/>
      <c r="J8" s="677"/>
      <c r="K8" s="677"/>
      <c r="L8" s="677"/>
      <c r="M8" s="677"/>
      <c r="N8" s="677"/>
      <c r="O8" s="677"/>
      <c r="P8" s="679"/>
      <c r="Q8" s="557"/>
    </row>
    <row r="9" spans="2:17" ht="29.25" customHeight="1">
      <c r="B9" s="554"/>
      <c r="C9" s="676" t="s">
        <v>1400</v>
      </c>
      <c r="D9" s="677"/>
      <c r="E9" s="677"/>
      <c r="F9" s="677"/>
      <c r="G9" s="677"/>
      <c r="H9" s="677"/>
      <c r="I9" s="677"/>
      <c r="J9" s="677"/>
      <c r="K9" s="677"/>
      <c r="L9" s="677"/>
      <c r="M9" s="677"/>
      <c r="N9" s="677"/>
      <c r="O9" s="677"/>
      <c r="P9" s="677"/>
      <c r="Q9" s="557"/>
    </row>
    <row r="10" spans="2:17" ht="21.75" customHeight="1">
      <c r="B10" s="554"/>
      <c r="C10" s="678" t="s">
        <v>1393</v>
      </c>
      <c r="D10" s="678"/>
      <c r="E10" s="678"/>
      <c r="F10" s="678"/>
      <c r="G10" s="678"/>
      <c r="H10" s="678"/>
      <c r="I10" s="678"/>
      <c r="J10" s="678"/>
      <c r="K10" s="678"/>
      <c r="L10" s="678"/>
      <c r="M10" s="678"/>
      <c r="N10" s="678"/>
      <c r="O10" s="678"/>
      <c r="P10" s="678"/>
      <c r="Q10" s="560"/>
    </row>
    <row r="11" spans="2:17">
      <c r="B11" s="554"/>
      <c r="C11" s="554"/>
      <c r="D11" s="554"/>
      <c r="E11" s="554"/>
      <c r="F11" s="554"/>
      <c r="G11" s="554"/>
      <c r="H11" s="554"/>
      <c r="I11" s="554"/>
      <c r="J11" s="554"/>
      <c r="K11" s="554"/>
      <c r="L11" s="554"/>
      <c r="M11" s="554"/>
      <c r="N11" s="554"/>
      <c r="O11" s="554"/>
      <c r="P11" s="554"/>
      <c r="Q11" s="554"/>
    </row>
    <row r="12" spans="2:17" ht="18.75">
      <c r="C12" s="672" t="s">
        <v>1306</v>
      </c>
      <c r="D12" s="672"/>
      <c r="E12" s="672"/>
      <c r="F12" s="672"/>
      <c r="G12" s="672"/>
      <c r="H12" s="672"/>
      <c r="I12" s="672"/>
      <c r="J12" s="672"/>
      <c r="K12" s="672"/>
      <c r="L12" s="672"/>
      <c r="M12" s="672"/>
      <c r="N12" s="672"/>
      <c r="O12" s="672"/>
    </row>
    <row r="13" spans="2:17" ht="21">
      <c r="C13" s="673" t="s">
        <v>942</v>
      </c>
      <c r="D13" s="673"/>
      <c r="E13" s="673"/>
      <c r="F13" s="673"/>
      <c r="G13" s="673"/>
      <c r="H13" s="673"/>
      <c r="I13" s="673"/>
      <c r="J13" s="673"/>
      <c r="K13" s="673"/>
      <c r="L13" s="673"/>
      <c r="M13" s="673"/>
      <c r="N13" s="673"/>
      <c r="O13" s="673"/>
    </row>
  </sheetData>
  <sheetProtection password="CDA0" sheet="1" objects="1" scenarios="1"/>
  <mergeCells count="11">
    <mergeCell ref="C12:O12"/>
    <mergeCell ref="C13:O13"/>
    <mergeCell ref="C1:P1"/>
    <mergeCell ref="C9:P9"/>
    <mergeCell ref="C10:P10"/>
    <mergeCell ref="C8:P8"/>
    <mergeCell ref="C5:P5"/>
    <mergeCell ref="C3:P3"/>
    <mergeCell ref="C4:P4"/>
    <mergeCell ref="C6:P6"/>
    <mergeCell ref="C7:P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0"/>
  <sheetViews>
    <sheetView workbookViewId="0">
      <selection activeCell="N14" sqref="N14"/>
    </sheetView>
  </sheetViews>
  <sheetFormatPr defaultColWidth="0" defaultRowHeight="15" zeroHeight="1"/>
  <cols>
    <col min="1" max="1" width="5.42578125" customWidth="1"/>
    <col min="2" max="2" width="8.140625" customWidth="1"/>
    <col min="3" max="3" width="18" customWidth="1"/>
    <col min="4" max="4" width="19.140625" customWidth="1"/>
    <col min="5" max="5" width="11.140625" customWidth="1"/>
    <col min="6" max="6" width="9.42578125" customWidth="1"/>
    <col min="7" max="7" width="5.140625" customWidth="1"/>
    <col min="8" max="8" width="4.85546875" customWidth="1"/>
    <col min="9" max="9" width="10" customWidth="1"/>
    <col min="10" max="10" width="4.28515625" customWidth="1"/>
    <col min="11" max="11" width="5" customWidth="1"/>
    <col min="12" max="12" width="4.42578125" customWidth="1"/>
    <col min="13" max="13" width="5.7109375" customWidth="1"/>
    <col min="14" max="14" width="16.5703125" customWidth="1"/>
    <col min="15" max="15" width="13" customWidth="1"/>
    <col min="16" max="16" width="10" customWidth="1"/>
    <col min="17" max="18" width="10" hidden="1" customWidth="1"/>
    <col min="19" max="19" width="10" customWidth="1"/>
    <col min="20" max="25" width="2.85546875" customWidth="1"/>
    <col min="26" max="16384" width="10" hidden="1"/>
  </cols>
  <sheetData>
    <row r="1" spans="1:20" ht="21" customHeight="1">
      <c r="A1" s="840" t="str">
        <f>SD!R2</f>
        <v>GOVT. SENIOR SECONDARY SCHOOL DASANA KHURD (219769)</v>
      </c>
      <c r="B1" s="840"/>
      <c r="C1" s="840"/>
      <c r="D1" s="840"/>
      <c r="E1" s="840"/>
      <c r="F1" s="840"/>
      <c r="G1" s="840"/>
      <c r="H1" s="840"/>
      <c r="I1" s="840"/>
      <c r="J1" s="840"/>
      <c r="K1" s="840"/>
      <c r="L1" s="840"/>
      <c r="M1" s="840"/>
      <c r="N1" s="840"/>
      <c r="O1" s="855"/>
    </row>
    <row r="2" spans="1:20" ht="23.25">
      <c r="A2" s="373"/>
      <c r="B2" s="856" t="str">
        <f>CONCATENATE('MASTER DATA'!I4,"/",'MASTER DATA'!L4,"/",'MASTER DATA'!L5,"/",'MASTER DATA'!L6," ", "एथलेटिक्स"," ","प्रतियोगिता"," ",'MASTER DATA'!L3)</f>
        <v>69/जिला स्तरीय/14 वर्ष/छात्रा एथलेटिक्स प्रतियोगिता 2025-26</v>
      </c>
      <c r="C2" s="856"/>
      <c r="D2" s="856"/>
      <c r="E2" s="856"/>
      <c r="F2" s="856"/>
      <c r="G2" s="856"/>
      <c r="H2" s="856"/>
      <c r="I2" s="856"/>
      <c r="J2" s="856"/>
      <c r="K2" s="856"/>
      <c r="L2" s="856"/>
      <c r="M2" s="856"/>
      <c r="N2" s="856"/>
      <c r="O2" s="857"/>
    </row>
    <row r="3" spans="1:20" ht="23.25" customHeight="1">
      <c r="A3" s="368" t="s">
        <v>1046</v>
      </c>
      <c r="B3" s="178"/>
      <c r="C3" s="858" t="str">
        <f>'MASTER DATA'!E6</f>
        <v xml:space="preserve">राजकीय उच्च माध्यमिक विद्यालय डसाणा खुर्द (मौलासर) </v>
      </c>
      <c r="D3" s="858"/>
      <c r="E3" s="858"/>
      <c r="F3" s="858"/>
      <c r="G3" s="858"/>
      <c r="H3" s="858"/>
      <c r="I3" s="858"/>
      <c r="J3" s="858"/>
      <c r="K3" s="858"/>
      <c r="L3" s="858"/>
      <c r="M3" s="858"/>
      <c r="N3" s="858"/>
      <c r="O3" s="859"/>
    </row>
    <row r="4" spans="1:20" ht="15.75">
      <c r="A4" s="370" t="s">
        <v>1045</v>
      </c>
      <c r="B4" s="225"/>
      <c r="C4" s="239">
        <f>'MASTER DATA'!E5</f>
        <v>45899</v>
      </c>
      <c r="D4" s="355" t="s">
        <v>22</v>
      </c>
      <c r="E4" s="860">
        <f>'MASTER DATA'!H5</f>
        <v>45903</v>
      </c>
      <c r="F4" s="860"/>
      <c r="G4" s="363" t="s">
        <v>1251</v>
      </c>
      <c r="H4" s="362"/>
      <c r="I4" s="362"/>
      <c r="J4" s="853" t="str">
        <f>M11</f>
        <v>ATHLETICS 14/17/19 YEAR BOYS/GIRLS</v>
      </c>
      <c r="K4" s="853"/>
      <c r="L4" s="853"/>
      <c r="M4" s="853"/>
      <c r="N4" s="853"/>
      <c r="O4" s="854"/>
    </row>
    <row r="5" spans="1:20" ht="18" customHeight="1">
      <c r="A5" s="823" t="s">
        <v>1044</v>
      </c>
      <c r="B5" s="823"/>
      <c r="C5" s="823"/>
      <c r="D5" s="823"/>
      <c r="E5" s="823"/>
      <c r="F5" s="823"/>
      <c r="G5" s="823"/>
      <c r="H5" s="823"/>
      <c r="I5" s="823"/>
      <c r="J5" s="823"/>
      <c r="K5" s="823"/>
      <c r="L5" s="823"/>
      <c r="M5" s="823"/>
      <c r="N5" s="823"/>
      <c r="O5" s="369"/>
    </row>
    <row r="6" spans="1:20" ht="15.75">
      <c r="A6" s="226" t="s">
        <v>943</v>
      </c>
      <c r="B6" s="301"/>
      <c r="C6" s="301"/>
      <c r="D6" s="354" t="s">
        <v>948</v>
      </c>
      <c r="E6" s="828">
        <f>'MASTER DATA'!E10</f>
        <v>12345789</v>
      </c>
      <c r="F6" s="828"/>
      <c r="G6" s="828"/>
      <c r="H6" s="828"/>
      <c r="I6" s="827" t="s">
        <v>8</v>
      </c>
      <c r="J6" s="827"/>
      <c r="K6" s="827"/>
      <c r="L6" s="827"/>
      <c r="M6" s="848">
        <f>'MASTER DATA'!E11</f>
        <v>219711</v>
      </c>
      <c r="N6" s="848"/>
      <c r="O6" s="369"/>
    </row>
    <row r="7" spans="1:20" ht="18.75">
      <c r="A7" s="231"/>
      <c r="B7" s="232"/>
      <c r="C7" s="232"/>
      <c r="D7" s="829" t="s">
        <v>949</v>
      </c>
      <c r="E7" s="830"/>
      <c r="F7" s="830"/>
      <c r="G7" s="830"/>
      <c r="H7" s="830"/>
      <c r="I7" s="830"/>
      <c r="J7" s="830"/>
      <c r="K7" s="830"/>
      <c r="L7" s="830"/>
      <c r="M7" s="371" t="s">
        <v>944</v>
      </c>
      <c r="N7" s="374">
        <f ca="1">TODAY()</f>
        <v>45893</v>
      </c>
      <c r="O7" s="372"/>
    </row>
    <row r="8" spans="1:20" ht="19.5" customHeight="1">
      <c r="A8" s="831" t="s">
        <v>951</v>
      </c>
      <c r="B8" s="832" t="s">
        <v>952</v>
      </c>
      <c r="C8" s="833" t="s">
        <v>953</v>
      </c>
      <c r="D8" s="832" t="s">
        <v>954</v>
      </c>
      <c r="E8" s="834" t="s">
        <v>955</v>
      </c>
      <c r="F8" s="850" t="s">
        <v>1302</v>
      </c>
      <c r="G8" s="833" t="s">
        <v>956</v>
      </c>
      <c r="H8" s="833" t="s">
        <v>950</v>
      </c>
      <c r="I8" s="832" t="s">
        <v>957</v>
      </c>
      <c r="J8" s="835">
        <f>'MASTER DATA'!E9</f>
        <v>46022</v>
      </c>
      <c r="K8" s="835"/>
      <c r="L8" s="835"/>
      <c r="M8" s="824" t="s">
        <v>1249</v>
      </c>
      <c r="N8" s="865" t="s">
        <v>1303</v>
      </c>
      <c r="O8" s="824" t="s">
        <v>1252</v>
      </c>
    </row>
    <row r="9" spans="1:20" ht="18" customHeight="1">
      <c r="A9" s="831"/>
      <c r="B9" s="832"/>
      <c r="C9" s="833"/>
      <c r="D9" s="832"/>
      <c r="E9" s="834"/>
      <c r="F9" s="851"/>
      <c r="G9" s="833"/>
      <c r="H9" s="833"/>
      <c r="I9" s="832"/>
      <c r="J9" s="836" t="s">
        <v>1250</v>
      </c>
      <c r="K9" s="837"/>
      <c r="L9" s="838"/>
      <c r="M9" s="825"/>
      <c r="N9" s="825"/>
      <c r="O9" s="825"/>
    </row>
    <row r="10" spans="1:20" ht="23.25" customHeight="1">
      <c r="A10" s="831"/>
      <c r="B10" s="832"/>
      <c r="C10" s="833"/>
      <c r="D10" s="832"/>
      <c r="E10" s="834"/>
      <c r="F10" s="852"/>
      <c r="G10" s="833"/>
      <c r="H10" s="833"/>
      <c r="I10" s="832"/>
      <c r="J10" s="238" t="s">
        <v>958</v>
      </c>
      <c r="K10" s="238" t="s">
        <v>959</v>
      </c>
      <c r="L10" s="229" t="s">
        <v>960</v>
      </c>
      <c r="M10" s="826"/>
      <c r="N10" s="826"/>
      <c r="O10" s="826"/>
      <c r="P10" s="861" t="s">
        <v>1436</v>
      </c>
      <c r="Q10" s="862"/>
      <c r="R10" s="862"/>
      <c r="S10" s="862"/>
      <c r="T10" s="862"/>
    </row>
    <row r="11" spans="1:20" ht="18.75" customHeight="1">
      <c r="A11" s="342">
        <f>'SEARCH S.R.NO'!B4</f>
        <v>1</v>
      </c>
      <c r="B11" s="342">
        <f>'SEARCH S.R.NO'!A4</f>
        <v>514</v>
      </c>
      <c r="C11" s="343" t="str">
        <f>'SEARCH S.R.NO'!G4</f>
        <v>ANANYA</v>
      </c>
      <c r="D11" s="343" t="str">
        <f>'SEARCH S.R.NO'!H4</f>
        <v>LALA RAM</v>
      </c>
      <c r="E11" s="344">
        <f>'SEARCH S.R.NO'!J4</f>
        <v>41156</v>
      </c>
      <c r="F11" s="381">
        <f>'SEARCH S.R.NO'!M4</f>
        <v>44747</v>
      </c>
      <c r="G11" s="343">
        <f>'SEARCH S.R.NO'!C4</f>
        <v>6</v>
      </c>
      <c r="H11" s="343" t="str">
        <f>'SEARCH S.R.NO'!D4</f>
        <v>A</v>
      </c>
      <c r="I11" s="382">
        <f>'SEARCH S.R.NO'!F4</f>
        <v>43282</v>
      </c>
      <c r="J11" s="343">
        <f>IF($E11="","",DATEDIF($E11,$J$8,"y"))</f>
        <v>13</v>
      </c>
      <c r="K11" s="343">
        <f>IF($E11="","",DATEDIF($E11,$J$8,"YM"))</f>
        <v>3</v>
      </c>
      <c r="L11" s="343">
        <f>IF($E11="","",DATEDIF($E11,$J$8,"MD"))</f>
        <v>27</v>
      </c>
      <c r="M11" s="866" t="s">
        <v>1439</v>
      </c>
      <c r="N11" s="364" t="s">
        <v>1304</v>
      </c>
      <c r="O11" s="541"/>
      <c r="P11" s="863" t="s">
        <v>1438</v>
      </c>
      <c r="Q11" s="864"/>
      <c r="R11" s="864"/>
      <c r="S11" s="864"/>
      <c r="T11" s="864"/>
    </row>
    <row r="12" spans="1:20" ht="18.75" customHeight="1">
      <c r="A12" s="342">
        <f>'SEARCH S.R.NO'!B5</f>
        <v>2</v>
      </c>
      <c r="B12" s="347">
        <f>'SEARCH S.R.NO'!A5</f>
        <v>590</v>
      </c>
      <c r="C12" s="383" t="str">
        <f>'SEARCH S.R.NO'!G5</f>
        <v>ARPITA</v>
      </c>
      <c r="D12" s="383" t="str">
        <f>'SEARCH S.R.NO'!H5</f>
        <v>AMARA RAM</v>
      </c>
      <c r="E12" s="384">
        <f>'SEARCH S.R.NO'!J5</f>
        <v>40695</v>
      </c>
      <c r="F12" s="381">
        <f>'SEARCH S.R.NO'!M5</f>
        <v>0</v>
      </c>
      <c r="G12" s="383">
        <f>'SEARCH S.R.NO'!C5</f>
        <v>6</v>
      </c>
      <c r="H12" s="383" t="str">
        <f>'SEARCH S.R.NO'!D5</f>
        <v>A</v>
      </c>
      <c r="I12" s="385">
        <f>'SEARCH S.R.NO'!F5</f>
        <v>0</v>
      </c>
      <c r="J12" s="343">
        <f t="shared" ref="J12:J35" si="0">IF($E12="","",DATEDIF($E12,$J$8,"y"))</f>
        <v>14</v>
      </c>
      <c r="K12" s="343">
        <f t="shared" ref="K12:K35" si="1">IF($E12="","",DATEDIF($E12,$J$8,"YM"))</f>
        <v>6</v>
      </c>
      <c r="L12" s="343">
        <f t="shared" ref="L12:L35" si="2">IF($E12="","",DATEDIF($E12,$J$8,"MD"))</f>
        <v>30</v>
      </c>
      <c r="M12" s="867"/>
      <c r="N12" s="365"/>
      <c r="O12" s="541"/>
    </row>
    <row r="13" spans="1:20" ht="18.75" customHeight="1">
      <c r="A13" s="342">
        <f>'SEARCH S.R.NO'!B6</f>
        <v>3</v>
      </c>
      <c r="B13" s="347">
        <f>'SEARCH S.R.NO'!A6</f>
        <v>553</v>
      </c>
      <c r="C13" s="383" t="str">
        <f>'SEARCH S.R.NO'!G6</f>
        <v>DASHRATH</v>
      </c>
      <c r="D13" s="383" t="str">
        <f>'SEARCH S.R.NO'!H6</f>
        <v>SETHA RAM</v>
      </c>
      <c r="E13" s="384">
        <f>'SEARCH S.R.NO'!J6</f>
        <v>41103</v>
      </c>
      <c r="F13" s="381">
        <f>'SEARCH S.R.NO'!M6</f>
        <v>0</v>
      </c>
      <c r="G13" s="383">
        <f>'SEARCH S.R.NO'!C6</f>
        <v>7</v>
      </c>
      <c r="H13" s="383" t="str">
        <f>'SEARCH S.R.NO'!D6</f>
        <v>A</v>
      </c>
      <c r="I13" s="385">
        <f>'SEARCH S.R.NO'!F6</f>
        <v>0</v>
      </c>
      <c r="J13" s="343">
        <f t="shared" si="0"/>
        <v>13</v>
      </c>
      <c r="K13" s="343">
        <f t="shared" si="1"/>
        <v>5</v>
      </c>
      <c r="L13" s="343">
        <f t="shared" si="2"/>
        <v>18</v>
      </c>
      <c r="M13" s="867"/>
      <c r="N13" s="365"/>
      <c r="O13" s="541"/>
    </row>
    <row r="14" spans="1:20" ht="18.75" customHeight="1">
      <c r="A14" s="342">
        <f>'SEARCH S.R.NO'!B7</f>
        <v>4</v>
      </c>
      <c r="B14" s="347">
        <f>'SEARCH S.R.NO'!A7</f>
        <v>563</v>
      </c>
      <c r="C14" s="383" t="str">
        <f>'SEARCH S.R.NO'!G7</f>
        <v>KARISHMA</v>
      </c>
      <c r="D14" s="383" t="str">
        <f>'SEARCH S.R.NO'!H7</f>
        <v>TEJA RAM</v>
      </c>
      <c r="E14" s="384">
        <f>'SEARCH S.R.NO'!J7</f>
        <v>41473</v>
      </c>
      <c r="F14" s="381">
        <f>'SEARCH S.R.NO'!M7</f>
        <v>0</v>
      </c>
      <c r="G14" s="383">
        <f>'SEARCH S.R.NO'!C7</f>
        <v>7</v>
      </c>
      <c r="H14" s="383" t="str">
        <f>'SEARCH S.R.NO'!D7</f>
        <v>A</v>
      </c>
      <c r="I14" s="385">
        <f>'SEARCH S.R.NO'!F7</f>
        <v>0</v>
      </c>
      <c r="J14" s="343">
        <f t="shared" si="0"/>
        <v>12</v>
      </c>
      <c r="K14" s="343">
        <f t="shared" si="1"/>
        <v>5</v>
      </c>
      <c r="L14" s="343">
        <f t="shared" si="2"/>
        <v>13</v>
      </c>
      <c r="M14" s="867"/>
      <c r="N14" s="365"/>
      <c r="O14" s="541"/>
    </row>
    <row r="15" spans="1:20" ht="18.75" customHeight="1">
      <c r="A15" s="342">
        <f>'SEARCH S.R.NO'!B8</f>
        <v>5</v>
      </c>
      <c r="B15" s="347">
        <f>'SEARCH S.R.NO'!A8</f>
        <v>672</v>
      </c>
      <c r="C15" s="383" t="str">
        <f>'SEARCH S.R.NO'!G8</f>
        <v>AMIT SINGH</v>
      </c>
      <c r="D15" s="383" t="str">
        <f>'SEARCH S.R.NO'!H8</f>
        <v>CHAIN SINGH</v>
      </c>
      <c r="E15" s="384">
        <f>'SEARCH S.R.NO'!J8</f>
        <v>40204</v>
      </c>
      <c r="F15" s="381">
        <f>'SEARCH S.R.NO'!M8</f>
        <v>0</v>
      </c>
      <c r="G15" s="383">
        <f>'SEARCH S.R.NO'!C8</f>
        <v>8</v>
      </c>
      <c r="H15" s="383" t="str">
        <f>'SEARCH S.R.NO'!D8</f>
        <v>A</v>
      </c>
      <c r="I15" s="385">
        <f>'SEARCH S.R.NO'!F8</f>
        <v>0</v>
      </c>
      <c r="J15" s="343">
        <f t="shared" si="0"/>
        <v>15</v>
      </c>
      <c r="K15" s="343">
        <f t="shared" si="1"/>
        <v>11</v>
      </c>
      <c r="L15" s="343">
        <f t="shared" si="2"/>
        <v>5</v>
      </c>
      <c r="M15" s="867"/>
      <c r="N15" s="365"/>
      <c r="O15" s="541"/>
    </row>
    <row r="16" spans="1:20" ht="18.75" customHeight="1">
      <c r="A16" s="342">
        <f>'SEARCH S.R.NO'!B9</f>
        <v>6</v>
      </c>
      <c r="B16" s="347">
        <f>'SEARCH S.R.NO'!A9</f>
        <v>441</v>
      </c>
      <c r="C16" s="383" t="str">
        <f>'SEARCH S.R.NO'!G9</f>
        <v>DEEPAK JANGIR</v>
      </c>
      <c r="D16" s="383" t="str">
        <f>'SEARCH S.R.NO'!H9</f>
        <v>NATHU RAM JANGIR</v>
      </c>
      <c r="E16" s="384">
        <f>'SEARCH S.R.NO'!J9</f>
        <v>40717</v>
      </c>
      <c r="F16" s="381">
        <f>'SEARCH S.R.NO'!M9</f>
        <v>0</v>
      </c>
      <c r="G16" s="383">
        <f>'SEARCH S.R.NO'!C9</f>
        <v>8</v>
      </c>
      <c r="H16" s="383" t="str">
        <f>'SEARCH S.R.NO'!D9</f>
        <v>A</v>
      </c>
      <c r="I16" s="385">
        <f>'SEARCH S.R.NO'!F9</f>
        <v>0</v>
      </c>
      <c r="J16" s="343">
        <f t="shared" si="0"/>
        <v>14</v>
      </c>
      <c r="K16" s="343">
        <f t="shared" si="1"/>
        <v>6</v>
      </c>
      <c r="L16" s="343">
        <f t="shared" si="2"/>
        <v>8</v>
      </c>
      <c r="M16" s="867"/>
      <c r="N16" s="365"/>
      <c r="O16" s="541"/>
    </row>
    <row r="17" spans="1:15" ht="18.75" customHeight="1">
      <c r="A17" s="342">
        <f>'SEARCH S.R.NO'!B10</f>
        <v>7</v>
      </c>
      <c r="B17" s="347">
        <f>'SEARCH S.R.NO'!A10</f>
        <v>401</v>
      </c>
      <c r="C17" s="383" t="str">
        <f>'SEARCH S.R.NO'!G10</f>
        <v>DIKSHITA SHARMA</v>
      </c>
      <c r="D17" s="383" t="str">
        <f>'SEARCH S.R.NO'!H10</f>
        <v>PREMRAJ SHARMA</v>
      </c>
      <c r="E17" s="384">
        <f>'SEARCH S.R.NO'!J10</f>
        <v>41165</v>
      </c>
      <c r="F17" s="381">
        <f>'SEARCH S.R.NO'!M10</f>
        <v>0</v>
      </c>
      <c r="G17" s="383">
        <f>'SEARCH S.R.NO'!C10</f>
        <v>8</v>
      </c>
      <c r="H17" s="383" t="str">
        <f>'SEARCH S.R.NO'!D10</f>
        <v>A</v>
      </c>
      <c r="I17" s="385">
        <f>'SEARCH S.R.NO'!F10</f>
        <v>0</v>
      </c>
      <c r="J17" s="343">
        <f t="shared" si="0"/>
        <v>13</v>
      </c>
      <c r="K17" s="343">
        <f t="shared" si="1"/>
        <v>3</v>
      </c>
      <c r="L17" s="343">
        <f t="shared" si="2"/>
        <v>18</v>
      </c>
      <c r="M17" s="867"/>
      <c r="N17" s="365"/>
      <c r="O17" s="541"/>
    </row>
    <row r="18" spans="1:15" ht="18.75" customHeight="1">
      <c r="A18" s="342">
        <f>'SEARCH S.R.NO'!B11</f>
        <v>8</v>
      </c>
      <c r="B18" s="347">
        <f>'SEARCH S.R.NO'!A11</f>
        <v>438</v>
      </c>
      <c r="C18" s="383" t="str">
        <f>'SEARCH S.R.NO'!G11</f>
        <v>DIPIKA</v>
      </c>
      <c r="D18" s="383" t="str">
        <f>'SEARCH S.R.NO'!H11</f>
        <v>LALA RAM</v>
      </c>
      <c r="E18" s="384">
        <f>'SEARCH S.R.NO'!J11</f>
        <v>41181</v>
      </c>
      <c r="F18" s="381">
        <f>'SEARCH S.R.NO'!M11</f>
        <v>0</v>
      </c>
      <c r="G18" s="383">
        <f>'SEARCH S.R.NO'!C11</f>
        <v>8</v>
      </c>
      <c r="H18" s="383" t="str">
        <f>'SEARCH S.R.NO'!D11</f>
        <v>A</v>
      </c>
      <c r="I18" s="385">
        <f>'SEARCH S.R.NO'!F11</f>
        <v>0</v>
      </c>
      <c r="J18" s="343">
        <f t="shared" si="0"/>
        <v>13</v>
      </c>
      <c r="K18" s="343">
        <f t="shared" si="1"/>
        <v>3</v>
      </c>
      <c r="L18" s="343">
        <f t="shared" si="2"/>
        <v>2</v>
      </c>
      <c r="M18" s="867"/>
      <c r="N18" s="365"/>
      <c r="O18" s="541"/>
    </row>
    <row r="19" spans="1:15" ht="18.75" customHeight="1">
      <c r="A19" s="342">
        <f>'SEARCH S.R.NO'!B12</f>
        <v>9</v>
      </c>
      <c r="B19" s="347">
        <f>'SEARCH S.R.NO'!A12</f>
        <v>589</v>
      </c>
      <c r="C19" s="383" t="str">
        <f>'SEARCH S.R.NO'!G12</f>
        <v>SUMEET BHUNWAL</v>
      </c>
      <c r="D19" s="383" t="str">
        <f>'SEARCH S.R.NO'!H12</f>
        <v>HARENDRA RAM</v>
      </c>
      <c r="E19" s="384">
        <f>'SEARCH S.R.NO'!J12</f>
        <v>42048</v>
      </c>
      <c r="F19" s="381">
        <f>'SEARCH S.R.NO'!M12</f>
        <v>0</v>
      </c>
      <c r="G19" s="383">
        <f>'SEARCH S.R.NO'!C12</f>
        <v>6</v>
      </c>
      <c r="H19" s="383" t="str">
        <f>'SEARCH S.R.NO'!D12</f>
        <v>A</v>
      </c>
      <c r="I19" s="385">
        <f>'SEARCH S.R.NO'!F12</f>
        <v>0</v>
      </c>
      <c r="J19" s="343">
        <f t="shared" si="0"/>
        <v>10</v>
      </c>
      <c r="K19" s="343">
        <f t="shared" si="1"/>
        <v>10</v>
      </c>
      <c r="L19" s="343">
        <f t="shared" si="2"/>
        <v>18</v>
      </c>
      <c r="M19" s="867"/>
      <c r="N19" s="365"/>
      <c r="O19" s="541"/>
    </row>
    <row r="20" spans="1:15" ht="18.75" customHeight="1">
      <c r="A20" s="342">
        <f>'SEARCH S.R.NO'!B13</f>
        <v>10</v>
      </c>
      <c r="B20" s="347">
        <f>'SEARCH S.R.NO'!A13</f>
        <v>495</v>
      </c>
      <c r="C20" s="383" t="str">
        <f>'SEARCH S.R.NO'!G13</f>
        <v>CHHATRAPAL</v>
      </c>
      <c r="D20" s="383" t="str">
        <f>'SEARCH S.R.NO'!H13</f>
        <v>BABLU RAM GURJAR</v>
      </c>
      <c r="E20" s="384">
        <f>'SEARCH S.R.NO'!J13</f>
        <v>40882</v>
      </c>
      <c r="F20" s="381">
        <f>'SEARCH S.R.NO'!M13</f>
        <v>0</v>
      </c>
      <c r="G20" s="383">
        <f>'SEARCH S.R.NO'!C13</f>
        <v>9</v>
      </c>
      <c r="H20" s="383" t="str">
        <f>'SEARCH S.R.NO'!D13</f>
        <v>A</v>
      </c>
      <c r="I20" s="385">
        <f>'SEARCH S.R.NO'!F13</f>
        <v>0</v>
      </c>
      <c r="J20" s="343">
        <f t="shared" si="0"/>
        <v>14</v>
      </c>
      <c r="K20" s="343">
        <f t="shared" si="1"/>
        <v>0</v>
      </c>
      <c r="L20" s="343">
        <f t="shared" si="2"/>
        <v>26</v>
      </c>
      <c r="M20" s="867"/>
      <c r="N20" s="365"/>
      <c r="O20" s="541"/>
    </row>
    <row r="21" spans="1:15" ht="18.75" customHeight="1">
      <c r="A21" s="342">
        <f>'SEARCH S.R.NO'!B14</f>
        <v>11</v>
      </c>
      <c r="B21" s="347">
        <f>'SEARCH S.R.NO'!A14</f>
        <v>392</v>
      </c>
      <c r="C21" s="383" t="str">
        <f>'SEARCH S.R.NO'!G14</f>
        <v>DEVRAJ SINGH</v>
      </c>
      <c r="D21" s="383" t="str">
        <f>'SEARCH S.R.NO'!H14</f>
        <v>MAHAVEER SINGH</v>
      </c>
      <c r="E21" s="384">
        <f>'SEARCH S.R.NO'!J14</f>
        <v>40825</v>
      </c>
      <c r="F21" s="381">
        <f>'SEARCH S.R.NO'!M14</f>
        <v>0</v>
      </c>
      <c r="G21" s="383">
        <f>'SEARCH S.R.NO'!C14</f>
        <v>9</v>
      </c>
      <c r="H21" s="383" t="str">
        <f>'SEARCH S.R.NO'!D14</f>
        <v>A</v>
      </c>
      <c r="I21" s="385">
        <f>'SEARCH S.R.NO'!F14</f>
        <v>0</v>
      </c>
      <c r="J21" s="343">
        <f t="shared" si="0"/>
        <v>14</v>
      </c>
      <c r="K21" s="343">
        <f t="shared" si="1"/>
        <v>2</v>
      </c>
      <c r="L21" s="343">
        <f t="shared" si="2"/>
        <v>22</v>
      </c>
      <c r="M21" s="867"/>
      <c r="N21" s="365"/>
      <c r="O21" s="541"/>
    </row>
    <row r="22" spans="1:15" ht="18.75" customHeight="1">
      <c r="A22" s="342">
        <f>'SEARCH S.R.NO'!B15</f>
        <v>12</v>
      </c>
      <c r="B22" s="347">
        <f>'SEARCH S.R.NO'!A15</f>
        <v>443</v>
      </c>
      <c r="C22" s="383" t="str">
        <f>'SEARCH S.R.NO'!G15</f>
        <v>DILIP</v>
      </c>
      <c r="D22" s="383" t="str">
        <f>'SEARCH S.R.NO'!H15</f>
        <v>BANSI RAM</v>
      </c>
      <c r="E22" s="384">
        <f>'SEARCH S.R.NO'!J15</f>
        <v>40308</v>
      </c>
      <c r="F22" s="381">
        <f>'SEARCH S.R.NO'!M15</f>
        <v>0</v>
      </c>
      <c r="G22" s="383">
        <f>'SEARCH S.R.NO'!C15</f>
        <v>9</v>
      </c>
      <c r="H22" s="383" t="str">
        <f>'SEARCH S.R.NO'!D15</f>
        <v>A</v>
      </c>
      <c r="I22" s="385">
        <f>'SEARCH S.R.NO'!F15</f>
        <v>0</v>
      </c>
      <c r="J22" s="343">
        <f t="shared" si="0"/>
        <v>15</v>
      </c>
      <c r="K22" s="343">
        <f t="shared" si="1"/>
        <v>7</v>
      </c>
      <c r="L22" s="343">
        <f t="shared" si="2"/>
        <v>21</v>
      </c>
      <c r="M22" s="867"/>
      <c r="N22" s="365"/>
      <c r="O22" s="541"/>
    </row>
    <row r="23" spans="1:15" ht="18.75" customHeight="1">
      <c r="A23" s="342">
        <f>'SEARCH S.R.NO'!B16</f>
        <v>13</v>
      </c>
      <c r="B23" s="347">
        <f>'SEARCH S.R.NO'!A16</f>
        <v>351</v>
      </c>
      <c r="C23" s="383" t="str">
        <f>'SEARCH S.R.NO'!G16</f>
        <v>MONIKA SAIN</v>
      </c>
      <c r="D23" s="383" t="str">
        <f>'SEARCH S.R.NO'!H16</f>
        <v>RAMNIWAS SAIN</v>
      </c>
      <c r="E23" s="384">
        <f>'SEARCH S.R.NO'!J16</f>
        <v>40080</v>
      </c>
      <c r="F23" s="381">
        <f>'SEARCH S.R.NO'!M16</f>
        <v>0</v>
      </c>
      <c r="G23" s="383">
        <f>'SEARCH S.R.NO'!C16</f>
        <v>10</v>
      </c>
      <c r="H23" s="383" t="str">
        <f>'SEARCH S.R.NO'!D16</f>
        <v>A</v>
      </c>
      <c r="I23" s="385">
        <f>'SEARCH S.R.NO'!F16</f>
        <v>0</v>
      </c>
      <c r="J23" s="343">
        <f t="shared" si="0"/>
        <v>16</v>
      </c>
      <c r="K23" s="343">
        <f t="shared" si="1"/>
        <v>3</v>
      </c>
      <c r="L23" s="343">
        <f t="shared" si="2"/>
        <v>7</v>
      </c>
      <c r="M23" s="867"/>
      <c r="N23" s="365"/>
      <c r="O23" s="541"/>
    </row>
    <row r="24" spans="1:15" ht="18.75" customHeight="1">
      <c r="A24" s="342">
        <f>'SEARCH S.R.NO'!B17</f>
        <v>14</v>
      </c>
      <c r="B24" s="347">
        <f>'SEARCH S.R.NO'!A17</f>
        <v>304</v>
      </c>
      <c r="C24" s="383" t="str">
        <f>'SEARCH S.R.NO'!G17</f>
        <v>SHYOPAL GURJAR</v>
      </c>
      <c r="D24" s="383" t="str">
        <f>'SEARCH S.R.NO'!H17</f>
        <v>RAJU RAM</v>
      </c>
      <c r="E24" s="384">
        <f>'SEARCH S.R.NO'!J17</f>
        <v>38490</v>
      </c>
      <c r="F24" s="381">
        <f>'SEARCH S.R.NO'!M17</f>
        <v>0</v>
      </c>
      <c r="G24" s="383">
        <f>'SEARCH S.R.NO'!C17</f>
        <v>11</v>
      </c>
      <c r="H24" s="383" t="str">
        <f>'SEARCH S.R.NO'!D17</f>
        <v>A</v>
      </c>
      <c r="I24" s="385">
        <f>'SEARCH S.R.NO'!F17</f>
        <v>0</v>
      </c>
      <c r="J24" s="343">
        <f t="shared" si="0"/>
        <v>20</v>
      </c>
      <c r="K24" s="343">
        <f t="shared" si="1"/>
        <v>7</v>
      </c>
      <c r="L24" s="343">
        <f t="shared" si="2"/>
        <v>13</v>
      </c>
      <c r="M24" s="867"/>
      <c r="N24" s="365"/>
      <c r="O24" s="541"/>
    </row>
    <row r="25" spans="1:15" ht="18.75" customHeight="1">
      <c r="A25" s="342">
        <f>'SEARCH S.R.NO'!B18</f>
        <v>15</v>
      </c>
      <c r="B25" s="347">
        <f>'SEARCH S.R.NO'!A18</f>
        <v>306</v>
      </c>
      <c r="C25" s="383" t="str">
        <f>'SEARCH S.R.NO'!G18</f>
        <v>USHA LORA</v>
      </c>
      <c r="D25" s="383" t="str">
        <f>'SEARCH S.R.NO'!H18</f>
        <v>NANURAM LORA</v>
      </c>
      <c r="E25" s="384">
        <f>'SEARCH S.R.NO'!J18</f>
        <v>39937</v>
      </c>
      <c r="F25" s="381">
        <f>'SEARCH S.R.NO'!M18</f>
        <v>0</v>
      </c>
      <c r="G25" s="383">
        <f>'SEARCH S.R.NO'!C18</f>
        <v>12</v>
      </c>
      <c r="H25" s="383" t="str">
        <f>'SEARCH S.R.NO'!D18</f>
        <v>A</v>
      </c>
      <c r="I25" s="385">
        <f>'SEARCH S.R.NO'!F18</f>
        <v>0</v>
      </c>
      <c r="J25" s="343">
        <f t="shared" si="0"/>
        <v>16</v>
      </c>
      <c r="K25" s="343">
        <f t="shared" si="1"/>
        <v>7</v>
      </c>
      <c r="L25" s="343">
        <f t="shared" si="2"/>
        <v>27</v>
      </c>
      <c r="M25" s="867"/>
      <c r="N25" s="365"/>
      <c r="O25" s="541"/>
    </row>
    <row r="26" spans="1:15" ht="18.75" customHeight="1">
      <c r="A26" s="342">
        <f>'SEARCH S.R.NO'!B19</f>
        <v>16</v>
      </c>
      <c r="B26" s="347">
        <f>'SEARCH S.R.NO'!A19</f>
        <v>308</v>
      </c>
      <c r="C26" s="383" t="str">
        <f>'SEARCH S.R.NO'!G19</f>
        <v>YUVRAJ SINGH</v>
      </c>
      <c r="D26" s="383" t="str">
        <f>'SEARCH S.R.NO'!H19</f>
        <v>MAHAVEER SINGH</v>
      </c>
      <c r="E26" s="384">
        <f>'SEARCH S.R.NO'!J19</f>
        <v>39861</v>
      </c>
      <c r="F26" s="381">
        <f>'SEARCH S.R.NO'!M19</f>
        <v>0</v>
      </c>
      <c r="G26" s="383">
        <f>'SEARCH S.R.NO'!C19</f>
        <v>11</v>
      </c>
      <c r="H26" s="383" t="str">
        <f>'SEARCH S.R.NO'!D19</f>
        <v>A</v>
      </c>
      <c r="I26" s="385">
        <f>'SEARCH S.R.NO'!F19</f>
        <v>0</v>
      </c>
      <c r="J26" s="343">
        <f t="shared" si="0"/>
        <v>16</v>
      </c>
      <c r="K26" s="343">
        <f t="shared" si="1"/>
        <v>10</v>
      </c>
      <c r="L26" s="343">
        <f t="shared" si="2"/>
        <v>14</v>
      </c>
      <c r="M26" s="867"/>
      <c r="N26" s="365"/>
      <c r="O26" s="541"/>
    </row>
    <row r="27" spans="1:15" s="367" customFormat="1" ht="18.75" customHeight="1">
      <c r="A27" s="342" t="str">
        <f>'SEARCH S.R.NO'!B20</f>
        <v/>
      </c>
      <c r="B27" s="347">
        <f>'SEARCH S.R.NO'!A20</f>
        <v>0</v>
      </c>
      <c r="C27" s="383" t="str">
        <f>'SEARCH S.R.NO'!G20</f>
        <v/>
      </c>
      <c r="D27" s="383" t="str">
        <f>'SEARCH S.R.NO'!H20</f>
        <v/>
      </c>
      <c r="E27" s="384" t="str">
        <f>'SEARCH S.R.NO'!J20</f>
        <v/>
      </c>
      <c r="F27" s="386">
        <f>'SEARCH S.R.NO'!M20</f>
        <v>0</v>
      </c>
      <c r="G27" s="383" t="str">
        <f>'SEARCH S.R.NO'!C20</f>
        <v/>
      </c>
      <c r="H27" s="383" t="str">
        <f>'SEARCH S.R.NO'!D20</f>
        <v/>
      </c>
      <c r="I27" s="385" t="str">
        <f>'SEARCH S.R.NO'!F20</f>
        <v/>
      </c>
      <c r="J27" s="343" t="str">
        <f t="shared" si="0"/>
        <v/>
      </c>
      <c r="K27" s="343" t="str">
        <f t="shared" si="1"/>
        <v/>
      </c>
      <c r="L27" s="343" t="str">
        <f t="shared" si="2"/>
        <v/>
      </c>
      <c r="M27" s="867"/>
      <c r="N27" s="366"/>
      <c r="O27" s="542"/>
    </row>
    <row r="28" spans="1:15" s="367" customFormat="1" ht="18.75" customHeight="1">
      <c r="A28" s="342" t="str">
        <f>'SEARCH S.R.NO'!B21</f>
        <v/>
      </c>
      <c r="B28" s="347">
        <f>'SEARCH S.R.NO'!A21</f>
        <v>0</v>
      </c>
      <c r="C28" s="383" t="str">
        <f>'SEARCH S.R.NO'!G21</f>
        <v/>
      </c>
      <c r="D28" s="383" t="str">
        <f>'SEARCH S.R.NO'!H21</f>
        <v/>
      </c>
      <c r="E28" s="384" t="str">
        <f>'SEARCH S.R.NO'!J21</f>
        <v/>
      </c>
      <c r="F28" s="386">
        <f>'SEARCH S.R.NO'!M21</f>
        <v>0</v>
      </c>
      <c r="G28" s="383" t="str">
        <f>'SEARCH S.R.NO'!C21</f>
        <v/>
      </c>
      <c r="H28" s="383" t="str">
        <f>'SEARCH S.R.NO'!D21</f>
        <v/>
      </c>
      <c r="I28" s="385" t="str">
        <f>'SEARCH S.R.NO'!F21</f>
        <v/>
      </c>
      <c r="J28" s="343" t="str">
        <f t="shared" si="0"/>
        <v/>
      </c>
      <c r="K28" s="343" t="str">
        <f t="shared" si="1"/>
        <v/>
      </c>
      <c r="L28" s="343" t="str">
        <f t="shared" si="2"/>
        <v/>
      </c>
      <c r="M28" s="867"/>
      <c r="N28" s="366"/>
      <c r="O28" s="542"/>
    </row>
    <row r="29" spans="1:15" s="367" customFormat="1" ht="18.75" customHeight="1">
      <c r="A29" s="342" t="str">
        <f>'SEARCH S.R.NO'!B22</f>
        <v/>
      </c>
      <c r="B29" s="347">
        <f>'SEARCH S.R.NO'!A22</f>
        <v>0</v>
      </c>
      <c r="C29" s="383" t="str">
        <f>'SEARCH S.R.NO'!G22</f>
        <v/>
      </c>
      <c r="D29" s="383" t="str">
        <f>'SEARCH S.R.NO'!H22</f>
        <v/>
      </c>
      <c r="E29" s="384" t="str">
        <f>'SEARCH S.R.NO'!J22</f>
        <v/>
      </c>
      <c r="F29" s="386">
        <f>'SEARCH S.R.NO'!M22</f>
        <v>0</v>
      </c>
      <c r="G29" s="383" t="str">
        <f>'SEARCH S.R.NO'!C22</f>
        <v/>
      </c>
      <c r="H29" s="383" t="str">
        <f>'SEARCH S.R.NO'!D22</f>
        <v/>
      </c>
      <c r="I29" s="385" t="str">
        <f>'SEARCH S.R.NO'!F22</f>
        <v/>
      </c>
      <c r="J29" s="343" t="str">
        <f t="shared" si="0"/>
        <v/>
      </c>
      <c r="K29" s="343" t="str">
        <f t="shared" si="1"/>
        <v/>
      </c>
      <c r="L29" s="343" t="str">
        <f t="shared" si="2"/>
        <v/>
      </c>
      <c r="M29" s="867"/>
      <c r="N29" s="366"/>
      <c r="O29" s="542"/>
    </row>
    <row r="30" spans="1:15" s="367" customFormat="1" ht="18.75" customHeight="1">
      <c r="A30" s="342" t="str">
        <f>'SEARCH S.R.NO'!B23</f>
        <v/>
      </c>
      <c r="B30" s="347">
        <f>'SEARCH S.R.NO'!A23</f>
        <v>0</v>
      </c>
      <c r="C30" s="383" t="str">
        <f>'SEARCH S.R.NO'!G23</f>
        <v/>
      </c>
      <c r="D30" s="383" t="str">
        <f>'SEARCH S.R.NO'!H23</f>
        <v/>
      </c>
      <c r="E30" s="384" t="str">
        <f>'SEARCH S.R.NO'!J23</f>
        <v/>
      </c>
      <c r="F30" s="386">
        <f>'SEARCH S.R.NO'!M23</f>
        <v>0</v>
      </c>
      <c r="G30" s="383" t="str">
        <f>'SEARCH S.R.NO'!C23</f>
        <v/>
      </c>
      <c r="H30" s="383" t="str">
        <f>'SEARCH S.R.NO'!D23</f>
        <v/>
      </c>
      <c r="I30" s="385" t="str">
        <f>'SEARCH S.R.NO'!F23</f>
        <v/>
      </c>
      <c r="J30" s="343" t="str">
        <f t="shared" si="0"/>
        <v/>
      </c>
      <c r="K30" s="343" t="str">
        <f t="shared" si="1"/>
        <v/>
      </c>
      <c r="L30" s="343" t="str">
        <f t="shared" si="2"/>
        <v/>
      </c>
      <c r="M30" s="867"/>
      <c r="N30" s="366"/>
      <c r="O30" s="542"/>
    </row>
    <row r="31" spans="1:15" s="367" customFormat="1" ht="18.75" customHeight="1">
      <c r="A31" s="342" t="str">
        <f>'SEARCH S.R.NO'!B24</f>
        <v/>
      </c>
      <c r="B31" s="347">
        <f>'SEARCH S.R.NO'!A24</f>
        <v>0</v>
      </c>
      <c r="C31" s="383" t="str">
        <f>'SEARCH S.R.NO'!G24</f>
        <v/>
      </c>
      <c r="D31" s="383" t="str">
        <f>'SEARCH S.R.NO'!H24</f>
        <v/>
      </c>
      <c r="E31" s="384" t="str">
        <f>'SEARCH S.R.NO'!J24</f>
        <v/>
      </c>
      <c r="F31" s="386">
        <f>'SEARCH S.R.NO'!M24</f>
        <v>0</v>
      </c>
      <c r="G31" s="383" t="str">
        <f>'SEARCH S.R.NO'!C24</f>
        <v/>
      </c>
      <c r="H31" s="383" t="str">
        <f>'SEARCH S.R.NO'!D24</f>
        <v/>
      </c>
      <c r="I31" s="385" t="str">
        <f>'SEARCH S.R.NO'!F24</f>
        <v/>
      </c>
      <c r="J31" s="343" t="str">
        <f t="shared" si="0"/>
        <v/>
      </c>
      <c r="K31" s="343" t="str">
        <f t="shared" si="1"/>
        <v/>
      </c>
      <c r="L31" s="343" t="str">
        <f t="shared" si="2"/>
        <v/>
      </c>
      <c r="M31" s="867"/>
      <c r="N31" s="366"/>
      <c r="O31" s="542"/>
    </row>
    <row r="32" spans="1:15" s="367" customFormat="1" ht="18.75" customHeight="1">
      <c r="A32" s="342" t="str">
        <f>'SEARCH S.R.NO'!B25</f>
        <v/>
      </c>
      <c r="B32" s="347">
        <f>'SEARCH S.R.NO'!A25</f>
        <v>0</v>
      </c>
      <c r="C32" s="383" t="str">
        <f>'SEARCH S.R.NO'!G25</f>
        <v/>
      </c>
      <c r="D32" s="383" t="str">
        <f>'SEARCH S.R.NO'!H25</f>
        <v/>
      </c>
      <c r="E32" s="384" t="str">
        <f>'SEARCH S.R.NO'!J25</f>
        <v/>
      </c>
      <c r="F32" s="386">
        <f>'SEARCH S.R.NO'!M25</f>
        <v>0</v>
      </c>
      <c r="G32" s="383" t="str">
        <f>'SEARCH S.R.NO'!C25</f>
        <v/>
      </c>
      <c r="H32" s="383" t="str">
        <f>'SEARCH S.R.NO'!D25</f>
        <v/>
      </c>
      <c r="I32" s="385" t="str">
        <f>'SEARCH S.R.NO'!F25</f>
        <v/>
      </c>
      <c r="J32" s="343" t="str">
        <f t="shared" si="0"/>
        <v/>
      </c>
      <c r="K32" s="343" t="str">
        <f t="shared" si="1"/>
        <v/>
      </c>
      <c r="L32" s="343" t="str">
        <f t="shared" si="2"/>
        <v/>
      </c>
      <c r="M32" s="867"/>
      <c r="N32" s="366"/>
      <c r="O32" s="542"/>
    </row>
    <row r="33" spans="1:15" s="367" customFormat="1" ht="18.75" customHeight="1">
      <c r="A33" s="342" t="str">
        <f>'SEARCH S.R.NO'!B26</f>
        <v/>
      </c>
      <c r="B33" s="347">
        <f>'SEARCH S.R.NO'!A26</f>
        <v>0</v>
      </c>
      <c r="C33" s="383" t="str">
        <f>'SEARCH S.R.NO'!G26</f>
        <v/>
      </c>
      <c r="D33" s="383" t="str">
        <f>'SEARCH S.R.NO'!H26</f>
        <v/>
      </c>
      <c r="E33" s="384" t="str">
        <f>'SEARCH S.R.NO'!J26</f>
        <v/>
      </c>
      <c r="F33" s="386">
        <f>'SEARCH S.R.NO'!M26</f>
        <v>0</v>
      </c>
      <c r="G33" s="383" t="str">
        <f>'SEARCH S.R.NO'!C26</f>
        <v/>
      </c>
      <c r="H33" s="383" t="str">
        <f>'SEARCH S.R.NO'!D26</f>
        <v/>
      </c>
      <c r="I33" s="385" t="str">
        <f>'SEARCH S.R.NO'!F26</f>
        <v/>
      </c>
      <c r="J33" s="343" t="str">
        <f t="shared" si="0"/>
        <v/>
      </c>
      <c r="K33" s="343" t="str">
        <f t="shared" si="1"/>
        <v/>
      </c>
      <c r="L33" s="343" t="str">
        <f t="shared" si="2"/>
        <v/>
      </c>
      <c r="M33" s="867"/>
      <c r="N33" s="366"/>
      <c r="O33" s="542"/>
    </row>
    <row r="34" spans="1:15" s="367" customFormat="1" ht="18.75" customHeight="1">
      <c r="A34" s="342" t="str">
        <f>'SEARCH S.R.NO'!B27</f>
        <v/>
      </c>
      <c r="B34" s="347">
        <f>'SEARCH S.R.NO'!A27</f>
        <v>0</v>
      </c>
      <c r="C34" s="383" t="str">
        <f>'SEARCH S.R.NO'!G27</f>
        <v/>
      </c>
      <c r="D34" s="383" t="str">
        <f>'SEARCH S.R.NO'!H27</f>
        <v/>
      </c>
      <c r="E34" s="384" t="str">
        <f>'SEARCH S.R.NO'!J27</f>
        <v/>
      </c>
      <c r="F34" s="386">
        <f>'SEARCH S.R.NO'!M27</f>
        <v>0</v>
      </c>
      <c r="G34" s="383" t="str">
        <f>'SEARCH S.R.NO'!C27</f>
        <v/>
      </c>
      <c r="H34" s="383" t="str">
        <f>'SEARCH S.R.NO'!D27</f>
        <v/>
      </c>
      <c r="I34" s="385" t="str">
        <f>'SEARCH S.R.NO'!F27</f>
        <v/>
      </c>
      <c r="J34" s="343" t="str">
        <f t="shared" si="0"/>
        <v/>
      </c>
      <c r="K34" s="343" t="str">
        <f t="shared" si="1"/>
        <v/>
      </c>
      <c r="L34" s="343" t="str">
        <f t="shared" si="2"/>
        <v/>
      </c>
      <c r="M34" s="867"/>
      <c r="N34" s="366"/>
      <c r="O34" s="542"/>
    </row>
    <row r="35" spans="1:15" s="367" customFormat="1" ht="18.75" customHeight="1">
      <c r="A35" s="342" t="str">
        <f>'SEARCH S.R.NO'!B28</f>
        <v/>
      </c>
      <c r="B35" s="347">
        <f>'SEARCH S.R.NO'!A28</f>
        <v>0</v>
      </c>
      <c r="C35" s="383" t="str">
        <f>'SEARCH S.R.NO'!G28</f>
        <v/>
      </c>
      <c r="D35" s="383" t="str">
        <f>'SEARCH S.R.NO'!H28</f>
        <v/>
      </c>
      <c r="E35" s="384" t="str">
        <f>'SEARCH S.R.NO'!J28</f>
        <v/>
      </c>
      <c r="F35" s="386">
        <f>'SEARCH S.R.NO'!M28</f>
        <v>0</v>
      </c>
      <c r="G35" s="383" t="str">
        <f>'SEARCH S.R.NO'!C28</f>
        <v/>
      </c>
      <c r="H35" s="383" t="str">
        <f>'SEARCH S.R.NO'!D28</f>
        <v/>
      </c>
      <c r="I35" s="385" t="str">
        <f>'SEARCH S.R.NO'!F28</f>
        <v/>
      </c>
      <c r="J35" s="343" t="str">
        <f t="shared" si="0"/>
        <v/>
      </c>
      <c r="K35" s="343" t="str">
        <f t="shared" si="1"/>
        <v/>
      </c>
      <c r="L35" s="343" t="str">
        <f t="shared" si="2"/>
        <v/>
      </c>
      <c r="M35" s="868"/>
      <c r="N35" s="366"/>
      <c r="O35" s="542"/>
    </row>
    <row r="36" spans="1:15">
      <c r="A36" s="228"/>
      <c r="B36" s="162"/>
      <c r="C36" s="162"/>
      <c r="D36" s="162"/>
      <c r="E36" s="181"/>
      <c r="F36" s="180"/>
      <c r="G36" s="162"/>
      <c r="H36" s="162"/>
      <c r="I36" s="162"/>
      <c r="J36" s="162"/>
      <c r="K36" s="162"/>
      <c r="L36" s="162"/>
      <c r="M36" s="162"/>
      <c r="N36" s="227"/>
    </row>
    <row r="37" spans="1:15">
      <c r="A37" s="162"/>
      <c r="B37" s="162"/>
      <c r="C37" s="749" t="s">
        <v>945</v>
      </c>
      <c r="D37" s="749"/>
      <c r="E37" s="181"/>
      <c r="F37" s="180"/>
      <c r="G37" s="162"/>
      <c r="H37" s="162"/>
      <c r="I37" s="162"/>
      <c r="J37" s="749" t="s">
        <v>945</v>
      </c>
      <c r="K37" s="749"/>
      <c r="L37" s="162"/>
      <c r="M37" s="162"/>
    </row>
    <row r="38" spans="1:15">
      <c r="A38" s="162"/>
      <c r="B38" s="162"/>
      <c r="C38" s="749" t="s">
        <v>1391</v>
      </c>
      <c r="D38" s="749"/>
      <c r="E38" s="181"/>
      <c r="F38" s="180"/>
      <c r="G38" s="162"/>
      <c r="H38" s="162"/>
      <c r="I38" s="162"/>
      <c r="J38" s="749" t="s">
        <v>947</v>
      </c>
      <c r="K38" s="749"/>
      <c r="L38" s="162"/>
      <c r="M38" s="162"/>
    </row>
    <row r="39" spans="1:15">
      <c r="A39" s="820" t="s">
        <v>1047</v>
      </c>
      <c r="B39" s="821"/>
      <c r="C39" s="821"/>
      <c r="D39" s="821"/>
      <c r="E39" s="821"/>
      <c r="F39" s="821"/>
      <c r="G39" s="821"/>
      <c r="H39" s="821"/>
      <c r="I39" s="821"/>
      <c r="J39" s="821"/>
      <c r="K39" s="821"/>
      <c r="L39" s="821"/>
      <c r="M39" s="821"/>
      <c r="N39" s="821"/>
    </row>
    <row r="40" spans="1:15"/>
  </sheetData>
  <sheetProtection password="9531" sheet="1" objects="1" scenarios="1" formatCells="0" formatRows="0"/>
  <protectedRanges>
    <protectedRange sqref="F11:F35" name="Range2_1"/>
    <protectedRange sqref="G11:I35 B11:E35" name="Range1_1"/>
  </protectedRanges>
  <mergeCells count="32">
    <mergeCell ref="P10:T10"/>
    <mergeCell ref="P11:T11"/>
    <mergeCell ref="A39:N39"/>
    <mergeCell ref="N8:N10"/>
    <mergeCell ref="C37:D37"/>
    <mergeCell ref="C38:D38"/>
    <mergeCell ref="J38:K38"/>
    <mergeCell ref="J37:K37"/>
    <mergeCell ref="I8:I10"/>
    <mergeCell ref="J8:L8"/>
    <mergeCell ref="F8:F10"/>
    <mergeCell ref="M11:M35"/>
    <mergeCell ref="D8:D10"/>
    <mergeCell ref="E8:E10"/>
    <mergeCell ref="M8:M10"/>
    <mergeCell ref="A8:A10"/>
    <mergeCell ref="B8:B10"/>
    <mergeCell ref="C8:C10"/>
    <mergeCell ref="O8:O10"/>
    <mergeCell ref="J4:O4"/>
    <mergeCell ref="A1:O1"/>
    <mergeCell ref="B2:O2"/>
    <mergeCell ref="C3:O3"/>
    <mergeCell ref="E4:F4"/>
    <mergeCell ref="A5:N5"/>
    <mergeCell ref="E6:H6"/>
    <mergeCell ref="I6:L6"/>
    <mergeCell ref="M6:N6"/>
    <mergeCell ref="D7:L7"/>
    <mergeCell ref="J9:L9"/>
    <mergeCell ref="G8:G10"/>
    <mergeCell ref="H8:H10"/>
  </mergeCells>
  <conditionalFormatting sqref="A11:L35">
    <cfRule type="cellIs" dxfId="4" priority="1" operator="equal">
      <formula>0</formula>
    </cfRule>
  </conditionalFormatting>
  <printOptions horizontalCentered="1"/>
  <pageMargins left="0.11811023622047245" right="0.11811023622047245" top="0.15748031496062992" bottom="0" header="0" footer="0"/>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workbookViewId="0">
      <selection activeCell="O11" sqref="O11"/>
    </sheetView>
  </sheetViews>
  <sheetFormatPr defaultColWidth="0" defaultRowHeight="15" zeroHeight="1"/>
  <cols>
    <col min="1" max="1" width="4.5703125" customWidth="1"/>
    <col min="2" max="2" width="8.28515625" customWidth="1"/>
    <col min="3" max="4" width="18.28515625" customWidth="1"/>
    <col min="5" max="5" width="8.42578125" customWidth="1"/>
    <col min="6" max="6" width="14.7109375" customWidth="1"/>
    <col min="7" max="7" width="4.85546875" customWidth="1"/>
    <col min="8" max="8" width="4.28515625" customWidth="1"/>
    <col min="9" max="9" width="8.85546875" customWidth="1"/>
    <col min="10" max="10" width="4.5703125" customWidth="1"/>
    <col min="11" max="11" width="4.85546875" customWidth="1"/>
    <col min="12" max="12" width="4.7109375" customWidth="1"/>
    <col min="13" max="13" width="10" customWidth="1"/>
    <col min="14" max="14" width="18.7109375" customWidth="1"/>
    <col min="15" max="15" width="11.42578125" customWidth="1"/>
    <col min="16" max="18" width="9.140625" customWidth="1"/>
    <col min="19" max="16384" width="9.140625" hidden="1"/>
  </cols>
  <sheetData>
    <row r="1" spans="1:17" ht="21.75" thickBot="1">
      <c r="A1" s="871" t="str">
        <f>SD!R2</f>
        <v>GOVT. SENIOR SECONDARY SCHOOL DASANA KHURD (219769)</v>
      </c>
      <c r="B1" s="872"/>
      <c r="C1" s="872"/>
      <c r="D1" s="872"/>
      <c r="E1" s="872"/>
      <c r="F1" s="872"/>
      <c r="G1" s="872"/>
      <c r="H1" s="872"/>
      <c r="I1" s="872"/>
      <c r="J1" s="872"/>
      <c r="K1" s="872"/>
      <c r="L1" s="872"/>
      <c r="M1" s="872"/>
      <c r="N1" s="872"/>
      <c r="O1" s="873"/>
    </row>
    <row r="2" spans="1:17" ht="23.25">
      <c r="A2" s="224"/>
      <c r="B2" s="841" t="str">
        <f>ORDER!C6</f>
        <v>68 /डीडवाना-कुचामन /जिला स्तरीय /   /खो-खो  /प्रतियोगिता  /2024-25</v>
      </c>
      <c r="C2" s="841"/>
      <c r="D2" s="841"/>
      <c r="E2" s="841"/>
      <c r="F2" s="841"/>
      <c r="G2" s="841"/>
      <c r="H2" s="841"/>
      <c r="I2" s="841"/>
      <c r="J2" s="841"/>
      <c r="K2" s="841"/>
      <c r="L2" s="841"/>
      <c r="M2" s="841"/>
      <c r="N2" s="841"/>
      <c r="O2" s="874"/>
    </row>
    <row r="3" spans="1:17" ht="23.25">
      <c r="A3" s="337" t="s">
        <v>1046</v>
      </c>
      <c r="B3" s="339"/>
      <c r="C3" s="842" t="str">
        <f>'MASTER DATA'!E6</f>
        <v xml:space="preserve">राजकीय उच्च माध्यमिक विद्यालय डसाणा खुर्द (मौलासर) </v>
      </c>
      <c r="D3" s="842"/>
      <c r="E3" s="842"/>
      <c r="F3" s="842"/>
      <c r="G3" s="842"/>
      <c r="H3" s="842"/>
      <c r="I3" s="842"/>
      <c r="J3" s="842"/>
      <c r="K3" s="842"/>
      <c r="L3" s="842"/>
      <c r="M3" s="842"/>
      <c r="N3" s="842"/>
      <c r="O3" s="875"/>
      <c r="P3" s="883" t="s">
        <v>1436</v>
      </c>
      <c r="Q3" s="884"/>
    </row>
    <row r="4" spans="1:17" ht="21">
      <c r="A4" s="338" t="s">
        <v>1045</v>
      </c>
      <c r="B4" s="225"/>
      <c r="C4" s="239">
        <f>'MASTER DATA'!E5</f>
        <v>45899</v>
      </c>
      <c r="D4" s="876" t="s">
        <v>22</v>
      </c>
      <c r="E4" s="877"/>
      <c r="F4" s="239">
        <f>'MASTER DATA'!H5</f>
        <v>45903</v>
      </c>
      <c r="G4" s="878">
        <f>'MASTER DATA'!H5</f>
        <v>45903</v>
      </c>
      <c r="H4" s="878"/>
      <c r="I4" s="879" t="s">
        <v>1251</v>
      </c>
      <c r="J4" s="879"/>
      <c r="K4" s="879"/>
      <c r="L4" s="880" t="str">
        <f>F11</f>
        <v>कब्बड्डी 14 वर्ष छात्र</v>
      </c>
      <c r="M4" s="880"/>
      <c r="N4" s="880"/>
      <c r="O4" s="881"/>
      <c r="P4" s="863" t="s">
        <v>1437</v>
      </c>
      <c r="Q4" s="864"/>
    </row>
    <row r="5" spans="1:17" ht="26.25">
      <c r="A5" s="869" t="s">
        <v>1044</v>
      </c>
      <c r="B5" s="823"/>
      <c r="C5" s="823"/>
      <c r="D5" s="823"/>
      <c r="E5" s="823"/>
      <c r="F5" s="823"/>
      <c r="G5" s="823"/>
      <c r="H5" s="823"/>
      <c r="I5" s="823"/>
      <c r="J5" s="823"/>
      <c r="K5" s="823"/>
      <c r="L5" s="823"/>
      <c r="M5" s="823"/>
      <c r="N5" s="823"/>
      <c r="O5" s="870"/>
    </row>
    <row r="6" spans="1:17" ht="15.75">
      <c r="A6" s="226" t="s">
        <v>943</v>
      </c>
      <c r="B6" s="162"/>
      <c r="C6" s="301"/>
      <c r="D6" s="300" t="s">
        <v>948</v>
      </c>
      <c r="E6" s="828">
        <f>'MASTER DATA'!E10</f>
        <v>12345789</v>
      </c>
      <c r="F6" s="828"/>
      <c r="G6" s="828"/>
      <c r="H6" s="828"/>
      <c r="I6" s="827" t="s">
        <v>8</v>
      </c>
      <c r="J6" s="827"/>
      <c r="K6" s="827"/>
      <c r="L6" s="827"/>
      <c r="M6" s="300"/>
      <c r="N6" s="848">
        <f>'MASTER DATA'!E11</f>
        <v>219711</v>
      </c>
      <c r="O6" s="848"/>
    </row>
    <row r="7" spans="1:17" ht="18.75">
      <c r="A7" s="228"/>
      <c r="B7" s="162"/>
      <c r="C7" s="162"/>
      <c r="D7" s="829" t="s">
        <v>949</v>
      </c>
      <c r="E7" s="830"/>
      <c r="F7" s="830"/>
      <c r="G7" s="830"/>
      <c r="H7" s="830"/>
      <c r="I7" s="830"/>
      <c r="J7" s="830"/>
      <c r="K7" s="830"/>
      <c r="L7" s="830"/>
      <c r="M7" s="340"/>
      <c r="N7" s="179" t="s">
        <v>944</v>
      </c>
      <c r="O7" s="341">
        <f ca="1">TODAY()</f>
        <v>45893</v>
      </c>
    </row>
    <row r="8" spans="1:17" ht="25.5" customHeight="1">
      <c r="A8" s="831" t="s">
        <v>951</v>
      </c>
      <c r="B8" s="832" t="s">
        <v>952</v>
      </c>
      <c r="C8" s="833" t="s">
        <v>953</v>
      </c>
      <c r="D8" s="832" t="s">
        <v>954</v>
      </c>
      <c r="E8" s="882" t="s">
        <v>1298</v>
      </c>
      <c r="F8" s="885" t="s">
        <v>1249</v>
      </c>
      <c r="G8" s="833" t="s">
        <v>956</v>
      </c>
      <c r="H8" s="833" t="s">
        <v>950</v>
      </c>
      <c r="I8" s="832" t="s">
        <v>957</v>
      </c>
      <c r="J8" s="835">
        <f>'MASTER DATA'!E9</f>
        <v>46022</v>
      </c>
      <c r="K8" s="835"/>
      <c r="L8" s="835"/>
      <c r="M8" s="834" t="s">
        <v>955</v>
      </c>
      <c r="N8" s="865" t="s">
        <v>1301</v>
      </c>
      <c r="O8" s="824" t="s">
        <v>1252</v>
      </c>
    </row>
    <row r="9" spans="1:17">
      <c r="A9" s="831"/>
      <c r="B9" s="832"/>
      <c r="C9" s="833"/>
      <c r="D9" s="832"/>
      <c r="E9" s="882"/>
      <c r="F9" s="886"/>
      <c r="G9" s="833"/>
      <c r="H9" s="833"/>
      <c r="I9" s="832"/>
      <c r="J9" s="888" t="s">
        <v>1250</v>
      </c>
      <c r="K9" s="889"/>
      <c r="L9" s="890"/>
      <c r="M9" s="834"/>
      <c r="N9" s="825"/>
      <c r="O9" s="825"/>
    </row>
    <row r="10" spans="1:17">
      <c r="A10" s="831"/>
      <c r="B10" s="832"/>
      <c r="C10" s="833"/>
      <c r="D10" s="832"/>
      <c r="E10" s="882"/>
      <c r="F10" s="887"/>
      <c r="G10" s="833"/>
      <c r="H10" s="833"/>
      <c r="I10" s="832"/>
      <c r="J10" s="352" t="s">
        <v>958</v>
      </c>
      <c r="K10" s="352" t="s">
        <v>959</v>
      </c>
      <c r="L10" s="353" t="s">
        <v>960</v>
      </c>
      <c r="M10" s="834"/>
      <c r="N10" s="826"/>
      <c r="O10" s="826"/>
    </row>
    <row r="11" spans="1:17" ht="24.75" customHeight="1">
      <c r="A11" s="342">
        <f>'SEARCH S.R.NO'!B4</f>
        <v>1</v>
      </c>
      <c r="B11" s="342">
        <f>'SEARCH S.R.NO'!A4</f>
        <v>514</v>
      </c>
      <c r="C11" s="343" t="str">
        <f>'SEARCH S.R.NO'!G4</f>
        <v>ANANYA</v>
      </c>
      <c r="D11" s="343" t="str">
        <f>'SEARCH S.R.NO'!H4</f>
        <v>LALA RAM</v>
      </c>
      <c r="E11" s="375">
        <v>50</v>
      </c>
      <c r="F11" s="534" t="s">
        <v>1299</v>
      </c>
      <c r="G11" s="342">
        <f>'SEARCH S.R.NO'!C4</f>
        <v>6</v>
      </c>
      <c r="H11" s="342" t="str">
        <f>'SEARCH S.R.NO'!D4</f>
        <v>A</v>
      </c>
      <c r="I11" s="345">
        <f>'SEARCH S.R.NO'!F4</f>
        <v>43282</v>
      </c>
      <c r="J11" s="351">
        <f>IF($M11="","",DATEDIF($M11,$J$8,"y"))</f>
        <v>13</v>
      </c>
      <c r="K11" s="350">
        <f>IF($M11="","",DATEDIF($M11,$J$8,"YM"))</f>
        <v>3</v>
      </c>
      <c r="L11" s="350">
        <f>IF($M11="","",DATEDIF($M11,$J$8,"MD"))</f>
        <v>27</v>
      </c>
      <c r="M11" s="344">
        <f>'SEARCH S.R.NO'!J4</f>
        <v>41156</v>
      </c>
      <c r="N11" s="344" t="str">
        <f>[4]!dob(M11)</f>
        <v>Fourth September Two Thousand Twelve</v>
      </c>
      <c r="O11" s="376"/>
    </row>
    <row r="12" spans="1:17" ht="24.75" customHeight="1">
      <c r="A12" s="342">
        <f>'SEARCH S.R.NO'!B5</f>
        <v>2</v>
      </c>
      <c r="B12" s="347">
        <f>'SEARCH S.R.NO'!A5</f>
        <v>590</v>
      </c>
      <c r="C12" s="343" t="str">
        <f>'SEARCH S.R.NO'!G5</f>
        <v>ARPITA</v>
      </c>
      <c r="D12" s="343" t="str">
        <f>'SEARCH S.R.NO'!H5</f>
        <v>AMARA RAM</v>
      </c>
      <c r="E12" s="375">
        <v>15</v>
      </c>
      <c r="F12" s="534" t="s">
        <v>1299</v>
      </c>
      <c r="G12" s="347">
        <f>'SEARCH S.R.NO'!C5</f>
        <v>6</v>
      </c>
      <c r="H12" s="347" t="str">
        <f>'SEARCH S.R.NO'!D5</f>
        <v>A</v>
      </c>
      <c r="I12" s="348">
        <f>'SEARCH S.R.NO'!F5</f>
        <v>0</v>
      </c>
      <c r="J12" s="351">
        <f t="shared" ref="J12:J22" si="0">IF($M12="","",DATEDIF($M12,$J$8,"y"))</f>
        <v>14</v>
      </c>
      <c r="K12" s="350">
        <f t="shared" ref="K12:K22" si="1">IF($M12="","",DATEDIF($M12,$J$8,"YM"))</f>
        <v>6</v>
      </c>
      <c r="L12" s="350">
        <f t="shared" ref="L12:L22" si="2">IF($M12="","",DATEDIF($M12,$J$8,"MD"))</f>
        <v>30</v>
      </c>
      <c r="M12" s="344">
        <f>'SEARCH S.R.NO'!J5</f>
        <v>40695</v>
      </c>
      <c r="N12" s="344" t="str">
        <f>[4]!dob(M12)</f>
        <v>First June Two Thousand Eleven</v>
      </c>
      <c r="O12" s="376"/>
    </row>
    <row r="13" spans="1:17" ht="24.75" customHeight="1">
      <c r="A13" s="342">
        <f>'SEARCH S.R.NO'!B6</f>
        <v>3</v>
      </c>
      <c r="B13" s="347">
        <f>'SEARCH S.R.NO'!A6</f>
        <v>553</v>
      </c>
      <c r="C13" s="343" t="str">
        <f>'SEARCH S.R.NO'!G6</f>
        <v>DASHRATH</v>
      </c>
      <c r="D13" s="343" t="str">
        <f>'SEARCH S.R.NO'!H6</f>
        <v>SETHA RAM</v>
      </c>
      <c r="E13" s="375">
        <v>15</v>
      </c>
      <c r="F13" s="534" t="s">
        <v>1299</v>
      </c>
      <c r="G13" s="347">
        <f>'SEARCH S.R.NO'!C6</f>
        <v>7</v>
      </c>
      <c r="H13" s="347" t="str">
        <f>'SEARCH S.R.NO'!D6</f>
        <v>A</v>
      </c>
      <c r="I13" s="348">
        <f>'SEARCH S.R.NO'!F6</f>
        <v>0</v>
      </c>
      <c r="J13" s="351">
        <f t="shared" si="0"/>
        <v>13</v>
      </c>
      <c r="K13" s="350">
        <f t="shared" si="1"/>
        <v>5</v>
      </c>
      <c r="L13" s="350">
        <f t="shared" si="2"/>
        <v>18</v>
      </c>
      <c r="M13" s="344">
        <f>'SEARCH S.R.NO'!J6</f>
        <v>41103</v>
      </c>
      <c r="N13" s="344" t="str">
        <f>[4]!dob(M13)</f>
        <v>Thirteenth July Two Thousand Twelve</v>
      </c>
      <c r="O13" s="376"/>
      <c r="Q13" s="349"/>
    </row>
    <row r="14" spans="1:17" ht="24.75" customHeight="1">
      <c r="A14" s="342">
        <f>'SEARCH S.R.NO'!B7</f>
        <v>4</v>
      </c>
      <c r="B14" s="347">
        <f>'SEARCH S.R.NO'!A7</f>
        <v>563</v>
      </c>
      <c r="C14" s="343" t="str">
        <f>'SEARCH S.R.NO'!G7</f>
        <v>KARISHMA</v>
      </c>
      <c r="D14" s="343" t="str">
        <f>'SEARCH S.R.NO'!H7</f>
        <v>TEJA RAM</v>
      </c>
      <c r="E14" s="375"/>
      <c r="F14" s="534" t="s">
        <v>1299</v>
      </c>
      <c r="G14" s="347">
        <f>'SEARCH S.R.NO'!C7</f>
        <v>7</v>
      </c>
      <c r="H14" s="347" t="str">
        <f>'SEARCH S.R.NO'!D7</f>
        <v>A</v>
      </c>
      <c r="I14" s="348">
        <f>'SEARCH S.R.NO'!F7</f>
        <v>0</v>
      </c>
      <c r="J14" s="351">
        <f t="shared" si="0"/>
        <v>12</v>
      </c>
      <c r="K14" s="350">
        <f t="shared" si="1"/>
        <v>5</v>
      </c>
      <c r="L14" s="350">
        <f t="shared" si="2"/>
        <v>13</v>
      </c>
      <c r="M14" s="344">
        <f>'SEARCH S.R.NO'!J7</f>
        <v>41473</v>
      </c>
      <c r="N14" s="344" t="str">
        <f>[4]!dob(M14)</f>
        <v>Eighteenth July Two Thousand Thirteen</v>
      </c>
      <c r="O14" s="376"/>
    </row>
    <row r="15" spans="1:17" ht="24.75" customHeight="1">
      <c r="A15" s="342">
        <f>'SEARCH S.R.NO'!B8</f>
        <v>5</v>
      </c>
      <c r="B15" s="347">
        <f>'SEARCH S.R.NO'!A8</f>
        <v>672</v>
      </c>
      <c r="C15" s="343" t="str">
        <f>'SEARCH S.R.NO'!G8</f>
        <v>AMIT SINGH</v>
      </c>
      <c r="D15" s="343" t="str">
        <f>'SEARCH S.R.NO'!H8</f>
        <v>CHAIN SINGH</v>
      </c>
      <c r="E15" s="375"/>
      <c r="F15" s="534" t="s">
        <v>1299</v>
      </c>
      <c r="G15" s="347">
        <f>'SEARCH S.R.NO'!C8</f>
        <v>8</v>
      </c>
      <c r="H15" s="347" t="str">
        <f>'SEARCH S.R.NO'!D8</f>
        <v>A</v>
      </c>
      <c r="I15" s="348">
        <f>'SEARCH S.R.NO'!F8</f>
        <v>0</v>
      </c>
      <c r="J15" s="351">
        <f t="shared" si="0"/>
        <v>15</v>
      </c>
      <c r="K15" s="350">
        <f t="shared" si="1"/>
        <v>11</v>
      </c>
      <c r="L15" s="350">
        <f t="shared" si="2"/>
        <v>5</v>
      </c>
      <c r="M15" s="344">
        <f>'SEARCH S.R.NO'!J8</f>
        <v>40204</v>
      </c>
      <c r="N15" s="344" t="str">
        <f>[4]!dob(M15)</f>
        <v>Twenty-sixth January Two Thousand Ten</v>
      </c>
      <c r="O15" s="376"/>
    </row>
    <row r="16" spans="1:17" ht="24.75" customHeight="1">
      <c r="A16" s="342">
        <f>'SEARCH S.R.NO'!B9</f>
        <v>6</v>
      </c>
      <c r="B16" s="347">
        <f>'SEARCH S.R.NO'!A9</f>
        <v>441</v>
      </c>
      <c r="C16" s="343" t="str">
        <f>'SEARCH S.R.NO'!G9</f>
        <v>DEEPAK JANGIR</v>
      </c>
      <c r="D16" s="343" t="str">
        <f>'SEARCH S.R.NO'!H9</f>
        <v>NATHU RAM JANGIR</v>
      </c>
      <c r="E16" s="375"/>
      <c r="F16" s="534" t="s">
        <v>1299</v>
      </c>
      <c r="G16" s="347">
        <f>'SEARCH S.R.NO'!C9</f>
        <v>8</v>
      </c>
      <c r="H16" s="347" t="str">
        <f>'SEARCH S.R.NO'!D9</f>
        <v>A</v>
      </c>
      <c r="I16" s="348">
        <f>'SEARCH S.R.NO'!F9</f>
        <v>0</v>
      </c>
      <c r="J16" s="351">
        <f t="shared" si="0"/>
        <v>14</v>
      </c>
      <c r="K16" s="350">
        <f t="shared" si="1"/>
        <v>6</v>
      </c>
      <c r="L16" s="350">
        <f t="shared" si="2"/>
        <v>8</v>
      </c>
      <c r="M16" s="344">
        <f>'SEARCH S.R.NO'!J9</f>
        <v>40717</v>
      </c>
      <c r="N16" s="344" t="str">
        <f>[4]!dob(M16)</f>
        <v>Twenty-third June Two Thousand Eleven</v>
      </c>
      <c r="O16" s="376"/>
    </row>
    <row r="17" spans="1:15" ht="24.75" customHeight="1">
      <c r="A17" s="342">
        <f>'SEARCH S.R.NO'!B10</f>
        <v>7</v>
      </c>
      <c r="B17" s="347">
        <f>'SEARCH S.R.NO'!A10</f>
        <v>401</v>
      </c>
      <c r="C17" s="343" t="str">
        <f>'SEARCH S.R.NO'!G10</f>
        <v>DIKSHITA SHARMA</v>
      </c>
      <c r="D17" s="343" t="str">
        <f>'SEARCH S.R.NO'!H10</f>
        <v>PREMRAJ SHARMA</v>
      </c>
      <c r="E17" s="375"/>
      <c r="F17" s="534" t="s">
        <v>1299</v>
      </c>
      <c r="G17" s="347">
        <f>'SEARCH S.R.NO'!C10</f>
        <v>8</v>
      </c>
      <c r="H17" s="347" t="str">
        <f>'SEARCH S.R.NO'!D10</f>
        <v>A</v>
      </c>
      <c r="I17" s="348">
        <f>'SEARCH S.R.NO'!F10</f>
        <v>0</v>
      </c>
      <c r="J17" s="351">
        <f t="shared" si="0"/>
        <v>13</v>
      </c>
      <c r="K17" s="350">
        <f t="shared" si="1"/>
        <v>3</v>
      </c>
      <c r="L17" s="350">
        <f t="shared" si="2"/>
        <v>18</v>
      </c>
      <c r="M17" s="344">
        <f>'SEARCH S.R.NO'!J10</f>
        <v>41165</v>
      </c>
      <c r="N17" s="344" t="str">
        <f>[4]!dob(M17)</f>
        <v>Thirteenth September Two Thousand Twelve</v>
      </c>
      <c r="O17" s="376"/>
    </row>
    <row r="18" spans="1:15" ht="24.75" customHeight="1">
      <c r="A18" s="342">
        <f>'SEARCH S.R.NO'!B11</f>
        <v>8</v>
      </c>
      <c r="B18" s="347">
        <f>'SEARCH S.R.NO'!A11</f>
        <v>438</v>
      </c>
      <c r="C18" s="343" t="str">
        <f>'SEARCH S.R.NO'!G11</f>
        <v>DIPIKA</v>
      </c>
      <c r="D18" s="343" t="str">
        <f>'SEARCH S.R.NO'!H11</f>
        <v>LALA RAM</v>
      </c>
      <c r="E18" s="375"/>
      <c r="F18" s="534" t="s">
        <v>1299</v>
      </c>
      <c r="G18" s="347">
        <f>'SEARCH S.R.NO'!C11</f>
        <v>8</v>
      </c>
      <c r="H18" s="347" t="str">
        <f>'SEARCH S.R.NO'!D11</f>
        <v>A</v>
      </c>
      <c r="I18" s="348">
        <f>'SEARCH S.R.NO'!F11</f>
        <v>0</v>
      </c>
      <c r="J18" s="351">
        <f t="shared" si="0"/>
        <v>13</v>
      </c>
      <c r="K18" s="350">
        <f t="shared" si="1"/>
        <v>3</v>
      </c>
      <c r="L18" s="350">
        <f t="shared" si="2"/>
        <v>2</v>
      </c>
      <c r="M18" s="344">
        <f>'SEARCH S.R.NO'!J11</f>
        <v>41181</v>
      </c>
      <c r="N18" s="344" t="str">
        <f>[4]!dob(M18)</f>
        <v>Twenty-nineth September Two Thousand Twelve</v>
      </c>
      <c r="O18" s="376"/>
    </row>
    <row r="19" spans="1:15" ht="24.75" customHeight="1">
      <c r="A19" s="342">
        <f>'SEARCH S.R.NO'!B12</f>
        <v>9</v>
      </c>
      <c r="B19" s="347">
        <f>'SEARCH S.R.NO'!A12</f>
        <v>589</v>
      </c>
      <c r="C19" s="343" t="str">
        <f>'SEARCH S.R.NO'!G12</f>
        <v>SUMEET BHUNWAL</v>
      </c>
      <c r="D19" s="343" t="str">
        <f>'SEARCH S.R.NO'!H12</f>
        <v>HARENDRA RAM</v>
      </c>
      <c r="E19" s="375"/>
      <c r="F19" s="534" t="s">
        <v>1299</v>
      </c>
      <c r="G19" s="347">
        <f>'SEARCH S.R.NO'!C12</f>
        <v>6</v>
      </c>
      <c r="H19" s="347" t="str">
        <f>'SEARCH S.R.NO'!D12</f>
        <v>A</v>
      </c>
      <c r="I19" s="348">
        <f>'SEARCH S.R.NO'!F12</f>
        <v>0</v>
      </c>
      <c r="J19" s="351">
        <f t="shared" si="0"/>
        <v>10</v>
      </c>
      <c r="K19" s="350">
        <f t="shared" si="1"/>
        <v>10</v>
      </c>
      <c r="L19" s="350">
        <f t="shared" si="2"/>
        <v>18</v>
      </c>
      <c r="M19" s="344">
        <f>'SEARCH S.R.NO'!J12</f>
        <v>42048</v>
      </c>
      <c r="N19" s="344" t="str">
        <f>[4]!dob(M19)</f>
        <v>Thirteenth February Two Thousand Fifteen</v>
      </c>
      <c r="O19" s="376"/>
    </row>
    <row r="20" spans="1:15" ht="24.75" customHeight="1">
      <c r="A20" s="342">
        <f>'SEARCH S.R.NO'!B13</f>
        <v>10</v>
      </c>
      <c r="B20" s="347">
        <f>'SEARCH S.R.NO'!A13</f>
        <v>495</v>
      </c>
      <c r="C20" s="343" t="str">
        <f>'SEARCH S.R.NO'!G13</f>
        <v>CHHATRAPAL</v>
      </c>
      <c r="D20" s="343" t="str">
        <f>'SEARCH S.R.NO'!H13</f>
        <v>BABLU RAM GURJAR</v>
      </c>
      <c r="E20" s="375"/>
      <c r="F20" s="534" t="s">
        <v>1299</v>
      </c>
      <c r="G20" s="347">
        <f>'SEARCH S.R.NO'!C13</f>
        <v>9</v>
      </c>
      <c r="H20" s="347" t="str">
        <f>'SEARCH S.R.NO'!D13</f>
        <v>A</v>
      </c>
      <c r="I20" s="348">
        <f>'SEARCH S.R.NO'!F13</f>
        <v>0</v>
      </c>
      <c r="J20" s="351">
        <f t="shared" si="0"/>
        <v>14</v>
      </c>
      <c r="K20" s="350">
        <f t="shared" si="1"/>
        <v>0</v>
      </c>
      <c r="L20" s="350">
        <f t="shared" si="2"/>
        <v>26</v>
      </c>
      <c r="M20" s="344">
        <f>'SEARCH S.R.NO'!J13</f>
        <v>40882</v>
      </c>
      <c r="N20" s="344" t="str">
        <f>[4]!dob(M20)</f>
        <v>Fifth December Two Thousand Eleven</v>
      </c>
      <c r="O20" s="376"/>
    </row>
    <row r="21" spans="1:15" ht="24.75" customHeight="1">
      <c r="A21" s="342">
        <f>'SEARCH S.R.NO'!B14</f>
        <v>11</v>
      </c>
      <c r="B21" s="347">
        <f>'SEARCH S.R.NO'!A14</f>
        <v>392</v>
      </c>
      <c r="C21" s="343" t="str">
        <f>'SEARCH S.R.NO'!G14</f>
        <v>DEVRAJ SINGH</v>
      </c>
      <c r="D21" s="343" t="str">
        <f>'SEARCH S.R.NO'!H14</f>
        <v>MAHAVEER SINGH</v>
      </c>
      <c r="E21" s="375"/>
      <c r="F21" s="534" t="s">
        <v>1299</v>
      </c>
      <c r="G21" s="347">
        <f>'SEARCH S.R.NO'!C14</f>
        <v>9</v>
      </c>
      <c r="H21" s="347" t="str">
        <f>'SEARCH S.R.NO'!D14</f>
        <v>A</v>
      </c>
      <c r="I21" s="348">
        <f>'SEARCH S.R.NO'!F14</f>
        <v>0</v>
      </c>
      <c r="J21" s="351">
        <f t="shared" si="0"/>
        <v>14</v>
      </c>
      <c r="K21" s="350">
        <f t="shared" si="1"/>
        <v>2</v>
      </c>
      <c r="L21" s="350">
        <f t="shared" si="2"/>
        <v>22</v>
      </c>
      <c r="M21" s="344">
        <f>'SEARCH S.R.NO'!J14</f>
        <v>40825</v>
      </c>
      <c r="N21" s="344" t="str">
        <f>[4]!dob(M21)</f>
        <v>Nineth October Two Thousand Eleven</v>
      </c>
      <c r="O21" s="376"/>
    </row>
    <row r="22" spans="1:15" ht="24.75" customHeight="1">
      <c r="A22" s="342">
        <f>'SEARCH S.R.NO'!B15</f>
        <v>12</v>
      </c>
      <c r="B22" s="347">
        <f>'SEARCH S.R.NO'!A15</f>
        <v>443</v>
      </c>
      <c r="C22" s="343" t="str">
        <f>'SEARCH S.R.NO'!G15</f>
        <v>DILIP</v>
      </c>
      <c r="D22" s="343" t="str">
        <f>'SEARCH S.R.NO'!H15</f>
        <v>BANSI RAM</v>
      </c>
      <c r="E22" s="375"/>
      <c r="F22" s="534" t="s">
        <v>1299</v>
      </c>
      <c r="G22" s="347">
        <f>'SEARCH S.R.NO'!C15</f>
        <v>9</v>
      </c>
      <c r="H22" s="347" t="str">
        <f>'SEARCH S.R.NO'!D15</f>
        <v>A</v>
      </c>
      <c r="I22" s="348">
        <f>'SEARCH S.R.NO'!F15</f>
        <v>0</v>
      </c>
      <c r="J22" s="351">
        <f t="shared" si="0"/>
        <v>15</v>
      </c>
      <c r="K22" s="350">
        <f t="shared" si="1"/>
        <v>7</v>
      </c>
      <c r="L22" s="350">
        <f t="shared" si="2"/>
        <v>21</v>
      </c>
      <c r="M22" s="344">
        <f>'SEARCH S.R.NO'!J15</f>
        <v>40308</v>
      </c>
      <c r="N22" s="344" t="str">
        <f>[4]!dob(M22)</f>
        <v>Tenth May Two Thousand Ten</v>
      </c>
      <c r="O22" s="376"/>
    </row>
    <row r="23" spans="1:15" ht="24.75" customHeight="1">
      <c r="A23" s="342">
        <f>'SEARCH S.R.NO'!B16</f>
        <v>13</v>
      </c>
      <c r="B23" s="347">
        <f>'SEARCH S.R.NO'!A16</f>
        <v>351</v>
      </c>
      <c r="C23" s="343" t="str">
        <f>'SEARCH S.R.NO'!G16</f>
        <v>MONIKA SAIN</v>
      </c>
      <c r="D23" s="343" t="str">
        <f>'SEARCH S.R.NO'!H16</f>
        <v>RAMNIWAS SAIN</v>
      </c>
      <c r="E23" s="375"/>
      <c r="F23" s="534"/>
      <c r="G23" s="347">
        <f>'SEARCH S.R.NO'!C16</f>
        <v>10</v>
      </c>
      <c r="H23" s="347" t="str">
        <f>'SEARCH S.R.NO'!D16</f>
        <v>A</v>
      </c>
      <c r="I23" s="348">
        <f>'SEARCH S.R.NO'!F16</f>
        <v>0</v>
      </c>
      <c r="J23" s="342" t="str">
        <f t="shared" ref="J23:J35" si="3">IF($E23="","",DATEDIF($E23,$J$8,"y"))</f>
        <v/>
      </c>
      <c r="K23" s="342" t="str">
        <f t="shared" ref="K23:K35" si="4">IF($E23="","",DATEDIF($E23,$J$8,"YM"))</f>
        <v/>
      </c>
      <c r="L23" s="342" t="str">
        <f t="shared" ref="L23:L35" si="5">IF($E23="","",DATEDIF($E23,$J$8,"MD"))</f>
        <v/>
      </c>
      <c r="M23" s="344">
        <f>'SEARCH S.R.NO'!J16</f>
        <v>40080</v>
      </c>
      <c r="N23" s="344" t="str">
        <f>[4]!dob(M23)</f>
        <v>Twenty-fourth September Two Thousand Nine</v>
      </c>
      <c r="O23" s="376"/>
    </row>
    <row r="24" spans="1:15" ht="24.75" customHeight="1">
      <c r="A24" s="342">
        <f>'SEARCH S.R.NO'!B17</f>
        <v>14</v>
      </c>
      <c r="B24" s="347">
        <f>'SEARCH S.R.NO'!A17</f>
        <v>304</v>
      </c>
      <c r="C24" s="343" t="str">
        <f>'SEARCH S.R.NO'!G17</f>
        <v>SHYOPAL GURJAR</v>
      </c>
      <c r="D24" s="343" t="str">
        <f>'SEARCH S.R.NO'!H17</f>
        <v>RAJU RAM</v>
      </c>
      <c r="E24" s="375"/>
      <c r="F24" s="534"/>
      <c r="G24" s="347">
        <f>'SEARCH S.R.NO'!C17</f>
        <v>11</v>
      </c>
      <c r="H24" s="347" t="str">
        <f>'SEARCH S.R.NO'!D17</f>
        <v>A</v>
      </c>
      <c r="I24" s="348">
        <f>'SEARCH S.R.NO'!F17</f>
        <v>0</v>
      </c>
      <c r="J24" s="342" t="str">
        <f t="shared" si="3"/>
        <v/>
      </c>
      <c r="K24" s="342" t="str">
        <f t="shared" si="4"/>
        <v/>
      </c>
      <c r="L24" s="342" t="str">
        <f t="shared" si="5"/>
        <v/>
      </c>
      <c r="M24" s="344">
        <f>'SEARCH S.R.NO'!J17</f>
        <v>38490</v>
      </c>
      <c r="N24" s="344" t="str">
        <f>[4]!dob(M24)</f>
        <v>Eighteenth May Two Thousand Five</v>
      </c>
      <c r="O24" s="376"/>
    </row>
    <row r="25" spans="1:15" ht="24.75" customHeight="1">
      <c r="A25" s="342">
        <f>'SEARCH S.R.NO'!B18</f>
        <v>15</v>
      </c>
      <c r="B25" s="347">
        <f>'SEARCH S.R.NO'!A18</f>
        <v>306</v>
      </c>
      <c r="C25" s="343" t="str">
        <f>'SEARCH S.R.NO'!G18</f>
        <v>USHA LORA</v>
      </c>
      <c r="D25" s="343" t="str">
        <f>'SEARCH S.R.NO'!H18</f>
        <v>NANURAM LORA</v>
      </c>
      <c r="E25" s="375"/>
      <c r="F25" s="534"/>
      <c r="G25" s="347">
        <f>'SEARCH S.R.NO'!C18</f>
        <v>12</v>
      </c>
      <c r="H25" s="347" t="str">
        <f>'SEARCH S.R.NO'!D18</f>
        <v>A</v>
      </c>
      <c r="I25" s="348">
        <f>'SEARCH S.R.NO'!F18</f>
        <v>0</v>
      </c>
      <c r="J25" s="342" t="str">
        <f t="shared" si="3"/>
        <v/>
      </c>
      <c r="K25" s="342" t="str">
        <f t="shared" si="4"/>
        <v/>
      </c>
      <c r="L25" s="342" t="str">
        <f t="shared" si="5"/>
        <v/>
      </c>
      <c r="M25" s="344">
        <f>'SEARCH S.R.NO'!J18</f>
        <v>39937</v>
      </c>
      <c r="N25" s="344" t="str">
        <f>[4]!dob(M25)</f>
        <v>Fourth May Two Thousand Nine</v>
      </c>
      <c r="O25" s="376"/>
    </row>
    <row r="26" spans="1:15" ht="24.75" customHeight="1">
      <c r="A26" s="342">
        <f>'SEARCH S.R.NO'!B19</f>
        <v>16</v>
      </c>
      <c r="B26" s="347">
        <f>'SEARCH S.R.NO'!A19</f>
        <v>308</v>
      </c>
      <c r="C26" s="343" t="str">
        <f>'SEARCH S.R.NO'!G19</f>
        <v>YUVRAJ SINGH</v>
      </c>
      <c r="D26" s="343" t="str">
        <f>'SEARCH S.R.NO'!H19</f>
        <v>MAHAVEER SINGH</v>
      </c>
      <c r="E26" s="375"/>
      <c r="F26" s="534"/>
      <c r="G26" s="347">
        <f>'SEARCH S.R.NO'!C19</f>
        <v>11</v>
      </c>
      <c r="H26" s="347" t="str">
        <f>'SEARCH S.R.NO'!D19</f>
        <v>A</v>
      </c>
      <c r="I26" s="348">
        <f>'SEARCH S.R.NO'!F19</f>
        <v>0</v>
      </c>
      <c r="J26" s="342" t="str">
        <f t="shared" si="3"/>
        <v/>
      </c>
      <c r="K26" s="342" t="str">
        <f t="shared" si="4"/>
        <v/>
      </c>
      <c r="L26" s="342" t="str">
        <f t="shared" si="5"/>
        <v/>
      </c>
      <c r="M26" s="344">
        <f>'SEARCH S.R.NO'!J19</f>
        <v>39861</v>
      </c>
      <c r="N26" s="344" t="str">
        <f>[4]!dob(M26)</f>
        <v>Seventeenth February Two Thousand Nine</v>
      </c>
      <c r="O26" s="376"/>
    </row>
    <row r="27" spans="1:15" ht="24.75" customHeight="1">
      <c r="A27" s="342" t="str">
        <f>'SEARCH S.R.NO'!B20</f>
        <v/>
      </c>
      <c r="B27" s="347">
        <f>'SEARCH S.R.NO'!A20</f>
        <v>0</v>
      </c>
      <c r="C27" s="343" t="str">
        <f>'SEARCH S.R.NO'!G20</f>
        <v/>
      </c>
      <c r="D27" s="343" t="str">
        <f>'SEARCH S.R.NO'!H20</f>
        <v/>
      </c>
      <c r="E27" s="375"/>
      <c r="F27" s="534"/>
      <c r="G27" s="347" t="str">
        <f>'SEARCH S.R.NO'!C20</f>
        <v/>
      </c>
      <c r="H27" s="347" t="str">
        <f>'SEARCH S.R.NO'!D20</f>
        <v/>
      </c>
      <c r="I27" s="348" t="str">
        <f>'SEARCH S.R.NO'!F20</f>
        <v/>
      </c>
      <c r="J27" s="342" t="str">
        <f t="shared" si="3"/>
        <v/>
      </c>
      <c r="K27" s="342" t="str">
        <f t="shared" si="4"/>
        <v/>
      </c>
      <c r="L27" s="342" t="str">
        <f t="shared" si="5"/>
        <v/>
      </c>
      <c r="M27" s="344" t="str">
        <f>'SEARCH S.R.NO'!J20</f>
        <v/>
      </c>
      <c r="N27" s="344" t="e">
        <f>[4]!dob(M27)</f>
        <v>#VALUE!</v>
      </c>
      <c r="O27" s="376"/>
    </row>
    <row r="28" spans="1:15" ht="24.75" customHeight="1">
      <c r="A28" s="342" t="str">
        <f>'SEARCH S.R.NO'!B21</f>
        <v/>
      </c>
      <c r="B28" s="347">
        <f>'SEARCH S.R.NO'!A21</f>
        <v>0</v>
      </c>
      <c r="C28" s="343" t="str">
        <f>'SEARCH S.R.NO'!G21</f>
        <v/>
      </c>
      <c r="D28" s="343" t="str">
        <f>'SEARCH S.R.NO'!H21</f>
        <v/>
      </c>
      <c r="E28" s="375"/>
      <c r="F28" s="534"/>
      <c r="G28" s="347" t="str">
        <f>'SEARCH S.R.NO'!C21</f>
        <v/>
      </c>
      <c r="H28" s="347" t="str">
        <f>'SEARCH S.R.NO'!D21</f>
        <v/>
      </c>
      <c r="I28" s="348" t="str">
        <f>'SEARCH S.R.NO'!F21</f>
        <v/>
      </c>
      <c r="J28" s="342" t="str">
        <f t="shared" si="3"/>
        <v/>
      </c>
      <c r="K28" s="342" t="str">
        <f t="shared" si="4"/>
        <v/>
      </c>
      <c r="L28" s="342" t="str">
        <f t="shared" si="5"/>
        <v/>
      </c>
      <c r="M28" s="344" t="str">
        <f>'SEARCH S.R.NO'!J21</f>
        <v/>
      </c>
      <c r="N28" s="344" t="e">
        <f>[4]!dob(M28)</f>
        <v>#VALUE!</v>
      </c>
      <c r="O28" s="376"/>
    </row>
    <row r="29" spans="1:15">
      <c r="A29" s="342" t="str">
        <f>'SEARCH S.R.NO'!B22</f>
        <v/>
      </c>
      <c r="B29" s="347">
        <f>'SEARCH S.R.NO'!A22</f>
        <v>0</v>
      </c>
      <c r="C29" s="343" t="str">
        <f>'SEARCH S.R.NO'!G22</f>
        <v/>
      </c>
      <c r="D29" s="343" t="str">
        <f>'SEARCH S.R.NO'!H22</f>
        <v/>
      </c>
      <c r="E29" s="375"/>
      <c r="F29" s="534"/>
      <c r="G29" s="347" t="str">
        <f>'SEARCH S.R.NO'!C22</f>
        <v/>
      </c>
      <c r="H29" s="347" t="str">
        <f>'SEARCH S.R.NO'!D22</f>
        <v/>
      </c>
      <c r="I29" s="348" t="str">
        <f>'SEARCH S.R.NO'!F22</f>
        <v/>
      </c>
      <c r="J29" s="342" t="str">
        <f t="shared" si="3"/>
        <v/>
      </c>
      <c r="K29" s="342" t="str">
        <f t="shared" si="4"/>
        <v/>
      </c>
      <c r="L29" s="342" t="str">
        <f t="shared" si="5"/>
        <v/>
      </c>
      <c r="M29" s="344" t="str">
        <f>'SEARCH S.R.NO'!J22</f>
        <v/>
      </c>
      <c r="N29" s="344" t="e">
        <f>[4]!dob(M29)</f>
        <v>#VALUE!</v>
      </c>
      <c r="O29" s="376"/>
    </row>
    <row r="30" spans="1:15">
      <c r="A30" s="342" t="str">
        <f>'SEARCH S.R.NO'!B23</f>
        <v/>
      </c>
      <c r="B30" s="347">
        <f>'SEARCH S.R.NO'!A23</f>
        <v>0</v>
      </c>
      <c r="C30" s="343" t="str">
        <f>'SEARCH S.R.NO'!G23</f>
        <v/>
      </c>
      <c r="D30" s="343" t="str">
        <f>'SEARCH S.R.NO'!H23</f>
        <v/>
      </c>
      <c r="E30" s="375"/>
      <c r="F30" s="534"/>
      <c r="G30" s="347" t="str">
        <f>'SEARCH S.R.NO'!C23</f>
        <v/>
      </c>
      <c r="H30" s="347" t="str">
        <f>'SEARCH S.R.NO'!D23</f>
        <v/>
      </c>
      <c r="I30" s="348" t="str">
        <f>'SEARCH S.R.NO'!F23</f>
        <v/>
      </c>
      <c r="J30" s="342" t="str">
        <f t="shared" si="3"/>
        <v/>
      </c>
      <c r="K30" s="342" t="str">
        <f t="shared" si="4"/>
        <v/>
      </c>
      <c r="L30" s="342" t="str">
        <f t="shared" si="5"/>
        <v/>
      </c>
      <c r="M30" s="344" t="str">
        <f>'SEARCH S.R.NO'!J23</f>
        <v/>
      </c>
      <c r="N30" s="344" t="e">
        <f>[4]!dob(M30)</f>
        <v>#VALUE!</v>
      </c>
      <c r="O30" s="376"/>
    </row>
    <row r="31" spans="1:15">
      <c r="A31" s="342" t="str">
        <f>'SEARCH S.R.NO'!B24</f>
        <v/>
      </c>
      <c r="B31" s="347">
        <f>'SEARCH S.R.NO'!A24</f>
        <v>0</v>
      </c>
      <c r="C31" s="343" t="str">
        <f>'SEARCH S.R.NO'!G24</f>
        <v/>
      </c>
      <c r="D31" s="343" t="str">
        <f>'SEARCH S.R.NO'!H24</f>
        <v/>
      </c>
      <c r="E31" s="375"/>
      <c r="F31" s="534"/>
      <c r="G31" s="347" t="str">
        <f>'SEARCH S.R.NO'!C24</f>
        <v/>
      </c>
      <c r="H31" s="347" t="str">
        <f>'SEARCH S.R.NO'!D24</f>
        <v/>
      </c>
      <c r="I31" s="348" t="str">
        <f>'SEARCH S.R.NO'!F24</f>
        <v/>
      </c>
      <c r="J31" s="342" t="str">
        <f t="shared" si="3"/>
        <v/>
      </c>
      <c r="K31" s="342" t="str">
        <f t="shared" si="4"/>
        <v/>
      </c>
      <c r="L31" s="342" t="str">
        <f t="shared" si="5"/>
        <v/>
      </c>
      <c r="M31" s="344" t="str">
        <f>'SEARCH S.R.NO'!J24</f>
        <v/>
      </c>
      <c r="N31" s="344" t="e">
        <f>[4]!dob(M31)</f>
        <v>#VALUE!</v>
      </c>
      <c r="O31" s="376"/>
    </row>
    <row r="32" spans="1:15">
      <c r="A32" s="342" t="str">
        <f>'SEARCH S.R.NO'!B25</f>
        <v/>
      </c>
      <c r="B32" s="347">
        <f>'SEARCH S.R.NO'!A25</f>
        <v>0</v>
      </c>
      <c r="C32" s="343" t="str">
        <f>'SEARCH S.R.NO'!G25</f>
        <v/>
      </c>
      <c r="D32" s="343" t="str">
        <f>'SEARCH S.R.NO'!H25</f>
        <v/>
      </c>
      <c r="E32" s="375"/>
      <c r="F32" s="534"/>
      <c r="G32" s="347" t="str">
        <f>'SEARCH S.R.NO'!C25</f>
        <v/>
      </c>
      <c r="H32" s="347" t="str">
        <f>'SEARCH S.R.NO'!D25</f>
        <v/>
      </c>
      <c r="I32" s="348" t="str">
        <f>'SEARCH S.R.NO'!F25</f>
        <v/>
      </c>
      <c r="J32" s="342" t="str">
        <f t="shared" si="3"/>
        <v/>
      </c>
      <c r="K32" s="342" t="str">
        <f t="shared" si="4"/>
        <v/>
      </c>
      <c r="L32" s="342" t="str">
        <f t="shared" si="5"/>
        <v/>
      </c>
      <c r="M32" s="344" t="str">
        <f>'SEARCH S.R.NO'!J25</f>
        <v/>
      </c>
      <c r="N32" s="344" t="e">
        <f>[4]!dob(M32)</f>
        <v>#VALUE!</v>
      </c>
      <c r="O32" s="376"/>
    </row>
    <row r="33" spans="1:15">
      <c r="A33" s="342" t="str">
        <f>'SEARCH S.R.NO'!B26</f>
        <v/>
      </c>
      <c r="B33" s="347">
        <f>'SEARCH S.R.NO'!A26</f>
        <v>0</v>
      </c>
      <c r="C33" s="343" t="str">
        <f>'SEARCH S.R.NO'!G26</f>
        <v/>
      </c>
      <c r="D33" s="343" t="str">
        <f>'SEARCH S.R.NO'!H26</f>
        <v/>
      </c>
      <c r="E33" s="375"/>
      <c r="F33" s="534"/>
      <c r="G33" s="347" t="str">
        <f>'SEARCH S.R.NO'!C26</f>
        <v/>
      </c>
      <c r="H33" s="347" t="str">
        <f>'SEARCH S.R.NO'!D26</f>
        <v/>
      </c>
      <c r="I33" s="348" t="str">
        <f>'SEARCH S.R.NO'!F26</f>
        <v/>
      </c>
      <c r="J33" s="342" t="str">
        <f t="shared" si="3"/>
        <v/>
      </c>
      <c r="K33" s="342" t="str">
        <f t="shared" si="4"/>
        <v/>
      </c>
      <c r="L33" s="342" t="str">
        <f t="shared" si="5"/>
        <v/>
      </c>
      <c r="M33" s="344" t="str">
        <f>'SEARCH S.R.NO'!J26</f>
        <v/>
      </c>
      <c r="N33" s="344" t="e">
        <f>[4]!dob(M33)</f>
        <v>#VALUE!</v>
      </c>
      <c r="O33" s="376"/>
    </row>
    <row r="34" spans="1:15">
      <c r="A34" s="342" t="str">
        <f>'SEARCH S.R.NO'!B27</f>
        <v/>
      </c>
      <c r="B34" s="347">
        <f>'SEARCH S.R.NO'!A27</f>
        <v>0</v>
      </c>
      <c r="C34" s="343" t="str">
        <f>'SEARCH S.R.NO'!G27</f>
        <v/>
      </c>
      <c r="D34" s="343" t="str">
        <f>'SEARCH S.R.NO'!H27</f>
        <v/>
      </c>
      <c r="E34" s="375"/>
      <c r="F34" s="534"/>
      <c r="G34" s="347" t="str">
        <f>'SEARCH S.R.NO'!C27</f>
        <v/>
      </c>
      <c r="H34" s="347" t="str">
        <f>'SEARCH S.R.NO'!D27</f>
        <v/>
      </c>
      <c r="I34" s="348" t="str">
        <f>'SEARCH S.R.NO'!F27</f>
        <v/>
      </c>
      <c r="J34" s="342" t="str">
        <f t="shared" si="3"/>
        <v/>
      </c>
      <c r="K34" s="342" t="str">
        <f t="shared" si="4"/>
        <v/>
      </c>
      <c r="L34" s="342" t="str">
        <f t="shared" si="5"/>
        <v/>
      </c>
      <c r="M34" s="344" t="str">
        <f>'SEARCH S.R.NO'!J27</f>
        <v/>
      </c>
      <c r="N34" s="344" t="e">
        <f>[4]!dob(M34)</f>
        <v>#VALUE!</v>
      </c>
      <c r="O34" s="376"/>
    </row>
    <row r="35" spans="1:15">
      <c r="A35" s="342" t="str">
        <f>'SEARCH S.R.NO'!B28</f>
        <v/>
      </c>
      <c r="B35" s="347">
        <f>'SEARCH S.R.NO'!A28</f>
        <v>0</v>
      </c>
      <c r="C35" s="343" t="str">
        <f>'SEARCH S.R.NO'!G28</f>
        <v/>
      </c>
      <c r="D35" s="343" t="str">
        <f>'SEARCH S.R.NO'!H28</f>
        <v/>
      </c>
      <c r="E35" s="375"/>
      <c r="F35" s="534"/>
      <c r="G35" s="347" t="str">
        <f>'SEARCH S.R.NO'!C28</f>
        <v/>
      </c>
      <c r="H35" s="347" t="str">
        <f>'SEARCH S.R.NO'!D28</f>
        <v/>
      </c>
      <c r="I35" s="348" t="str">
        <f>'SEARCH S.R.NO'!F28</f>
        <v/>
      </c>
      <c r="J35" s="342" t="str">
        <f t="shared" si="3"/>
        <v/>
      </c>
      <c r="K35" s="342" t="str">
        <f t="shared" si="4"/>
        <v/>
      </c>
      <c r="L35" s="342" t="str">
        <f t="shared" si="5"/>
        <v/>
      </c>
      <c r="M35" s="344" t="str">
        <f>'SEARCH S.R.NO'!J28</f>
        <v/>
      </c>
      <c r="N35" s="344" t="e">
        <f>[4]!dob(M35)</f>
        <v>#VALUE!</v>
      </c>
      <c r="O35" s="376"/>
    </row>
    <row r="36" spans="1:15" ht="18" customHeight="1">
      <c r="A36" s="228"/>
      <c r="B36" s="162"/>
      <c r="C36" s="162"/>
      <c r="D36" s="162"/>
      <c r="E36" s="181"/>
      <c r="F36" s="180"/>
      <c r="G36" s="162"/>
      <c r="H36" s="162"/>
      <c r="I36" s="162"/>
      <c r="J36" s="162"/>
      <c r="K36" s="162"/>
      <c r="L36" s="162"/>
      <c r="M36" s="162"/>
      <c r="N36" s="162"/>
      <c r="O36" s="227"/>
    </row>
    <row r="37" spans="1:15" ht="18" customHeight="1">
      <c r="A37" s="228"/>
      <c r="B37" s="162"/>
      <c r="C37" s="749" t="s">
        <v>945</v>
      </c>
      <c r="D37" s="749"/>
      <c r="E37" s="181"/>
      <c r="F37" s="180"/>
      <c r="G37" s="162"/>
      <c r="H37" s="162"/>
      <c r="I37" s="162"/>
      <c r="L37" s="162"/>
      <c r="M37" s="162"/>
      <c r="N37" s="749" t="s">
        <v>945</v>
      </c>
      <c r="O37" s="839"/>
    </row>
    <row r="38" spans="1:15">
      <c r="A38" s="231"/>
      <c r="B38" s="232"/>
      <c r="C38" s="846" t="s">
        <v>946</v>
      </c>
      <c r="D38" s="846"/>
      <c r="E38" s="233"/>
      <c r="F38" s="234"/>
      <c r="G38" s="232"/>
      <c r="H38" s="232"/>
      <c r="I38" s="232"/>
      <c r="J38" s="235"/>
      <c r="K38" s="235"/>
      <c r="L38" s="232"/>
      <c r="M38" s="232"/>
      <c r="N38" s="846" t="s">
        <v>947</v>
      </c>
      <c r="O38" s="847"/>
    </row>
    <row r="39" spans="1:15">
      <c r="A39" s="820" t="s">
        <v>1047</v>
      </c>
      <c r="B39" s="821"/>
      <c r="C39" s="821"/>
      <c r="D39" s="821"/>
      <c r="E39" s="821"/>
      <c r="F39" s="821"/>
      <c r="G39" s="821"/>
      <c r="H39" s="821"/>
      <c r="I39" s="821"/>
      <c r="J39" s="821"/>
      <c r="K39" s="821"/>
      <c r="L39" s="821"/>
      <c r="M39" s="821"/>
      <c r="N39" s="821"/>
      <c r="O39" s="821"/>
    </row>
    <row r="40" spans="1:15"/>
  </sheetData>
  <sheetProtection password="BBC1" sheet="1" objects="1" scenarios="1" formatCells="0" formatRows="0"/>
  <protectedRanges>
    <protectedRange sqref="B11:E35 G11:I35 M11:N35" name="Range1"/>
  </protectedRanges>
  <mergeCells count="33">
    <mergeCell ref="P3:Q3"/>
    <mergeCell ref="P4:Q4"/>
    <mergeCell ref="A39:O39"/>
    <mergeCell ref="M8:M10"/>
    <mergeCell ref="F8:F10"/>
    <mergeCell ref="J9:L9"/>
    <mergeCell ref="C37:D37"/>
    <mergeCell ref="N37:O37"/>
    <mergeCell ref="C38:D38"/>
    <mergeCell ref="N38:O38"/>
    <mergeCell ref="G8:G10"/>
    <mergeCell ref="H8:H10"/>
    <mergeCell ref="I8:I10"/>
    <mergeCell ref="J8:L8"/>
    <mergeCell ref="N8:N10"/>
    <mergeCell ref="O8:O10"/>
    <mergeCell ref="A8:A10"/>
    <mergeCell ref="B8:B10"/>
    <mergeCell ref="C8:C10"/>
    <mergeCell ref="D8:D10"/>
    <mergeCell ref="E8:E10"/>
    <mergeCell ref="A1:O1"/>
    <mergeCell ref="B2:O2"/>
    <mergeCell ref="C3:O3"/>
    <mergeCell ref="D4:E4"/>
    <mergeCell ref="G4:H4"/>
    <mergeCell ref="I4:K4"/>
    <mergeCell ref="L4:O4"/>
    <mergeCell ref="A5:O5"/>
    <mergeCell ref="E6:H6"/>
    <mergeCell ref="I6:L6"/>
    <mergeCell ref="N6:O6"/>
    <mergeCell ref="D7:L7"/>
  </mergeCells>
  <conditionalFormatting sqref="G11:L35 A11:E35">
    <cfRule type="cellIs" dxfId="3" priority="5" operator="equal">
      <formula>0</formula>
    </cfRule>
  </conditionalFormatting>
  <conditionalFormatting sqref="A23:E28 G23:L28 O23:O28">
    <cfRule type="cellIs" dxfId="2" priority="4" operator="greaterThan">
      <formula>12</formula>
    </cfRule>
  </conditionalFormatting>
  <conditionalFormatting sqref="M11:N35">
    <cfRule type="cellIs" dxfId="1" priority="3" operator="equal">
      <formula>0</formula>
    </cfRule>
  </conditionalFormatting>
  <conditionalFormatting sqref="A23:O35">
    <cfRule type="expression" dxfId="0" priority="1">
      <formula>$A$23&gt;12</formula>
    </cfRule>
  </conditionalFormatting>
  <dataValidations count="1">
    <dataValidation type="list" allowBlank="1" showInputMessage="1" showErrorMessage="1" sqref="F11:F35">
      <formula1>"कब्बड्डी 14 वर्ष छात्र,कब्बड्डी 14 वर्ष छात्रा,कब्बड्डी 17 वर्ष छात्र,कब्बड्डी 17 छात्रा,कब्बड्डी 19 वर्ष छात्र,कब्बड्डी 19 वर्ष छात्रा"</formula1>
    </dataValidation>
  </dataValidations>
  <printOptions horizontalCentered="1"/>
  <pageMargins left="0.19685039370078741" right="0.19685039370078741" top="0.19685039370078741" bottom="0.19685039370078741" header="0" footer="0"/>
  <pageSetup paperSize="9" scale="9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opLeftCell="B27" workbookViewId="0">
      <selection activeCell="D40" sqref="D40"/>
    </sheetView>
  </sheetViews>
  <sheetFormatPr defaultColWidth="10" defaultRowHeight="15" zeroHeight="1"/>
  <cols>
    <col min="1" max="1" width="6.140625" customWidth="1"/>
    <col min="2" max="2" width="15.85546875" customWidth="1"/>
    <col min="3" max="3" width="18.85546875" customWidth="1"/>
    <col min="4" max="4" width="5.28515625" customWidth="1"/>
    <col min="5" max="5" width="6.140625" customWidth="1"/>
    <col min="6" max="6" width="8" customWidth="1"/>
    <col min="7" max="7" width="7.42578125" customWidth="1"/>
    <col min="8" max="9" width="8.42578125" customWidth="1"/>
    <col min="10" max="16" width="6" customWidth="1"/>
    <col min="17" max="17" width="6.140625" customWidth="1"/>
    <col min="18" max="18" width="16" customWidth="1"/>
  </cols>
  <sheetData>
    <row r="1" spans="1:18" s="212" customFormat="1" ht="34.35" customHeight="1">
      <c r="A1" s="213"/>
      <c r="B1" s="907" t="str">
        <f>SD!R2</f>
        <v>GOVT. SENIOR SECONDARY SCHOOL DASANA KHURD (219769)</v>
      </c>
      <c r="C1" s="907"/>
      <c r="D1" s="907"/>
      <c r="E1" s="907"/>
      <c r="F1" s="907"/>
      <c r="G1" s="907"/>
      <c r="H1" s="907"/>
      <c r="I1" s="907"/>
      <c r="J1" s="907"/>
      <c r="K1" s="907"/>
      <c r="L1" s="907"/>
      <c r="M1" s="907"/>
      <c r="N1" s="907"/>
      <c r="O1" s="907"/>
      <c r="P1" s="907"/>
      <c r="Q1" s="907"/>
      <c r="R1" s="244"/>
    </row>
    <row r="2" spans="1:18" ht="15.75">
      <c r="A2" s="214"/>
      <c r="B2" s="894" t="str">
        <f>ORDER!C6</f>
        <v>68 /डीडवाना-कुचामन /जिला स्तरीय /   /खो-खो  /प्रतियोगिता  /2024-25</v>
      </c>
      <c r="C2" s="894"/>
      <c r="D2" s="894"/>
      <c r="E2" s="894"/>
      <c r="F2" s="894"/>
      <c r="G2" s="894"/>
      <c r="H2" s="894"/>
      <c r="I2" s="894"/>
      <c r="J2" s="894"/>
      <c r="K2" s="894"/>
      <c r="L2" s="894"/>
      <c r="M2" s="894"/>
      <c r="N2" s="894"/>
      <c r="O2" s="894"/>
      <c r="P2" s="894"/>
      <c r="Q2" s="894"/>
      <c r="R2" s="245"/>
    </row>
    <row r="3" spans="1:18" ht="27.2" customHeight="1">
      <c r="A3" s="252" t="s">
        <v>1226</v>
      </c>
      <c r="B3" s="246"/>
      <c r="C3" s="915" t="str">
        <f>'MASTER DATA'!E6</f>
        <v xml:space="preserve">राजकीय उच्च माध्यमिक विद्यालय डसाणा खुर्द (मौलासर) </v>
      </c>
      <c r="D3" s="915"/>
      <c r="E3" s="915"/>
      <c r="F3" s="915"/>
      <c r="G3" s="915"/>
      <c r="H3" s="915"/>
      <c r="I3" s="915"/>
      <c r="J3" s="915"/>
      <c r="K3" s="915"/>
      <c r="L3" s="915"/>
      <c r="M3" s="915"/>
      <c r="N3" s="915"/>
      <c r="O3" s="915"/>
      <c r="P3" s="915"/>
      <c r="Q3" s="915"/>
      <c r="R3" s="916"/>
    </row>
    <row r="4" spans="1:18" ht="15.75">
      <c r="A4" s="215"/>
      <c r="B4" s="247"/>
      <c r="C4" s="242" t="s">
        <v>1227</v>
      </c>
      <c r="D4" s="899">
        <v>45535</v>
      </c>
      <c r="E4" s="899"/>
      <c r="F4" s="248" t="s">
        <v>1228</v>
      </c>
      <c r="G4" s="909">
        <v>45539</v>
      </c>
      <c r="H4" s="909"/>
      <c r="J4" s="910" t="s">
        <v>1229</v>
      </c>
      <c r="K4" s="910"/>
      <c r="L4" s="249" t="s">
        <v>1253</v>
      </c>
      <c r="N4" s="250" t="str">
        <f>CONCATENATE('MASTER DATA'!E3," ",'MASTER DATA'!L4," ",'MASTER DATA'!L5," ",'MASTER DATA'!L6," ",)</f>
        <v xml:space="preserve">खो-खो जिला स्तरीय 14 वर्ष छात्रा </v>
      </c>
      <c r="O4" s="247"/>
      <c r="P4" s="248"/>
      <c r="Q4" s="248"/>
      <c r="R4" s="251"/>
    </row>
    <row r="5" spans="1:18" ht="18.75" customHeight="1">
      <c r="A5" s="908" t="s">
        <v>1248</v>
      </c>
      <c r="B5" s="908"/>
      <c r="C5" s="908"/>
      <c r="D5" s="908"/>
      <c r="E5" s="908"/>
      <c r="F5" s="908"/>
      <c r="G5" s="908"/>
      <c r="H5" s="908"/>
      <c r="I5" s="908"/>
      <c r="J5" s="908"/>
      <c r="K5" s="908"/>
      <c r="L5" s="908"/>
      <c r="M5" s="908"/>
      <c r="N5" s="908"/>
      <c r="O5" s="908"/>
      <c r="P5" s="908"/>
      <c r="Q5" s="908"/>
      <c r="R5" s="908"/>
    </row>
    <row r="6" spans="1:18" ht="15.75" customHeight="1" thickBot="1">
      <c r="A6" s="217"/>
      <c r="B6" s="218"/>
      <c r="C6" s="218"/>
      <c r="D6" s="896" t="s">
        <v>1230</v>
      </c>
      <c r="E6" s="896"/>
      <c r="F6" s="896"/>
      <c r="G6" s="552">
        <v>60</v>
      </c>
      <c r="H6" s="896" t="s">
        <v>1231</v>
      </c>
      <c r="I6" s="896"/>
      <c r="J6" s="219"/>
      <c r="K6" s="219"/>
      <c r="L6" s="219"/>
      <c r="M6" s="219"/>
      <c r="N6" s="219"/>
      <c r="O6" s="219"/>
      <c r="P6" s="219"/>
      <c r="Q6" s="219"/>
      <c r="R6" s="220"/>
    </row>
    <row r="7" spans="1:18" ht="6" customHeight="1">
      <c r="A7" s="918" t="s">
        <v>1232</v>
      </c>
      <c r="B7" s="902" t="s">
        <v>1233</v>
      </c>
      <c r="C7" s="902" t="s">
        <v>954</v>
      </c>
      <c r="D7" s="900" t="s">
        <v>956</v>
      </c>
      <c r="E7" s="900" t="s">
        <v>1234</v>
      </c>
      <c r="F7" s="911" t="s">
        <v>1238</v>
      </c>
      <c r="G7" s="911"/>
      <c r="H7" s="911"/>
      <c r="I7" s="911"/>
      <c r="J7" s="900" t="s">
        <v>1239</v>
      </c>
      <c r="K7" s="900"/>
      <c r="L7" s="900"/>
      <c r="M7" s="900"/>
      <c r="N7" s="900"/>
      <c r="O7" s="900"/>
      <c r="P7" s="900" t="s">
        <v>1243</v>
      </c>
      <c r="Q7" s="920" t="s">
        <v>1244</v>
      </c>
      <c r="R7" s="917" t="s">
        <v>962</v>
      </c>
    </row>
    <row r="8" spans="1:18" ht="9" customHeight="1">
      <c r="A8" s="919"/>
      <c r="B8" s="902"/>
      <c r="C8" s="902"/>
      <c r="D8" s="900"/>
      <c r="E8" s="900"/>
      <c r="F8" s="911"/>
      <c r="G8" s="911"/>
      <c r="H8" s="911"/>
      <c r="I8" s="911"/>
      <c r="J8" s="900"/>
      <c r="K8" s="900"/>
      <c r="L8" s="900"/>
      <c r="M8" s="900"/>
      <c r="N8" s="900"/>
      <c r="O8" s="900"/>
      <c r="P8" s="900"/>
      <c r="Q8" s="920"/>
      <c r="R8" s="917"/>
    </row>
    <row r="9" spans="1:18" ht="16.5" customHeight="1">
      <c r="A9" s="919"/>
      <c r="B9" s="902"/>
      <c r="C9" s="902"/>
      <c r="D9" s="900"/>
      <c r="E9" s="900"/>
      <c r="F9" s="897" t="s">
        <v>1235</v>
      </c>
      <c r="G9" s="897"/>
      <c r="H9" s="897"/>
      <c r="I9" s="897"/>
      <c r="J9" s="895">
        <v>45535</v>
      </c>
      <c r="K9" s="895">
        <v>45536</v>
      </c>
      <c r="L9" s="895">
        <v>45537</v>
      </c>
      <c r="M9" s="895">
        <v>45538</v>
      </c>
      <c r="N9" s="895">
        <v>45539</v>
      </c>
      <c r="O9" s="895">
        <v>45540</v>
      </c>
      <c r="P9" s="900"/>
      <c r="Q9" s="920"/>
      <c r="R9" s="917"/>
    </row>
    <row r="10" spans="1:18" ht="25.5" customHeight="1">
      <c r="A10" s="919"/>
      <c r="B10" s="902"/>
      <c r="C10" s="902"/>
      <c r="D10" s="900"/>
      <c r="E10" s="900"/>
      <c r="F10" s="898" t="s">
        <v>1236</v>
      </c>
      <c r="G10" s="898" t="s">
        <v>1237</v>
      </c>
      <c r="H10" s="898" t="s">
        <v>1240</v>
      </c>
      <c r="I10" s="898"/>
      <c r="J10" s="895"/>
      <c r="K10" s="895"/>
      <c r="L10" s="895"/>
      <c r="M10" s="895"/>
      <c r="N10" s="895"/>
      <c r="O10" s="895"/>
      <c r="P10" s="900"/>
      <c r="Q10" s="920"/>
      <c r="R10" s="917"/>
    </row>
    <row r="11" spans="1:18" ht="13.5" customHeight="1">
      <c r="A11" s="917"/>
      <c r="B11" s="902"/>
      <c r="C11" s="902"/>
      <c r="D11" s="900"/>
      <c r="E11" s="900"/>
      <c r="F11" s="898"/>
      <c r="G11" s="898"/>
      <c r="H11" s="243" t="s">
        <v>1241</v>
      </c>
      <c r="I11" s="243" t="s">
        <v>1242</v>
      </c>
      <c r="J11" s="895"/>
      <c r="K11" s="895"/>
      <c r="L11" s="895"/>
      <c r="M11" s="895"/>
      <c r="N11" s="895"/>
      <c r="O11" s="895"/>
      <c r="P11" s="900"/>
      <c r="Q11" s="920"/>
      <c r="R11" s="917"/>
    </row>
    <row r="12" spans="1:18" ht="20.25" customHeight="1">
      <c r="A12" s="253">
        <f>सूचि!A11</f>
        <v>1</v>
      </c>
      <c r="B12" s="243" t="str">
        <f>सूचि!C11</f>
        <v>ANANYA</v>
      </c>
      <c r="C12" s="243" t="str">
        <f>सूचि!D11</f>
        <v>LALA RAM</v>
      </c>
      <c r="D12" s="243">
        <f>सूचि!G11</f>
        <v>6</v>
      </c>
      <c r="E12" s="243" t="str">
        <f>सूचि!H11</f>
        <v>A</v>
      </c>
      <c r="F12" s="377">
        <v>50</v>
      </c>
      <c r="G12" s="377">
        <v>50</v>
      </c>
      <c r="H12" s="377">
        <v>10</v>
      </c>
      <c r="I12" s="377">
        <v>10</v>
      </c>
      <c r="J12" s="377">
        <v>150</v>
      </c>
      <c r="K12" s="377">
        <v>150</v>
      </c>
      <c r="L12" s="377">
        <v>150</v>
      </c>
      <c r="M12" s="377">
        <v>150</v>
      </c>
      <c r="N12" s="377">
        <v>0</v>
      </c>
      <c r="O12" s="377">
        <v>0</v>
      </c>
      <c r="P12" s="377">
        <v>0</v>
      </c>
      <c r="Q12" s="254">
        <f t="shared" ref="Q12:Q29" si="0">SUM(F12:P12)</f>
        <v>720</v>
      </c>
      <c r="R12" s="255"/>
    </row>
    <row r="13" spans="1:18" ht="20.25" customHeight="1">
      <c r="A13" s="253">
        <f>सूचि!A12</f>
        <v>2</v>
      </c>
      <c r="B13" s="243" t="str">
        <f>सूचि!C12</f>
        <v>ARPITA</v>
      </c>
      <c r="C13" s="243" t="str">
        <f>सूचि!D12</f>
        <v>AMARA RAM</v>
      </c>
      <c r="D13" s="243">
        <f>सूचि!G12</f>
        <v>6</v>
      </c>
      <c r="E13" s="243" t="str">
        <f>सूचि!H12</f>
        <v>A</v>
      </c>
      <c r="F13" s="377">
        <v>50</v>
      </c>
      <c r="G13" s="377">
        <v>50</v>
      </c>
      <c r="H13" s="378">
        <v>10</v>
      </c>
      <c r="I13" s="378">
        <v>10</v>
      </c>
      <c r="J13" s="378">
        <v>150</v>
      </c>
      <c r="K13" s="378">
        <v>150</v>
      </c>
      <c r="L13" s="378">
        <v>150</v>
      </c>
      <c r="M13" s="378">
        <v>150</v>
      </c>
      <c r="N13" s="378">
        <v>0</v>
      </c>
      <c r="O13" s="378">
        <v>0</v>
      </c>
      <c r="P13" s="378">
        <v>0</v>
      </c>
      <c r="Q13" s="254">
        <f t="shared" si="0"/>
        <v>720</v>
      </c>
      <c r="R13" s="256"/>
    </row>
    <row r="14" spans="1:18" ht="20.25" customHeight="1">
      <c r="A14" s="253">
        <f>सूचि!A13</f>
        <v>3</v>
      </c>
      <c r="B14" s="243" t="str">
        <f>सूचि!C13</f>
        <v>DASHRATH</v>
      </c>
      <c r="C14" s="243" t="str">
        <f>सूचि!D13</f>
        <v>SETHA RAM</v>
      </c>
      <c r="D14" s="243">
        <f>सूचि!G13</f>
        <v>7</v>
      </c>
      <c r="E14" s="243" t="str">
        <f>सूचि!H13</f>
        <v>A</v>
      </c>
      <c r="F14" s="377">
        <v>50</v>
      </c>
      <c r="G14" s="377">
        <v>50</v>
      </c>
      <c r="H14" s="378">
        <v>10</v>
      </c>
      <c r="I14" s="378">
        <v>10</v>
      </c>
      <c r="J14" s="378">
        <v>150</v>
      </c>
      <c r="K14" s="378">
        <v>150</v>
      </c>
      <c r="L14" s="378">
        <v>150</v>
      </c>
      <c r="M14" s="378">
        <v>150</v>
      </c>
      <c r="N14" s="378">
        <v>0</v>
      </c>
      <c r="O14" s="378">
        <v>0</v>
      </c>
      <c r="P14" s="378">
        <v>0</v>
      </c>
      <c r="Q14" s="254">
        <f t="shared" si="0"/>
        <v>720</v>
      </c>
      <c r="R14" s="256"/>
    </row>
    <row r="15" spans="1:18" ht="20.25" customHeight="1">
      <c r="A15" s="253">
        <f>सूचि!A14</f>
        <v>4</v>
      </c>
      <c r="B15" s="243" t="str">
        <f>सूचि!C14</f>
        <v>KARISHMA</v>
      </c>
      <c r="C15" s="243" t="str">
        <f>सूचि!D14</f>
        <v>TEJA RAM</v>
      </c>
      <c r="D15" s="243">
        <f>सूचि!G14</f>
        <v>7</v>
      </c>
      <c r="E15" s="243" t="str">
        <f>सूचि!H14</f>
        <v>A</v>
      </c>
      <c r="F15" s="377">
        <v>50</v>
      </c>
      <c r="G15" s="377">
        <v>50</v>
      </c>
      <c r="H15" s="378">
        <v>10</v>
      </c>
      <c r="I15" s="378">
        <v>10</v>
      </c>
      <c r="J15" s="378">
        <v>150</v>
      </c>
      <c r="K15" s="378">
        <v>150</v>
      </c>
      <c r="L15" s="378">
        <v>150</v>
      </c>
      <c r="M15" s="378">
        <v>150</v>
      </c>
      <c r="N15" s="378">
        <v>0</v>
      </c>
      <c r="O15" s="378">
        <v>0</v>
      </c>
      <c r="P15" s="378">
        <v>0</v>
      </c>
      <c r="Q15" s="254">
        <f t="shared" si="0"/>
        <v>720</v>
      </c>
      <c r="R15" s="256"/>
    </row>
    <row r="16" spans="1:18" ht="20.25" customHeight="1">
      <c r="A16" s="253">
        <f>सूचि!A15</f>
        <v>5</v>
      </c>
      <c r="B16" s="243" t="str">
        <f>सूचि!C15</f>
        <v>AMIT SINGH</v>
      </c>
      <c r="C16" s="243" t="str">
        <f>सूचि!D15</f>
        <v>CHAIN SINGH</v>
      </c>
      <c r="D16" s="243">
        <f>सूचि!G15</f>
        <v>8</v>
      </c>
      <c r="E16" s="243" t="str">
        <f>सूचि!H15</f>
        <v>A</v>
      </c>
      <c r="F16" s="377">
        <v>50</v>
      </c>
      <c r="G16" s="377">
        <v>50</v>
      </c>
      <c r="H16" s="378">
        <v>10</v>
      </c>
      <c r="I16" s="378">
        <v>10</v>
      </c>
      <c r="J16" s="378">
        <v>150</v>
      </c>
      <c r="K16" s="378">
        <v>150</v>
      </c>
      <c r="L16" s="378">
        <v>150</v>
      </c>
      <c r="M16" s="378">
        <v>150</v>
      </c>
      <c r="N16" s="378">
        <v>0</v>
      </c>
      <c r="O16" s="378">
        <v>0</v>
      </c>
      <c r="P16" s="378">
        <v>0</v>
      </c>
      <c r="Q16" s="254">
        <f t="shared" si="0"/>
        <v>720</v>
      </c>
      <c r="R16" s="256"/>
    </row>
    <row r="17" spans="1:18" ht="20.25" customHeight="1">
      <c r="A17" s="253">
        <f>सूचि!A16</f>
        <v>6</v>
      </c>
      <c r="B17" s="243" t="str">
        <f>सूचि!C16</f>
        <v>DEEPAK JANGIR</v>
      </c>
      <c r="C17" s="243" t="str">
        <f>सूचि!D16</f>
        <v>NATHU RAM JANGIR</v>
      </c>
      <c r="D17" s="243">
        <f>सूचि!G16</f>
        <v>8</v>
      </c>
      <c r="E17" s="243" t="str">
        <f>सूचि!H16</f>
        <v>A</v>
      </c>
      <c r="F17" s="377">
        <v>50</v>
      </c>
      <c r="G17" s="377">
        <v>50</v>
      </c>
      <c r="H17" s="378">
        <v>10</v>
      </c>
      <c r="I17" s="378">
        <v>10</v>
      </c>
      <c r="J17" s="378">
        <v>150</v>
      </c>
      <c r="K17" s="378">
        <v>150</v>
      </c>
      <c r="L17" s="378">
        <v>150</v>
      </c>
      <c r="M17" s="378">
        <v>150</v>
      </c>
      <c r="N17" s="378">
        <v>0</v>
      </c>
      <c r="O17" s="378">
        <v>0</v>
      </c>
      <c r="P17" s="378">
        <v>0</v>
      </c>
      <c r="Q17" s="254">
        <f t="shared" si="0"/>
        <v>720</v>
      </c>
      <c r="R17" s="256"/>
    </row>
    <row r="18" spans="1:18" ht="20.25" customHeight="1">
      <c r="A18" s="253">
        <f>सूचि!A17</f>
        <v>7</v>
      </c>
      <c r="B18" s="243" t="str">
        <f>सूचि!C17</f>
        <v>DIKSHITA SHARMA</v>
      </c>
      <c r="C18" s="243" t="str">
        <f>सूचि!D17</f>
        <v>PREMRAJ SHARMA</v>
      </c>
      <c r="D18" s="243">
        <f>सूचि!G17</f>
        <v>8</v>
      </c>
      <c r="E18" s="243" t="str">
        <f>सूचि!H17</f>
        <v>A</v>
      </c>
      <c r="F18" s="377">
        <v>50</v>
      </c>
      <c r="G18" s="377">
        <v>50</v>
      </c>
      <c r="H18" s="378">
        <v>10</v>
      </c>
      <c r="I18" s="378">
        <v>10</v>
      </c>
      <c r="J18" s="378">
        <v>150</v>
      </c>
      <c r="K18" s="378">
        <v>150</v>
      </c>
      <c r="L18" s="378">
        <v>150</v>
      </c>
      <c r="M18" s="378">
        <v>150</v>
      </c>
      <c r="N18" s="378">
        <v>0</v>
      </c>
      <c r="O18" s="378">
        <v>0</v>
      </c>
      <c r="P18" s="378">
        <v>0</v>
      </c>
      <c r="Q18" s="254">
        <f t="shared" si="0"/>
        <v>720</v>
      </c>
      <c r="R18" s="256"/>
    </row>
    <row r="19" spans="1:18" ht="20.25" customHeight="1">
      <c r="A19" s="253">
        <f>सूचि!A18</f>
        <v>8</v>
      </c>
      <c r="B19" s="243" t="str">
        <f>सूचि!C18</f>
        <v>DIPIKA</v>
      </c>
      <c r="C19" s="243" t="str">
        <f>सूचि!D18</f>
        <v>LALA RAM</v>
      </c>
      <c r="D19" s="243">
        <f>सूचि!G18</f>
        <v>8</v>
      </c>
      <c r="E19" s="243" t="str">
        <f>सूचि!H18</f>
        <v>A</v>
      </c>
      <c r="F19" s="377">
        <v>50</v>
      </c>
      <c r="G19" s="377">
        <v>50</v>
      </c>
      <c r="H19" s="378">
        <v>10</v>
      </c>
      <c r="I19" s="378">
        <v>10</v>
      </c>
      <c r="J19" s="378">
        <v>150</v>
      </c>
      <c r="K19" s="378">
        <v>150</v>
      </c>
      <c r="L19" s="378">
        <v>150</v>
      </c>
      <c r="M19" s="378">
        <v>150</v>
      </c>
      <c r="N19" s="378">
        <v>0</v>
      </c>
      <c r="O19" s="378">
        <v>0</v>
      </c>
      <c r="P19" s="378">
        <v>0</v>
      </c>
      <c r="Q19" s="254">
        <f t="shared" si="0"/>
        <v>720</v>
      </c>
      <c r="R19" s="256"/>
    </row>
    <row r="20" spans="1:18" ht="20.25" customHeight="1">
      <c r="A20" s="253">
        <f>सूचि!A19</f>
        <v>9</v>
      </c>
      <c r="B20" s="243" t="str">
        <f>सूचि!C19</f>
        <v>SUMEET BHUNWAL</v>
      </c>
      <c r="C20" s="243" t="str">
        <f>सूचि!D19</f>
        <v>HARENDRA RAM</v>
      </c>
      <c r="D20" s="243">
        <f>सूचि!G19</f>
        <v>6</v>
      </c>
      <c r="E20" s="243" t="str">
        <f>सूचि!H19</f>
        <v>A</v>
      </c>
      <c r="F20" s="377">
        <v>50</v>
      </c>
      <c r="G20" s="377">
        <v>50</v>
      </c>
      <c r="H20" s="378">
        <v>10</v>
      </c>
      <c r="I20" s="378">
        <v>10</v>
      </c>
      <c r="J20" s="378">
        <v>150</v>
      </c>
      <c r="K20" s="378">
        <v>150</v>
      </c>
      <c r="L20" s="378">
        <v>150</v>
      </c>
      <c r="M20" s="378">
        <v>150</v>
      </c>
      <c r="N20" s="378">
        <v>0</v>
      </c>
      <c r="O20" s="378">
        <v>0</v>
      </c>
      <c r="P20" s="378">
        <v>0</v>
      </c>
      <c r="Q20" s="254">
        <f t="shared" si="0"/>
        <v>720</v>
      </c>
      <c r="R20" s="256"/>
    </row>
    <row r="21" spans="1:18" ht="20.25" customHeight="1">
      <c r="A21" s="253">
        <f>सूचि!A20</f>
        <v>10</v>
      </c>
      <c r="B21" s="243" t="str">
        <f>सूचि!C20</f>
        <v>CHHATRAPAL</v>
      </c>
      <c r="C21" s="243" t="str">
        <f>सूचि!D20</f>
        <v>BABLU RAM GURJAR</v>
      </c>
      <c r="D21" s="243">
        <f>सूचि!G20</f>
        <v>9</v>
      </c>
      <c r="E21" s="243" t="str">
        <f>सूचि!H20</f>
        <v>A</v>
      </c>
      <c r="F21" s="377">
        <v>50</v>
      </c>
      <c r="G21" s="377">
        <v>50</v>
      </c>
      <c r="H21" s="378">
        <v>10</v>
      </c>
      <c r="I21" s="378">
        <v>10</v>
      </c>
      <c r="J21" s="378">
        <v>150</v>
      </c>
      <c r="K21" s="378">
        <v>150</v>
      </c>
      <c r="L21" s="378">
        <v>150</v>
      </c>
      <c r="M21" s="378">
        <v>150</v>
      </c>
      <c r="N21" s="378">
        <v>0</v>
      </c>
      <c r="O21" s="378">
        <v>0</v>
      </c>
      <c r="P21" s="378">
        <v>0</v>
      </c>
      <c r="Q21" s="254">
        <f t="shared" si="0"/>
        <v>720</v>
      </c>
      <c r="R21" s="256"/>
    </row>
    <row r="22" spans="1:18" ht="20.25" customHeight="1">
      <c r="A22" s="253">
        <f>सूचि!A21</f>
        <v>11</v>
      </c>
      <c r="B22" s="243" t="str">
        <f>सूचि!C21</f>
        <v>DEVRAJ SINGH</v>
      </c>
      <c r="C22" s="243" t="str">
        <f>सूचि!D21</f>
        <v>MAHAVEER SINGH</v>
      </c>
      <c r="D22" s="243">
        <f>सूचि!G21</f>
        <v>9</v>
      </c>
      <c r="E22" s="243" t="str">
        <f>सूचि!H21</f>
        <v>A</v>
      </c>
      <c r="F22" s="377">
        <v>50</v>
      </c>
      <c r="G22" s="377">
        <v>50</v>
      </c>
      <c r="H22" s="378">
        <v>10</v>
      </c>
      <c r="I22" s="378">
        <v>10</v>
      </c>
      <c r="J22" s="378">
        <v>150</v>
      </c>
      <c r="K22" s="378">
        <v>150</v>
      </c>
      <c r="L22" s="378">
        <v>150</v>
      </c>
      <c r="M22" s="378">
        <v>150</v>
      </c>
      <c r="N22" s="378">
        <v>0</v>
      </c>
      <c r="O22" s="378">
        <v>0</v>
      </c>
      <c r="P22" s="378">
        <v>0</v>
      </c>
      <c r="Q22" s="254">
        <f t="shared" si="0"/>
        <v>720</v>
      </c>
      <c r="R22" s="256"/>
    </row>
    <row r="23" spans="1:18" ht="20.25" customHeight="1">
      <c r="A23" s="253">
        <f>सूचि!A22</f>
        <v>12</v>
      </c>
      <c r="B23" s="243" t="str">
        <f>सूचि!C22</f>
        <v>DILIP</v>
      </c>
      <c r="C23" s="243" t="str">
        <f>सूचि!D22</f>
        <v>BANSI RAM</v>
      </c>
      <c r="D23" s="243">
        <f>सूचि!G22</f>
        <v>9</v>
      </c>
      <c r="E23" s="243" t="str">
        <f>सूचि!H22</f>
        <v>A</v>
      </c>
      <c r="F23" s="377">
        <v>50</v>
      </c>
      <c r="G23" s="377">
        <v>50</v>
      </c>
      <c r="H23" s="378">
        <v>10</v>
      </c>
      <c r="I23" s="378">
        <v>10</v>
      </c>
      <c r="J23" s="378">
        <v>150</v>
      </c>
      <c r="K23" s="378">
        <v>150</v>
      </c>
      <c r="L23" s="378">
        <v>150</v>
      </c>
      <c r="M23" s="378">
        <v>150</v>
      </c>
      <c r="N23" s="378">
        <v>0</v>
      </c>
      <c r="O23" s="378">
        <v>0</v>
      </c>
      <c r="P23" s="378">
        <v>0</v>
      </c>
      <c r="Q23" s="254">
        <f t="shared" si="0"/>
        <v>720</v>
      </c>
      <c r="R23" s="256"/>
    </row>
    <row r="24" spans="1:18" ht="20.25" customHeight="1">
      <c r="A24" s="253">
        <f>सूचि!A23</f>
        <v>13</v>
      </c>
      <c r="B24" s="243" t="str">
        <f>सूचि!C23</f>
        <v>MONIKA SAIN</v>
      </c>
      <c r="C24" s="243" t="str">
        <f>सूचि!D23</f>
        <v>RAMNIWAS SAIN</v>
      </c>
      <c r="D24" s="243">
        <f>सूचि!G23</f>
        <v>10</v>
      </c>
      <c r="E24" s="243" t="str">
        <f>सूचि!H23</f>
        <v>A</v>
      </c>
      <c r="F24" s="377">
        <v>50</v>
      </c>
      <c r="G24" s="377">
        <v>50</v>
      </c>
      <c r="H24" s="378">
        <v>10</v>
      </c>
      <c r="I24" s="378">
        <v>10</v>
      </c>
      <c r="J24" s="378">
        <v>150</v>
      </c>
      <c r="K24" s="378">
        <v>150</v>
      </c>
      <c r="L24" s="378">
        <v>150</v>
      </c>
      <c r="M24" s="378">
        <v>150</v>
      </c>
      <c r="N24" s="378">
        <v>0</v>
      </c>
      <c r="O24" s="378">
        <v>0</v>
      </c>
      <c r="P24" s="378">
        <v>0</v>
      </c>
      <c r="Q24" s="254">
        <f t="shared" si="0"/>
        <v>720</v>
      </c>
      <c r="R24" s="256"/>
    </row>
    <row r="25" spans="1:18" ht="20.25" customHeight="1">
      <c r="A25" s="253">
        <f>सूचि!A24</f>
        <v>14</v>
      </c>
      <c r="B25" s="243" t="str">
        <f>सूचि!C24</f>
        <v>SHYOPAL GURJAR</v>
      </c>
      <c r="C25" s="243" t="str">
        <f>सूचि!D24</f>
        <v>RAJU RAM</v>
      </c>
      <c r="D25" s="243">
        <f>सूचि!G24</f>
        <v>11</v>
      </c>
      <c r="E25" s="243" t="str">
        <f>सूचि!H24</f>
        <v>A</v>
      </c>
      <c r="F25" s="377">
        <v>50</v>
      </c>
      <c r="G25" s="377">
        <v>50</v>
      </c>
      <c r="H25" s="378">
        <v>10</v>
      </c>
      <c r="I25" s="378">
        <v>10</v>
      </c>
      <c r="J25" s="378">
        <v>150</v>
      </c>
      <c r="K25" s="378">
        <v>150</v>
      </c>
      <c r="L25" s="378">
        <v>150</v>
      </c>
      <c r="M25" s="378">
        <v>150</v>
      </c>
      <c r="N25" s="378">
        <v>0</v>
      </c>
      <c r="O25" s="378">
        <v>0</v>
      </c>
      <c r="P25" s="378">
        <v>0</v>
      </c>
      <c r="Q25" s="254">
        <f t="shared" si="0"/>
        <v>720</v>
      </c>
      <c r="R25" s="256"/>
    </row>
    <row r="26" spans="1:18" ht="20.25" customHeight="1">
      <c r="A26" s="253">
        <f>सूचि!A25</f>
        <v>15</v>
      </c>
      <c r="B26" s="243" t="str">
        <f>सूचि!C25</f>
        <v>USHA LORA</v>
      </c>
      <c r="C26" s="243" t="str">
        <f>सूचि!D25</f>
        <v>NANURAM LORA</v>
      </c>
      <c r="D26" s="243">
        <f>सूचि!G25</f>
        <v>12</v>
      </c>
      <c r="E26" s="243" t="str">
        <f>सूचि!H25</f>
        <v>A</v>
      </c>
      <c r="F26" s="377">
        <v>50</v>
      </c>
      <c r="G26" s="377">
        <v>50</v>
      </c>
      <c r="H26" s="378">
        <v>10</v>
      </c>
      <c r="I26" s="378">
        <v>10</v>
      </c>
      <c r="J26" s="378">
        <v>150</v>
      </c>
      <c r="K26" s="378">
        <v>150</v>
      </c>
      <c r="L26" s="378">
        <v>150</v>
      </c>
      <c r="M26" s="378">
        <v>150</v>
      </c>
      <c r="N26" s="378">
        <v>0</v>
      </c>
      <c r="O26" s="378">
        <v>0</v>
      </c>
      <c r="P26" s="378">
        <v>0</v>
      </c>
      <c r="Q26" s="254">
        <f t="shared" si="0"/>
        <v>720</v>
      </c>
      <c r="R26" s="256"/>
    </row>
    <row r="27" spans="1:18" ht="20.25" customHeight="1">
      <c r="A27" s="253">
        <f>सूचि!A26</f>
        <v>16</v>
      </c>
      <c r="B27" s="243" t="str">
        <f>सूचि!C26</f>
        <v>YUVRAJ SINGH</v>
      </c>
      <c r="C27" s="243" t="str">
        <f>सूचि!D26</f>
        <v>MAHAVEER SINGH</v>
      </c>
      <c r="D27" s="243">
        <f>सूचि!G26</f>
        <v>11</v>
      </c>
      <c r="E27" s="243" t="str">
        <f>सूचि!H26</f>
        <v>A</v>
      </c>
      <c r="F27" s="377">
        <v>50</v>
      </c>
      <c r="G27" s="377">
        <v>50</v>
      </c>
      <c r="H27" s="378">
        <v>10</v>
      </c>
      <c r="I27" s="378">
        <v>10</v>
      </c>
      <c r="J27" s="378">
        <v>150</v>
      </c>
      <c r="K27" s="378">
        <v>150</v>
      </c>
      <c r="L27" s="378">
        <v>150</v>
      </c>
      <c r="M27" s="378">
        <v>150</v>
      </c>
      <c r="N27" s="378">
        <v>0</v>
      </c>
      <c r="O27" s="378">
        <v>0</v>
      </c>
      <c r="P27" s="378">
        <v>0</v>
      </c>
      <c r="Q27" s="254">
        <f t="shared" si="0"/>
        <v>720</v>
      </c>
      <c r="R27" s="256"/>
    </row>
    <row r="28" spans="1:18" ht="20.25" customHeight="1">
      <c r="A28" s="357" t="str">
        <f>सूचि!A27</f>
        <v/>
      </c>
      <c r="B28" s="356" t="str">
        <f>सूचि!C27</f>
        <v/>
      </c>
      <c r="C28" s="356" t="str">
        <f>सूचि!D27</f>
        <v/>
      </c>
      <c r="D28" s="356" t="str">
        <f>सूचि!G27</f>
        <v/>
      </c>
      <c r="E28" s="356" t="str">
        <f>सूचि!H27</f>
        <v/>
      </c>
      <c r="F28" s="377"/>
      <c r="G28" s="377"/>
      <c r="H28" s="378"/>
      <c r="I28" s="378"/>
      <c r="J28" s="378"/>
      <c r="K28" s="378"/>
      <c r="L28" s="378"/>
      <c r="M28" s="378"/>
      <c r="N28" s="378"/>
      <c r="O28" s="378"/>
      <c r="P28" s="378"/>
      <c r="Q28" s="254">
        <f t="shared" si="0"/>
        <v>0</v>
      </c>
      <c r="R28" s="257"/>
    </row>
    <row r="29" spans="1:18" ht="20.25" customHeight="1">
      <c r="A29" s="357" t="str">
        <f>सूचि!A28</f>
        <v/>
      </c>
      <c r="B29" s="356" t="str">
        <f>सूचि!C28</f>
        <v/>
      </c>
      <c r="C29" s="356" t="str">
        <f>सूचि!D28</f>
        <v/>
      </c>
      <c r="D29" s="356" t="str">
        <f>सूचि!G28</f>
        <v/>
      </c>
      <c r="E29" s="356" t="str">
        <f>सूचि!H28</f>
        <v/>
      </c>
      <c r="F29" s="377"/>
      <c r="G29" s="377"/>
      <c r="H29" s="378"/>
      <c r="I29" s="378"/>
      <c r="J29" s="378"/>
      <c r="K29" s="378"/>
      <c r="L29" s="378"/>
      <c r="M29" s="378"/>
      <c r="N29" s="378"/>
      <c r="O29" s="378"/>
      <c r="P29" s="378"/>
      <c r="Q29" s="254">
        <f t="shared" si="0"/>
        <v>0</v>
      </c>
      <c r="R29" s="257"/>
    </row>
    <row r="30" spans="1:18" ht="20.25" customHeight="1">
      <c r="A30" s="357" t="str">
        <f>सूचि!A29</f>
        <v/>
      </c>
      <c r="B30" s="356" t="str">
        <f>सूचि!C29</f>
        <v/>
      </c>
      <c r="C30" s="356" t="str">
        <f>सूचि!D29</f>
        <v/>
      </c>
      <c r="D30" s="356" t="str">
        <f>सूचि!G29</f>
        <v/>
      </c>
      <c r="E30" s="356" t="str">
        <f>सूचि!H29</f>
        <v/>
      </c>
      <c r="F30" s="379"/>
      <c r="G30" s="379"/>
      <c r="H30" s="380"/>
      <c r="I30" s="380"/>
      <c r="J30" s="380"/>
      <c r="K30" s="380"/>
      <c r="L30" s="380"/>
      <c r="M30" s="380"/>
      <c r="N30" s="380"/>
      <c r="O30" s="378"/>
      <c r="P30" s="378"/>
      <c r="Q30" s="254">
        <f t="shared" ref="Q30:Q36" si="1">SUM(F30:P30)</f>
        <v>0</v>
      </c>
      <c r="R30" s="257"/>
    </row>
    <row r="31" spans="1:18" ht="20.25" customHeight="1">
      <c r="A31" s="357" t="str">
        <f>सूचि!A30</f>
        <v/>
      </c>
      <c r="B31" s="356" t="str">
        <f>सूचि!C30</f>
        <v/>
      </c>
      <c r="C31" s="356" t="str">
        <f>सूचि!D30</f>
        <v/>
      </c>
      <c r="D31" s="356" t="str">
        <f>सूचि!G30</f>
        <v/>
      </c>
      <c r="E31" s="356" t="str">
        <f>सूचि!H30</f>
        <v/>
      </c>
      <c r="F31" s="379"/>
      <c r="G31" s="379"/>
      <c r="H31" s="380"/>
      <c r="I31" s="380"/>
      <c r="J31" s="380"/>
      <c r="K31" s="380"/>
      <c r="L31" s="380"/>
      <c r="M31" s="380"/>
      <c r="N31" s="380"/>
      <c r="O31" s="378"/>
      <c r="P31" s="378"/>
      <c r="Q31" s="254">
        <f t="shared" si="1"/>
        <v>0</v>
      </c>
      <c r="R31" s="257"/>
    </row>
    <row r="32" spans="1:18" ht="20.25" customHeight="1">
      <c r="A32" s="357" t="str">
        <f>सूचि!A31</f>
        <v/>
      </c>
      <c r="B32" s="356" t="str">
        <f>सूचि!C31</f>
        <v/>
      </c>
      <c r="C32" s="356" t="str">
        <f>सूचि!D31</f>
        <v/>
      </c>
      <c r="D32" s="356" t="str">
        <f>सूचि!G31</f>
        <v/>
      </c>
      <c r="E32" s="356" t="str">
        <f>सूचि!H31</f>
        <v/>
      </c>
      <c r="F32" s="379"/>
      <c r="G32" s="379"/>
      <c r="H32" s="380"/>
      <c r="I32" s="380"/>
      <c r="J32" s="380"/>
      <c r="K32" s="380"/>
      <c r="L32" s="380"/>
      <c r="M32" s="380"/>
      <c r="N32" s="380"/>
      <c r="O32" s="378"/>
      <c r="P32" s="378"/>
      <c r="Q32" s="254">
        <f t="shared" si="1"/>
        <v>0</v>
      </c>
      <c r="R32" s="257"/>
    </row>
    <row r="33" spans="1:18" ht="20.25" customHeight="1">
      <c r="A33" s="357" t="str">
        <f>सूचि!A32</f>
        <v/>
      </c>
      <c r="B33" s="356" t="str">
        <f>सूचि!C32</f>
        <v/>
      </c>
      <c r="C33" s="356" t="str">
        <f>सूचि!D32</f>
        <v/>
      </c>
      <c r="D33" s="356" t="str">
        <f>सूचि!G32</f>
        <v/>
      </c>
      <c r="E33" s="356" t="str">
        <f>सूचि!H32</f>
        <v/>
      </c>
      <c r="F33" s="379"/>
      <c r="G33" s="379"/>
      <c r="H33" s="380"/>
      <c r="I33" s="380"/>
      <c r="J33" s="380"/>
      <c r="K33" s="380"/>
      <c r="L33" s="380"/>
      <c r="M33" s="380"/>
      <c r="N33" s="380"/>
      <c r="O33" s="378"/>
      <c r="P33" s="378"/>
      <c r="Q33" s="254">
        <f t="shared" si="1"/>
        <v>0</v>
      </c>
      <c r="R33" s="257"/>
    </row>
    <row r="34" spans="1:18" ht="20.25" customHeight="1">
      <c r="A34" s="357" t="str">
        <f>सूचि!A33</f>
        <v/>
      </c>
      <c r="B34" s="356" t="str">
        <f>सूचि!C33</f>
        <v/>
      </c>
      <c r="C34" s="356" t="str">
        <f>सूचि!D33</f>
        <v/>
      </c>
      <c r="D34" s="356" t="str">
        <f>सूचि!G33</f>
        <v/>
      </c>
      <c r="E34" s="356" t="str">
        <f>सूचि!H33</f>
        <v/>
      </c>
      <c r="F34" s="379"/>
      <c r="G34" s="379"/>
      <c r="H34" s="380"/>
      <c r="I34" s="380"/>
      <c r="J34" s="380"/>
      <c r="K34" s="380"/>
      <c r="L34" s="380"/>
      <c r="M34" s="380"/>
      <c r="N34" s="380"/>
      <c r="O34" s="378"/>
      <c r="P34" s="378"/>
      <c r="Q34" s="254">
        <f t="shared" si="1"/>
        <v>0</v>
      </c>
      <c r="R34" s="257"/>
    </row>
    <row r="35" spans="1:18" ht="20.25" customHeight="1">
      <c r="A35" s="357" t="str">
        <f>सूचि!A34</f>
        <v/>
      </c>
      <c r="B35" s="356" t="str">
        <f>सूचि!C34</f>
        <v/>
      </c>
      <c r="C35" s="356" t="str">
        <f>सूचि!D34</f>
        <v/>
      </c>
      <c r="D35" s="356" t="str">
        <f>सूचि!G34</f>
        <v/>
      </c>
      <c r="E35" s="356" t="str">
        <f>सूचि!H34</f>
        <v/>
      </c>
      <c r="F35" s="379"/>
      <c r="G35" s="379"/>
      <c r="H35" s="380"/>
      <c r="I35" s="380"/>
      <c r="J35" s="380"/>
      <c r="K35" s="380"/>
      <c r="L35" s="380"/>
      <c r="M35" s="380"/>
      <c r="N35" s="380"/>
      <c r="O35" s="378"/>
      <c r="P35" s="378"/>
      <c r="Q35" s="254">
        <f t="shared" si="1"/>
        <v>0</v>
      </c>
      <c r="R35" s="257"/>
    </row>
    <row r="36" spans="1:18" ht="20.25" customHeight="1">
      <c r="A36" s="357" t="str">
        <f>सूचि!A35</f>
        <v/>
      </c>
      <c r="B36" s="356" t="str">
        <f>सूचि!C35</f>
        <v/>
      </c>
      <c r="C36" s="356" t="str">
        <f>सूचि!D35</f>
        <v/>
      </c>
      <c r="D36" s="356" t="str">
        <f>सूचि!G35</f>
        <v/>
      </c>
      <c r="E36" s="356" t="str">
        <f>सूचि!H35</f>
        <v/>
      </c>
      <c r="F36" s="379"/>
      <c r="G36" s="379"/>
      <c r="H36" s="380"/>
      <c r="I36" s="380"/>
      <c r="J36" s="380"/>
      <c r="K36" s="380"/>
      <c r="L36" s="380"/>
      <c r="M36" s="380"/>
      <c r="N36" s="380"/>
      <c r="O36" s="378"/>
      <c r="P36" s="378"/>
      <c r="Q36" s="254">
        <f t="shared" si="1"/>
        <v>0</v>
      </c>
      <c r="R36" s="257"/>
    </row>
    <row r="37" spans="1:18" ht="15.75">
      <c r="A37" s="913" t="s">
        <v>1246</v>
      </c>
      <c r="B37" s="914"/>
      <c r="C37" s="903" t="str">
        <f>[5]!SpellNumber(P37)</f>
        <v xml:space="preserve">Rupees Eleven Thousand Five Hundred Twenty Only </v>
      </c>
      <c r="D37" s="903"/>
      <c r="E37" s="903"/>
      <c r="F37" s="903"/>
      <c r="G37" s="903"/>
      <c r="H37" s="903"/>
      <c r="I37" s="903"/>
      <c r="J37" s="903"/>
      <c r="K37" s="903"/>
      <c r="L37" s="904"/>
      <c r="M37" s="905" t="s">
        <v>1245</v>
      </c>
      <c r="N37" s="906"/>
      <c r="O37" s="258"/>
      <c r="P37" s="901">
        <f>SUM(Q12:Q29)</f>
        <v>11520</v>
      </c>
      <c r="Q37" s="901"/>
      <c r="R37" s="259"/>
    </row>
    <row r="38" spans="1:18">
      <c r="A38" s="221"/>
      <c r="B38" s="216"/>
      <c r="C38" s="912"/>
      <c r="D38" s="912"/>
      <c r="E38" s="912"/>
      <c r="F38" s="912"/>
      <c r="G38" s="912"/>
      <c r="H38" s="912"/>
      <c r="I38" s="912"/>
      <c r="J38" s="912"/>
      <c r="K38" s="912"/>
      <c r="L38" s="912"/>
      <c r="M38" s="912"/>
      <c r="N38" s="912"/>
      <c r="O38" s="222"/>
      <c r="P38" s="222"/>
      <c r="Q38" s="221"/>
      <c r="R38" s="221"/>
    </row>
    <row r="39" spans="1:18">
      <c r="A39" s="221"/>
      <c r="C39" s="216"/>
      <c r="D39" s="222"/>
      <c r="E39" s="222"/>
      <c r="F39" s="221"/>
      <c r="G39" s="221"/>
      <c r="H39" s="221"/>
      <c r="I39" s="221"/>
      <c r="J39" s="221"/>
      <c r="K39" s="221"/>
      <c r="L39" s="221"/>
      <c r="M39" s="221"/>
      <c r="O39" s="221"/>
      <c r="P39" s="221"/>
      <c r="Q39" s="221"/>
      <c r="R39" s="221"/>
    </row>
    <row r="40" spans="1:18">
      <c r="A40" s="221"/>
      <c r="B40" s="221"/>
      <c r="C40" s="221"/>
      <c r="D40" s="551" t="s">
        <v>1440</v>
      </c>
      <c r="E40" s="221"/>
      <c r="F40" s="221"/>
      <c r="G40" s="221"/>
      <c r="H40" s="221"/>
      <c r="I40" s="221"/>
      <c r="J40" s="221"/>
      <c r="K40" s="221"/>
      <c r="L40" s="221"/>
      <c r="M40" s="221"/>
      <c r="N40" s="551" t="s">
        <v>1247</v>
      </c>
      <c r="O40" s="221"/>
      <c r="P40" s="221"/>
      <c r="Q40" s="221"/>
      <c r="R40" s="221"/>
    </row>
    <row r="41" spans="1:18" ht="8.25" customHeight="1" thickBot="1">
      <c r="A41" s="221"/>
      <c r="B41" s="216"/>
      <c r="C41" s="216"/>
      <c r="D41" s="222"/>
      <c r="E41" s="222"/>
      <c r="F41" s="221"/>
      <c r="G41" s="221"/>
      <c r="H41" s="221"/>
      <c r="I41" s="221"/>
      <c r="J41" s="221"/>
      <c r="K41" s="221"/>
      <c r="L41" s="221"/>
      <c r="M41" s="221"/>
      <c r="N41" s="221"/>
      <c r="O41" s="221"/>
      <c r="P41" s="221"/>
      <c r="Q41" s="221"/>
      <c r="R41" s="221"/>
    </row>
    <row r="42" spans="1:18" ht="16.5" thickBot="1">
      <c r="A42" s="891" t="s">
        <v>1248</v>
      </c>
      <c r="B42" s="892"/>
      <c r="C42" s="892"/>
      <c r="D42" s="892"/>
      <c r="E42" s="892"/>
      <c r="F42" s="892"/>
      <c r="G42" s="892"/>
      <c r="H42" s="892"/>
      <c r="I42" s="892"/>
      <c r="J42" s="892"/>
      <c r="K42" s="892"/>
      <c r="L42" s="892"/>
      <c r="M42" s="892"/>
      <c r="N42" s="892"/>
      <c r="O42" s="892"/>
      <c r="P42" s="892"/>
      <c r="Q42" s="892"/>
      <c r="R42" s="893"/>
    </row>
    <row r="43" spans="1:18"/>
  </sheetData>
  <sheetProtection password="CDA0" sheet="1" objects="1" scenarios="1" formatCells="0" formatRows="0"/>
  <mergeCells count="35">
    <mergeCell ref="C38:N38"/>
    <mergeCell ref="A37:B37"/>
    <mergeCell ref="C3:R3"/>
    <mergeCell ref="F10:F11"/>
    <mergeCell ref="R7:R11"/>
    <mergeCell ref="P7:P11"/>
    <mergeCell ref="H6:I6"/>
    <mergeCell ref="A7:A11"/>
    <mergeCell ref="E7:E11"/>
    <mergeCell ref="D7:D11"/>
    <mergeCell ref="O9:O11"/>
    <mergeCell ref="C7:C11"/>
    <mergeCell ref="Q7:Q11"/>
    <mergeCell ref="B1:Q1"/>
    <mergeCell ref="G10:G11"/>
    <mergeCell ref="A5:R5"/>
    <mergeCell ref="G4:H4"/>
    <mergeCell ref="J4:K4"/>
    <mergeCell ref="F7:I8"/>
    <mergeCell ref="A42:R42"/>
    <mergeCell ref="B2:Q2"/>
    <mergeCell ref="M9:M11"/>
    <mergeCell ref="D6:F6"/>
    <mergeCell ref="L9:L11"/>
    <mergeCell ref="F9:I9"/>
    <mergeCell ref="K9:K11"/>
    <mergeCell ref="H10:I10"/>
    <mergeCell ref="J9:J11"/>
    <mergeCell ref="D4:E4"/>
    <mergeCell ref="N9:N11"/>
    <mergeCell ref="J7:O8"/>
    <mergeCell ref="P37:Q37"/>
    <mergeCell ref="B7:B11"/>
    <mergeCell ref="C37:L37"/>
    <mergeCell ref="M37:N3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opLeftCell="A7" workbookViewId="0">
      <selection activeCell="H6" sqref="H6"/>
    </sheetView>
  </sheetViews>
  <sheetFormatPr defaultColWidth="0" defaultRowHeight="15" zeroHeight="1"/>
  <cols>
    <col min="1" max="1" width="7.5703125" style="533" customWidth="1"/>
    <col min="2" max="2" width="26.85546875" style="533" customWidth="1"/>
    <col min="3" max="3" width="22.7109375" style="533" customWidth="1"/>
    <col min="4" max="5" width="6" style="533" customWidth="1"/>
    <col min="6" max="6" width="27.140625" style="533" customWidth="1"/>
    <col min="7" max="8" width="10" style="533" customWidth="1"/>
    <col min="9" max="14" width="0" style="533" hidden="1" customWidth="1"/>
    <col min="15" max="16384" width="10" style="533" hidden="1"/>
  </cols>
  <sheetData>
    <row r="1" spans="1:6" customFormat="1" ht="19.5" customHeight="1">
      <c r="A1" s="921" t="s">
        <v>1294</v>
      </c>
      <c r="B1" s="921"/>
      <c r="C1" s="921"/>
      <c r="D1" s="921"/>
      <c r="E1" s="921"/>
      <c r="F1" s="921"/>
    </row>
    <row r="2" spans="1:6" customFormat="1" ht="43.5" customHeight="1">
      <c r="A2" s="926" t="s">
        <v>963</v>
      </c>
      <c r="B2" s="926"/>
      <c r="C2" s="926"/>
      <c r="D2" s="926"/>
      <c r="E2" s="926"/>
      <c r="F2" s="926"/>
    </row>
    <row r="3" spans="1:6" customFormat="1" ht="18.75">
      <c r="A3" s="926" t="s">
        <v>1291</v>
      </c>
      <c r="B3" s="926"/>
      <c r="C3" s="926"/>
      <c r="D3" s="926"/>
      <c r="E3" s="926"/>
      <c r="F3" s="926"/>
    </row>
    <row r="4" spans="1:6" customFormat="1" ht="18.75" customHeight="1">
      <c r="A4" s="925" t="s">
        <v>964</v>
      </c>
      <c r="B4" s="925"/>
      <c r="C4" s="928"/>
      <c r="D4" s="928"/>
      <c r="E4" s="928"/>
      <c r="F4" s="928"/>
    </row>
    <row r="5" spans="1:6" customFormat="1" ht="18.75" customHeight="1">
      <c r="A5" s="929" t="s">
        <v>965</v>
      </c>
      <c r="B5" s="929"/>
      <c r="C5" s="929"/>
      <c r="D5" s="929"/>
      <c r="E5" s="929"/>
      <c r="F5" s="929"/>
    </row>
    <row r="6" spans="1:6" customFormat="1" ht="18.75" customHeight="1">
      <c r="A6" s="929"/>
      <c r="B6" s="929"/>
      <c r="C6" s="929"/>
      <c r="D6" s="929"/>
      <c r="E6" s="929"/>
      <c r="F6" s="929"/>
    </row>
    <row r="7" spans="1:6" customFormat="1" ht="56.25" customHeight="1">
      <c r="A7" s="927" t="s">
        <v>1473</v>
      </c>
      <c r="B7" s="927"/>
      <c r="C7" s="927"/>
      <c r="D7" s="927"/>
      <c r="E7" s="927"/>
      <c r="F7" s="927"/>
    </row>
    <row r="8" spans="1:6" customFormat="1" ht="119.25" customHeight="1">
      <c r="A8" s="927" t="s">
        <v>1290</v>
      </c>
      <c r="B8" s="927"/>
      <c r="C8" s="927"/>
      <c r="D8" s="927"/>
      <c r="E8" s="927"/>
      <c r="F8" s="927"/>
    </row>
    <row r="9" spans="1:6" customFormat="1" ht="25.5" hidden="1" customHeight="1">
      <c r="A9" s="518"/>
      <c r="B9" s="518"/>
      <c r="C9" s="922" t="s">
        <v>966</v>
      </c>
      <c r="D9" s="923"/>
      <c r="E9" s="924"/>
      <c r="F9" s="518"/>
    </row>
    <row r="10" spans="1:6" customFormat="1" ht="32.25" customHeight="1">
      <c r="A10" s="513" t="s">
        <v>967</v>
      </c>
      <c r="B10" s="519" t="s">
        <v>968</v>
      </c>
      <c r="C10" s="513" t="s">
        <v>837</v>
      </c>
      <c r="D10" s="520" t="s">
        <v>13</v>
      </c>
      <c r="E10" s="513" t="s">
        <v>969</v>
      </c>
      <c r="F10" s="513" t="s">
        <v>970</v>
      </c>
    </row>
    <row r="11" spans="1:6" customFormat="1" ht="25.5" customHeight="1">
      <c r="A11" s="521">
        <v>1</v>
      </c>
      <c r="B11" s="522"/>
      <c r="C11" s="522"/>
      <c r="D11" s="523"/>
      <c r="E11" s="522"/>
      <c r="F11" s="524"/>
    </row>
    <row r="12" spans="1:6" customFormat="1" ht="25.5" customHeight="1">
      <c r="A12" s="521">
        <v>2</v>
      </c>
      <c r="B12" s="522"/>
      <c r="C12" s="522"/>
      <c r="D12" s="523"/>
      <c r="E12" s="522"/>
      <c r="F12" s="524"/>
    </row>
    <row r="13" spans="1:6" customFormat="1" ht="25.5" customHeight="1">
      <c r="A13" s="521">
        <v>3</v>
      </c>
      <c r="B13" s="522"/>
      <c r="C13" s="522"/>
      <c r="D13" s="523"/>
      <c r="E13" s="522"/>
      <c r="F13" s="524"/>
    </row>
    <row r="14" spans="1:6" customFormat="1" ht="25.5" customHeight="1">
      <c r="A14" s="521">
        <v>4</v>
      </c>
      <c r="B14" s="522"/>
      <c r="C14" s="522"/>
      <c r="D14" s="523"/>
      <c r="E14" s="522"/>
      <c r="F14" s="524"/>
    </row>
    <row r="15" spans="1:6" customFormat="1" ht="25.5" customHeight="1">
      <c r="A15" s="521">
        <v>5</v>
      </c>
      <c r="B15" s="522"/>
      <c r="C15" s="522"/>
      <c r="D15" s="523"/>
      <c r="E15" s="522"/>
      <c r="F15" s="524"/>
    </row>
    <row r="16" spans="1:6" customFormat="1" ht="25.5" customHeight="1">
      <c r="A16" s="521">
        <v>6</v>
      </c>
      <c r="B16" s="522"/>
      <c r="C16" s="522"/>
      <c r="D16" s="523"/>
      <c r="E16" s="522"/>
      <c r="F16" s="524"/>
    </row>
    <row r="17" spans="1:8" customFormat="1" ht="25.5" customHeight="1">
      <c r="A17" s="521">
        <v>7</v>
      </c>
      <c r="B17" s="522"/>
      <c r="C17" s="522"/>
      <c r="D17" s="523"/>
      <c r="E17" s="522"/>
      <c r="F17" s="524"/>
    </row>
    <row r="18" spans="1:8" customFormat="1" ht="25.5" customHeight="1">
      <c r="A18" s="521">
        <v>8</v>
      </c>
      <c r="B18" s="522"/>
      <c r="C18" s="522"/>
      <c r="D18" s="523"/>
      <c r="E18" s="522"/>
      <c r="F18" s="524"/>
    </row>
    <row r="19" spans="1:8" customFormat="1" ht="18.75">
      <c r="A19" s="931" t="s">
        <v>971</v>
      </c>
      <c r="B19" s="931"/>
      <c r="C19" s="931"/>
      <c r="D19" s="525"/>
      <c r="E19" s="526"/>
      <c r="F19" s="526"/>
    </row>
    <row r="20" spans="1:8" customFormat="1" ht="18.75">
      <c r="A20" s="930" t="s">
        <v>972</v>
      </c>
      <c r="B20" s="930"/>
      <c r="C20" s="930"/>
      <c r="D20" s="527"/>
      <c r="E20" s="526"/>
      <c r="F20" s="526"/>
    </row>
    <row r="21" spans="1:8" customFormat="1" ht="18.75">
      <c r="A21" s="526"/>
      <c r="B21" s="526"/>
      <c r="C21" s="526"/>
      <c r="D21" s="526"/>
      <c r="E21" s="938" t="s">
        <v>973</v>
      </c>
      <c r="F21" s="938"/>
    </row>
    <row r="22" spans="1:8" customFormat="1" ht="18" customHeight="1">
      <c r="A22" s="526"/>
      <c r="B22" s="526"/>
      <c r="C22" s="526"/>
      <c r="D22" s="526"/>
      <c r="E22" s="934" t="str">
        <f>A1</f>
        <v>कार्यालय :--- प्रधानाचार्य / संयोजक------------------------------------------------------------------</v>
      </c>
      <c r="F22" s="934"/>
    </row>
    <row r="23" spans="1:8" customFormat="1" ht="18.75">
      <c r="A23" s="528"/>
      <c r="B23" s="528"/>
      <c r="C23" s="528"/>
      <c r="D23" s="528"/>
      <c r="E23" s="934"/>
      <c r="F23" s="934"/>
    </row>
    <row r="24" spans="1:8" customFormat="1" ht="18.75">
      <c r="A24" s="937" t="s">
        <v>1292</v>
      </c>
      <c r="B24" s="937"/>
      <c r="C24" s="937"/>
      <c r="D24" s="529"/>
      <c r="E24" s="528"/>
      <c r="F24" s="528" t="s">
        <v>974</v>
      </c>
    </row>
    <row r="25" spans="1:8" customFormat="1" ht="18.75">
      <c r="A25" s="933" t="s">
        <v>975</v>
      </c>
      <c r="B25" s="933"/>
      <c r="C25" s="530"/>
      <c r="D25" s="528"/>
      <c r="E25" s="528"/>
      <c r="F25" s="528"/>
    </row>
    <row r="26" spans="1:8" customFormat="1" ht="18.75">
      <c r="A26" s="933" t="s">
        <v>1293</v>
      </c>
      <c r="B26" s="933"/>
      <c r="C26" s="933"/>
      <c r="D26" s="531"/>
      <c r="E26" s="528"/>
      <c r="F26" s="528"/>
    </row>
    <row r="27" spans="1:8" customFormat="1" ht="18.75">
      <c r="A27" s="933" t="s">
        <v>976</v>
      </c>
      <c r="B27" s="933"/>
      <c r="C27" s="933"/>
      <c r="D27" s="531"/>
      <c r="E27" s="528"/>
      <c r="F27" s="528"/>
    </row>
    <row r="28" spans="1:8" customFormat="1" ht="18.75">
      <c r="A28" s="933" t="s">
        <v>977</v>
      </c>
      <c r="B28" s="933"/>
      <c r="C28" s="933"/>
      <c r="D28" s="531"/>
      <c r="E28" s="528"/>
      <c r="F28" s="528"/>
    </row>
    <row r="29" spans="1:8" customFormat="1" ht="18.75" customHeight="1">
      <c r="A29" s="528"/>
      <c r="B29" s="528"/>
      <c r="C29" s="528"/>
      <c r="D29" s="528"/>
      <c r="E29" s="932" t="s">
        <v>973</v>
      </c>
      <c r="F29" s="932"/>
    </row>
    <row r="30" spans="1:8" customFormat="1" ht="18.75" customHeight="1">
      <c r="A30" s="528"/>
      <c r="B30" s="528"/>
      <c r="C30" s="528"/>
      <c r="D30" s="435"/>
      <c r="E30" s="939" t="str">
        <f>E22</f>
        <v>कार्यालय :--- प्रधानाचार्य / संयोजक------------------------------------------------------------------</v>
      </c>
      <c r="F30" s="939"/>
    </row>
    <row r="31" spans="1:8" customFormat="1" ht="18.75">
      <c r="A31" s="528"/>
      <c r="B31" s="528"/>
      <c r="C31" s="528"/>
      <c r="D31" s="532"/>
      <c r="E31" s="939"/>
      <c r="F31" s="939"/>
    </row>
    <row r="32" spans="1:8" customFormat="1">
      <c r="A32" s="935" t="s">
        <v>1295</v>
      </c>
      <c r="B32" s="936"/>
      <c r="C32" s="936"/>
      <c r="D32" s="936"/>
      <c r="E32" s="936"/>
      <c r="F32" s="936"/>
      <c r="G32" s="335"/>
      <c r="H32" s="335"/>
    </row>
    <row r="33" spans="1:6" customFormat="1" ht="18.75">
      <c r="A33" s="183"/>
      <c r="B33" s="183"/>
      <c r="C33" s="183"/>
      <c r="D33" s="183"/>
      <c r="E33" s="183"/>
      <c r="F33" s="183"/>
    </row>
  </sheetData>
  <sheetProtection password="CDA0" sheet="1" objects="1" scenarios="1"/>
  <mergeCells count="21">
    <mergeCell ref="A32:F32"/>
    <mergeCell ref="A24:C24"/>
    <mergeCell ref="E21:F21"/>
    <mergeCell ref="A27:C27"/>
    <mergeCell ref="A28:C28"/>
    <mergeCell ref="E30:F31"/>
    <mergeCell ref="A20:C20"/>
    <mergeCell ref="A2:F2"/>
    <mergeCell ref="A19:C19"/>
    <mergeCell ref="E29:F29"/>
    <mergeCell ref="A25:B25"/>
    <mergeCell ref="A26:C26"/>
    <mergeCell ref="E22:F23"/>
    <mergeCell ref="A1:F1"/>
    <mergeCell ref="C9:E9"/>
    <mergeCell ref="A4:B4"/>
    <mergeCell ref="A3:F3"/>
    <mergeCell ref="A8:F8"/>
    <mergeCell ref="C4:F4"/>
    <mergeCell ref="A5:F6"/>
    <mergeCell ref="A7:F7"/>
  </mergeCells>
  <printOptions horizontalCentered="1"/>
  <pageMargins left="0.19685039370078741" right="0.19685039370078741" top="0.19685039370078741" bottom="0.19685039370078741"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7"/>
  <sheetViews>
    <sheetView showGridLines="0" workbookViewId="0">
      <selection activeCell="I5" sqref="I5:J5"/>
    </sheetView>
  </sheetViews>
  <sheetFormatPr defaultColWidth="0" defaultRowHeight="15" zeroHeight="1"/>
  <cols>
    <col min="1" max="1" width="7.5703125" customWidth="1"/>
    <col min="2" max="2" width="20.140625" customWidth="1"/>
    <col min="3" max="3" width="8.42578125" customWidth="1"/>
    <col min="4" max="4" width="22.140625" customWidth="1"/>
    <col min="5" max="5" width="27.85546875" customWidth="1"/>
    <col min="6" max="6" width="10.42578125" customWidth="1"/>
    <col min="7" max="7" width="7.140625" bestFit="1" customWidth="1"/>
    <col min="8" max="9" width="8" customWidth="1"/>
    <col min="10" max="10" width="8.140625" customWidth="1"/>
    <col min="11" max="11" width="8.5703125" customWidth="1"/>
    <col min="12" max="12" width="10.42578125" customWidth="1"/>
    <col min="13" max="13" width="5.28515625" bestFit="1" customWidth="1"/>
    <col min="14" max="14" width="10" customWidth="1"/>
    <col min="15" max="20" width="0" hidden="1" customWidth="1"/>
    <col min="21" max="16384" width="10" hidden="1"/>
  </cols>
  <sheetData>
    <row r="1" spans="1:20" ht="18.75">
      <c r="C1" s="952" t="s">
        <v>978</v>
      </c>
      <c r="D1" s="952"/>
      <c r="E1" s="261" t="s">
        <v>979</v>
      </c>
      <c r="F1" s="260"/>
      <c r="G1" s="260"/>
      <c r="H1" s="260"/>
      <c r="I1" s="183"/>
      <c r="J1" s="183"/>
      <c r="K1" s="183"/>
      <c r="L1" s="183"/>
      <c r="M1" s="183"/>
      <c r="N1" s="183"/>
      <c r="O1" s="183"/>
      <c r="P1" s="183"/>
      <c r="Q1" s="183"/>
      <c r="R1" s="183"/>
      <c r="S1" s="183"/>
      <c r="T1" s="183"/>
    </row>
    <row r="2" spans="1:20" ht="18.75">
      <c r="A2" s="962" t="s">
        <v>1265</v>
      </c>
      <c r="B2" s="963"/>
      <c r="C2" s="963"/>
      <c r="D2" s="963"/>
      <c r="E2" s="963"/>
      <c r="F2" s="963"/>
      <c r="G2" s="963"/>
      <c r="H2" s="963"/>
      <c r="I2" s="963"/>
      <c r="J2" s="963"/>
      <c r="K2" s="963"/>
      <c r="L2" s="963"/>
      <c r="M2" s="964"/>
      <c r="N2" s="183"/>
      <c r="O2" s="183"/>
      <c r="P2" s="183"/>
      <c r="Q2" s="183"/>
      <c r="R2" s="183"/>
      <c r="S2" s="183"/>
      <c r="T2" s="183"/>
    </row>
    <row r="3" spans="1:20" ht="19.5">
      <c r="A3" s="358" t="s">
        <v>1276</v>
      </c>
      <c r="B3" s="967" t="s">
        <v>1283</v>
      </c>
      <c r="C3" s="968"/>
      <c r="D3" s="968"/>
      <c r="E3" s="968"/>
      <c r="F3" s="969"/>
      <c r="G3" s="959" t="s">
        <v>1258</v>
      </c>
      <c r="H3" s="960"/>
      <c r="I3" s="961"/>
      <c r="J3" s="956" t="str">
        <f>'MASTER DATA'!E3</f>
        <v>खो-खो</v>
      </c>
      <c r="K3" s="957"/>
      <c r="L3" s="297"/>
      <c r="M3" s="298"/>
      <c r="N3" s="184"/>
      <c r="O3" s="184"/>
      <c r="P3" s="184"/>
      <c r="Q3" s="184"/>
      <c r="R3" s="184"/>
      <c r="S3" s="184"/>
      <c r="T3" s="184"/>
    </row>
    <row r="4" spans="1:20" ht="25.5" customHeight="1">
      <c r="A4" s="400" t="s">
        <v>1254</v>
      </c>
      <c r="B4" s="263"/>
      <c r="C4" s="264"/>
      <c r="D4" s="956" t="str">
        <f>'MASTER DATA'!E6</f>
        <v xml:space="preserve">राजकीय उच्च माध्यमिक विद्यालय डसाणा खुर्द (मौलासर) </v>
      </c>
      <c r="E4" s="957"/>
      <c r="F4" s="957"/>
      <c r="G4" s="957"/>
      <c r="H4" s="958"/>
      <c r="I4" s="265" t="s">
        <v>1255</v>
      </c>
      <c r="J4" s="266"/>
      <c r="K4" s="317" t="s">
        <v>894</v>
      </c>
      <c r="L4" s="267"/>
      <c r="M4" s="268"/>
      <c r="N4" s="183"/>
      <c r="O4" s="183"/>
      <c r="P4" s="183"/>
      <c r="Q4" s="183"/>
      <c r="R4" s="183"/>
      <c r="S4" s="183"/>
      <c r="T4" s="183"/>
    </row>
    <row r="5" spans="1:20" ht="21" customHeight="1">
      <c r="A5" s="401" t="s">
        <v>1256</v>
      </c>
      <c r="B5" s="269"/>
      <c r="C5" s="270"/>
      <c r="D5" s="313">
        <f>'MASTER DATA'!E5</f>
        <v>45899</v>
      </c>
      <c r="E5" s="314">
        <f>'MASTER DATA'!H5</f>
        <v>45903</v>
      </c>
      <c r="F5" s="299"/>
      <c r="G5" s="965" t="s">
        <v>6</v>
      </c>
      <c r="H5" s="966"/>
      <c r="I5" s="965" t="s">
        <v>1257</v>
      </c>
      <c r="J5" s="966"/>
      <c r="K5" s="953" t="s">
        <v>1263</v>
      </c>
      <c r="L5" s="954"/>
      <c r="M5" s="955"/>
      <c r="N5" s="183"/>
      <c r="T5" s="183"/>
    </row>
    <row r="6" spans="1:20" ht="10.5" customHeight="1">
      <c r="N6" s="183"/>
      <c r="O6" s="183"/>
      <c r="P6" s="183"/>
      <c r="Q6" s="183"/>
      <c r="R6" s="183"/>
      <c r="S6" s="183"/>
      <c r="T6" s="183"/>
    </row>
    <row r="7" spans="1:20" ht="18" customHeight="1">
      <c r="A7" s="948" t="s">
        <v>967</v>
      </c>
      <c r="B7" s="948" t="s">
        <v>836</v>
      </c>
      <c r="C7" s="948" t="s">
        <v>843</v>
      </c>
      <c r="D7" s="948" t="s">
        <v>837</v>
      </c>
      <c r="E7" s="948" t="s">
        <v>970</v>
      </c>
      <c r="F7" s="948" t="s">
        <v>980</v>
      </c>
      <c r="G7" s="950" t="s">
        <v>981</v>
      </c>
      <c r="H7" s="945" t="s">
        <v>982</v>
      </c>
      <c r="I7" s="946"/>
      <c r="J7" s="946"/>
      <c r="K7" s="946"/>
      <c r="L7" s="947"/>
      <c r="M7" s="944" t="s">
        <v>983</v>
      </c>
      <c r="N7" s="185"/>
      <c r="O7" s="186"/>
      <c r="P7" s="186"/>
      <c r="Q7" s="186"/>
      <c r="R7" s="186"/>
      <c r="S7" s="186"/>
      <c r="T7" s="186"/>
    </row>
    <row r="8" spans="1:20" ht="32.25" customHeight="1">
      <c r="A8" s="949"/>
      <c r="B8" s="949"/>
      <c r="C8" s="949"/>
      <c r="D8" s="949"/>
      <c r="E8" s="949"/>
      <c r="F8" s="949"/>
      <c r="G8" s="951"/>
      <c r="H8" s="397" t="s">
        <v>984</v>
      </c>
      <c r="I8" s="398" t="s">
        <v>985</v>
      </c>
      <c r="J8" s="398" t="s">
        <v>986</v>
      </c>
      <c r="K8" s="398" t="s">
        <v>987</v>
      </c>
      <c r="L8" s="399" t="s">
        <v>988</v>
      </c>
      <c r="M8" s="944"/>
      <c r="N8" s="185"/>
      <c r="O8" s="186"/>
      <c r="P8" s="186"/>
      <c r="Q8" s="186"/>
      <c r="R8" s="186"/>
      <c r="S8" s="186"/>
      <c r="T8" s="186"/>
    </row>
    <row r="9" spans="1:20" ht="21" customHeight="1">
      <c r="A9" s="517" t="str">
        <f>IF(B9="","",1)</f>
        <v/>
      </c>
      <c r="B9" s="393"/>
      <c r="C9" s="394"/>
      <c r="D9" s="393"/>
      <c r="E9" s="394"/>
      <c r="F9" s="395"/>
      <c r="G9" s="392"/>
      <c r="H9" s="396"/>
      <c r="I9" s="396"/>
      <c r="J9" s="396"/>
      <c r="K9" s="396"/>
      <c r="L9" s="396"/>
      <c r="M9" s="396"/>
      <c r="N9" s="186"/>
      <c r="O9" s="186"/>
      <c r="P9" s="186"/>
      <c r="Q9" s="186"/>
      <c r="R9" s="186"/>
      <c r="S9" s="186"/>
      <c r="T9" s="186"/>
    </row>
    <row r="10" spans="1:20" ht="21" customHeight="1">
      <c r="A10" s="517" t="str">
        <f>IF(B10="","",A9+1)</f>
        <v/>
      </c>
      <c r="B10" s="393"/>
      <c r="C10" s="394"/>
      <c r="D10" s="393"/>
      <c r="E10" s="394"/>
      <c r="F10" s="395"/>
      <c r="G10" s="392"/>
      <c r="H10" s="396"/>
      <c r="I10" s="396"/>
      <c r="J10" s="396"/>
      <c r="K10" s="396"/>
      <c r="L10" s="396"/>
      <c r="M10" s="396"/>
      <c r="N10" s="183"/>
      <c r="O10" s="183"/>
      <c r="P10" s="183"/>
      <c r="Q10" s="183"/>
      <c r="R10" s="183"/>
      <c r="S10" s="183"/>
      <c r="T10" s="183"/>
    </row>
    <row r="11" spans="1:20" ht="21" customHeight="1">
      <c r="A11" s="517" t="str">
        <f t="shared" ref="A11:A26" si="0">IF(B11="","",A10+1)</f>
        <v/>
      </c>
      <c r="B11" s="393"/>
      <c r="C11" s="394"/>
      <c r="D11" s="393"/>
      <c r="E11" s="394"/>
      <c r="F11" s="395"/>
      <c r="G11" s="392"/>
      <c r="H11" s="396"/>
      <c r="I11" s="396"/>
      <c r="J11" s="396"/>
      <c r="K11" s="396"/>
      <c r="L11" s="396"/>
      <c r="M11" s="396"/>
      <c r="N11" s="183"/>
      <c r="O11" s="183" t="s">
        <v>989</v>
      </c>
      <c r="P11" s="183"/>
      <c r="Q11" s="183"/>
      <c r="R11" s="183"/>
      <c r="S11" s="183"/>
      <c r="T11" s="183"/>
    </row>
    <row r="12" spans="1:20" ht="21" customHeight="1">
      <c r="A12" s="517" t="str">
        <f t="shared" si="0"/>
        <v/>
      </c>
      <c r="B12" s="393"/>
      <c r="C12" s="394"/>
      <c r="D12" s="393"/>
      <c r="E12" s="394"/>
      <c r="F12" s="395"/>
      <c r="G12" s="392"/>
      <c r="H12" s="396"/>
      <c r="I12" s="396"/>
      <c r="J12" s="396"/>
      <c r="K12" s="396"/>
      <c r="L12" s="396"/>
      <c r="M12" s="396"/>
      <c r="N12" s="183"/>
      <c r="O12" s="183"/>
      <c r="P12" s="183"/>
      <c r="Q12" s="183"/>
      <c r="R12" s="183"/>
      <c r="S12" s="183"/>
      <c r="T12" s="183"/>
    </row>
    <row r="13" spans="1:20" ht="21" customHeight="1">
      <c r="A13" s="517" t="str">
        <f t="shared" si="0"/>
        <v/>
      </c>
      <c r="B13" s="393"/>
      <c r="C13" s="394"/>
      <c r="D13" s="393"/>
      <c r="E13" s="394"/>
      <c r="F13" s="395"/>
      <c r="G13" s="392"/>
      <c r="H13" s="396"/>
      <c r="I13" s="396"/>
      <c r="J13" s="396"/>
      <c r="K13" s="396"/>
      <c r="L13" s="396"/>
      <c r="M13" s="396"/>
      <c r="N13" s="183"/>
      <c r="O13" s="183"/>
      <c r="P13" s="183"/>
      <c r="Q13" s="183"/>
      <c r="R13" s="183"/>
      <c r="S13" s="183"/>
      <c r="T13" s="183"/>
    </row>
    <row r="14" spans="1:20" ht="21" customHeight="1">
      <c r="A14" s="517" t="str">
        <f t="shared" si="0"/>
        <v/>
      </c>
      <c r="B14" s="393"/>
      <c r="C14" s="394"/>
      <c r="D14" s="393"/>
      <c r="E14" s="394"/>
      <c r="F14" s="395"/>
      <c r="G14" s="392"/>
      <c r="H14" s="396"/>
      <c r="I14" s="396"/>
      <c r="J14" s="396"/>
      <c r="K14" s="396"/>
      <c r="L14" s="396"/>
      <c r="M14" s="396"/>
      <c r="N14" s="183"/>
      <c r="O14" s="183"/>
      <c r="P14" s="183"/>
      <c r="Q14" s="183"/>
      <c r="R14" s="183"/>
      <c r="S14" s="183"/>
      <c r="T14" s="183"/>
    </row>
    <row r="15" spans="1:20" ht="21" customHeight="1">
      <c r="A15" s="517" t="str">
        <f t="shared" si="0"/>
        <v/>
      </c>
      <c r="B15" s="393"/>
      <c r="C15" s="394"/>
      <c r="D15" s="393"/>
      <c r="E15" s="394"/>
      <c r="F15" s="395"/>
      <c r="G15" s="392"/>
      <c r="H15" s="396"/>
      <c r="I15" s="396"/>
      <c r="J15" s="396"/>
      <c r="K15" s="396"/>
      <c r="L15" s="396"/>
      <c r="M15" s="396"/>
      <c r="N15" s="183"/>
      <c r="O15" s="183"/>
      <c r="P15" s="183"/>
      <c r="Q15" s="183"/>
      <c r="R15" s="183"/>
      <c r="S15" s="183"/>
      <c r="T15" s="183"/>
    </row>
    <row r="16" spans="1:20" ht="21" customHeight="1">
      <c r="A16" s="517" t="str">
        <f t="shared" si="0"/>
        <v/>
      </c>
      <c r="B16" s="393"/>
      <c r="C16" s="394"/>
      <c r="D16" s="393"/>
      <c r="E16" s="394"/>
      <c r="F16" s="395"/>
      <c r="G16" s="392"/>
      <c r="H16" s="396"/>
      <c r="I16" s="396"/>
      <c r="J16" s="396"/>
      <c r="K16" s="396"/>
      <c r="L16" s="396"/>
      <c r="M16" s="396"/>
      <c r="N16" s="184"/>
      <c r="O16" s="184"/>
      <c r="P16" s="184"/>
      <c r="Q16" s="184"/>
      <c r="R16" s="184"/>
      <c r="S16" s="184"/>
      <c r="T16" s="184"/>
    </row>
    <row r="17" spans="1:20" ht="21" customHeight="1">
      <c r="A17" s="517" t="str">
        <f t="shared" si="0"/>
        <v/>
      </c>
      <c r="B17" s="393"/>
      <c r="C17" s="394"/>
      <c r="D17" s="393"/>
      <c r="E17" s="394"/>
      <c r="F17" s="395"/>
      <c r="G17" s="392"/>
      <c r="H17" s="396"/>
      <c r="I17" s="396"/>
      <c r="J17" s="396"/>
      <c r="K17" s="396"/>
      <c r="L17" s="396"/>
      <c r="M17" s="396"/>
      <c r="N17" s="184"/>
      <c r="O17" s="184"/>
      <c r="P17" s="184"/>
      <c r="Q17" s="184"/>
      <c r="R17" s="184"/>
      <c r="S17" s="184"/>
      <c r="T17" s="184"/>
    </row>
    <row r="18" spans="1:20" ht="21" customHeight="1">
      <c r="A18" s="517" t="str">
        <f t="shared" si="0"/>
        <v/>
      </c>
      <c r="B18" s="393"/>
      <c r="C18" s="394"/>
      <c r="D18" s="393"/>
      <c r="E18" s="394"/>
      <c r="F18" s="395"/>
      <c r="G18" s="392"/>
      <c r="H18" s="396"/>
      <c r="I18" s="396"/>
      <c r="J18" s="396"/>
      <c r="K18" s="396"/>
      <c r="L18" s="396"/>
      <c r="M18" s="396"/>
      <c r="N18" s="184"/>
      <c r="O18" s="184"/>
      <c r="P18" s="184"/>
      <c r="Q18" s="184"/>
      <c r="R18" s="184"/>
      <c r="S18" s="184"/>
      <c r="T18" s="184"/>
    </row>
    <row r="19" spans="1:20" ht="21" customHeight="1">
      <c r="A19" s="517" t="str">
        <f t="shared" si="0"/>
        <v/>
      </c>
      <c r="B19" s="393"/>
      <c r="C19" s="394"/>
      <c r="D19" s="393"/>
      <c r="E19" s="394"/>
      <c r="F19" s="395"/>
      <c r="G19" s="392"/>
      <c r="H19" s="396"/>
      <c r="I19" s="396"/>
      <c r="J19" s="396"/>
      <c r="K19" s="396"/>
      <c r="L19" s="396"/>
      <c r="M19" s="396"/>
      <c r="N19" s="184"/>
      <c r="O19" s="184"/>
      <c r="P19" s="184"/>
      <c r="Q19" s="184"/>
      <c r="R19" s="184"/>
      <c r="S19" s="184"/>
      <c r="T19" s="184"/>
    </row>
    <row r="20" spans="1:20" ht="21" customHeight="1">
      <c r="A20" s="517" t="str">
        <f t="shared" si="0"/>
        <v/>
      </c>
      <c r="B20" s="393"/>
      <c r="C20" s="394"/>
      <c r="D20" s="393"/>
      <c r="E20" s="394"/>
      <c r="F20" s="395"/>
      <c r="G20" s="392"/>
      <c r="H20" s="396"/>
      <c r="I20" s="396"/>
      <c r="J20" s="396"/>
      <c r="K20" s="396"/>
      <c r="L20" s="396"/>
      <c r="M20" s="396"/>
      <c r="N20" s="184"/>
      <c r="O20" s="184"/>
      <c r="P20" s="184"/>
      <c r="Q20" s="184"/>
      <c r="R20" s="184"/>
      <c r="S20" s="184"/>
      <c r="T20" s="184"/>
    </row>
    <row r="21" spans="1:20" ht="21" customHeight="1">
      <c r="A21" s="517" t="str">
        <f t="shared" si="0"/>
        <v/>
      </c>
      <c r="B21" s="393"/>
      <c r="C21" s="394"/>
      <c r="D21" s="393"/>
      <c r="E21" s="394"/>
      <c r="F21" s="395"/>
      <c r="G21" s="392"/>
      <c r="H21" s="396"/>
      <c r="I21" s="396"/>
      <c r="J21" s="396"/>
      <c r="K21" s="396"/>
      <c r="L21" s="396"/>
      <c r="M21" s="396"/>
      <c r="N21" s="184"/>
      <c r="O21" s="184"/>
      <c r="P21" s="184"/>
      <c r="Q21" s="184"/>
      <c r="R21" s="184"/>
      <c r="S21" s="184"/>
      <c r="T21" s="184"/>
    </row>
    <row r="22" spans="1:20" ht="21" customHeight="1">
      <c r="A22" s="517" t="str">
        <f t="shared" si="0"/>
        <v/>
      </c>
      <c r="B22" s="393"/>
      <c r="C22" s="394"/>
      <c r="D22" s="393"/>
      <c r="E22" s="394"/>
      <c r="F22" s="395"/>
      <c r="G22" s="392"/>
      <c r="H22" s="396"/>
      <c r="I22" s="396"/>
      <c r="J22" s="396"/>
      <c r="K22" s="396"/>
      <c r="L22" s="396"/>
      <c r="M22" s="396"/>
      <c r="N22" s="184"/>
      <c r="O22" s="184"/>
      <c r="P22" s="184"/>
      <c r="Q22" s="184"/>
      <c r="R22" s="184"/>
      <c r="S22" s="184"/>
      <c r="T22" s="184"/>
    </row>
    <row r="23" spans="1:20" ht="21" customHeight="1">
      <c r="A23" s="517" t="str">
        <f t="shared" si="0"/>
        <v/>
      </c>
      <c r="B23" s="393"/>
      <c r="C23" s="394"/>
      <c r="D23" s="393"/>
      <c r="E23" s="394"/>
      <c r="F23" s="395"/>
      <c r="G23" s="392"/>
      <c r="H23" s="396"/>
      <c r="I23" s="396"/>
      <c r="J23" s="396"/>
      <c r="K23" s="396"/>
      <c r="L23" s="396"/>
      <c r="M23" s="396"/>
      <c r="N23" s="184"/>
      <c r="O23" s="184"/>
      <c r="P23" s="184"/>
      <c r="Q23" s="184"/>
      <c r="R23" s="184"/>
      <c r="S23" s="184"/>
      <c r="T23" s="184"/>
    </row>
    <row r="24" spans="1:20" ht="21" customHeight="1">
      <c r="A24" s="517" t="str">
        <f t="shared" si="0"/>
        <v/>
      </c>
      <c r="B24" s="393"/>
      <c r="C24" s="394"/>
      <c r="D24" s="393"/>
      <c r="E24" s="394"/>
      <c r="F24" s="395"/>
      <c r="G24" s="392"/>
      <c r="H24" s="396"/>
      <c r="I24" s="396"/>
      <c r="J24" s="396"/>
      <c r="K24" s="396"/>
      <c r="L24" s="396"/>
      <c r="M24" s="396"/>
      <c r="N24" s="184"/>
      <c r="O24" s="184"/>
      <c r="P24" s="184"/>
      <c r="Q24" s="184"/>
      <c r="R24" s="184"/>
      <c r="S24" s="184"/>
      <c r="T24" s="184"/>
    </row>
    <row r="25" spans="1:20" ht="21" customHeight="1">
      <c r="A25" s="517" t="str">
        <f t="shared" si="0"/>
        <v/>
      </c>
      <c r="B25" s="393"/>
      <c r="C25" s="394"/>
      <c r="D25" s="393"/>
      <c r="E25" s="394"/>
      <c r="F25" s="395"/>
      <c r="G25" s="392"/>
      <c r="H25" s="396"/>
      <c r="I25" s="396"/>
      <c r="J25" s="396"/>
      <c r="K25" s="396"/>
      <c r="L25" s="396"/>
      <c r="M25" s="396"/>
      <c r="N25" s="184"/>
      <c r="O25" s="184"/>
      <c r="P25" s="184"/>
      <c r="Q25" s="184"/>
      <c r="R25" s="184"/>
      <c r="S25" s="184"/>
      <c r="T25" s="184"/>
    </row>
    <row r="26" spans="1:20" ht="21" customHeight="1">
      <c r="A26" s="517" t="str">
        <f t="shared" si="0"/>
        <v/>
      </c>
      <c r="B26" s="393"/>
      <c r="C26" s="394"/>
      <c r="D26" s="393"/>
      <c r="E26" s="394"/>
      <c r="F26" s="395"/>
      <c r="G26" s="392"/>
      <c r="H26" s="396"/>
      <c r="I26" s="396"/>
      <c r="J26" s="396"/>
      <c r="K26" s="396"/>
      <c r="L26" s="396"/>
      <c r="M26" s="396"/>
      <c r="N26" s="184"/>
      <c r="O26" s="184"/>
      <c r="P26" s="184"/>
      <c r="Q26" s="184"/>
      <c r="R26" s="184"/>
      <c r="S26" s="184"/>
      <c r="T26" s="184"/>
    </row>
    <row r="27" spans="1:20" ht="26.25" hidden="1">
      <c r="A27" s="187">
        <v>9</v>
      </c>
      <c r="B27" s="188" t="e">
        <f>[1]LIST!D18</f>
        <v>#REF!</v>
      </c>
      <c r="C27" s="182" t="e">
        <f>[1]LIST!H18</f>
        <v>#REF!</v>
      </c>
      <c r="D27" s="188" t="e">
        <f>[1]LIST!E18</f>
        <v>#REF!</v>
      </c>
      <c r="E27" s="182"/>
      <c r="F27" s="189" t="e">
        <f>[1]LIST!F18</f>
        <v>#REF!</v>
      </c>
      <c r="G27" s="190" t="e">
        <f>[1]LIST!C18</f>
        <v>#REF!</v>
      </c>
      <c r="H27" s="191"/>
      <c r="I27" s="191"/>
      <c r="J27" s="191"/>
      <c r="K27" s="191"/>
      <c r="L27" s="191"/>
      <c r="M27" s="191"/>
      <c r="N27" s="183"/>
      <c r="O27" s="183"/>
      <c r="P27" s="183"/>
      <c r="Q27" s="183"/>
      <c r="R27" s="183"/>
      <c r="S27" s="183"/>
      <c r="T27" s="183"/>
    </row>
    <row r="28" spans="1:20" ht="18.75" hidden="1">
      <c r="A28" s="192">
        <v>13</v>
      </c>
      <c r="B28" s="188" t="e">
        <f>[1]LIST!D19</f>
        <v>#REF!</v>
      </c>
      <c r="C28" s="182" t="e">
        <f>[1]LIST!H19</f>
        <v>#REF!</v>
      </c>
      <c r="D28" s="188" t="e">
        <f>[1]LIST!E19</f>
        <v>#REF!</v>
      </c>
      <c r="E28" s="182"/>
      <c r="F28" s="189" t="e">
        <f>[1]LIST!F19</f>
        <v>#REF!</v>
      </c>
      <c r="G28" s="190" t="e">
        <f>[1]LIST!C19</f>
        <v>#REF!</v>
      </c>
      <c r="H28" s="193"/>
      <c r="I28" s="193"/>
      <c r="J28" s="193"/>
      <c r="K28" s="193"/>
      <c r="L28" s="193"/>
      <c r="M28" s="193"/>
      <c r="N28" s="183"/>
      <c r="O28" s="183"/>
      <c r="P28" s="183"/>
      <c r="Q28" s="183"/>
      <c r="R28" s="183"/>
      <c r="S28" s="183"/>
      <c r="T28" s="183"/>
    </row>
    <row r="29" spans="1:20" ht="18.75" hidden="1">
      <c r="A29" s="192">
        <v>14</v>
      </c>
      <c r="B29" s="188" t="e">
        <f>[1]LIST!D20</f>
        <v>#REF!</v>
      </c>
      <c r="C29" s="182" t="e">
        <f>[1]LIST!H20</f>
        <v>#REF!</v>
      </c>
      <c r="D29" s="188" t="e">
        <f>[1]LIST!E20</f>
        <v>#REF!</v>
      </c>
      <c r="E29" s="182"/>
      <c r="F29" s="189" t="e">
        <f>[1]LIST!F20</f>
        <v>#REF!</v>
      </c>
      <c r="G29" s="190" t="e">
        <f>[1]LIST!C20</f>
        <v>#REF!</v>
      </c>
      <c r="H29" s="193"/>
      <c r="I29" s="193"/>
      <c r="J29" s="193"/>
      <c r="K29" s="193"/>
      <c r="L29" s="193"/>
      <c r="M29" s="193"/>
      <c r="N29" s="183"/>
      <c r="O29" s="183"/>
      <c r="P29" s="183"/>
      <c r="Q29" s="183"/>
      <c r="R29" s="183"/>
      <c r="S29" s="183"/>
      <c r="T29" s="183"/>
    </row>
    <row r="30" spans="1:20" ht="18.75" hidden="1">
      <c r="A30" s="192">
        <v>15</v>
      </c>
      <c r="B30" s="188" t="e">
        <f>[1]LIST!D21</f>
        <v>#REF!</v>
      </c>
      <c r="C30" s="182" t="e">
        <f>[1]LIST!H21</f>
        <v>#REF!</v>
      </c>
      <c r="D30" s="188" t="e">
        <f>[1]LIST!E21</f>
        <v>#REF!</v>
      </c>
      <c r="E30" s="182"/>
      <c r="F30" s="189" t="e">
        <f>[1]LIST!F21</f>
        <v>#REF!</v>
      </c>
      <c r="G30" s="190" t="e">
        <f>[1]LIST!C21</f>
        <v>#REF!</v>
      </c>
      <c r="H30" s="193"/>
      <c r="I30" s="193"/>
      <c r="J30" s="193"/>
      <c r="K30" s="193"/>
      <c r="L30" s="193"/>
      <c r="M30" s="193"/>
      <c r="N30" s="183"/>
      <c r="O30" s="183"/>
      <c r="P30" s="183"/>
      <c r="Q30" s="183"/>
      <c r="R30" s="183"/>
      <c r="S30" s="183"/>
      <c r="T30" s="183"/>
    </row>
    <row r="31" spans="1:20" ht="18.75" hidden="1">
      <c r="A31" s="192">
        <v>16</v>
      </c>
      <c r="B31" s="188" t="e">
        <f>[1]LIST!D22</f>
        <v>#REF!</v>
      </c>
      <c r="C31" s="182" t="e">
        <f>[1]LIST!H22</f>
        <v>#REF!</v>
      </c>
      <c r="D31" s="188" t="e">
        <f>[1]LIST!E22</f>
        <v>#REF!</v>
      </c>
      <c r="E31" s="182"/>
      <c r="F31" s="189" t="e">
        <f>[1]LIST!F22</f>
        <v>#REF!</v>
      </c>
      <c r="G31" s="190" t="e">
        <f>[1]LIST!C22</f>
        <v>#REF!</v>
      </c>
      <c r="H31" s="193"/>
      <c r="I31" s="193"/>
      <c r="J31" s="193"/>
      <c r="K31" s="193"/>
      <c r="L31" s="193"/>
      <c r="M31" s="193"/>
      <c r="N31" s="183"/>
      <c r="O31" s="183"/>
      <c r="P31" s="183"/>
      <c r="Q31" s="183"/>
      <c r="R31" s="183"/>
      <c r="S31" s="183"/>
      <c r="T31" s="183"/>
    </row>
    <row r="32" spans="1:20" ht="18.75">
      <c r="A32" s="183"/>
      <c r="B32" s="183"/>
      <c r="C32" s="183"/>
      <c r="D32" s="183"/>
      <c r="E32" s="183"/>
      <c r="F32" s="183"/>
      <c r="G32" s="183"/>
      <c r="H32" s="183"/>
      <c r="I32" s="183"/>
      <c r="J32" s="183"/>
      <c r="K32" s="183"/>
      <c r="L32" s="183"/>
      <c r="M32" s="183"/>
      <c r="N32" s="183"/>
      <c r="O32" s="183"/>
      <c r="P32" s="183"/>
      <c r="Q32" s="183"/>
      <c r="R32" s="183"/>
      <c r="S32" s="183"/>
      <c r="T32" s="183"/>
    </row>
    <row r="33" spans="1:20" ht="55.5" customHeight="1">
      <c r="A33" s="942" t="s">
        <v>1259</v>
      </c>
      <c r="B33" s="942"/>
      <c r="C33" s="402"/>
      <c r="D33" s="403" t="s">
        <v>1264</v>
      </c>
      <c r="E33" s="404"/>
      <c r="F33" s="943" t="s">
        <v>1260</v>
      </c>
      <c r="G33" s="943"/>
      <c r="H33" s="943"/>
      <c r="I33" s="404"/>
      <c r="J33" s="942" t="s">
        <v>1261</v>
      </c>
      <c r="K33" s="942"/>
      <c r="L33" s="942"/>
      <c r="M33" s="942"/>
      <c r="N33" s="183"/>
      <c r="O33" s="183"/>
      <c r="P33" s="183"/>
      <c r="Q33" s="183"/>
      <c r="R33" s="183"/>
      <c r="S33" s="183"/>
      <c r="T33" s="183"/>
    </row>
    <row r="34" spans="1:20" ht="18.75" customHeight="1">
      <c r="A34" s="940" t="s">
        <v>1296</v>
      </c>
      <c r="B34" s="941"/>
      <c r="C34" s="941"/>
      <c r="D34" s="941"/>
      <c r="E34" s="941"/>
      <c r="F34" s="941"/>
      <c r="G34" s="941"/>
      <c r="H34" s="941"/>
      <c r="I34" s="941"/>
      <c r="J34" s="941"/>
      <c r="K34" s="941"/>
      <c r="L34" s="941"/>
      <c r="M34" s="941"/>
      <c r="N34" s="183"/>
      <c r="O34" s="183"/>
      <c r="P34" s="183"/>
      <c r="Q34" s="183"/>
      <c r="R34" s="183"/>
      <c r="S34" s="183"/>
      <c r="T34" s="183"/>
    </row>
    <row r="35" spans="1:20" ht="18.75">
      <c r="A35" s="183"/>
      <c r="B35" s="183"/>
      <c r="C35" s="183"/>
      <c r="D35" s="183"/>
      <c r="E35" s="183"/>
      <c r="F35" s="183"/>
      <c r="G35" s="183"/>
      <c r="H35" s="183"/>
      <c r="I35" s="183"/>
      <c r="J35" s="183"/>
      <c r="K35" s="183"/>
      <c r="L35" s="183"/>
      <c r="M35" s="183"/>
      <c r="N35" s="183"/>
      <c r="O35" s="183"/>
      <c r="P35" s="183"/>
      <c r="Q35" s="183"/>
      <c r="R35" s="183"/>
      <c r="S35" s="183"/>
      <c r="T35" s="183"/>
    </row>
    <row r="36" spans="1:20" hidden="1"/>
    <row r="37" spans="1:20" hidden="1"/>
    <row r="38" spans="1:20" hidden="1"/>
    <row r="39" spans="1:20" hidden="1"/>
    <row r="40" spans="1:20" hidden="1"/>
    <row r="41" spans="1:20" hidden="1"/>
    <row r="42" spans="1:20" hidden="1"/>
    <row r="43" spans="1:20" hidden="1"/>
    <row r="44" spans="1:20" hidden="1"/>
    <row r="45" spans="1:20" hidden="1"/>
    <row r="46" spans="1:20" hidden="1"/>
    <row r="47" spans="1:20" hidden="1"/>
  </sheetData>
  <sheetProtection password="CDA0" sheet="1" objects="1" scenarios="1" formatCells="0" formatRows="0"/>
  <mergeCells count="22">
    <mergeCell ref="C1:D1"/>
    <mergeCell ref="K5:M5"/>
    <mergeCell ref="F7:F8"/>
    <mergeCell ref="E7:E8"/>
    <mergeCell ref="D7:D8"/>
    <mergeCell ref="D4:H4"/>
    <mergeCell ref="G3:I3"/>
    <mergeCell ref="J3:K3"/>
    <mergeCell ref="A2:M2"/>
    <mergeCell ref="G5:H5"/>
    <mergeCell ref="I5:J5"/>
    <mergeCell ref="B3:F3"/>
    <mergeCell ref="A34:M34"/>
    <mergeCell ref="A33:B33"/>
    <mergeCell ref="F33:H33"/>
    <mergeCell ref="J33:M33"/>
    <mergeCell ref="M7:M8"/>
    <mergeCell ref="H7:L7"/>
    <mergeCell ref="A7:A8"/>
    <mergeCell ref="B7:B8"/>
    <mergeCell ref="G7:G8"/>
    <mergeCell ref="C7:C8"/>
  </mergeCells>
  <printOptions horizontalCentered="1"/>
  <pageMargins left="0.11811023622047245" right="0.11811023622047245" top="0.19685039370078741" bottom="0.19685039370078741" header="0.31496062992125984" footer="0.11811023622047245"/>
  <pageSetup paperSize="9" scale="9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election activeCell="G9" sqref="G9"/>
    </sheetView>
  </sheetViews>
  <sheetFormatPr defaultColWidth="0" defaultRowHeight="15"/>
  <cols>
    <col min="1" max="1" width="7.28515625" customWidth="1"/>
    <col min="2" max="2" width="18.85546875" customWidth="1"/>
    <col min="3" max="3" width="19.28515625" customWidth="1"/>
    <col min="4" max="4" width="22.7109375" customWidth="1"/>
    <col min="5" max="5" width="7.42578125" customWidth="1"/>
    <col min="6" max="6" width="10" customWidth="1"/>
    <col min="7" max="7" width="21.5703125" customWidth="1"/>
    <col min="8" max="8" width="11.7109375" customWidth="1"/>
    <col min="9" max="9" width="10.28515625" customWidth="1"/>
    <col min="10" max="10" width="11.85546875" customWidth="1"/>
    <col min="11" max="11" width="10" customWidth="1"/>
    <col min="12" max="16384" width="10" hidden="1"/>
  </cols>
  <sheetData>
    <row r="1" spans="1:10" ht="18.75">
      <c r="A1" s="978" t="s">
        <v>990</v>
      </c>
      <c r="B1" s="978"/>
      <c r="C1" s="978"/>
      <c r="D1" s="978"/>
      <c r="E1" s="978"/>
      <c r="F1" s="978"/>
      <c r="G1" s="978"/>
      <c r="H1" s="978"/>
      <c r="I1" s="978"/>
      <c r="J1" s="978"/>
    </row>
    <row r="2" spans="1:10" ht="18.75">
      <c r="A2" s="985" t="s">
        <v>1262</v>
      </c>
      <c r="B2" s="986"/>
      <c r="C2" s="986"/>
      <c r="D2" s="986"/>
      <c r="E2" s="986"/>
      <c r="F2" s="986"/>
      <c r="G2" s="986"/>
      <c r="H2" s="987"/>
      <c r="I2" s="987"/>
      <c r="J2" s="988"/>
    </row>
    <row r="3" spans="1:10" ht="18.75">
      <c r="A3" s="409" t="s">
        <v>1282</v>
      </c>
      <c r="B3" s="989" t="str">
        <f>'प्रपत्र क'!B3</f>
        <v xml:space="preserve">      जिला शिक्षा अधिकारी माध्यमिक / प्रारम्भिक डीडवाना-कुचामन</v>
      </c>
      <c r="C3" s="990"/>
      <c r="D3" s="990"/>
      <c r="E3" s="990"/>
      <c r="F3" s="990"/>
      <c r="G3" s="315"/>
      <c r="H3" s="273" t="s">
        <v>1266</v>
      </c>
      <c r="I3" s="272" t="str">
        <f>'प्रपत्र क'!J3</f>
        <v>खो-खो</v>
      </c>
      <c r="J3" s="264"/>
    </row>
    <row r="4" spans="1:10" ht="18.75">
      <c r="A4" s="407" t="s">
        <v>991</v>
      </c>
      <c r="B4" s="316"/>
      <c r="C4" s="970" t="str">
        <f>'प्रपत्र क'!D4</f>
        <v xml:space="preserve">राजकीय उच्च माध्यमिक विद्यालय डसाणा खुर्द (मौलासर) </v>
      </c>
      <c r="D4" s="971"/>
      <c r="E4" s="971"/>
      <c r="F4" s="971"/>
      <c r="G4" s="972"/>
      <c r="H4" s="399" t="s">
        <v>1305</v>
      </c>
      <c r="I4" s="271" t="str">
        <f>'प्रपत्र क'!I5</f>
        <v>14/17/19 वर्ष</v>
      </c>
      <c r="J4" s="287" t="str">
        <f>'प्रपत्र क'!K5</f>
        <v>छात्र / छात्रा</v>
      </c>
    </row>
    <row r="5" spans="1:10" ht="20.25">
      <c r="A5" s="408" t="s">
        <v>992</v>
      </c>
      <c r="B5" s="275"/>
      <c r="C5" s="284">
        <f>'MASTER DATA'!E5</f>
        <v>45899</v>
      </c>
      <c r="D5" s="284">
        <f>'MASTER DATA'!H5</f>
        <v>45903</v>
      </c>
      <c r="E5" s="975" t="s">
        <v>993</v>
      </c>
      <c r="F5" s="976"/>
      <c r="G5" s="977"/>
      <c r="H5" s="276" t="s">
        <v>1267</v>
      </c>
      <c r="I5" s="272" t="str">
        <f>'प्रपत्र क'!K4</f>
        <v>डीडवाना-कुचामन</v>
      </c>
      <c r="J5" s="274"/>
    </row>
    <row r="6" spans="1:10" ht="19.5" customHeight="1">
      <c r="A6" s="973" t="s">
        <v>967</v>
      </c>
      <c r="B6" s="973" t="s">
        <v>994</v>
      </c>
      <c r="C6" s="973" t="s">
        <v>837</v>
      </c>
      <c r="D6" s="979" t="s">
        <v>970</v>
      </c>
      <c r="E6" s="973" t="s">
        <v>969</v>
      </c>
      <c r="F6" s="973" t="s">
        <v>980</v>
      </c>
      <c r="G6" s="984" t="s">
        <v>1271</v>
      </c>
      <c r="H6" s="974" t="s">
        <v>1269</v>
      </c>
      <c r="I6" s="980" t="s">
        <v>1268</v>
      </c>
      <c r="J6" s="980" t="s">
        <v>1252</v>
      </c>
    </row>
    <row r="7" spans="1:10" ht="24" customHeight="1">
      <c r="A7" s="973"/>
      <c r="B7" s="973"/>
      <c r="C7" s="973"/>
      <c r="D7" s="979"/>
      <c r="E7" s="973"/>
      <c r="F7" s="973"/>
      <c r="G7" s="984"/>
      <c r="H7" s="974"/>
      <c r="I7" s="981"/>
      <c r="J7" s="981"/>
    </row>
    <row r="8" spans="1:10" ht="18.75" customHeight="1">
      <c r="A8" s="280" t="str">
        <f>IF('प्रपत्र क'!$B9="","",'प्रपत्र क'!A9)</f>
        <v/>
      </c>
      <c r="B8" s="279" t="str">
        <f>IF('प्रपत्र क'!$B9="","",'प्रपत्र क'!B9)</f>
        <v/>
      </c>
      <c r="C8" s="279" t="str">
        <f>IF('प्रपत्र क'!$D9="","",'प्रपत्र क'!D9)</f>
        <v/>
      </c>
      <c r="D8" s="277" t="str">
        <f>IF('प्रपत्र क'!$E9="","",'प्रपत्र क'!E9)</f>
        <v/>
      </c>
      <c r="E8" s="277" t="str">
        <f>IF('प्रपत्र क'!$C9="","",'प्रपत्र क'!C9)</f>
        <v/>
      </c>
      <c r="F8" s="281" t="str">
        <f>IF('प्रपत्र क'!$F9="","",'प्रपत्र क'!F9)</f>
        <v/>
      </c>
      <c r="G8" s="278"/>
      <c r="H8" s="282"/>
      <c r="I8" s="277" t="str">
        <f>IF('प्रपत्र क'!$G9="","",'प्रपत्र क'!G9)</f>
        <v/>
      </c>
      <c r="J8" s="283"/>
    </row>
    <row r="9" spans="1:10" ht="18.75" customHeight="1">
      <c r="A9" s="280" t="str">
        <f>IF('प्रपत्र क'!$B10="","",'प्रपत्र क'!A10)</f>
        <v/>
      </c>
      <c r="B9" s="279" t="str">
        <f>IF('प्रपत्र क'!$B10="","",'प्रपत्र क'!B10)</f>
        <v/>
      </c>
      <c r="C9" s="279" t="str">
        <f>IF('प्रपत्र क'!$D10="","",'प्रपत्र क'!D10)</f>
        <v/>
      </c>
      <c r="D9" s="277" t="str">
        <f>IF('प्रपत्र क'!$E10="","",'प्रपत्र क'!E10)</f>
        <v/>
      </c>
      <c r="E9" s="277" t="str">
        <f>IF('प्रपत्र क'!$C10="","",'प्रपत्र क'!C10)</f>
        <v/>
      </c>
      <c r="F9" s="281" t="str">
        <f>IF('प्रपत्र क'!$F10="","",'प्रपत्र क'!F10)</f>
        <v/>
      </c>
      <c r="G9" s="278"/>
      <c r="H9" s="282"/>
      <c r="I9" s="277" t="str">
        <f>IF('प्रपत्र क'!$G10="","",'प्रपत्र क'!G10)</f>
        <v/>
      </c>
      <c r="J9" s="283"/>
    </row>
    <row r="10" spans="1:10" ht="18.75" customHeight="1">
      <c r="A10" s="280" t="str">
        <f>IF('प्रपत्र क'!$B11="","",'प्रपत्र क'!A11)</f>
        <v/>
      </c>
      <c r="B10" s="279" t="str">
        <f>IF('प्रपत्र क'!$B11="","",'प्रपत्र क'!B11)</f>
        <v/>
      </c>
      <c r="C10" s="279" t="str">
        <f>IF('प्रपत्र क'!$D11="","",'प्रपत्र क'!D11)</f>
        <v/>
      </c>
      <c r="D10" s="277" t="str">
        <f>IF('प्रपत्र क'!$E11="","",'प्रपत्र क'!E11)</f>
        <v/>
      </c>
      <c r="E10" s="277" t="str">
        <f>IF('प्रपत्र क'!$C11="","",'प्रपत्र क'!C11)</f>
        <v/>
      </c>
      <c r="F10" s="281" t="str">
        <f>IF('प्रपत्र क'!$F11="","",'प्रपत्र क'!F11)</f>
        <v/>
      </c>
      <c r="G10" s="278"/>
      <c r="H10" s="282"/>
      <c r="I10" s="277" t="str">
        <f>IF('प्रपत्र क'!$G11="","",'प्रपत्र क'!G11)</f>
        <v/>
      </c>
      <c r="J10" s="283"/>
    </row>
    <row r="11" spans="1:10" ht="18.75" customHeight="1">
      <c r="A11" s="280" t="str">
        <f>IF('प्रपत्र क'!$B12="","",'प्रपत्र क'!A12)</f>
        <v/>
      </c>
      <c r="B11" s="279" t="str">
        <f>IF('प्रपत्र क'!$B12="","",'प्रपत्र क'!B12)</f>
        <v/>
      </c>
      <c r="C11" s="279" t="str">
        <f>IF('प्रपत्र क'!$D12="","",'प्रपत्र क'!D12)</f>
        <v/>
      </c>
      <c r="D11" s="277" t="str">
        <f>IF('प्रपत्र क'!$E12="","",'प्रपत्र क'!E12)</f>
        <v/>
      </c>
      <c r="E11" s="277" t="str">
        <f>IF('प्रपत्र क'!$C12="","",'प्रपत्र क'!C12)</f>
        <v/>
      </c>
      <c r="F11" s="281" t="str">
        <f>IF('प्रपत्र क'!$F12="","",'प्रपत्र क'!F12)</f>
        <v/>
      </c>
      <c r="G11" s="278"/>
      <c r="H11" s="282"/>
      <c r="I11" s="277" t="str">
        <f>IF('प्रपत्र क'!$G12="","",'प्रपत्र क'!G12)</f>
        <v/>
      </c>
      <c r="J11" s="283"/>
    </row>
    <row r="12" spans="1:10" ht="18.75" customHeight="1">
      <c r="A12" s="280" t="str">
        <f>IF('प्रपत्र क'!$B13="","",'प्रपत्र क'!A13)</f>
        <v/>
      </c>
      <c r="B12" s="279" t="str">
        <f>IF('प्रपत्र क'!$B13="","",'प्रपत्र क'!B13)</f>
        <v/>
      </c>
      <c r="C12" s="279" t="str">
        <f>IF('प्रपत्र क'!$D13="","",'प्रपत्र क'!D13)</f>
        <v/>
      </c>
      <c r="D12" s="277" t="str">
        <f>IF('प्रपत्र क'!$E13="","",'प्रपत्र क'!E13)</f>
        <v/>
      </c>
      <c r="E12" s="277" t="str">
        <f>IF('प्रपत्र क'!$C13="","",'प्रपत्र क'!C13)</f>
        <v/>
      </c>
      <c r="F12" s="281" t="str">
        <f>IF('प्रपत्र क'!$F13="","",'प्रपत्र क'!F13)</f>
        <v/>
      </c>
      <c r="G12" s="278"/>
      <c r="H12" s="282"/>
      <c r="I12" s="277" t="str">
        <f>IF('प्रपत्र क'!$G13="","",'प्रपत्र क'!G13)</f>
        <v/>
      </c>
      <c r="J12" s="283"/>
    </row>
    <row r="13" spans="1:10" ht="18.75" customHeight="1">
      <c r="A13" s="280" t="str">
        <f>IF('प्रपत्र क'!$B14="","",'प्रपत्र क'!A14)</f>
        <v/>
      </c>
      <c r="B13" s="279" t="str">
        <f>IF('प्रपत्र क'!$B14="","",'प्रपत्र क'!B14)</f>
        <v/>
      </c>
      <c r="C13" s="279" t="str">
        <f>IF('प्रपत्र क'!$D14="","",'प्रपत्र क'!D14)</f>
        <v/>
      </c>
      <c r="D13" s="277" t="str">
        <f>IF('प्रपत्र क'!$E14="","",'प्रपत्र क'!E14)</f>
        <v/>
      </c>
      <c r="E13" s="277" t="str">
        <f>IF('प्रपत्र क'!$C14="","",'प्रपत्र क'!C14)</f>
        <v/>
      </c>
      <c r="F13" s="281" t="str">
        <f>IF('प्रपत्र क'!$F14="","",'प्रपत्र क'!F14)</f>
        <v/>
      </c>
      <c r="G13" s="278"/>
      <c r="H13" s="282"/>
      <c r="I13" s="277" t="str">
        <f>IF('प्रपत्र क'!$G14="","",'प्रपत्र क'!G14)</f>
        <v/>
      </c>
      <c r="J13" s="283"/>
    </row>
    <row r="14" spans="1:10" ht="18.75" customHeight="1">
      <c r="A14" s="280" t="str">
        <f>IF('प्रपत्र क'!$B15="","",'प्रपत्र क'!A15)</f>
        <v/>
      </c>
      <c r="B14" s="279" t="str">
        <f>IF('प्रपत्र क'!$B15="","",'प्रपत्र क'!B15)</f>
        <v/>
      </c>
      <c r="C14" s="279" t="str">
        <f>IF('प्रपत्र क'!$D15="","",'प्रपत्र क'!D15)</f>
        <v/>
      </c>
      <c r="D14" s="277" t="str">
        <f>IF('प्रपत्र क'!$E15="","",'प्रपत्र क'!E15)</f>
        <v/>
      </c>
      <c r="E14" s="277" t="str">
        <f>IF('प्रपत्र क'!$C15="","",'प्रपत्र क'!C15)</f>
        <v/>
      </c>
      <c r="F14" s="281" t="str">
        <f>IF('प्रपत्र क'!$F15="","",'प्रपत्र क'!F15)</f>
        <v/>
      </c>
      <c r="G14" s="278"/>
      <c r="H14" s="282"/>
      <c r="I14" s="277" t="str">
        <f>IF('प्रपत्र क'!$G15="","",'प्रपत्र क'!G15)</f>
        <v/>
      </c>
      <c r="J14" s="283"/>
    </row>
    <row r="15" spans="1:10" ht="18.75" customHeight="1">
      <c r="A15" s="280" t="str">
        <f>IF('प्रपत्र क'!$B16="","",'प्रपत्र क'!A16)</f>
        <v/>
      </c>
      <c r="B15" s="279" t="str">
        <f>IF('प्रपत्र क'!$B16="","",'प्रपत्र क'!B16)</f>
        <v/>
      </c>
      <c r="C15" s="279" t="str">
        <f>IF('प्रपत्र क'!$D16="","",'प्रपत्र क'!D16)</f>
        <v/>
      </c>
      <c r="D15" s="277" t="str">
        <f>IF('प्रपत्र क'!$E16="","",'प्रपत्र क'!E16)</f>
        <v/>
      </c>
      <c r="E15" s="277" t="str">
        <f>IF('प्रपत्र क'!$C16="","",'प्रपत्र क'!C16)</f>
        <v/>
      </c>
      <c r="F15" s="281" t="str">
        <f>IF('प्रपत्र क'!$F16="","",'प्रपत्र क'!F16)</f>
        <v/>
      </c>
      <c r="G15" s="278"/>
      <c r="H15" s="282"/>
      <c r="I15" s="277" t="str">
        <f>IF('प्रपत्र क'!$G16="","",'प्रपत्र क'!G16)</f>
        <v/>
      </c>
      <c r="J15" s="283"/>
    </row>
    <row r="16" spans="1:10" ht="18.75" customHeight="1">
      <c r="A16" s="280" t="str">
        <f>IF('प्रपत्र क'!$B17="","",'प्रपत्र क'!A17)</f>
        <v/>
      </c>
      <c r="B16" s="279" t="str">
        <f>IF('प्रपत्र क'!$B17="","",'प्रपत्र क'!B17)</f>
        <v/>
      </c>
      <c r="C16" s="279" t="str">
        <f>IF('प्रपत्र क'!$D17="","",'प्रपत्र क'!D17)</f>
        <v/>
      </c>
      <c r="D16" s="277" t="str">
        <f>IF('प्रपत्र क'!$E17="","",'प्रपत्र क'!E17)</f>
        <v/>
      </c>
      <c r="E16" s="277" t="str">
        <f>IF('प्रपत्र क'!$C17="","",'प्रपत्र क'!C17)</f>
        <v/>
      </c>
      <c r="F16" s="281" t="str">
        <f>IF('प्रपत्र क'!$F17="","",'प्रपत्र क'!F17)</f>
        <v/>
      </c>
      <c r="G16" s="278"/>
      <c r="H16" s="282"/>
      <c r="I16" s="277" t="str">
        <f>IF('प्रपत्र क'!$G17="","",'प्रपत्र क'!G17)</f>
        <v/>
      </c>
      <c r="J16" s="283"/>
    </row>
    <row r="17" spans="1:10" ht="18.75" customHeight="1">
      <c r="A17" s="280" t="str">
        <f>IF('प्रपत्र क'!$B18="","",'प्रपत्र क'!A18)</f>
        <v/>
      </c>
      <c r="B17" s="279" t="str">
        <f>IF('प्रपत्र क'!$B18="","",'प्रपत्र क'!B18)</f>
        <v/>
      </c>
      <c r="C17" s="279" t="str">
        <f>IF('प्रपत्र क'!$D18="","",'प्रपत्र क'!D18)</f>
        <v/>
      </c>
      <c r="D17" s="277" t="str">
        <f>IF('प्रपत्र क'!$E18="","",'प्रपत्र क'!E18)</f>
        <v/>
      </c>
      <c r="E17" s="277" t="str">
        <f>IF('प्रपत्र क'!$C18="","",'प्रपत्र क'!C18)</f>
        <v/>
      </c>
      <c r="F17" s="281" t="str">
        <f>IF('प्रपत्र क'!$F18="","",'प्रपत्र क'!F18)</f>
        <v/>
      </c>
      <c r="G17" s="278"/>
      <c r="H17" s="282"/>
      <c r="I17" s="277" t="str">
        <f>IF('प्रपत्र क'!$G18="","",'प्रपत्र क'!G18)</f>
        <v/>
      </c>
      <c r="J17" s="283"/>
    </row>
    <row r="18" spans="1:10" ht="18.75" customHeight="1">
      <c r="A18" s="280" t="str">
        <f>IF('प्रपत्र क'!$B19="","",'प्रपत्र क'!A19)</f>
        <v/>
      </c>
      <c r="B18" s="279" t="str">
        <f>IF('प्रपत्र क'!$B19="","",'प्रपत्र क'!B19)</f>
        <v/>
      </c>
      <c r="C18" s="279" t="str">
        <f>IF('प्रपत्र क'!$D19="","",'प्रपत्र क'!D19)</f>
        <v/>
      </c>
      <c r="D18" s="277" t="str">
        <f>IF('प्रपत्र क'!$E19="","",'प्रपत्र क'!E19)</f>
        <v/>
      </c>
      <c r="E18" s="277" t="str">
        <f>IF('प्रपत्र क'!$C19="","",'प्रपत्र क'!C19)</f>
        <v/>
      </c>
      <c r="F18" s="281" t="str">
        <f>IF('प्रपत्र क'!$F19="","",'प्रपत्र क'!F19)</f>
        <v/>
      </c>
      <c r="G18" s="278"/>
      <c r="H18" s="282"/>
      <c r="I18" s="277" t="str">
        <f>IF('प्रपत्र क'!$G19="","",'प्रपत्र क'!G19)</f>
        <v/>
      </c>
      <c r="J18" s="283"/>
    </row>
    <row r="19" spans="1:10" ht="18.75" customHeight="1">
      <c r="A19" s="280" t="str">
        <f>IF('प्रपत्र क'!$B20="","",'प्रपत्र क'!A20)</f>
        <v/>
      </c>
      <c r="B19" s="279" t="str">
        <f>IF('प्रपत्र क'!$B20="","",'प्रपत्र क'!B20)</f>
        <v/>
      </c>
      <c r="C19" s="279" t="str">
        <f>IF('प्रपत्र क'!$D20="","",'प्रपत्र क'!D20)</f>
        <v/>
      </c>
      <c r="D19" s="277" t="str">
        <f>IF('प्रपत्र क'!$E20="","",'प्रपत्र क'!E20)</f>
        <v/>
      </c>
      <c r="E19" s="277" t="str">
        <f>IF('प्रपत्र क'!$C20="","",'प्रपत्र क'!C20)</f>
        <v/>
      </c>
      <c r="F19" s="281" t="str">
        <f>IF('प्रपत्र क'!$F20="","",'प्रपत्र क'!F20)</f>
        <v/>
      </c>
      <c r="G19" s="278"/>
      <c r="H19" s="282"/>
      <c r="I19" s="277" t="str">
        <f>IF('प्रपत्र क'!$G20="","",'प्रपत्र क'!G20)</f>
        <v/>
      </c>
      <c r="J19" s="283"/>
    </row>
    <row r="20" spans="1:10" ht="18.75" customHeight="1">
      <c r="A20" s="280" t="str">
        <f>IF('प्रपत्र क'!$B21="","",'प्रपत्र क'!A21)</f>
        <v/>
      </c>
      <c r="B20" s="279" t="str">
        <f>IF('प्रपत्र क'!$B21="","",'प्रपत्र क'!B21)</f>
        <v/>
      </c>
      <c r="C20" s="279" t="str">
        <f>IF('प्रपत्र क'!$D21="","",'प्रपत्र क'!D21)</f>
        <v/>
      </c>
      <c r="D20" s="277" t="str">
        <f>IF('प्रपत्र क'!$E21="","",'प्रपत्र क'!E21)</f>
        <v/>
      </c>
      <c r="E20" s="277" t="str">
        <f>IF('प्रपत्र क'!$C21="","",'प्रपत्र क'!C21)</f>
        <v/>
      </c>
      <c r="F20" s="281" t="str">
        <f>IF('प्रपत्र क'!$F21="","",'प्रपत्र क'!F21)</f>
        <v/>
      </c>
      <c r="G20" s="278"/>
      <c r="H20" s="282"/>
      <c r="I20" s="277" t="str">
        <f>IF('प्रपत्र क'!$G21="","",'प्रपत्र क'!G21)</f>
        <v/>
      </c>
      <c r="J20" s="283"/>
    </row>
    <row r="21" spans="1:10" ht="18.75" customHeight="1">
      <c r="A21" s="280" t="str">
        <f>IF('प्रपत्र क'!$B22="","",'प्रपत्र क'!A22)</f>
        <v/>
      </c>
      <c r="B21" s="279" t="str">
        <f>IF('प्रपत्र क'!$B22="","",'प्रपत्र क'!B22)</f>
        <v/>
      </c>
      <c r="C21" s="279" t="str">
        <f>IF('प्रपत्र क'!$D22="","",'प्रपत्र क'!D22)</f>
        <v/>
      </c>
      <c r="D21" s="277" t="str">
        <f>IF('प्रपत्र क'!$E22="","",'प्रपत्र क'!E22)</f>
        <v/>
      </c>
      <c r="E21" s="277" t="str">
        <f>IF('प्रपत्र क'!$C22="","",'प्रपत्र क'!C22)</f>
        <v/>
      </c>
      <c r="F21" s="281" t="str">
        <f>IF('प्रपत्र क'!$F22="","",'प्रपत्र क'!F22)</f>
        <v/>
      </c>
      <c r="G21" s="278"/>
      <c r="H21" s="282"/>
      <c r="I21" s="277" t="str">
        <f>IF('प्रपत्र क'!$G22="","",'प्रपत्र क'!G22)</f>
        <v/>
      </c>
      <c r="J21" s="283"/>
    </row>
    <row r="22" spans="1:10" ht="18.75" customHeight="1">
      <c r="A22" s="280" t="str">
        <f>IF('प्रपत्र क'!$B23="","",'प्रपत्र क'!A23)</f>
        <v/>
      </c>
      <c r="B22" s="279" t="str">
        <f>IF('प्रपत्र क'!$B23="","",'प्रपत्र क'!B23)</f>
        <v/>
      </c>
      <c r="C22" s="279" t="str">
        <f>IF('प्रपत्र क'!$D23="","",'प्रपत्र क'!D23)</f>
        <v/>
      </c>
      <c r="D22" s="277" t="str">
        <f>IF('प्रपत्र क'!$E23="","",'प्रपत्र क'!E23)</f>
        <v/>
      </c>
      <c r="E22" s="277" t="str">
        <f>IF('प्रपत्र क'!$C23="","",'प्रपत्र क'!C23)</f>
        <v/>
      </c>
      <c r="F22" s="281" t="str">
        <f>IF('प्रपत्र क'!$F23="","",'प्रपत्र क'!F23)</f>
        <v/>
      </c>
      <c r="G22" s="278"/>
      <c r="H22" s="282"/>
      <c r="I22" s="277" t="str">
        <f>IF('प्रपत्र क'!$G23="","",'प्रपत्र क'!G23)</f>
        <v/>
      </c>
      <c r="J22" s="283"/>
    </row>
    <row r="23" spans="1:10" ht="18.75" customHeight="1">
      <c r="A23" s="280" t="str">
        <f>IF('प्रपत्र क'!$B24="","",'प्रपत्र क'!A24)</f>
        <v/>
      </c>
      <c r="B23" s="279" t="str">
        <f>IF('प्रपत्र क'!$B24="","",'प्रपत्र क'!B24)</f>
        <v/>
      </c>
      <c r="C23" s="279" t="str">
        <f>IF('प्रपत्र क'!$D24="","",'प्रपत्र क'!D24)</f>
        <v/>
      </c>
      <c r="D23" s="277" t="str">
        <f>IF('प्रपत्र क'!$E24="","",'प्रपत्र क'!E24)</f>
        <v/>
      </c>
      <c r="E23" s="277" t="str">
        <f>IF('प्रपत्र क'!$C24="","",'प्रपत्र क'!C24)</f>
        <v/>
      </c>
      <c r="F23" s="281" t="str">
        <f>IF('प्रपत्र क'!$F24="","",'प्रपत्र क'!F24)</f>
        <v/>
      </c>
      <c r="G23" s="278"/>
      <c r="H23" s="282"/>
      <c r="I23" s="277" t="str">
        <f>IF('प्रपत्र क'!$G24="","",'प्रपत्र क'!G24)</f>
        <v/>
      </c>
      <c r="J23" s="283"/>
    </row>
    <row r="24" spans="1:10" ht="18.75" customHeight="1">
      <c r="A24" s="280" t="str">
        <f>IF('प्रपत्र क'!$B25="","",'प्रपत्र क'!A25)</f>
        <v/>
      </c>
      <c r="B24" s="279" t="str">
        <f>IF('प्रपत्र क'!$B25="","",'प्रपत्र क'!B25)</f>
        <v/>
      </c>
      <c r="C24" s="279" t="str">
        <f>IF('प्रपत्र क'!$D25="","",'प्रपत्र क'!D25)</f>
        <v/>
      </c>
      <c r="D24" s="277" t="str">
        <f>IF('प्रपत्र क'!$E25="","",'प्रपत्र क'!E25)</f>
        <v/>
      </c>
      <c r="E24" s="277" t="str">
        <f>IF('प्रपत्र क'!$C25="","",'प्रपत्र क'!C25)</f>
        <v/>
      </c>
      <c r="F24" s="281" t="str">
        <f>IF('प्रपत्र क'!$F25="","",'प्रपत्र क'!F25)</f>
        <v/>
      </c>
      <c r="G24" s="278"/>
      <c r="H24" s="282"/>
      <c r="I24" s="277" t="str">
        <f>IF('प्रपत्र क'!$G25="","",'प्रपत्र क'!G25)</f>
        <v/>
      </c>
      <c r="J24" s="283"/>
    </row>
    <row r="25" spans="1:10" ht="18.75" customHeight="1">
      <c r="A25" s="280" t="str">
        <f>IF('प्रपत्र क'!$B26="","",'प्रपत्र क'!A26)</f>
        <v/>
      </c>
      <c r="B25" s="279" t="str">
        <f>IF('प्रपत्र क'!$B26="","",'प्रपत्र क'!B26)</f>
        <v/>
      </c>
      <c r="C25" s="279" t="str">
        <f>IF('प्रपत्र क'!$D26="","",'प्रपत्र क'!D26)</f>
        <v/>
      </c>
      <c r="D25" s="277" t="str">
        <f>IF('प्रपत्र क'!$E26="","",'प्रपत्र क'!E26)</f>
        <v/>
      </c>
      <c r="E25" s="277" t="str">
        <f>IF('प्रपत्र क'!$C26="","",'प्रपत्र क'!C26)</f>
        <v/>
      </c>
      <c r="F25" s="281" t="str">
        <f>IF('प्रपत्र क'!$F26="","",'प्रपत्र क'!F26)</f>
        <v/>
      </c>
      <c r="G25" s="278"/>
      <c r="H25" s="282"/>
      <c r="I25" s="277" t="str">
        <f>IF('प्रपत्र क'!$G26="","",'प्रपत्र क'!G26)</f>
        <v/>
      </c>
      <c r="J25" s="283"/>
    </row>
    <row r="26" spans="1:10" ht="6" customHeight="1">
      <c r="A26" s="184"/>
      <c r="B26" s="184"/>
      <c r="C26" s="184"/>
      <c r="D26" s="184"/>
      <c r="E26" s="184"/>
      <c r="F26" s="184"/>
      <c r="G26" s="184"/>
      <c r="H26" s="183"/>
      <c r="I26" s="183"/>
      <c r="J26" s="183"/>
    </row>
    <row r="27" spans="1:10" ht="18.75">
      <c r="A27" s="410" t="s">
        <v>995</v>
      </c>
      <c r="B27" s="194"/>
      <c r="C27" s="194"/>
      <c r="D27" s="194"/>
      <c r="E27" s="194"/>
      <c r="F27" s="194"/>
      <c r="G27" s="184"/>
      <c r="H27" s="183"/>
      <c r="I27" s="183"/>
      <c r="J27" s="183"/>
    </row>
    <row r="28" spans="1:10" ht="20.25" customHeight="1">
      <c r="A28" s="410" t="s">
        <v>1270</v>
      </c>
      <c r="B28" s="410"/>
      <c r="C28" s="410"/>
      <c r="D28" s="410"/>
      <c r="E28" s="410"/>
      <c r="F28" s="410"/>
      <c r="G28" s="184"/>
      <c r="H28" s="183"/>
      <c r="I28" s="183"/>
      <c r="J28" s="183"/>
    </row>
    <row r="29" spans="1:10" ht="18.75">
      <c r="A29" s="184"/>
      <c r="B29" s="184"/>
      <c r="C29" s="184"/>
      <c r="D29" s="184"/>
      <c r="E29" s="184"/>
      <c r="F29" s="184"/>
      <c r="G29" s="184"/>
      <c r="H29" s="183"/>
      <c r="I29" s="183"/>
      <c r="J29" s="183"/>
    </row>
    <row r="30" spans="1:10" ht="18.75">
      <c r="A30" s="184"/>
      <c r="B30" s="184"/>
      <c r="C30" s="184"/>
      <c r="D30" s="184"/>
      <c r="E30" s="184"/>
      <c r="F30" s="184"/>
      <c r="G30" s="184"/>
      <c r="H30" s="183"/>
      <c r="I30" s="183"/>
      <c r="J30" s="183"/>
    </row>
    <row r="31" spans="1:10" ht="18.75">
      <c r="A31" s="982" t="s">
        <v>996</v>
      </c>
      <c r="B31" s="982"/>
      <c r="C31" s="60"/>
      <c r="D31" s="405" t="s">
        <v>996</v>
      </c>
      <c r="E31" s="60"/>
      <c r="F31" s="982" t="s">
        <v>997</v>
      </c>
      <c r="G31" s="982"/>
      <c r="H31" s="982" t="s">
        <v>998</v>
      </c>
      <c r="I31" s="982"/>
      <c r="J31" s="982"/>
    </row>
    <row r="32" spans="1:10" ht="18.75">
      <c r="A32" s="983" t="s">
        <v>999</v>
      </c>
      <c r="B32" s="983"/>
      <c r="C32" s="60"/>
      <c r="D32" s="406" t="s">
        <v>1000</v>
      </c>
      <c r="E32" s="60"/>
      <c r="F32" s="983" t="s">
        <v>996</v>
      </c>
      <c r="G32" s="983"/>
      <c r="H32" s="983" t="s">
        <v>1001</v>
      </c>
      <c r="I32" s="983"/>
      <c r="J32" s="983"/>
    </row>
    <row r="33" spans="1:13">
      <c r="A33" s="940" t="s">
        <v>1296</v>
      </c>
      <c r="B33" s="941"/>
      <c r="C33" s="941"/>
      <c r="D33" s="941"/>
      <c r="E33" s="941"/>
      <c r="F33" s="941"/>
      <c r="G33" s="941"/>
      <c r="H33" s="941"/>
      <c r="I33" s="941"/>
      <c r="J33" s="941"/>
      <c r="K33" s="941"/>
      <c r="L33" s="941"/>
      <c r="M33" s="941"/>
    </row>
  </sheetData>
  <sheetProtection password="CDA0" sheet="1" objects="1" scenarios="1" formatCells="0" formatRows="0"/>
  <mergeCells count="22">
    <mergeCell ref="A1:J1"/>
    <mergeCell ref="D6:D7"/>
    <mergeCell ref="J6:J7"/>
    <mergeCell ref="A31:B31"/>
    <mergeCell ref="H32:J32"/>
    <mergeCell ref="F32:G32"/>
    <mergeCell ref="C6:C7"/>
    <mergeCell ref="F31:G31"/>
    <mergeCell ref="A6:A7"/>
    <mergeCell ref="I6:I7"/>
    <mergeCell ref="G6:G7"/>
    <mergeCell ref="A32:B32"/>
    <mergeCell ref="F6:F7"/>
    <mergeCell ref="H31:J31"/>
    <mergeCell ref="A2:J2"/>
    <mergeCell ref="B3:F3"/>
    <mergeCell ref="C4:G4"/>
    <mergeCell ref="A33:M33"/>
    <mergeCell ref="B6:B7"/>
    <mergeCell ref="E6:E7"/>
    <mergeCell ref="H6:H7"/>
    <mergeCell ref="E5:G5"/>
  </mergeCells>
  <printOptions horizontalCentered="1"/>
  <pageMargins left="0" right="0" top="0" bottom="0" header="0" footer="0"/>
  <pageSetup paperSize="9" scale="9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1"/>
  <sheetViews>
    <sheetView showGridLines="0" topLeftCell="A2" workbookViewId="0">
      <selection activeCell="N11" sqref="N11"/>
    </sheetView>
  </sheetViews>
  <sheetFormatPr defaultColWidth="0" defaultRowHeight="15"/>
  <cols>
    <col min="1" max="1" width="6.7109375" customWidth="1"/>
    <col min="2" max="2" width="16.7109375" customWidth="1"/>
    <col min="3" max="3" width="17.28515625" customWidth="1"/>
    <col min="4" max="4" width="21.7109375" customWidth="1"/>
    <col min="5" max="5" width="6.42578125" customWidth="1"/>
    <col min="6" max="6" width="10.140625" customWidth="1"/>
    <col min="7" max="7" width="19" customWidth="1"/>
    <col min="8" max="8" width="10.42578125" customWidth="1"/>
    <col min="9" max="9" width="8.85546875" customWidth="1"/>
    <col min="10" max="10" width="6.7109375" customWidth="1"/>
    <col min="11" max="11" width="7.42578125" customWidth="1"/>
    <col min="12" max="12" width="13.7109375" customWidth="1"/>
    <col min="13" max="13" width="10" customWidth="1"/>
    <col min="14" max="22" width="0" hidden="1" customWidth="1"/>
    <col min="23" max="16384" width="10" hidden="1"/>
  </cols>
  <sheetData>
    <row r="1" spans="1:22" ht="17.25" customHeight="1">
      <c r="A1" s="996" t="s">
        <v>1002</v>
      </c>
      <c r="B1" s="987"/>
      <c r="C1" s="987"/>
      <c r="D1" s="987"/>
      <c r="E1" s="987"/>
      <c r="F1" s="987"/>
      <c r="G1" s="987"/>
      <c r="H1" s="987"/>
      <c r="I1" s="987"/>
      <c r="J1" s="987"/>
      <c r="K1" s="987"/>
      <c r="L1" s="988"/>
      <c r="M1" s="183"/>
      <c r="N1" s="183"/>
      <c r="O1" s="183"/>
      <c r="P1" s="183"/>
      <c r="Q1" s="183"/>
      <c r="R1" s="183"/>
      <c r="S1" s="183"/>
      <c r="T1" s="183"/>
      <c r="U1" s="183"/>
      <c r="V1" s="183"/>
    </row>
    <row r="2" spans="1:22" ht="18.75">
      <c r="A2" s="999" t="s">
        <v>1272</v>
      </c>
      <c r="B2" s="1000"/>
      <c r="C2" s="1000"/>
      <c r="D2" s="1000"/>
      <c r="E2" s="1000"/>
      <c r="F2" s="1000"/>
      <c r="G2" s="1000"/>
      <c r="H2" s="1000"/>
      <c r="I2" s="1000"/>
      <c r="J2" s="1000"/>
      <c r="K2" s="1000"/>
      <c r="L2" s="1001"/>
      <c r="M2" s="183"/>
      <c r="N2" s="183"/>
      <c r="O2" s="183"/>
      <c r="P2" s="183"/>
      <c r="Q2" s="183"/>
      <c r="R2" s="183"/>
      <c r="S2" s="183"/>
      <c r="T2" s="183"/>
      <c r="U2" s="183"/>
      <c r="V2" s="183"/>
    </row>
    <row r="3" spans="1:22" ht="18.75">
      <c r="A3" s="285" t="s">
        <v>1276</v>
      </c>
      <c r="B3" s="1008" t="str">
        <f>'प्रपत्र क'!B3</f>
        <v xml:space="preserve">      जिला शिक्षा अधिकारी माध्यमिक / प्रारम्भिक डीडवाना-कुचामन</v>
      </c>
      <c r="C3" s="1009"/>
      <c r="D3" s="1010"/>
      <c r="E3" s="1003" t="s">
        <v>1003</v>
      </c>
      <c r="F3" s="1004"/>
      <c r="G3" s="1005" t="str">
        <f>'प्रपत्र ख'!C4</f>
        <v xml:space="preserve">राजकीय उच्च माध्यमिक विद्यालय डसाणा खुर्द (मौलासर) </v>
      </c>
      <c r="H3" s="1006"/>
      <c r="I3" s="1006"/>
      <c r="J3" s="1006"/>
      <c r="K3" s="1006"/>
      <c r="L3" s="1007"/>
      <c r="M3" s="183"/>
      <c r="N3" s="183"/>
      <c r="O3" s="183"/>
      <c r="P3" s="183"/>
      <c r="Q3" s="183"/>
      <c r="R3" s="183"/>
      <c r="S3" s="183"/>
      <c r="T3" s="183"/>
      <c r="U3" s="183"/>
      <c r="V3" s="183"/>
    </row>
    <row r="4" spans="1:22" ht="18.75">
      <c r="A4" s="286" t="s">
        <v>1273</v>
      </c>
      <c r="B4" s="287"/>
      <c r="C4" s="288" t="str">
        <f>'प्रपत्र ख'!I5</f>
        <v>डीडवाना-कुचामन</v>
      </c>
      <c r="D4" s="289"/>
      <c r="E4" s="286" t="s">
        <v>1274</v>
      </c>
      <c r="F4" s="269"/>
      <c r="G4" s="290"/>
      <c r="H4" s="286" t="s">
        <v>12</v>
      </c>
      <c r="I4" s="290"/>
      <c r="J4" s="1011" t="str">
        <f>'प्रपत्र ख'!I3</f>
        <v>खो-खो</v>
      </c>
      <c r="K4" s="1012"/>
      <c r="L4" s="1013"/>
      <c r="M4" s="183"/>
      <c r="N4" s="183"/>
      <c r="O4" s="183"/>
      <c r="P4" s="183"/>
      <c r="Q4" s="183"/>
      <c r="R4" s="183"/>
      <c r="S4" s="183"/>
      <c r="T4" s="183"/>
      <c r="U4" s="183"/>
      <c r="V4" s="183"/>
    </row>
    <row r="5" spans="1:22" ht="18.75">
      <c r="A5" s="1014" t="s">
        <v>1004</v>
      </c>
      <c r="B5" s="1015"/>
      <c r="C5" s="291">
        <f>'प्रपत्र ख'!C5</f>
        <v>45899</v>
      </c>
      <c r="D5" s="292" t="s">
        <v>864</v>
      </c>
      <c r="E5" s="992">
        <f>'प्रपत्र ख'!D5</f>
        <v>45903</v>
      </c>
      <c r="F5" s="993"/>
      <c r="G5" s="293" t="s">
        <v>865</v>
      </c>
      <c r="H5" s="260"/>
      <c r="I5" s="260"/>
      <c r="J5" s="183"/>
      <c r="K5" s="183"/>
      <c r="L5" s="264"/>
      <c r="M5" s="183"/>
      <c r="N5" s="183"/>
      <c r="O5" s="183"/>
      <c r="P5" s="183"/>
      <c r="Q5" s="183"/>
      <c r="R5" s="183"/>
      <c r="S5" s="183"/>
      <c r="T5" s="183"/>
      <c r="U5" s="183"/>
      <c r="V5" s="183"/>
    </row>
    <row r="6" spans="1:22" ht="33" customHeight="1">
      <c r="A6" s="991" t="s">
        <v>967</v>
      </c>
      <c r="B6" s="991" t="s">
        <v>836</v>
      </c>
      <c r="C6" s="991" t="s">
        <v>837</v>
      </c>
      <c r="D6" s="997" t="s">
        <v>970</v>
      </c>
      <c r="E6" s="994" t="s">
        <v>969</v>
      </c>
      <c r="F6" s="994" t="s">
        <v>980</v>
      </c>
      <c r="G6" s="997" t="s">
        <v>1275</v>
      </c>
      <c r="H6" s="974" t="s">
        <v>1269</v>
      </c>
      <c r="I6" s="1002" t="s">
        <v>1268</v>
      </c>
      <c r="J6" s="991" t="s">
        <v>1005</v>
      </c>
      <c r="K6" s="991"/>
      <c r="L6" s="991" t="s">
        <v>1006</v>
      </c>
      <c r="M6" s="183"/>
      <c r="N6" s="183"/>
      <c r="O6" s="183"/>
      <c r="P6" s="183"/>
      <c r="Q6" s="183"/>
      <c r="R6" s="183"/>
      <c r="S6" s="183"/>
      <c r="T6" s="183"/>
      <c r="U6" s="183"/>
      <c r="V6" s="183"/>
    </row>
    <row r="7" spans="1:22" ht="19.5" customHeight="1">
      <c r="A7" s="991"/>
      <c r="B7" s="991"/>
      <c r="C7" s="991"/>
      <c r="D7" s="998"/>
      <c r="E7" s="995"/>
      <c r="F7" s="995"/>
      <c r="G7" s="998"/>
      <c r="H7" s="974"/>
      <c r="I7" s="981"/>
      <c r="J7" s="413" t="s">
        <v>1007</v>
      </c>
      <c r="K7" s="413" t="s">
        <v>1008</v>
      </c>
      <c r="L7" s="991"/>
      <c r="M7" s="183"/>
      <c r="N7" s="183"/>
      <c r="O7" s="183"/>
      <c r="P7" s="183"/>
      <c r="Q7" s="183"/>
      <c r="R7" s="183"/>
      <c r="S7" s="183"/>
      <c r="T7" s="183"/>
      <c r="U7" s="183"/>
      <c r="V7" s="183"/>
    </row>
    <row r="8" spans="1:22" ht="18.75" customHeight="1">
      <c r="A8" s="514" t="str">
        <f>'प्रपत्र ख'!A8</f>
        <v/>
      </c>
      <c r="B8" s="515" t="str">
        <f>'प्रपत्र ख'!B8</f>
        <v/>
      </c>
      <c r="C8" s="515" t="str">
        <f>'प्रपत्र ख'!C8</f>
        <v/>
      </c>
      <c r="D8" s="515" t="str">
        <f>'प्रपत्र ख'!D8</f>
        <v/>
      </c>
      <c r="E8" s="515" t="str">
        <f>'प्रपत्र ख'!E8</f>
        <v/>
      </c>
      <c r="F8" s="515" t="str">
        <f>'प्रपत्र ख'!F8</f>
        <v/>
      </c>
      <c r="G8" s="516" t="str">
        <f>IF(F8="","",'प्रपत्र ख'!G8)</f>
        <v/>
      </c>
      <c r="H8" s="516" t="str">
        <f>IF(F8="","",'प्रपत्र ख'!H8)</f>
        <v/>
      </c>
      <c r="I8" s="515" t="str">
        <f>'प्रपत्र ख'!I8</f>
        <v/>
      </c>
      <c r="J8" s="412"/>
      <c r="K8" s="412"/>
      <c r="L8" s="412"/>
      <c r="M8" s="183"/>
      <c r="N8" s="183"/>
      <c r="O8" s="183"/>
      <c r="P8" s="183"/>
      <c r="Q8" s="183"/>
      <c r="R8" s="183"/>
      <c r="S8" s="183"/>
      <c r="T8" s="183"/>
      <c r="U8" s="183"/>
      <c r="V8" s="183"/>
    </row>
    <row r="9" spans="1:22" ht="18.75" customHeight="1">
      <c r="A9" s="514" t="str">
        <f>'प्रपत्र ख'!A9</f>
        <v/>
      </c>
      <c r="B9" s="515" t="str">
        <f>'प्रपत्र ख'!B9</f>
        <v/>
      </c>
      <c r="C9" s="515" t="str">
        <f>'प्रपत्र ख'!C9</f>
        <v/>
      </c>
      <c r="D9" s="515" t="str">
        <f>'प्रपत्र ख'!D9</f>
        <v/>
      </c>
      <c r="E9" s="515" t="str">
        <f>'प्रपत्र ख'!E9</f>
        <v/>
      </c>
      <c r="F9" s="515" t="str">
        <f>'प्रपत्र ख'!F9</f>
        <v/>
      </c>
      <c r="G9" s="516" t="str">
        <f>IF(F9="","",'प्रपत्र ख'!G9)</f>
        <v/>
      </c>
      <c r="H9" s="516" t="str">
        <f>IF(F9="","",'प्रपत्र ख'!H9)</f>
        <v/>
      </c>
      <c r="I9" s="515" t="str">
        <f>'प्रपत्र ख'!I9</f>
        <v/>
      </c>
      <c r="J9" s="412"/>
      <c r="K9" s="412"/>
      <c r="L9" s="412"/>
      <c r="M9" s="184"/>
      <c r="N9" s="184"/>
      <c r="O9" s="184"/>
      <c r="P9" s="184"/>
      <c r="Q9" s="184"/>
      <c r="R9" s="184"/>
      <c r="S9" s="184"/>
      <c r="T9" s="184"/>
      <c r="U9" s="184"/>
      <c r="V9" s="184"/>
    </row>
    <row r="10" spans="1:22" ht="18.75" customHeight="1">
      <c r="A10" s="514" t="str">
        <f>'प्रपत्र ख'!A10</f>
        <v/>
      </c>
      <c r="B10" s="515" t="str">
        <f>'प्रपत्र ख'!B10</f>
        <v/>
      </c>
      <c r="C10" s="515" t="str">
        <f>'प्रपत्र ख'!C10</f>
        <v/>
      </c>
      <c r="D10" s="515" t="str">
        <f>'प्रपत्र ख'!D10</f>
        <v/>
      </c>
      <c r="E10" s="515" t="str">
        <f>'प्रपत्र ख'!E10</f>
        <v/>
      </c>
      <c r="F10" s="515" t="str">
        <f>'प्रपत्र ख'!F10</f>
        <v/>
      </c>
      <c r="G10" s="516" t="str">
        <f>IF(F10="","",'प्रपत्र ख'!G10)</f>
        <v/>
      </c>
      <c r="H10" s="516" t="str">
        <f>IF(F10="","",'प्रपत्र ख'!H10)</f>
        <v/>
      </c>
      <c r="I10" s="515" t="str">
        <f>'प्रपत्र ख'!I10</f>
        <v/>
      </c>
      <c r="J10" s="412"/>
      <c r="K10" s="412"/>
      <c r="L10" s="412"/>
      <c r="M10" s="184"/>
      <c r="N10" s="184"/>
      <c r="O10" s="184"/>
      <c r="P10" s="184"/>
      <c r="Q10" s="184"/>
      <c r="R10" s="184"/>
      <c r="S10" s="184"/>
      <c r="T10" s="184"/>
      <c r="U10" s="184"/>
      <c r="V10" s="184"/>
    </row>
    <row r="11" spans="1:22" ht="18.75" customHeight="1">
      <c r="A11" s="514" t="str">
        <f>'प्रपत्र ख'!A11</f>
        <v/>
      </c>
      <c r="B11" s="515" t="str">
        <f>'प्रपत्र ख'!B11</f>
        <v/>
      </c>
      <c r="C11" s="515" t="str">
        <f>'प्रपत्र ख'!C11</f>
        <v/>
      </c>
      <c r="D11" s="515" t="str">
        <f>'प्रपत्र ख'!D11</f>
        <v/>
      </c>
      <c r="E11" s="515" t="str">
        <f>'प्रपत्र ख'!E11</f>
        <v/>
      </c>
      <c r="F11" s="515" t="str">
        <f>'प्रपत्र ख'!F11</f>
        <v/>
      </c>
      <c r="G11" s="516" t="str">
        <f>IF(F11="","",'प्रपत्र ख'!G11)</f>
        <v/>
      </c>
      <c r="H11" s="516" t="str">
        <f>IF(F11="","",'प्रपत्र ख'!H11)</f>
        <v/>
      </c>
      <c r="I11" s="515" t="str">
        <f>'प्रपत्र ख'!I11</f>
        <v/>
      </c>
      <c r="J11" s="412"/>
      <c r="K11" s="412"/>
      <c r="L11" s="412"/>
      <c r="M11" s="184"/>
      <c r="N11" s="184"/>
      <c r="O11" s="184"/>
      <c r="P11" s="184"/>
      <c r="Q11" s="184"/>
      <c r="R11" s="184"/>
      <c r="S11" s="184"/>
      <c r="T11" s="184"/>
      <c r="U11" s="184"/>
      <c r="V11" s="184"/>
    </row>
    <row r="12" spans="1:22" ht="18.75" customHeight="1">
      <c r="A12" s="514" t="str">
        <f>'प्रपत्र ख'!A12</f>
        <v/>
      </c>
      <c r="B12" s="515" t="str">
        <f>'प्रपत्र ख'!B12</f>
        <v/>
      </c>
      <c r="C12" s="515" t="str">
        <f>'प्रपत्र ख'!C12</f>
        <v/>
      </c>
      <c r="D12" s="515" t="str">
        <f>'प्रपत्र ख'!D12</f>
        <v/>
      </c>
      <c r="E12" s="515" t="str">
        <f>'प्रपत्र ख'!E12</f>
        <v/>
      </c>
      <c r="F12" s="515" t="str">
        <f>'प्रपत्र ख'!F12</f>
        <v/>
      </c>
      <c r="G12" s="516" t="str">
        <f>IF(F12="","",'प्रपत्र ख'!G12)</f>
        <v/>
      </c>
      <c r="H12" s="516" t="str">
        <f>IF(F12="","",'प्रपत्र ख'!H12)</f>
        <v/>
      </c>
      <c r="I12" s="515" t="str">
        <f>'प्रपत्र ख'!I12</f>
        <v/>
      </c>
      <c r="J12" s="412"/>
      <c r="K12" s="412"/>
      <c r="L12" s="412"/>
      <c r="M12" s="184"/>
      <c r="N12" s="184"/>
      <c r="O12" s="184"/>
      <c r="P12" s="184"/>
      <c r="Q12" s="184"/>
      <c r="R12" s="184"/>
      <c r="S12" s="184"/>
      <c r="T12" s="184"/>
      <c r="U12" s="184"/>
      <c r="V12" s="184"/>
    </row>
    <row r="13" spans="1:22" ht="18.75" customHeight="1">
      <c r="A13" s="514" t="str">
        <f>'प्रपत्र ख'!A13</f>
        <v/>
      </c>
      <c r="B13" s="515" t="str">
        <f>'प्रपत्र ख'!B13</f>
        <v/>
      </c>
      <c r="C13" s="515" t="str">
        <f>'प्रपत्र ख'!C13</f>
        <v/>
      </c>
      <c r="D13" s="515" t="str">
        <f>'प्रपत्र ख'!D13</f>
        <v/>
      </c>
      <c r="E13" s="515" t="str">
        <f>'प्रपत्र ख'!E13</f>
        <v/>
      </c>
      <c r="F13" s="515" t="str">
        <f>'प्रपत्र ख'!F13</f>
        <v/>
      </c>
      <c r="G13" s="516" t="str">
        <f>IF(F13="","",'प्रपत्र ख'!G13)</f>
        <v/>
      </c>
      <c r="H13" s="516" t="str">
        <f>IF(F13="","",'प्रपत्र ख'!H13)</f>
        <v/>
      </c>
      <c r="I13" s="515" t="str">
        <f>'प्रपत्र ख'!I13</f>
        <v/>
      </c>
      <c r="J13" s="412"/>
      <c r="K13" s="412"/>
      <c r="L13" s="412"/>
      <c r="M13" s="184"/>
      <c r="N13" s="184"/>
      <c r="O13" s="184"/>
      <c r="P13" s="184"/>
      <c r="Q13" s="184"/>
      <c r="R13" s="184"/>
      <c r="S13" s="184"/>
      <c r="T13" s="184"/>
      <c r="U13" s="184"/>
      <c r="V13" s="184"/>
    </row>
    <row r="14" spans="1:22" ht="18.75" customHeight="1">
      <c r="A14" s="514" t="str">
        <f>'प्रपत्र ख'!A14</f>
        <v/>
      </c>
      <c r="B14" s="515" t="str">
        <f>'प्रपत्र ख'!B14</f>
        <v/>
      </c>
      <c r="C14" s="515" t="str">
        <f>'प्रपत्र ख'!C14</f>
        <v/>
      </c>
      <c r="D14" s="515" t="str">
        <f>'प्रपत्र ख'!D14</f>
        <v/>
      </c>
      <c r="E14" s="515" t="str">
        <f>'प्रपत्र ख'!E14</f>
        <v/>
      </c>
      <c r="F14" s="515" t="str">
        <f>'प्रपत्र ख'!F14</f>
        <v/>
      </c>
      <c r="G14" s="516" t="str">
        <f>IF(F14="","",'प्रपत्र ख'!G14)</f>
        <v/>
      </c>
      <c r="H14" s="516" t="str">
        <f>IF(F14="","",'प्रपत्र ख'!H14)</f>
        <v/>
      </c>
      <c r="I14" s="515" t="str">
        <f>'प्रपत्र ख'!I14</f>
        <v/>
      </c>
      <c r="J14" s="412"/>
      <c r="K14" s="412"/>
      <c r="L14" s="412"/>
      <c r="M14" s="184"/>
      <c r="N14" s="184"/>
      <c r="O14" s="184"/>
      <c r="P14" s="184"/>
      <c r="Q14" s="184"/>
      <c r="R14" s="184"/>
      <c r="S14" s="184"/>
      <c r="T14" s="184"/>
      <c r="U14" s="184"/>
      <c r="V14" s="184"/>
    </row>
    <row r="15" spans="1:22" ht="18.75" customHeight="1">
      <c r="A15" s="514" t="str">
        <f>'प्रपत्र ख'!A15</f>
        <v/>
      </c>
      <c r="B15" s="515" t="str">
        <f>'प्रपत्र ख'!B15</f>
        <v/>
      </c>
      <c r="C15" s="515" t="str">
        <f>'प्रपत्र ख'!C15</f>
        <v/>
      </c>
      <c r="D15" s="515" t="str">
        <f>'प्रपत्र ख'!D15</f>
        <v/>
      </c>
      <c r="E15" s="515" t="str">
        <f>'प्रपत्र ख'!E15</f>
        <v/>
      </c>
      <c r="F15" s="515" t="str">
        <f>'प्रपत्र ख'!F15</f>
        <v/>
      </c>
      <c r="G15" s="516" t="str">
        <f>IF(F15="","",'प्रपत्र ख'!G15)</f>
        <v/>
      </c>
      <c r="H15" s="516" t="str">
        <f>IF(F15="","",'प्रपत्र ख'!H15)</f>
        <v/>
      </c>
      <c r="I15" s="515" t="str">
        <f>'प्रपत्र ख'!I15</f>
        <v/>
      </c>
      <c r="J15" s="412"/>
      <c r="K15" s="412"/>
      <c r="L15" s="412"/>
      <c r="M15" s="184"/>
      <c r="N15" s="184"/>
      <c r="O15" s="184"/>
      <c r="P15" s="184"/>
      <c r="Q15" s="184"/>
      <c r="R15" s="184"/>
      <c r="S15" s="184"/>
      <c r="T15" s="184"/>
      <c r="U15" s="184"/>
      <c r="V15" s="184"/>
    </row>
    <row r="16" spans="1:22" ht="18.75" customHeight="1">
      <c r="A16" s="514" t="str">
        <f>'प्रपत्र ख'!A16</f>
        <v/>
      </c>
      <c r="B16" s="515" t="str">
        <f>'प्रपत्र ख'!B16</f>
        <v/>
      </c>
      <c r="C16" s="515" t="str">
        <f>'प्रपत्र ख'!C16</f>
        <v/>
      </c>
      <c r="D16" s="515" t="str">
        <f>'प्रपत्र ख'!D16</f>
        <v/>
      </c>
      <c r="E16" s="515" t="str">
        <f>'प्रपत्र ख'!E16</f>
        <v/>
      </c>
      <c r="F16" s="515" t="str">
        <f>'प्रपत्र ख'!F16</f>
        <v/>
      </c>
      <c r="G16" s="516" t="str">
        <f>IF(F16="","",'प्रपत्र ख'!G16)</f>
        <v/>
      </c>
      <c r="H16" s="516" t="str">
        <f>IF(F16="","",'प्रपत्र ख'!H16)</f>
        <v/>
      </c>
      <c r="I16" s="515" t="str">
        <f>'प्रपत्र ख'!I16</f>
        <v/>
      </c>
      <c r="J16" s="412"/>
      <c r="K16" s="412"/>
      <c r="L16" s="412"/>
      <c r="M16" s="184"/>
      <c r="N16" s="184"/>
      <c r="O16" s="184"/>
      <c r="P16" s="184"/>
      <c r="Q16" s="184"/>
      <c r="R16" s="184"/>
      <c r="S16" s="184"/>
      <c r="T16" s="184"/>
      <c r="U16" s="184"/>
      <c r="V16" s="184"/>
    </row>
    <row r="17" spans="1:22" ht="18.75" customHeight="1">
      <c r="A17" s="514" t="str">
        <f>'प्रपत्र ख'!A17</f>
        <v/>
      </c>
      <c r="B17" s="515" t="str">
        <f>'प्रपत्र ख'!B17</f>
        <v/>
      </c>
      <c r="C17" s="515" t="str">
        <f>'प्रपत्र ख'!C17</f>
        <v/>
      </c>
      <c r="D17" s="515" t="str">
        <f>'प्रपत्र ख'!D17</f>
        <v/>
      </c>
      <c r="E17" s="515" t="str">
        <f>'प्रपत्र ख'!E17</f>
        <v/>
      </c>
      <c r="F17" s="515" t="str">
        <f>'प्रपत्र ख'!F17</f>
        <v/>
      </c>
      <c r="G17" s="516" t="str">
        <f>IF(F17="","",'प्रपत्र ख'!G17)</f>
        <v/>
      </c>
      <c r="H17" s="516" t="str">
        <f>IF(F17="","",'प्रपत्र ख'!H17)</f>
        <v/>
      </c>
      <c r="I17" s="515" t="str">
        <f>'प्रपत्र ख'!I17</f>
        <v/>
      </c>
      <c r="J17" s="412"/>
      <c r="K17" s="412"/>
      <c r="L17" s="412"/>
      <c r="M17" s="184"/>
      <c r="N17" s="184"/>
      <c r="O17" s="184"/>
      <c r="P17" s="184"/>
      <c r="Q17" s="184"/>
      <c r="R17" s="184"/>
      <c r="S17" s="184"/>
      <c r="T17" s="184"/>
      <c r="U17" s="184"/>
      <c r="V17" s="184"/>
    </row>
    <row r="18" spans="1:22" ht="18.75" customHeight="1">
      <c r="A18" s="514" t="str">
        <f>'प्रपत्र ख'!A18</f>
        <v/>
      </c>
      <c r="B18" s="515" t="str">
        <f>'प्रपत्र ख'!B18</f>
        <v/>
      </c>
      <c r="C18" s="515" t="str">
        <f>'प्रपत्र ख'!C18</f>
        <v/>
      </c>
      <c r="D18" s="515" t="str">
        <f>'प्रपत्र ख'!D18</f>
        <v/>
      </c>
      <c r="E18" s="515" t="str">
        <f>'प्रपत्र ख'!E18</f>
        <v/>
      </c>
      <c r="F18" s="515" t="str">
        <f>'प्रपत्र ख'!F18</f>
        <v/>
      </c>
      <c r="G18" s="516" t="str">
        <f>IF(F18="","",'प्रपत्र ख'!G18)</f>
        <v/>
      </c>
      <c r="H18" s="516" t="str">
        <f>IF(F18="","",'प्रपत्र ख'!H18)</f>
        <v/>
      </c>
      <c r="I18" s="515" t="str">
        <f>'प्रपत्र ख'!I18</f>
        <v/>
      </c>
      <c r="J18" s="412"/>
      <c r="K18" s="412"/>
      <c r="L18" s="412"/>
      <c r="M18" s="184"/>
      <c r="N18" s="184"/>
      <c r="O18" s="184"/>
      <c r="P18" s="184"/>
      <c r="Q18" s="184"/>
      <c r="R18" s="184"/>
      <c r="S18" s="184"/>
      <c r="T18" s="184"/>
      <c r="U18" s="184"/>
      <c r="V18" s="184"/>
    </row>
    <row r="19" spans="1:22" ht="18.75" customHeight="1">
      <c r="A19" s="514" t="str">
        <f>'प्रपत्र ख'!A19</f>
        <v/>
      </c>
      <c r="B19" s="515" t="str">
        <f>'प्रपत्र ख'!B19</f>
        <v/>
      </c>
      <c r="C19" s="515" t="str">
        <f>'प्रपत्र ख'!C19</f>
        <v/>
      </c>
      <c r="D19" s="515" t="str">
        <f>'प्रपत्र ख'!D19</f>
        <v/>
      </c>
      <c r="E19" s="515" t="str">
        <f>'प्रपत्र ख'!E19</f>
        <v/>
      </c>
      <c r="F19" s="515" t="str">
        <f>'प्रपत्र ख'!F19</f>
        <v/>
      </c>
      <c r="G19" s="516" t="str">
        <f>IF(F19="","",'प्रपत्र ख'!G19)</f>
        <v/>
      </c>
      <c r="H19" s="516" t="str">
        <f>IF(F19="","",'प्रपत्र ख'!H19)</f>
        <v/>
      </c>
      <c r="I19" s="515" t="str">
        <f>'प्रपत्र ख'!I19</f>
        <v/>
      </c>
      <c r="J19" s="412"/>
      <c r="K19" s="412"/>
      <c r="L19" s="412"/>
      <c r="M19" s="183"/>
      <c r="N19" s="183"/>
      <c r="O19" s="183"/>
      <c r="P19" s="183"/>
      <c r="Q19" s="183"/>
      <c r="R19" s="183"/>
      <c r="S19" s="183"/>
      <c r="T19" s="183"/>
      <c r="U19" s="183"/>
      <c r="V19" s="183"/>
    </row>
    <row r="20" spans="1:22" ht="18.75" customHeight="1">
      <c r="A20" s="514" t="str">
        <f>'प्रपत्र ख'!A20</f>
        <v/>
      </c>
      <c r="B20" s="515" t="str">
        <f>'प्रपत्र ख'!B20</f>
        <v/>
      </c>
      <c r="C20" s="515" t="str">
        <f>'प्रपत्र ख'!C20</f>
        <v/>
      </c>
      <c r="D20" s="515" t="str">
        <f>'प्रपत्र ख'!D20</f>
        <v/>
      </c>
      <c r="E20" s="515" t="str">
        <f>'प्रपत्र ख'!E20</f>
        <v/>
      </c>
      <c r="F20" s="515" t="str">
        <f>'प्रपत्र ख'!F20</f>
        <v/>
      </c>
      <c r="G20" s="516" t="str">
        <f>IF(F20="","",'प्रपत्र ख'!G20)</f>
        <v/>
      </c>
      <c r="H20" s="516" t="str">
        <f>IF(F20="","",'प्रपत्र ख'!H20)</f>
        <v/>
      </c>
      <c r="I20" s="515" t="str">
        <f>'प्रपत्र ख'!I20</f>
        <v/>
      </c>
      <c r="J20" s="412"/>
      <c r="K20" s="412"/>
      <c r="L20" s="412"/>
      <c r="M20" s="183"/>
      <c r="N20" s="183"/>
      <c r="O20" s="183"/>
      <c r="P20" s="183"/>
      <c r="Q20" s="183"/>
      <c r="R20" s="183"/>
      <c r="S20" s="183"/>
      <c r="T20" s="183"/>
      <c r="U20" s="183"/>
      <c r="V20" s="183"/>
    </row>
    <row r="21" spans="1:22" ht="18.75" customHeight="1">
      <c r="A21" s="514" t="str">
        <f>'प्रपत्र ख'!A21</f>
        <v/>
      </c>
      <c r="B21" s="515" t="str">
        <f>'प्रपत्र ख'!B21</f>
        <v/>
      </c>
      <c r="C21" s="515" t="str">
        <f>'प्रपत्र ख'!C21</f>
        <v/>
      </c>
      <c r="D21" s="515" t="str">
        <f>'प्रपत्र ख'!D21</f>
        <v/>
      </c>
      <c r="E21" s="515" t="str">
        <f>'प्रपत्र ख'!E21</f>
        <v/>
      </c>
      <c r="F21" s="515" t="str">
        <f>'प्रपत्र ख'!F21</f>
        <v/>
      </c>
      <c r="G21" s="516" t="str">
        <f>IF(F21="","",'प्रपत्र ख'!G21)</f>
        <v/>
      </c>
      <c r="H21" s="516" t="str">
        <f>IF(F21="","",'प्रपत्र ख'!H21)</f>
        <v/>
      </c>
      <c r="I21" s="515" t="str">
        <f>'प्रपत्र ख'!I21</f>
        <v/>
      </c>
      <c r="J21" s="412"/>
      <c r="K21" s="412"/>
      <c r="L21" s="412"/>
      <c r="M21" s="183"/>
      <c r="N21" s="183"/>
      <c r="O21" s="183"/>
      <c r="P21" s="183"/>
      <c r="Q21" s="183"/>
      <c r="R21" s="183"/>
      <c r="S21" s="183"/>
      <c r="T21" s="183"/>
      <c r="U21" s="183"/>
      <c r="V21" s="183"/>
    </row>
    <row r="22" spans="1:22" ht="18.75" customHeight="1">
      <c r="A22" s="514" t="str">
        <f>'प्रपत्र ख'!A22</f>
        <v/>
      </c>
      <c r="B22" s="515" t="str">
        <f>'प्रपत्र ख'!B22</f>
        <v/>
      </c>
      <c r="C22" s="515" t="str">
        <f>'प्रपत्र ख'!C22</f>
        <v/>
      </c>
      <c r="D22" s="515" t="str">
        <f>'प्रपत्र ख'!D22</f>
        <v/>
      </c>
      <c r="E22" s="515" t="str">
        <f>'प्रपत्र ख'!E22</f>
        <v/>
      </c>
      <c r="F22" s="515" t="str">
        <f>'प्रपत्र ख'!F22</f>
        <v/>
      </c>
      <c r="G22" s="516" t="str">
        <f>IF(F22="","",'प्रपत्र ख'!G22)</f>
        <v/>
      </c>
      <c r="H22" s="516" t="str">
        <f>IF(F22="","",'प्रपत्र ख'!H22)</f>
        <v/>
      </c>
      <c r="I22" s="515" t="str">
        <f>'प्रपत्र ख'!I22</f>
        <v/>
      </c>
      <c r="J22" s="412"/>
      <c r="K22" s="412"/>
      <c r="L22" s="412"/>
      <c r="M22" s="183"/>
      <c r="N22" s="183"/>
      <c r="O22" s="183"/>
      <c r="P22" s="183"/>
      <c r="Q22" s="183"/>
      <c r="R22" s="183"/>
      <c r="S22" s="183"/>
      <c r="T22" s="183"/>
      <c r="U22" s="183"/>
      <c r="V22" s="183"/>
    </row>
    <row r="23" spans="1:22" ht="18.75" customHeight="1">
      <c r="A23" s="514" t="str">
        <f>'प्रपत्र ख'!A23</f>
        <v/>
      </c>
      <c r="B23" s="515" t="str">
        <f>'प्रपत्र ख'!B23</f>
        <v/>
      </c>
      <c r="C23" s="515" t="str">
        <f>'प्रपत्र ख'!C23</f>
        <v/>
      </c>
      <c r="D23" s="515" t="str">
        <f>'प्रपत्र ख'!D23</f>
        <v/>
      </c>
      <c r="E23" s="515" t="str">
        <f>'प्रपत्र ख'!E23</f>
        <v/>
      </c>
      <c r="F23" s="515" t="str">
        <f>'प्रपत्र ख'!F23</f>
        <v/>
      </c>
      <c r="G23" s="516" t="str">
        <f>IF(F23="","",'प्रपत्र ख'!G23)</f>
        <v/>
      </c>
      <c r="H23" s="516" t="str">
        <f>IF(F23="","",'प्रपत्र ख'!H23)</f>
        <v/>
      </c>
      <c r="I23" s="515" t="str">
        <f>'प्रपत्र ख'!I23</f>
        <v/>
      </c>
      <c r="J23" s="412"/>
      <c r="K23" s="412"/>
      <c r="L23" s="412"/>
      <c r="M23" s="183"/>
      <c r="N23" s="183"/>
      <c r="O23" s="183"/>
      <c r="P23" s="183"/>
      <c r="Q23" s="183"/>
      <c r="R23" s="183"/>
      <c r="S23" s="183"/>
      <c r="T23" s="183"/>
      <c r="U23" s="183"/>
      <c r="V23" s="183"/>
    </row>
    <row r="24" spans="1:22" ht="18.75" customHeight="1">
      <c r="A24" s="514" t="str">
        <f>'प्रपत्र ख'!A24</f>
        <v/>
      </c>
      <c r="B24" s="515" t="str">
        <f>'प्रपत्र ख'!B24</f>
        <v/>
      </c>
      <c r="C24" s="515" t="str">
        <f>'प्रपत्र ख'!C24</f>
        <v/>
      </c>
      <c r="D24" s="515" t="str">
        <f>'प्रपत्र ख'!D24</f>
        <v/>
      </c>
      <c r="E24" s="515" t="str">
        <f>'प्रपत्र ख'!E24</f>
        <v/>
      </c>
      <c r="F24" s="515" t="str">
        <f>'प्रपत्र ख'!F24</f>
        <v/>
      </c>
      <c r="G24" s="516" t="str">
        <f>IF(F24="","",'प्रपत्र ख'!G24)</f>
        <v/>
      </c>
      <c r="H24" s="516" t="str">
        <f>IF(F24="","",'प्रपत्र ख'!H24)</f>
        <v/>
      </c>
      <c r="I24" s="515" t="str">
        <f>'प्रपत्र ख'!I24</f>
        <v/>
      </c>
      <c r="J24" s="412"/>
      <c r="K24" s="412"/>
      <c r="L24" s="412"/>
      <c r="M24" s="183"/>
      <c r="N24" s="183"/>
      <c r="O24" s="183"/>
      <c r="P24" s="183"/>
      <c r="Q24" s="183"/>
      <c r="R24" s="183"/>
      <c r="S24" s="183"/>
      <c r="T24" s="183"/>
      <c r="U24" s="183"/>
      <c r="V24" s="183"/>
    </row>
    <row r="25" spans="1:22" ht="18.75" customHeight="1">
      <c r="A25" s="514" t="str">
        <f>'प्रपत्र ख'!A25</f>
        <v/>
      </c>
      <c r="B25" s="515" t="str">
        <f>'प्रपत्र ख'!B25</f>
        <v/>
      </c>
      <c r="C25" s="515" t="str">
        <f>'प्रपत्र ख'!C25</f>
        <v/>
      </c>
      <c r="D25" s="515" t="str">
        <f>'प्रपत्र ख'!D25</f>
        <v/>
      </c>
      <c r="E25" s="515" t="str">
        <f>'प्रपत्र ख'!E25</f>
        <v/>
      </c>
      <c r="F25" s="515" t="str">
        <f>'प्रपत्र ख'!F25</f>
        <v/>
      </c>
      <c r="G25" s="516" t="str">
        <f>IF(F25="","",'प्रपत्र ख'!G25)</f>
        <v/>
      </c>
      <c r="H25" s="516" t="str">
        <f>IF(F25="","",'प्रपत्र ख'!H25)</f>
        <v/>
      </c>
      <c r="I25" s="515" t="str">
        <f>'प्रपत्र ख'!I25</f>
        <v/>
      </c>
      <c r="J25" s="412"/>
      <c r="K25" s="412"/>
      <c r="L25" s="412"/>
      <c r="M25" s="183"/>
      <c r="N25" s="183"/>
      <c r="O25" s="183"/>
      <c r="P25" s="183"/>
      <c r="Q25" s="183"/>
      <c r="R25" s="183"/>
      <c r="S25" s="183"/>
      <c r="T25" s="183"/>
      <c r="U25" s="183"/>
      <c r="V25" s="183"/>
    </row>
    <row r="26" spans="1:22" ht="9" customHeight="1">
      <c r="A26" s="183"/>
      <c r="B26" s="183"/>
      <c r="C26" s="183"/>
      <c r="D26" s="183"/>
      <c r="E26" s="183"/>
      <c r="F26" s="183"/>
      <c r="G26" s="183"/>
      <c r="H26" s="184"/>
      <c r="I26" s="184"/>
      <c r="J26" s="183"/>
      <c r="K26" s="183"/>
      <c r="L26" s="183"/>
      <c r="M26" s="183"/>
      <c r="N26" s="183"/>
      <c r="O26" s="183"/>
      <c r="P26" s="183"/>
      <c r="Q26" s="183"/>
      <c r="R26" s="183"/>
      <c r="S26" s="183"/>
      <c r="T26" s="183"/>
      <c r="U26" s="183"/>
      <c r="V26" s="183"/>
    </row>
    <row r="27" spans="1:22" ht="18.75">
      <c r="A27" s="183"/>
      <c r="B27" s="183"/>
      <c r="C27" s="183"/>
      <c r="D27" s="183"/>
      <c r="E27" s="183"/>
      <c r="F27" s="183"/>
      <c r="G27" s="183"/>
      <c r="H27" s="184"/>
      <c r="I27" s="184"/>
      <c r="J27" s="183"/>
      <c r="K27" s="183"/>
      <c r="L27" s="183"/>
      <c r="M27" s="183"/>
      <c r="N27" s="183"/>
      <c r="O27" s="183"/>
      <c r="P27" s="183"/>
      <c r="Q27" s="183"/>
      <c r="R27" s="183"/>
      <c r="S27" s="183"/>
      <c r="T27" s="183"/>
      <c r="U27" s="183"/>
      <c r="V27" s="183"/>
    </row>
    <row r="28" spans="1:22" ht="18.75">
      <c r="A28" s="183"/>
      <c r="B28" s="411" t="s">
        <v>1009</v>
      </c>
      <c r="C28" s="60"/>
      <c r="D28" s="729" t="s">
        <v>1010</v>
      </c>
      <c r="E28" s="729"/>
      <c r="F28" s="729"/>
      <c r="G28" s="60"/>
      <c r="H28" s="60"/>
      <c r="I28" s="60"/>
      <c r="J28" s="729" t="s">
        <v>1011</v>
      </c>
      <c r="K28" s="729"/>
      <c r="L28" s="729"/>
      <c r="M28" s="183"/>
      <c r="N28" s="183"/>
      <c r="O28" s="183"/>
      <c r="P28" s="183"/>
      <c r="Q28" s="183"/>
      <c r="R28" s="183"/>
      <c r="S28" s="183"/>
      <c r="T28" s="183"/>
      <c r="U28" s="183"/>
      <c r="V28" s="183"/>
    </row>
    <row r="29" spans="1:22" ht="18.75">
      <c r="A29" s="183"/>
      <c r="B29" s="411" t="s">
        <v>1012</v>
      </c>
      <c r="C29" s="60"/>
      <c r="D29" s="729" t="s">
        <v>1013</v>
      </c>
      <c r="E29" s="729"/>
      <c r="F29" s="729"/>
      <c r="G29" s="60"/>
      <c r="H29" s="60"/>
      <c r="I29" s="60"/>
      <c r="J29" s="729" t="s">
        <v>1013</v>
      </c>
      <c r="K29" s="729"/>
      <c r="L29" s="729"/>
      <c r="M29" s="183"/>
      <c r="N29" s="183"/>
      <c r="O29" s="183"/>
      <c r="P29" s="183"/>
      <c r="Q29" s="183"/>
      <c r="R29" s="183"/>
      <c r="S29" s="183"/>
      <c r="T29" s="183"/>
      <c r="U29" s="183"/>
      <c r="V29" s="183"/>
    </row>
    <row r="30" spans="1:22" ht="16.5" customHeight="1">
      <c r="A30" s="940" t="s">
        <v>1296</v>
      </c>
      <c r="B30" s="941"/>
      <c r="C30" s="941"/>
      <c r="D30" s="941"/>
      <c r="E30" s="941"/>
      <c r="F30" s="941"/>
      <c r="G30" s="941"/>
      <c r="H30" s="941"/>
      <c r="I30" s="941"/>
      <c r="J30" s="941"/>
      <c r="K30" s="941"/>
      <c r="L30" s="941"/>
      <c r="M30" s="941"/>
      <c r="N30" s="183"/>
      <c r="O30" s="183"/>
      <c r="P30" s="183"/>
      <c r="Q30" s="183"/>
      <c r="R30" s="183"/>
      <c r="S30" s="183"/>
      <c r="T30" s="183"/>
      <c r="U30" s="183"/>
      <c r="V30" s="183"/>
    </row>
    <row r="31" spans="1:22" ht="18.75">
      <c r="A31" s="183"/>
      <c r="B31" s="183"/>
      <c r="C31" s="183"/>
      <c r="D31" s="183"/>
      <c r="E31" s="183"/>
      <c r="F31" s="183"/>
      <c r="G31" s="183"/>
      <c r="H31" s="184"/>
      <c r="I31" s="184"/>
      <c r="J31" s="183"/>
      <c r="K31" s="183"/>
      <c r="L31" s="183"/>
      <c r="M31" s="183"/>
      <c r="N31" s="183"/>
      <c r="O31" s="183"/>
      <c r="P31" s="183"/>
      <c r="Q31" s="183"/>
      <c r="R31" s="183"/>
      <c r="S31" s="183"/>
      <c r="T31" s="183"/>
      <c r="U31" s="183"/>
      <c r="V31" s="183"/>
    </row>
  </sheetData>
  <sheetProtection password="CDA0" sheet="1" objects="1" scenarios="1" formatCells="0" formatRows="0"/>
  <mergeCells count="24">
    <mergeCell ref="A30:M30"/>
    <mergeCell ref="A1:L1"/>
    <mergeCell ref="D6:D7"/>
    <mergeCell ref="A6:A7"/>
    <mergeCell ref="J28:L28"/>
    <mergeCell ref="A2:L2"/>
    <mergeCell ref="I6:I7"/>
    <mergeCell ref="G6:G7"/>
    <mergeCell ref="E3:F3"/>
    <mergeCell ref="H6:H7"/>
    <mergeCell ref="G3:L3"/>
    <mergeCell ref="B3:D3"/>
    <mergeCell ref="J4:L4"/>
    <mergeCell ref="B6:B7"/>
    <mergeCell ref="L6:L7"/>
    <mergeCell ref="A5:B5"/>
    <mergeCell ref="C6:C7"/>
    <mergeCell ref="E5:F5"/>
    <mergeCell ref="D29:F29"/>
    <mergeCell ref="J29:L29"/>
    <mergeCell ref="D28:F28"/>
    <mergeCell ref="F6:F7"/>
    <mergeCell ref="E6:E7"/>
    <mergeCell ref="J6:K6"/>
  </mergeCells>
  <pageMargins left="0.19685039370078741" right="0.19685039370078741" top="0.19685039370078741" bottom="0.19685039370078741" header="0" footer="0"/>
  <pageSetup paperSize="9" scale="9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4"/>
  <sheetViews>
    <sheetView topLeftCell="D121" zoomScaleNormal="100" workbookViewId="0">
      <selection activeCell="N11" sqref="N11"/>
    </sheetView>
  </sheetViews>
  <sheetFormatPr defaultColWidth="0" defaultRowHeight="15"/>
  <cols>
    <col min="1" max="1" width="3.28515625" customWidth="1"/>
    <col min="2" max="2" width="20" customWidth="1"/>
    <col min="3" max="6" width="14.140625" customWidth="1"/>
    <col min="7" max="7" width="10.5703125" customWidth="1"/>
    <col min="8" max="8" width="3.5703125" customWidth="1"/>
    <col min="9" max="9" width="0.85546875" customWidth="1"/>
    <col min="10" max="10" width="4" customWidth="1"/>
    <col min="11" max="11" width="20" customWidth="1"/>
    <col min="12" max="15" width="14.140625" customWidth="1"/>
    <col min="16" max="16" width="10.140625" customWidth="1"/>
    <col min="17" max="17" width="3.5703125" customWidth="1"/>
    <col min="18" max="18" width="3.140625" customWidth="1"/>
    <col min="19" max="19" width="9.140625" customWidth="1"/>
    <col min="20" max="16384" width="9.140625" hidden="1"/>
  </cols>
  <sheetData>
    <row r="1" spans="1:17" ht="20.25">
      <c r="A1" s="1022" t="s">
        <v>1307</v>
      </c>
      <c r="B1" s="1022"/>
      <c r="C1" s="1022"/>
      <c r="D1" s="1022"/>
      <c r="E1" s="1022"/>
      <c r="F1" s="1022"/>
      <c r="G1" s="1022"/>
      <c r="H1" s="1022"/>
      <c r="J1" s="1022" t="s">
        <v>1307</v>
      </c>
      <c r="K1" s="1022"/>
      <c r="L1" s="1022"/>
      <c r="M1" s="1022"/>
      <c r="N1" s="1022"/>
      <c r="O1" s="1022"/>
      <c r="P1" s="1022"/>
      <c r="Q1" s="1022"/>
    </row>
    <row r="2" spans="1:17" ht="21" customHeight="1">
      <c r="A2" s="1033" t="s">
        <v>1278</v>
      </c>
      <c r="B2" s="1033"/>
      <c r="C2" s="1032"/>
      <c r="D2" s="1032"/>
      <c r="E2" s="1032"/>
      <c r="F2" s="1032"/>
      <c r="G2" s="1032"/>
      <c r="H2" s="1032"/>
      <c r="J2" s="1033" t="s">
        <v>1278</v>
      </c>
      <c r="K2" s="1033"/>
      <c r="L2" s="1032"/>
      <c r="M2" s="1032"/>
      <c r="N2" s="1032"/>
      <c r="O2" s="1032"/>
      <c r="P2" s="1032"/>
      <c r="Q2" s="1032"/>
    </row>
    <row r="3" spans="1:17" ht="18.75" customHeight="1">
      <c r="A3" s="921" t="s">
        <v>944</v>
      </c>
      <c r="B3" s="921"/>
      <c r="C3" s="433">
        <v>45535</v>
      </c>
      <c r="D3" s="414" t="s">
        <v>1308</v>
      </c>
      <c r="E3" s="434" t="s">
        <v>1309</v>
      </c>
      <c r="F3" s="415" t="s">
        <v>1310</v>
      </c>
      <c r="G3" s="1031" t="s">
        <v>1312</v>
      </c>
      <c r="H3" s="1031"/>
      <c r="J3" s="921" t="s">
        <v>944</v>
      </c>
      <c r="K3" s="921"/>
      <c r="L3" s="433">
        <v>45535</v>
      </c>
      <c r="M3" s="414" t="s">
        <v>1308</v>
      </c>
      <c r="N3" s="434" t="s">
        <v>1309</v>
      </c>
      <c r="O3" s="415" t="s">
        <v>1310</v>
      </c>
      <c r="P3" s="1031" t="s">
        <v>1312</v>
      </c>
      <c r="Q3" s="1031"/>
    </row>
    <row r="4" spans="1:17" ht="23.25" customHeight="1">
      <c r="A4" s="1030" t="s">
        <v>1280</v>
      </c>
      <c r="B4" s="1030"/>
      <c r="C4" s="1030"/>
      <c r="D4" s="1030"/>
      <c r="E4" s="1030"/>
      <c r="F4" s="1030"/>
      <c r="G4" s="1031"/>
      <c r="H4" s="1031"/>
      <c r="J4" s="1030" t="s">
        <v>1280</v>
      </c>
      <c r="K4" s="1030"/>
      <c r="L4" s="1030"/>
      <c r="M4" s="1030"/>
      <c r="N4" s="1030"/>
      <c r="O4" s="1030"/>
      <c r="P4" s="1031"/>
      <c r="Q4" s="1031"/>
    </row>
    <row r="5" spans="1:17" ht="18.75" customHeight="1">
      <c r="B5" s="430"/>
      <c r="C5" s="430"/>
      <c r="D5" s="430"/>
      <c r="E5" s="430"/>
      <c r="F5" s="430"/>
      <c r="G5" s="430"/>
      <c r="K5" s="430"/>
      <c r="L5" s="430"/>
      <c r="M5" s="430"/>
      <c r="N5" s="430"/>
      <c r="O5" s="430"/>
      <c r="P5" s="430"/>
    </row>
    <row r="6" spans="1:17" ht="18.75">
      <c r="A6" s="196"/>
      <c r="B6" s="327" t="s">
        <v>1289</v>
      </c>
      <c r="C6" s="327" t="s">
        <v>1284</v>
      </c>
      <c r="D6" s="327" t="s">
        <v>1285</v>
      </c>
      <c r="E6" s="327" t="s">
        <v>1287</v>
      </c>
      <c r="F6" s="327" t="s">
        <v>1286</v>
      </c>
      <c r="G6" s="327" t="s">
        <v>1288</v>
      </c>
      <c r="H6" s="329" t="s">
        <v>61</v>
      </c>
      <c r="J6" s="196"/>
      <c r="K6" s="327" t="s">
        <v>1289</v>
      </c>
      <c r="L6" s="327" t="s">
        <v>1284</v>
      </c>
      <c r="M6" s="327" t="s">
        <v>1285</v>
      </c>
      <c r="N6" s="327" t="s">
        <v>1287</v>
      </c>
      <c r="O6" s="327" t="s">
        <v>1286</v>
      </c>
      <c r="P6" s="327" t="s">
        <v>1288</v>
      </c>
      <c r="Q6" s="329" t="s">
        <v>61</v>
      </c>
    </row>
    <row r="7" spans="1:17" ht="18.75">
      <c r="A7" s="435"/>
      <c r="B7" s="435"/>
      <c r="C7" s="435"/>
      <c r="D7" s="1029"/>
      <c r="E7" s="1029"/>
      <c r="F7" s="1029"/>
      <c r="G7" s="1029"/>
      <c r="H7" s="321"/>
      <c r="J7" s="435"/>
      <c r="K7" s="435"/>
      <c r="L7" s="435"/>
      <c r="M7" s="1029"/>
      <c r="N7" s="1029"/>
      <c r="O7" s="1029"/>
      <c r="P7" s="1029"/>
      <c r="Q7" s="321"/>
    </row>
    <row r="8" spans="1:17" ht="15" customHeight="1">
      <c r="A8" s="1016">
        <v>1</v>
      </c>
      <c r="B8" s="1018"/>
      <c r="C8" s="435"/>
      <c r="D8" s="435"/>
      <c r="E8" s="435"/>
      <c r="F8" s="435"/>
      <c r="G8" s="435"/>
      <c r="H8" s="322"/>
      <c r="J8" s="1016">
        <v>65</v>
      </c>
      <c r="K8" s="1018"/>
      <c r="L8" s="435"/>
      <c r="M8" s="435"/>
      <c r="N8" s="435"/>
      <c r="O8" s="435"/>
      <c r="P8" s="435"/>
      <c r="Q8" s="322"/>
    </row>
    <row r="9" spans="1:17" ht="15" customHeight="1">
      <c r="A9" s="1017"/>
      <c r="B9" s="1019"/>
      <c r="C9" s="436"/>
      <c r="D9" s="435"/>
      <c r="E9" s="435"/>
      <c r="F9" s="435"/>
      <c r="G9" s="435"/>
      <c r="H9" s="322"/>
      <c r="J9" s="1017"/>
      <c r="K9" s="1019"/>
      <c r="L9" s="436"/>
      <c r="M9" s="435"/>
      <c r="N9" s="435"/>
      <c r="O9" s="435"/>
      <c r="P9" s="435"/>
      <c r="Q9" s="322"/>
    </row>
    <row r="10" spans="1:17" ht="15" customHeight="1">
      <c r="A10" s="1016">
        <v>2</v>
      </c>
      <c r="B10" s="1025"/>
      <c r="C10" s="437"/>
      <c r="D10" s="438"/>
      <c r="E10" s="435"/>
      <c r="F10" s="435"/>
      <c r="G10" s="435"/>
      <c r="H10" s="322"/>
      <c r="J10" s="1016">
        <v>66</v>
      </c>
      <c r="K10" s="1025"/>
      <c r="L10" s="437"/>
      <c r="M10" s="438"/>
      <c r="N10" s="435"/>
      <c r="O10" s="435"/>
      <c r="P10" s="435"/>
      <c r="Q10" s="322"/>
    </row>
    <row r="11" spans="1:17" ht="19.5" customHeight="1">
      <c r="A11" s="1017"/>
      <c r="B11" s="1026"/>
      <c r="C11" s="439"/>
      <c r="D11" s="440"/>
      <c r="E11" s="435"/>
      <c r="F11" s="435"/>
      <c r="G11" s="435"/>
      <c r="H11" s="322"/>
      <c r="J11" s="1017"/>
      <c r="K11" s="1026"/>
      <c r="L11" s="439"/>
      <c r="M11" s="440"/>
      <c r="N11" s="435"/>
      <c r="O11" s="435"/>
      <c r="P11" s="435"/>
      <c r="Q11" s="322"/>
    </row>
    <row r="12" spans="1:17" ht="19.5" customHeight="1">
      <c r="A12" s="1016">
        <v>3</v>
      </c>
      <c r="B12" s="1027"/>
      <c r="C12" s="435"/>
      <c r="D12" s="440"/>
      <c r="E12" s="438"/>
      <c r="F12" s="435"/>
      <c r="G12" s="435"/>
      <c r="H12" s="322"/>
      <c r="J12" s="1016">
        <v>67</v>
      </c>
      <c r="K12" s="1027"/>
      <c r="L12" s="435"/>
      <c r="M12" s="440"/>
      <c r="N12" s="438"/>
      <c r="O12" s="435"/>
      <c r="P12" s="435"/>
      <c r="Q12" s="322"/>
    </row>
    <row r="13" spans="1:17" ht="15" customHeight="1">
      <c r="A13" s="1017"/>
      <c r="B13" s="1028"/>
      <c r="C13" s="436"/>
      <c r="D13" s="437"/>
      <c r="E13" s="440"/>
      <c r="F13" s="435"/>
      <c r="G13" s="435"/>
      <c r="H13" s="322"/>
      <c r="J13" s="1017"/>
      <c r="K13" s="1028"/>
      <c r="L13" s="436"/>
      <c r="M13" s="437"/>
      <c r="N13" s="440"/>
      <c r="O13" s="435"/>
      <c r="P13" s="435"/>
      <c r="Q13" s="322"/>
    </row>
    <row r="14" spans="1:17" ht="15" customHeight="1">
      <c r="A14" s="1016">
        <v>4</v>
      </c>
      <c r="B14" s="1018"/>
      <c r="C14" s="437"/>
      <c r="D14" s="441"/>
      <c r="E14" s="440"/>
      <c r="F14" s="435"/>
      <c r="G14" s="435"/>
      <c r="H14" s="322"/>
      <c r="J14" s="1016">
        <v>68</v>
      </c>
      <c r="K14" s="1018"/>
      <c r="L14" s="437"/>
      <c r="M14" s="441"/>
      <c r="N14" s="440"/>
      <c r="O14" s="435"/>
      <c r="P14" s="435"/>
      <c r="Q14" s="322"/>
    </row>
    <row r="15" spans="1:17" ht="19.5" customHeight="1">
      <c r="A15" s="1017"/>
      <c r="B15" s="1019"/>
      <c r="C15" s="439"/>
      <c r="D15" s="435"/>
      <c r="E15" s="440"/>
      <c r="F15" s="435"/>
      <c r="G15" s="435"/>
      <c r="H15" s="322"/>
      <c r="J15" s="1017"/>
      <c r="K15" s="1019"/>
      <c r="L15" s="439"/>
      <c r="M15" s="435"/>
      <c r="N15" s="440"/>
      <c r="O15" s="435"/>
      <c r="P15" s="435"/>
      <c r="Q15" s="322"/>
    </row>
    <row r="16" spans="1:17" ht="19.5" customHeight="1">
      <c r="A16" s="1016">
        <v>5</v>
      </c>
      <c r="B16" s="1025"/>
      <c r="C16" s="435"/>
      <c r="D16" s="435"/>
      <c r="E16" s="440"/>
      <c r="F16" s="438"/>
      <c r="G16" s="435"/>
      <c r="H16" s="322"/>
      <c r="J16" s="1016">
        <v>69</v>
      </c>
      <c r="K16" s="1025"/>
      <c r="L16" s="435"/>
      <c r="M16" s="435"/>
      <c r="N16" s="440"/>
      <c r="O16" s="438"/>
      <c r="P16" s="435"/>
      <c r="Q16" s="322"/>
    </row>
    <row r="17" spans="1:17" ht="15" customHeight="1">
      <c r="A17" s="1017"/>
      <c r="B17" s="1026"/>
      <c r="C17" s="436"/>
      <c r="D17" s="435"/>
      <c r="E17" s="440"/>
      <c r="F17" s="440"/>
      <c r="G17" s="435"/>
      <c r="H17" s="322"/>
      <c r="J17" s="1017"/>
      <c r="K17" s="1026"/>
      <c r="L17" s="436"/>
      <c r="M17" s="435"/>
      <c r="N17" s="440"/>
      <c r="O17" s="440"/>
      <c r="P17" s="435"/>
      <c r="Q17" s="322"/>
    </row>
    <row r="18" spans="1:17" ht="15" customHeight="1">
      <c r="A18" s="1016">
        <v>6</v>
      </c>
      <c r="B18" s="1025"/>
      <c r="C18" s="437"/>
      <c r="D18" s="438"/>
      <c r="E18" s="440"/>
      <c r="F18" s="440"/>
      <c r="G18" s="435"/>
      <c r="H18" s="322"/>
      <c r="J18" s="1016">
        <v>70</v>
      </c>
      <c r="K18" s="1025"/>
      <c r="L18" s="437"/>
      <c r="M18" s="438"/>
      <c r="N18" s="440"/>
      <c r="O18" s="440"/>
      <c r="P18" s="435"/>
      <c r="Q18" s="322"/>
    </row>
    <row r="19" spans="1:17" ht="19.5" customHeight="1">
      <c r="A19" s="1017"/>
      <c r="B19" s="1026"/>
      <c r="C19" s="439"/>
      <c r="D19" s="440"/>
      <c r="E19" s="437"/>
      <c r="F19" s="440"/>
      <c r="G19" s="435"/>
      <c r="H19" s="322"/>
      <c r="J19" s="1017"/>
      <c r="K19" s="1026"/>
      <c r="L19" s="439"/>
      <c r="M19" s="440"/>
      <c r="N19" s="437"/>
      <c r="O19" s="440"/>
      <c r="P19" s="435"/>
      <c r="Q19" s="322"/>
    </row>
    <row r="20" spans="1:17" ht="19.5" customHeight="1">
      <c r="A20" s="1016">
        <v>7</v>
      </c>
      <c r="B20" s="1025"/>
      <c r="C20" s="435"/>
      <c r="D20" s="440"/>
      <c r="E20" s="441"/>
      <c r="F20" s="440"/>
      <c r="G20" s="435"/>
      <c r="H20" s="322"/>
      <c r="J20" s="1016">
        <v>71</v>
      </c>
      <c r="K20" s="1025"/>
      <c r="L20" s="435"/>
      <c r="M20" s="440"/>
      <c r="N20" s="441"/>
      <c r="O20" s="440"/>
      <c r="P20" s="435"/>
      <c r="Q20" s="322"/>
    </row>
    <row r="21" spans="1:17" ht="15" customHeight="1">
      <c r="A21" s="1017"/>
      <c r="B21" s="1026"/>
      <c r="C21" s="436"/>
      <c r="D21" s="437"/>
      <c r="E21" s="435"/>
      <c r="F21" s="440"/>
      <c r="G21" s="435"/>
      <c r="H21" s="322"/>
      <c r="J21" s="1017"/>
      <c r="K21" s="1026"/>
      <c r="L21" s="436"/>
      <c r="M21" s="437"/>
      <c r="N21" s="435"/>
      <c r="O21" s="440"/>
      <c r="P21" s="435"/>
      <c r="Q21" s="322"/>
    </row>
    <row r="22" spans="1:17" ht="15" customHeight="1">
      <c r="A22" s="1016">
        <v>8</v>
      </c>
      <c r="B22" s="1018"/>
      <c r="C22" s="437"/>
      <c r="D22" s="441"/>
      <c r="E22" s="435"/>
      <c r="F22" s="440"/>
      <c r="G22" s="435"/>
      <c r="H22" s="322"/>
      <c r="J22" s="1016">
        <v>72</v>
      </c>
      <c r="K22" s="1018"/>
      <c r="L22" s="437"/>
      <c r="M22" s="441"/>
      <c r="N22" s="435"/>
      <c r="O22" s="440"/>
      <c r="P22" s="435"/>
      <c r="Q22" s="322"/>
    </row>
    <row r="23" spans="1:17" ht="19.5" customHeight="1">
      <c r="A23" s="1017"/>
      <c r="B23" s="1019"/>
      <c r="C23" s="439"/>
      <c r="D23" s="435"/>
      <c r="E23" s="435"/>
      <c r="F23" s="440"/>
      <c r="G23" s="435"/>
      <c r="H23" s="322"/>
      <c r="J23" s="1017"/>
      <c r="K23" s="1019"/>
      <c r="L23" s="439"/>
      <c r="M23" s="435"/>
      <c r="N23" s="435"/>
      <c r="O23" s="440"/>
      <c r="P23" s="435"/>
      <c r="Q23" s="322"/>
    </row>
    <row r="24" spans="1:17" ht="19.5" customHeight="1">
      <c r="A24" s="1016">
        <v>9</v>
      </c>
      <c r="B24" s="1018"/>
      <c r="C24" s="435"/>
      <c r="D24" s="435"/>
      <c r="E24" s="435"/>
      <c r="F24" s="440"/>
      <c r="G24" s="438"/>
      <c r="H24" s="323"/>
      <c r="J24" s="1016">
        <v>73</v>
      </c>
      <c r="K24" s="1018"/>
      <c r="L24" s="435"/>
      <c r="M24" s="435"/>
      <c r="N24" s="435"/>
      <c r="O24" s="440"/>
      <c r="P24" s="438"/>
      <c r="Q24" s="323"/>
    </row>
    <row r="25" spans="1:17" ht="15" customHeight="1">
      <c r="A25" s="1017"/>
      <c r="B25" s="1019"/>
      <c r="C25" s="436"/>
      <c r="D25" s="435"/>
      <c r="E25" s="435"/>
      <c r="F25" s="440"/>
      <c r="G25" s="440"/>
      <c r="H25" s="323"/>
      <c r="J25" s="1017"/>
      <c r="K25" s="1019"/>
      <c r="L25" s="436"/>
      <c r="M25" s="435"/>
      <c r="N25" s="435"/>
      <c r="O25" s="440"/>
      <c r="P25" s="440"/>
      <c r="Q25" s="323"/>
    </row>
    <row r="26" spans="1:17" ht="15" customHeight="1">
      <c r="A26" s="1016">
        <v>10</v>
      </c>
      <c r="B26" s="1025"/>
      <c r="C26" s="437"/>
      <c r="D26" s="438"/>
      <c r="E26" s="435"/>
      <c r="F26" s="440"/>
      <c r="G26" s="440"/>
      <c r="H26" s="323"/>
      <c r="J26" s="1016">
        <v>74</v>
      </c>
      <c r="K26" s="1025"/>
      <c r="L26" s="437"/>
      <c r="M26" s="438"/>
      <c r="N26" s="435"/>
      <c r="O26" s="440"/>
      <c r="P26" s="440"/>
      <c r="Q26" s="323"/>
    </row>
    <row r="27" spans="1:17" ht="19.5" customHeight="1">
      <c r="A27" s="1017"/>
      <c r="B27" s="1026"/>
      <c r="C27" s="439"/>
      <c r="D27" s="440"/>
      <c r="E27" s="435"/>
      <c r="F27" s="440"/>
      <c r="G27" s="440"/>
      <c r="H27" s="323"/>
      <c r="J27" s="1017"/>
      <c r="K27" s="1026"/>
      <c r="L27" s="439"/>
      <c r="M27" s="440"/>
      <c r="N27" s="435"/>
      <c r="O27" s="440"/>
      <c r="P27" s="440"/>
      <c r="Q27" s="323"/>
    </row>
    <row r="28" spans="1:17" ht="19.5" customHeight="1">
      <c r="A28" s="1016">
        <v>11</v>
      </c>
      <c r="B28" s="1023"/>
      <c r="C28" s="435"/>
      <c r="D28" s="440"/>
      <c r="E28" s="438"/>
      <c r="F28" s="440"/>
      <c r="G28" s="440"/>
      <c r="H28" s="323"/>
      <c r="J28" s="1016">
        <v>75</v>
      </c>
      <c r="K28" s="1023"/>
      <c r="L28" s="435"/>
      <c r="M28" s="440"/>
      <c r="N28" s="438"/>
      <c r="O28" s="440"/>
      <c r="P28" s="440"/>
      <c r="Q28" s="323"/>
    </row>
    <row r="29" spans="1:17" ht="15" customHeight="1">
      <c r="A29" s="1017"/>
      <c r="B29" s="1024"/>
      <c r="C29" s="436"/>
      <c r="D29" s="437"/>
      <c r="E29" s="440"/>
      <c r="F29" s="440"/>
      <c r="G29" s="440"/>
      <c r="H29" s="323"/>
      <c r="J29" s="1017"/>
      <c r="K29" s="1024"/>
      <c r="L29" s="436"/>
      <c r="M29" s="437"/>
      <c r="N29" s="440"/>
      <c r="O29" s="440"/>
      <c r="P29" s="440"/>
      <c r="Q29" s="323"/>
    </row>
    <row r="30" spans="1:17" ht="15" customHeight="1">
      <c r="A30" s="1016">
        <v>12</v>
      </c>
      <c r="B30" s="1018"/>
      <c r="C30" s="437"/>
      <c r="D30" s="441"/>
      <c r="E30" s="440"/>
      <c r="F30" s="440"/>
      <c r="G30" s="440"/>
      <c r="H30" s="323"/>
      <c r="J30" s="1016">
        <v>76</v>
      </c>
      <c r="K30" s="1018"/>
      <c r="L30" s="437"/>
      <c r="M30" s="441"/>
      <c r="N30" s="440"/>
      <c r="O30" s="440"/>
      <c r="P30" s="440"/>
      <c r="Q30" s="323"/>
    </row>
    <row r="31" spans="1:17" ht="19.5" customHeight="1">
      <c r="A31" s="1017"/>
      <c r="B31" s="1019"/>
      <c r="C31" s="439"/>
      <c r="D31" s="435"/>
      <c r="E31" s="440"/>
      <c r="F31" s="437"/>
      <c r="G31" s="440"/>
      <c r="H31" s="323"/>
      <c r="J31" s="1017"/>
      <c r="K31" s="1019"/>
      <c r="L31" s="439"/>
      <c r="M31" s="435"/>
      <c r="N31" s="440"/>
      <c r="O31" s="437"/>
      <c r="P31" s="440"/>
      <c r="Q31" s="323"/>
    </row>
    <row r="32" spans="1:17" ht="19.5" customHeight="1">
      <c r="A32" s="1016">
        <v>13</v>
      </c>
      <c r="B32" s="1018"/>
      <c r="C32" s="435"/>
      <c r="D32" s="435"/>
      <c r="E32" s="440"/>
      <c r="F32" s="441"/>
      <c r="G32" s="440"/>
      <c r="H32" s="323"/>
      <c r="J32" s="1016">
        <v>77</v>
      </c>
      <c r="K32" s="1018"/>
      <c r="L32" s="435"/>
      <c r="M32" s="435"/>
      <c r="N32" s="440"/>
      <c r="O32" s="441"/>
      <c r="P32" s="440"/>
      <c r="Q32" s="323"/>
    </row>
    <row r="33" spans="1:17" ht="15" customHeight="1">
      <c r="A33" s="1017"/>
      <c r="B33" s="1019"/>
      <c r="C33" s="436"/>
      <c r="D33" s="435"/>
      <c r="E33" s="440"/>
      <c r="F33" s="435"/>
      <c r="G33" s="440"/>
      <c r="H33" s="323"/>
      <c r="J33" s="1017"/>
      <c r="K33" s="1019"/>
      <c r="L33" s="436"/>
      <c r="M33" s="435"/>
      <c r="N33" s="440"/>
      <c r="O33" s="435"/>
      <c r="P33" s="440"/>
      <c r="Q33" s="323"/>
    </row>
    <row r="34" spans="1:17" ht="15" customHeight="1">
      <c r="A34" s="1016">
        <v>14</v>
      </c>
      <c r="B34" s="1023"/>
      <c r="C34" s="437"/>
      <c r="D34" s="438"/>
      <c r="E34" s="440"/>
      <c r="F34" s="435"/>
      <c r="G34" s="440"/>
      <c r="H34" s="323"/>
      <c r="J34" s="1016">
        <v>78</v>
      </c>
      <c r="K34" s="1023"/>
      <c r="L34" s="437"/>
      <c r="M34" s="438"/>
      <c r="N34" s="440"/>
      <c r="O34" s="435"/>
      <c r="P34" s="440"/>
      <c r="Q34" s="323"/>
    </row>
    <row r="35" spans="1:17" ht="19.5" customHeight="1">
      <c r="A35" s="1017"/>
      <c r="B35" s="1024"/>
      <c r="C35" s="439"/>
      <c r="D35" s="440"/>
      <c r="E35" s="440"/>
      <c r="F35" s="435"/>
      <c r="G35" s="440"/>
      <c r="H35" s="323"/>
      <c r="J35" s="1017"/>
      <c r="K35" s="1024"/>
      <c r="L35" s="439"/>
      <c r="M35" s="440"/>
      <c r="N35" s="440"/>
      <c r="O35" s="435"/>
      <c r="P35" s="440"/>
      <c r="Q35" s="323"/>
    </row>
    <row r="36" spans="1:17" ht="19.5" customHeight="1">
      <c r="A36" s="1016">
        <v>15</v>
      </c>
      <c r="B36" s="1025"/>
      <c r="C36" s="435"/>
      <c r="D36" s="440"/>
      <c r="E36" s="441"/>
      <c r="F36" s="435"/>
      <c r="G36" s="440"/>
      <c r="H36" s="323"/>
      <c r="J36" s="1016">
        <v>79</v>
      </c>
      <c r="K36" s="1025"/>
      <c r="L36" s="435"/>
      <c r="M36" s="440"/>
      <c r="N36" s="441"/>
      <c r="O36" s="435"/>
      <c r="P36" s="440"/>
      <c r="Q36" s="323"/>
    </row>
    <row r="37" spans="1:17" ht="15" customHeight="1">
      <c r="A37" s="1017"/>
      <c r="B37" s="1026"/>
      <c r="C37" s="436"/>
      <c r="D37" s="437"/>
      <c r="E37" s="435"/>
      <c r="F37" s="435"/>
      <c r="G37" s="440"/>
      <c r="H37" s="323"/>
      <c r="J37" s="1017"/>
      <c r="K37" s="1026"/>
      <c r="L37" s="436"/>
      <c r="M37" s="437"/>
      <c r="N37" s="435"/>
      <c r="O37" s="435"/>
      <c r="P37" s="440"/>
      <c r="Q37" s="323"/>
    </row>
    <row r="38" spans="1:17" ht="15" customHeight="1">
      <c r="A38" s="1016">
        <v>16</v>
      </c>
      <c r="B38" s="1018"/>
      <c r="C38" s="437"/>
      <c r="D38" s="441"/>
      <c r="E38" s="435"/>
      <c r="F38" s="435"/>
      <c r="G38" s="440"/>
      <c r="H38" s="323"/>
      <c r="J38" s="1016">
        <v>80</v>
      </c>
      <c r="K38" s="1018"/>
      <c r="L38" s="437"/>
      <c r="M38" s="441"/>
      <c r="N38" s="435"/>
      <c r="O38" s="435"/>
      <c r="P38" s="440"/>
      <c r="Q38" s="323"/>
    </row>
    <row r="39" spans="1:17" ht="19.5" customHeight="1">
      <c r="A39" s="1017"/>
      <c r="B39" s="1019"/>
      <c r="C39" s="439"/>
      <c r="D39" s="435"/>
      <c r="E39" s="435"/>
      <c r="F39" s="435"/>
      <c r="G39" s="440"/>
      <c r="H39" s="323"/>
      <c r="J39" s="1017"/>
      <c r="K39" s="1019"/>
      <c r="L39" s="439"/>
      <c r="M39" s="435"/>
      <c r="N39" s="435"/>
      <c r="O39" s="435"/>
      <c r="P39" s="440"/>
      <c r="Q39" s="323"/>
    </row>
    <row r="40" spans="1:17" ht="61.5" customHeight="1">
      <c r="A40" s="442"/>
      <c r="B40" s="443"/>
      <c r="C40" s="444"/>
      <c r="D40" s="444"/>
      <c r="E40" s="444"/>
      <c r="F40" s="444"/>
      <c r="G40" s="445"/>
      <c r="H40" s="323"/>
      <c r="J40" s="442"/>
      <c r="K40" s="443"/>
      <c r="L40" s="444"/>
      <c r="M40" s="444"/>
      <c r="N40" s="444"/>
      <c r="O40" s="444"/>
      <c r="P40" s="445"/>
      <c r="Q40" s="323"/>
    </row>
    <row r="41" spans="1:17">
      <c r="A41" s="1020" t="s">
        <v>1297</v>
      </c>
      <c r="B41" s="1021"/>
      <c r="C41" s="1021"/>
      <c r="D41" s="1021"/>
      <c r="E41" s="1021"/>
      <c r="F41" s="1021"/>
      <c r="G41" s="1021"/>
      <c r="H41" s="1021"/>
      <c r="J41" s="1020" t="s">
        <v>1297</v>
      </c>
      <c r="K41" s="1021"/>
      <c r="L41" s="1021"/>
      <c r="M41" s="1021"/>
      <c r="N41" s="1021"/>
      <c r="O41" s="1021"/>
      <c r="P41" s="1021"/>
      <c r="Q41" s="1021"/>
    </row>
    <row r="42" spans="1:17" ht="23.25" customHeight="1">
      <c r="A42" s="1022" t="s">
        <v>1307</v>
      </c>
      <c r="B42" s="1022"/>
      <c r="C42" s="1022"/>
      <c r="D42" s="1022"/>
      <c r="E42" s="1022"/>
      <c r="F42" s="1022"/>
      <c r="G42" s="1022"/>
      <c r="H42" s="1022"/>
      <c r="J42" s="1022" t="s">
        <v>1313</v>
      </c>
      <c r="K42" s="1022"/>
      <c r="L42" s="1022"/>
      <c r="M42" s="1022"/>
      <c r="N42" s="1022"/>
      <c r="O42" s="1022"/>
      <c r="P42" s="1022"/>
      <c r="Q42" s="1022"/>
    </row>
    <row r="43" spans="1:17" ht="20.25">
      <c r="A43" s="1033" t="s">
        <v>1278</v>
      </c>
      <c r="B43" s="1033"/>
      <c r="C43" s="1032"/>
      <c r="D43" s="1032"/>
      <c r="E43" s="1032"/>
      <c r="F43" s="1032"/>
      <c r="G43" s="1032"/>
      <c r="H43" s="1032"/>
      <c r="J43" s="1033" t="s">
        <v>1278</v>
      </c>
      <c r="K43" s="1033"/>
      <c r="L43" s="1032"/>
      <c r="M43" s="1032"/>
      <c r="N43" s="1032"/>
      <c r="O43" s="1032"/>
      <c r="P43" s="1032"/>
      <c r="Q43" s="1032"/>
    </row>
    <row r="44" spans="1:17" ht="23.25" customHeight="1">
      <c r="A44" s="921" t="s">
        <v>944</v>
      </c>
      <c r="B44" s="921"/>
      <c r="C44" s="433">
        <v>45535</v>
      </c>
      <c r="D44" s="414" t="s">
        <v>1378</v>
      </c>
      <c r="E44" s="434" t="s">
        <v>1379</v>
      </c>
      <c r="F44" s="415" t="s">
        <v>1229</v>
      </c>
      <c r="G44" s="1031" t="s">
        <v>1311</v>
      </c>
      <c r="H44" s="1031"/>
      <c r="J44" s="921" t="s">
        <v>944</v>
      </c>
      <c r="K44" s="921"/>
      <c r="L44" s="433">
        <v>45535</v>
      </c>
      <c r="M44" s="414" t="s">
        <v>1378</v>
      </c>
      <c r="N44" s="434" t="s">
        <v>1379</v>
      </c>
      <c r="O44" s="415" t="s">
        <v>1229</v>
      </c>
      <c r="P44" s="1031" t="s">
        <v>1311</v>
      </c>
      <c r="Q44" s="1031"/>
    </row>
    <row r="45" spans="1:17" ht="26.25" customHeight="1">
      <c r="A45" s="1030" t="s">
        <v>1280</v>
      </c>
      <c r="B45" s="1030"/>
      <c r="C45" s="1030"/>
      <c r="D45" s="1030"/>
      <c r="E45" s="1030"/>
      <c r="F45" s="1030"/>
      <c r="G45" s="1031"/>
      <c r="H45" s="1031"/>
      <c r="J45" s="1030" t="s">
        <v>1280</v>
      </c>
      <c r="K45" s="1030"/>
      <c r="L45" s="1030"/>
      <c r="M45" s="1030"/>
      <c r="N45" s="1030"/>
      <c r="O45" s="1030"/>
      <c r="P45" s="1031"/>
      <c r="Q45" s="1031"/>
    </row>
    <row r="46" spans="1:17" ht="26.25">
      <c r="B46" s="430"/>
      <c r="C46" s="430"/>
      <c r="D46" s="430"/>
      <c r="E46" s="430"/>
      <c r="F46" s="430"/>
      <c r="G46" s="430"/>
      <c r="K46" s="430"/>
      <c r="L46" s="430"/>
      <c r="M46" s="430"/>
      <c r="N46" s="430"/>
      <c r="O46" s="430"/>
      <c r="P46" s="430"/>
    </row>
    <row r="47" spans="1:17" ht="18.75">
      <c r="A47" s="196"/>
      <c r="B47" s="327" t="s">
        <v>1289</v>
      </c>
      <c r="C47" s="327" t="s">
        <v>1284</v>
      </c>
      <c r="D47" s="327" t="s">
        <v>1285</v>
      </c>
      <c r="E47" s="327" t="s">
        <v>1287</v>
      </c>
      <c r="F47" s="327" t="s">
        <v>1286</v>
      </c>
      <c r="G47" s="327" t="s">
        <v>1288</v>
      </c>
      <c r="H47" s="329" t="s">
        <v>61</v>
      </c>
      <c r="J47" s="196"/>
      <c r="K47" s="327" t="s">
        <v>1289</v>
      </c>
      <c r="L47" s="327" t="s">
        <v>1284</v>
      </c>
      <c r="M47" s="327" t="s">
        <v>1285</v>
      </c>
      <c r="N47" s="327" t="s">
        <v>1287</v>
      </c>
      <c r="O47" s="327" t="s">
        <v>1286</v>
      </c>
      <c r="P47" s="327" t="s">
        <v>1288</v>
      </c>
      <c r="Q47" s="329" t="s">
        <v>61</v>
      </c>
    </row>
    <row r="48" spans="1:17" ht="18.75">
      <c r="A48" s="435"/>
      <c r="B48" s="435"/>
      <c r="C48" s="435"/>
      <c r="D48" s="1029"/>
      <c r="E48" s="1029"/>
      <c r="F48" s="1029"/>
      <c r="G48" s="1029"/>
      <c r="H48" s="321"/>
      <c r="J48" s="435"/>
      <c r="K48" s="435"/>
      <c r="L48" s="435"/>
      <c r="M48" s="1029"/>
      <c r="N48" s="1029"/>
      <c r="O48" s="1029"/>
      <c r="P48" s="1029"/>
      <c r="Q48" s="321"/>
    </row>
    <row r="49" spans="1:17" ht="15" customHeight="1">
      <c r="A49" s="1016">
        <v>17</v>
      </c>
      <c r="B49" s="1018"/>
      <c r="C49" s="435"/>
      <c r="D49" s="435"/>
      <c r="E49" s="435"/>
      <c r="F49" s="435"/>
      <c r="G49" s="435"/>
      <c r="H49" s="322"/>
      <c r="J49" s="1016">
        <v>81</v>
      </c>
      <c r="K49" s="1018"/>
      <c r="L49" s="435"/>
      <c r="M49" s="435"/>
      <c r="N49" s="435"/>
      <c r="O49" s="435"/>
      <c r="P49" s="435"/>
      <c r="Q49" s="322"/>
    </row>
    <row r="50" spans="1:17" ht="15" customHeight="1">
      <c r="A50" s="1017"/>
      <c r="B50" s="1019"/>
      <c r="C50" s="436"/>
      <c r="D50" s="435"/>
      <c r="E50" s="435"/>
      <c r="F50" s="435"/>
      <c r="G50" s="435"/>
      <c r="H50" s="322"/>
      <c r="J50" s="1017"/>
      <c r="K50" s="1019"/>
      <c r="L50" s="436"/>
      <c r="M50" s="435"/>
      <c r="N50" s="435"/>
      <c r="O50" s="435"/>
      <c r="P50" s="435"/>
      <c r="Q50" s="322"/>
    </row>
    <row r="51" spans="1:17" ht="15" customHeight="1">
      <c r="A51" s="1016">
        <v>18</v>
      </c>
      <c r="B51" s="1025"/>
      <c r="C51" s="437"/>
      <c r="D51" s="438"/>
      <c r="E51" s="435"/>
      <c r="F51" s="435"/>
      <c r="G51" s="435"/>
      <c r="H51" s="322"/>
      <c r="J51" s="1016">
        <v>82</v>
      </c>
      <c r="K51" s="1025"/>
      <c r="L51" s="437"/>
      <c r="M51" s="438"/>
      <c r="N51" s="435"/>
      <c r="O51" s="435"/>
      <c r="P51" s="435"/>
      <c r="Q51" s="322"/>
    </row>
    <row r="52" spans="1:17" ht="19.7" customHeight="1">
      <c r="A52" s="1017"/>
      <c r="B52" s="1026"/>
      <c r="C52" s="439"/>
      <c r="D52" s="440"/>
      <c r="E52" s="435"/>
      <c r="F52" s="435"/>
      <c r="G52" s="435"/>
      <c r="H52" s="322"/>
      <c r="J52" s="1017"/>
      <c r="K52" s="1026"/>
      <c r="L52" s="439"/>
      <c r="M52" s="440"/>
      <c r="N52" s="435"/>
      <c r="O52" s="435"/>
      <c r="P52" s="435"/>
      <c r="Q52" s="322"/>
    </row>
    <row r="53" spans="1:17" ht="19.7" customHeight="1">
      <c r="A53" s="1016">
        <v>19</v>
      </c>
      <c r="B53" s="1027"/>
      <c r="C53" s="435"/>
      <c r="D53" s="440"/>
      <c r="E53" s="438"/>
      <c r="F53" s="435"/>
      <c r="G53" s="435"/>
      <c r="H53" s="322"/>
      <c r="J53" s="1016">
        <v>83</v>
      </c>
      <c r="K53" s="1027"/>
      <c r="L53" s="435"/>
      <c r="M53" s="440"/>
      <c r="N53" s="438"/>
      <c r="O53" s="435"/>
      <c r="P53" s="435"/>
      <c r="Q53" s="322"/>
    </row>
    <row r="54" spans="1:17" ht="15" customHeight="1">
      <c r="A54" s="1017"/>
      <c r="B54" s="1028"/>
      <c r="C54" s="436"/>
      <c r="D54" s="437"/>
      <c r="E54" s="440"/>
      <c r="F54" s="435"/>
      <c r="G54" s="435"/>
      <c r="H54" s="322"/>
      <c r="J54" s="1017"/>
      <c r="K54" s="1028"/>
      <c r="L54" s="436"/>
      <c r="M54" s="437"/>
      <c r="N54" s="440"/>
      <c r="O54" s="435"/>
      <c r="P54" s="435"/>
      <c r="Q54" s="322"/>
    </row>
    <row r="55" spans="1:17" ht="15" customHeight="1">
      <c r="A55" s="1016">
        <v>20</v>
      </c>
      <c r="B55" s="1018"/>
      <c r="C55" s="437"/>
      <c r="D55" s="441"/>
      <c r="E55" s="440"/>
      <c r="F55" s="435"/>
      <c r="G55" s="435"/>
      <c r="H55" s="322"/>
      <c r="J55" s="1016">
        <v>84</v>
      </c>
      <c r="K55" s="1018"/>
      <c r="L55" s="437"/>
      <c r="M55" s="441"/>
      <c r="N55" s="440"/>
      <c r="O55" s="435"/>
      <c r="P55" s="435"/>
      <c r="Q55" s="322"/>
    </row>
    <row r="56" spans="1:17" ht="19.7" customHeight="1">
      <c r="A56" s="1017"/>
      <c r="B56" s="1019"/>
      <c r="C56" s="439"/>
      <c r="D56" s="435"/>
      <c r="E56" s="440"/>
      <c r="F56" s="435"/>
      <c r="G56" s="435"/>
      <c r="H56" s="322"/>
      <c r="J56" s="1017"/>
      <c r="K56" s="1019"/>
      <c r="L56" s="439"/>
      <c r="M56" s="435"/>
      <c r="N56" s="440"/>
      <c r="O56" s="435"/>
      <c r="P56" s="435"/>
      <c r="Q56" s="322"/>
    </row>
    <row r="57" spans="1:17" ht="19.7" customHeight="1">
      <c r="A57" s="1016">
        <v>21</v>
      </c>
      <c r="B57" s="1025"/>
      <c r="C57" s="435"/>
      <c r="D57" s="435"/>
      <c r="E57" s="440"/>
      <c r="F57" s="438"/>
      <c r="G57" s="435"/>
      <c r="H57" s="322"/>
      <c r="J57" s="1016">
        <v>85</v>
      </c>
      <c r="K57" s="1025"/>
      <c r="L57" s="435"/>
      <c r="M57" s="435"/>
      <c r="N57" s="440"/>
      <c r="O57" s="438"/>
      <c r="P57" s="435"/>
      <c r="Q57" s="322"/>
    </row>
    <row r="58" spans="1:17" ht="15" customHeight="1">
      <c r="A58" s="1017"/>
      <c r="B58" s="1026"/>
      <c r="C58" s="436"/>
      <c r="D58" s="435"/>
      <c r="E58" s="440"/>
      <c r="F58" s="440"/>
      <c r="G58" s="435"/>
      <c r="H58" s="322"/>
      <c r="J58" s="1017"/>
      <c r="K58" s="1026"/>
      <c r="L58" s="436"/>
      <c r="M58" s="435"/>
      <c r="N58" s="440"/>
      <c r="O58" s="440"/>
      <c r="P58" s="435"/>
      <c r="Q58" s="322"/>
    </row>
    <row r="59" spans="1:17" ht="15" customHeight="1">
      <c r="A59" s="1016">
        <v>22</v>
      </c>
      <c r="B59" s="1025"/>
      <c r="C59" s="437"/>
      <c r="D59" s="438"/>
      <c r="E59" s="440"/>
      <c r="F59" s="440"/>
      <c r="G59" s="435"/>
      <c r="H59" s="322"/>
      <c r="J59" s="1016">
        <v>86</v>
      </c>
      <c r="K59" s="1025"/>
      <c r="L59" s="437"/>
      <c r="M59" s="438"/>
      <c r="N59" s="440"/>
      <c r="O59" s="440"/>
      <c r="P59" s="435"/>
      <c r="Q59" s="322"/>
    </row>
    <row r="60" spans="1:17" ht="19.7" customHeight="1">
      <c r="A60" s="1017"/>
      <c r="B60" s="1026"/>
      <c r="C60" s="439"/>
      <c r="D60" s="440"/>
      <c r="E60" s="437"/>
      <c r="F60" s="440"/>
      <c r="G60" s="435"/>
      <c r="H60" s="322"/>
      <c r="J60" s="1017"/>
      <c r="K60" s="1026"/>
      <c r="L60" s="439"/>
      <c r="M60" s="440"/>
      <c r="N60" s="437"/>
      <c r="O60" s="440"/>
      <c r="P60" s="435"/>
      <c r="Q60" s="322"/>
    </row>
    <row r="61" spans="1:17" ht="19.7" customHeight="1">
      <c r="A61" s="1016">
        <v>23</v>
      </c>
      <c r="B61" s="1025"/>
      <c r="C61" s="435"/>
      <c r="D61" s="440"/>
      <c r="E61" s="441"/>
      <c r="F61" s="440"/>
      <c r="G61" s="435"/>
      <c r="H61" s="322"/>
      <c r="J61" s="1016">
        <v>87</v>
      </c>
      <c r="K61" s="1025"/>
      <c r="L61" s="435"/>
      <c r="M61" s="440"/>
      <c r="N61" s="441"/>
      <c r="O61" s="440"/>
      <c r="P61" s="435"/>
      <c r="Q61" s="322"/>
    </row>
    <row r="62" spans="1:17" ht="15" customHeight="1">
      <c r="A62" s="1017"/>
      <c r="B62" s="1026"/>
      <c r="C62" s="436"/>
      <c r="D62" s="437"/>
      <c r="E62" s="435"/>
      <c r="F62" s="440"/>
      <c r="G62" s="435"/>
      <c r="H62" s="322"/>
      <c r="J62" s="1017"/>
      <c r="K62" s="1026"/>
      <c r="L62" s="436"/>
      <c r="M62" s="437"/>
      <c r="N62" s="435"/>
      <c r="O62" s="440"/>
      <c r="P62" s="435"/>
      <c r="Q62" s="322"/>
    </row>
    <row r="63" spans="1:17" ht="15" customHeight="1">
      <c r="A63" s="1016">
        <v>24</v>
      </c>
      <c r="B63" s="1018"/>
      <c r="C63" s="437"/>
      <c r="D63" s="441"/>
      <c r="E63" s="435"/>
      <c r="F63" s="440"/>
      <c r="G63" s="435"/>
      <c r="H63" s="322"/>
      <c r="J63" s="1016">
        <v>88</v>
      </c>
      <c r="K63" s="1018"/>
      <c r="L63" s="437"/>
      <c r="M63" s="441"/>
      <c r="N63" s="435"/>
      <c r="O63" s="440"/>
      <c r="P63" s="435"/>
      <c r="Q63" s="322"/>
    </row>
    <row r="64" spans="1:17" ht="19.7" customHeight="1">
      <c r="A64" s="1017"/>
      <c r="B64" s="1019"/>
      <c r="C64" s="439"/>
      <c r="D64" s="435"/>
      <c r="E64" s="435"/>
      <c r="F64" s="440"/>
      <c r="G64" s="435"/>
      <c r="H64" s="322"/>
      <c r="J64" s="1017"/>
      <c r="K64" s="1019"/>
      <c r="L64" s="439"/>
      <c r="M64" s="435"/>
      <c r="N64" s="435"/>
      <c r="O64" s="440"/>
      <c r="P64" s="435"/>
      <c r="Q64" s="322"/>
    </row>
    <row r="65" spans="1:17" ht="19.7" customHeight="1">
      <c r="A65" s="1016">
        <v>25</v>
      </c>
      <c r="B65" s="1018"/>
      <c r="C65" s="435"/>
      <c r="D65" s="435"/>
      <c r="E65" s="435"/>
      <c r="F65" s="440"/>
      <c r="G65" s="438"/>
      <c r="H65" s="323"/>
      <c r="J65" s="1016">
        <v>89</v>
      </c>
      <c r="K65" s="1018"/>
      <c r="L65" s="435"/>
      <c r="M65" s="435"/>
      <c r="N65" s="435"/>
      <c r="O65" s="440"/>
      <c r="P65" s="438"/>
      <c r="Q65" s="323"/>
    </row>
    <row r="66" spans="1:17" ht="15" customHeight="1">
      <c r="A66" s="1017"/>
      <c r="B66" s="1019"/>
      <c r="C66" s="436"/>
      <c r="D66" s="435"/>
      <c r="E66" s="435"/>
      <c r="F66" s="440"/>
      <c r="G66" s="440"/>
      <c r="H66" s="323"/>
      <c r="J66" s="1017"/>
      <c r="K66" s="1019"/>
      <c r="L66" s="436"/>
      <c r="M66" s="435"/>
      <c r="N66" s="435"/>
      <c r="O66" s="440"/>
      <c r="P66" s="440"/>
      <c r="Q66" s="323"/>
    </row>
    <row r="67" spans="1:17" ht="15" customHeight="1">
      <c r="A67" s="1016">
        <v>26</v>
      </c>
      <c r="B67" s="1025"/>
      <c r="C67" s="437"/>
      <c r="D67" s="438"/>
      <c r="E67" s="435"/>
      <c r="F67" s="440"/>
      <c r="G67" s="440"/>
      <c r="H67" s="323"/>
      <c r="J67" s="1016">
        <v>90</v>
      </c>
      <c r="K67" s="1025"/>
      <c r="L67" s="437"/>
      <c r="M67" s="438"/>
      <c r="N67" s="435"/>
      <c r="O67" s="440"/>
      <c r="P67" s="440"/>
      <c r="Q67" s="323"/>
    </row>
    <row r="68" spans="1:17" ht="19.7" customHeight="1">
      <c r="A68" s="1017"/>
      <c r="B68" s="1026"/>
      <c r="C68" s="439"/>
      <c r="D68" s="440"/>
      <c r="E68" s="435"/>
      <c r="F68" s="440"/>
      <c r="G68" s="440"/>
      <c r="H68" s="323"/>
      <c r="J68" s="1017"/>
      <c r="K68" s="1026"/>
      <c r="L68" s="439"/>
      <c r="M68" s="440"/>
      <c r="N68" s="435"/>
      <c r="O68" s="440"/>
      <c r="P68" s="440"/>
      <c r="Q68" s="323"/>
    </row>
    <row r="69" spans="1:17" ht="19.7" customHeight="1">
      <c r="A69" s="1016">
        <v>27</v>
      </c>
      <c r="B69" s="1023"/>
      <c r="C69" s="435"/>
      <c r="D69" s="440"/>
      <c r="E69" s="438"/>
      <c r="F69" s="440"/>
      <c r="G69" s="440"/>
      <c r="H69" s="323"/>
      <c r="J69" s="1016">
        <v>91</v>
      </c>
      <c r="K69" s="1023"/>
      <c r="L69" s="435"/>
      <c r="M69" s="440"/>
      <c r="N69" s="438"/>
      <c r="O69" s="440"/>
      <c r="P69" s="440"/>
      <c r="Q69" s="323"/>
    </row>
    <row r="70" spans="1:17" ht="15" customHeight="1">
      <c r="A70" s="1017"/>
      <c r="B70" s="1024"/>
      <c r="C70" s="436"/>
      <c r="D70" s="437"/>
      <c r="E70" s="440"/>
      <c r="F70" s="440"/>
      <c r="G70" s="440"/>
      <c r="H70" s="323"/>
      <c r="J70" s="1017"/>
      <c r="K70" s="1024"/>
      <c r="L70" s="436"/>
      <c r="M70" s="437"/>
      <c r="N70" s="440"/>
      <c r="O70" s="440"/>
      <c r="P70" s="440"/>
      <c r="Q70" s="323"/>
    </row>
    <row r="71" spans="1:17" ht="15" customHeight="1">
      <c r="A71" s="1016">
        <v>28</v>
      </c>
      <c r="B71" s="1018"/>
      <c r="C71" s="437"/>
      <c r="D71" s="441"/>
      <c r="E71" s="440"/>
      <c r="F71" s="440"/>
      <c r="G71" s="440"/>
      <c r="H71" s="323"/>
      <c r="J71" s="1016">
        <v>92</v>
      </c>
      <c r="K71" s="1018"/>
      <c r="L71" s="437"/>
      <c r="M71" s="441"/>
      <c r="N71" s="440"/>
      <c r="O71" s="440"/>
      <c r="P71" s="440"/>
      <c r="Q71" s="323"/>
    </row>
    <row r="72" spans="1:17" ht="19.7" customHeight="1">
      <c r="A72" s="1017"/>
      <c r="B72" s="1019"/>
      <c r="C72" s="439"/>
      <c r="D72" s="435"/>
      <c r="E72" s="440"/>
      <c r="F72" s="437"/>
      <c r="G72" s="440"/>
      <c r="H72" s="323"/>
      <c r="J72" s="1017"/>
      <c r="K72" s="1019"/>
      <c r="L72" s="439"/>
      <c r="M72" s="435"/>
      <c r="N72" s="440"/>
      <c r="O72" s="437"/>
      <c r="P72" s="440"/>
      <c r="Q72" s="323"/>
    </row>
    <row r="73" spans="1:17" ht="19.7" customHeight="1">
      <c r="A73" s="1016">
        <v>29</v>
      </c>
      <c r="B73" s="1018"/>
      <c r="C73" s="435"/>
      <c r="D73" s="435"/>
      <c r="E73" s="440"/>
      <c r="F73" s="441"/>
      <c r="G73" s="440"/>
      <c r="H73" s="323"/>
      <c r="J73" s="1016">
        <v>93</v>
      </c>
      <c r="K73" s="1018"/>
      <c r="L73" s="435"/>
      <c r="M73" s="435"/>
      <c r="N73" s="440"/>
      <c r="O73" s="441"/>
      <c r="P73" s="440"/>
      <c r="Q73" s="323"/>
    </row>
    <row r="74" spans="1:17" ht="15" customHeight="1">
      <c r="A74" s="1017"/>
      <c r="B74" s="1019"/>
      <c r="C74" s="436"/>
      <c r="D74" s="435"/>
      <c r="E74" s="440"/>
      <c r="F74" s="435"/>
      <c r="G74" s="440"/>
      <c r="H74" s="323"/>
      <c r="J74" s="1017"/>
      <c r="K74" s="1019"/>
      <c r="L74" s="436"/>
      <c r="M74" s="435"/>
      <c r="N74" s="440"/>
      <c r="O74" s="435"/>
      <c r="P74" s="440"/>
      <c r="Q74" s="323"/>
    </row>
    <row r="75" spans="1:17" ht="15" customHeight="1">
      <c r="A75" s="1016">
        <v>30</v>
      </c>
      <c r="B75" s="1023"/>
      <c r="C75" s="437"/>
      <c r="D75" s="438"/>
      <c r="E75" s="440"/>
      <c r="F75" s="435"/>
      <c r="G75" s="440"/>
      <c r="H75" s="323"/>
      <c r="J75" s="1016">
        <v>94</v>
      </c>
      <c r="K75" s="1023"/>
      <c r="L75" s="437"/>
      <c r="M75" s="438"/>
      <c r="N75" s="440"/>
      <c r="O75" s="435"/>
      <c r="P75" s="440"/>
      <c r="Q75" s="323"/>
    </row>
    <row r="76" spans="1:17" ht="19.7" customHeight="1">
      <c r="A76" s="1017"/>
      <c r="B76" s="1024"/>
      <c r="C76" s="439"/>
      <c r="D76" s="440"/>
      <c r="E76" s="440"/>
      <c r="F76" s="435"/>
      <c r="G76" s="440"/>
      <c r="H76" s="323"/>
      <c r="J76" s="1017"/>
      <c r="K76" s="1024"/>
      <c r="L76" s="439"/>
      <c r="M76" s="440"/>
      <c r="N76" s="440"/>
      <c r="O76" s="435"/>
      <c r="P76" s="440"/>
      <c r="Q76" s="323"/>
    </row>
    <row r="77" spans="1:17" ht="19.7" customHeight="1">
      <c r="A77" s="1016">
        <v>31</v>
      </c>
      <c r="B77" s="1025"/>
      <c r="C77" s="435"/>
      <c r="D77" s="440"/>
      <c r="E77" s="441"/>
      <c r="F77" s="435"/>
      <c r="G77" s="440"/>
      <c r="H77" s="323"/>
      <c r="J77" s="1016">
        <v>95</v>
      </c>
      <c r="K77" s="1025"/>
      <c r="L77" s="435"/>
      <c r="M77" s="440"/>
      <c r="N77" s="441"/>
      <c r="O77" s="435"/>
      <c r="P77" s="440"/>
      <c r="Q77" s="323"/>
    </row>
    <row r="78" spans="1:17" ht="15" customHeight="1">
      <c r="A78" s="1017"/>
      <c r="B78" s="1026"/>
      <c r="C78" s="436"/>
      <c r="D78" s="437"/>
      <c r="E78" s="435"/>
      <c r="F78" s="435"/>
      <c r="G78" s="440"/>
      <c r="H78" s="323"/>
      <c r="J78" s="1017"/>
      <c r="K78" s="1026"/>
      <c r="L78" s="436"/>
      <c r="M78" s="437"/>
      <c r="N78" s="435"/>
      <c r="O78" s="435"/>
      <c r="P78" s="440"/>
      <c r="Q78" s="323"/>
    </row>
    <row r="79" spans="1:17" ht="15" customHeight="1">
      <c r="A79" s="1016">
        <v>32</v>
      </c>
      <c r="B79" s="1018"/>
      <c r="C79" s="437"/>
      <c r="D79" s="441"/>
      <c r="E79" s="435"/>
      <c r="F79" s="435"/>
      <c r="G79" s="440"/>
      <c r="H79" s="323"/>
      <c r="J79" s="1016">
        <v>96</v>
      </c>
      <c r="K79" s="1018"/>
      <c r="L79" s="437"/>
      <c r="M79" s="441"/>
      <c r="N79" s="435"/>
      <c r="O79" s="435"/>
      <c r="P79" s="440"/>
      <c r="Q79" s="323"/>
    </row>
    <row r="80" spans="1:17" ht="19.7" customHeight="1">
      <c r="A80" s="1017"/>
      <c r="B80" s="1019"/>
      <c r="C80" s="439"/>
      <c r="D80" s="435"/>
      <c r="E80" s="435"/>
      <c r="F80" s="435"/>
      <c r="G80" s="440"/>
      <c r="H80" s="323"/>
      <c r="J80" s="1017"/>
      <c r="K80" s="1019"/>
      <c r="L80" s="439"/>
      <c r="M80" s="435"/>
      <c r="N80" s="435"/>
      <c r="O80" s="435"/>
      <c r="P80" s="440"/>
      <c r="Q80" s="323"/>
    </row>
    <row r="81" spans="1:17" ht="61.5" customHeight="1">
      <c r="A81" s="442"/>
      <c r="B81" s="443"/>
      <c r="C81" s="444"/>
      <c r="D81" s="444"/>
      <c r="E81" s="444"/>
      <c r="F81" s="444"/>
      <c r="G81" s="445"/>
      <c r="H81" s="323"/>
      <c r="J81" s="442"/>
      <c r="K81" s="443"/>
      <c r="L81" s="444"/>
      <c r="M81" s="444"/>
      <c r="N81" s="444"/>
      <c r="O81" s="444"/>
      <c r="P81" s="445"/>
      <c r="Q81" s="323"/>
    </row>
    <row r="82" spans="1:17">
      <c r="A82" s="1020" t="s">
        <v>1297</v>
      </c>
      <c r="B82" s="1021"/>
      <c r="C82" s="1021"/>
      <c r="D82" s="1021"/>
      <c r="E82" s="1021"/>
      <c r="F82" s="1021"/>
      <c r="G82" s="1021"/>
      <c r="H82" s="1021"/>
      <c r="J82" s="1020" t="s">
        <v>1297</v>
      </c>
      <c r="K82" s="1021"/>
      <c r="L82" s="1021"/>
      <c r="M82" s="1021"/>
      <c r="N82" s="1021"/>
      <c r="O82" s="1021"/>
      <c r="P82" s="1021"/>
      <c r="Q82" s="1021"/>
    </row>
    <row r="83" spans="1:17" ht="20.25">
      <c r="A83" s="1022" t="s">
        <v>1313</v>
      </c>
      <c r="B83" s="1022"/>
      <c r="C83" s="1022"/>
      <c r="D83" s="1022"/>
      <c r="E83" s="1022"/>
      <c r="F83" s="1022"/>
      <c r="G83" s="1022"/>
      <c r="H83" s="1022"/>
      <c r="J83" s="1022" t="s">
        <v>1313</v>
      </c>
      <c r="K83" s="1022"/>
      <c r="L83" s="1022"/>
      <c r="M83" s="1022"/>
      <c r="N83" s="1022"/>
      <c r="O83" s="1022"/>
      <c r="P83" s="1022"/>
      <c r="Q83" s="1022"/>
    </row>
    <row r="84" spans="1:17" ht="20.25">
      <c r="A84" s="1033" t="s">
        <v>1278</v>
      </c>
      <c r="B84" s="1033"/>
      <c r="C84" s="1032"/>
      <c r="D84" s="1032"/>
      <c r="E84" s="1032"/>
      <c r="F84" s="1032"/>
      <c r="G84" s="1032"/>
      <c r="H84" s="1032"/>
      <c r="J84" s="1033" t="s">
        <v>1278</v>
      </c>
      <c r="K84" s="1033"/>
      <c r="L84" s="1032"/>
      <c r="M84" s="1032"/>
      <c r="N84" s="1032"/>
      <c r="O84" s="1032"/>
      <c r="P84" s="1032"/>
      <c r="Q84" s="1032"/>
    </row>
    <row r="85" spans="1:17" ht="23.25" customHeight="1">
      <c r="A85" s="921" t="s">
        <v>944</v>
      </c>
      <c r="B85" s="921"/>
      <c r="C85" s="433">
        <v>45535</v>
      </c>
      <c r="D85" s="414" t="s">
        <v>1378</v>
      </c>
      <c r="E85" s="434" t="s">
        <v>1379</v>
      </c>
      <c r="F85" s="415" t="s">
        <v>1229</v>
      </c>
      <c r="G85" s="1031" t="s">
        <v>1312</v>
      </c>
      <c r="H85" s="1031"/>
      <c r="J85" s="921" t="s">
        <v>944</v>
      </c>
      <c r="K85" s="921"/>
      <c r="L85" s="433">
        <v>45535</v>
      </c>
      <c r="M85" s="414" t="s">
        <v>1378</v>
      </c>
      <c r="N85" s="434" t="s">
        <v>1379</v>
      </c>
      <c r="O85" s="415" t="s">
        <v>1229</v>
      </c>
      <c r="P85" s="1031" t="s">
        <v>1312</v>
      </c>
      <c r="Q85" s="1031"/>
    </row>
    <row r="86" spans="1:17" ht="23.25">
      <c r="A86" s="1030" t="s">
        <v>1280</v>
      </c>
      <c r="B86" s="1030"/>
      <c r="C86" s="1030"/>
      <c r="D86" s="1030"/>
      <c r="E86" s="1030"/>
      <c r="F86" s="1030"/>
      <c r="G86" s="1031"/>
      <c r="H86" s="1031"/>
      <c r="J86" s="1030" t="s">
        <v>1280</v>
      </c>
      <c r="K86" s="1030"/>
      <c r="L86" s="1030"/>
      <c r="M86" s="1030"/>
      <c r="N86" s="1030"/>
      <c r="O86" s="1030"/>
      <c r="P86" s="1031"/>
      <c r="Q86" s="1031"/>
    </row>
    <row r="87" spans="1:17" ht="26.25">
      <c r="B87" s="430"/>
      <c r="C87" s="430"/>
      <c r="D87" s="430"/>
      <c r="E87" s="430"/>
      <c r="F87" s="430"/>
      <c r="G87" s="430"/>
      <c r="K87" s="430"/>
      <c r="L87" s="430"/>
      <c r="M87" s="430"/>
      <c r="N87" s="430"/>
      <c r="O87" s="430"/>
      <c r="P87" s="430"/>
    </row>
    <row r="88" spans="1:17" ht="18.75">
      <c r="A88" s="196"/>
      <c r="B88" s="327" t="s">
        <v>1289</v>
      </c>
      <c r="C88" s="327" t="s">
        <v>1284</v>
      </c>
      <c r="D88" s="327" t="s">
        <v>1285</v>
      </c>
      <c r="E88" s="327" t="s">
        <v>1287</v>
      </c>
      <c r="F88" s="327" t="s">
        <v>1286</v>
      </c>
      <c r="G88" s="327" t="s">
        <v>1288</v>
      </c>
      <c r="H88" s="329" t="s">
        <v>61</v>
      </c>
      <c r="J88" s="196"/>
      <c r="K88" s="327" t="s">
        <v>1289</v>
      </c>
      <c r="L88" s="327" t="s">
        <v>1284</v>
      </c>
      <c r="M88" s="327" t="s">
        <v>1285</v>
      </c>
      <c r="N88" s="327" t="s">
        <v>1287</v>
      </c>
      <c r="O88" s="327" t="s">
        <v>1286</v>
      </c>
      <c r="P88" s="327" t="s">
        <v>1288</v>
      </c>
      <c r="Q88" s="329" t="s">
        <v>61</v>
      </c>
    </row>
    <row r="89" spans="1:17" ht="18.75">
      <c r="A89" s="435"/>
      <c r="B89" s="435"/>
      <c r="C89" s="435"/>
      <c r="D89" s="1029"/>
      <c r="E89" s="1029"/>
      <c r="F89" s="1029"/>
      <c r="G89" s="1029"/>
      <c r="H89" s="321"/>
      <c r="J89" s="435"/>
      <c r="K89" s="435"/>
      <c r="L89" s="435"/>
      <c r="M89" s="1029"/>
      <c r="N89" s="1029"/>
      <c r="O89" s="1029"/>
      <c r="P89" s="1029"/>
      <c r="Q89" s="321"/>
    </row>
    <row r="90" spans="1:17" ht="15" customHeight="1">
      <c r="A90" s="1016">
        <v>33</v>
      </c>
      <c r="B90" s="1018"/>
      <c r="C90" s="435"/>
      <c r="D90" s="435"/>
      <c r="E90" s="435"/>
      <c r="F90" s="435"/>
      <c r="G90" s="435"/>
      <c r="H90" s="322"/>
      <c r="J90" s="1016">
        <v>97</v>
      </c>
      <c r="K90" s="1018"/>
      <c r="L90" s="435"/>
      <c r="M90" s="435"/>
      <c r="N90" s="435"/>
      <c r="O90" s="435"/>
      <c r="P90" s="435"/>
      <c r="Q90" s="322"/>
    </row>
    <row r="91" spans="1:17" ht="15" customHeight="1">
      <c r="A91" s="1017"/>
      <c r="B91" s="1019"/>
      <c r="C91" s="436"/>
      <c r="D91" s="435"/>
      <c r="E91" s="435"/>
      <c r="F91" s="435"/>
      <c r="G91" s="435"/>
      <c r="H91" s="322"/>
      <c r="J91" s="1017"/>
      <c r="K91" s="1019"/>
      <c r="L91" s="436"/>
      <c r="M91" s="435"/>
      <c r="N91" s="435"/>
      <c r="O91" s="435"/>
      <c r="P91" s="435"/>
      <c r="Q91" s="322"/>
    </row>
    <row r="92" spans="1:17" ht="15" customHeight="1">
      <c r="A92" s="1016">
        <v>34</v>
      </c>
      <c r="B92" s="1025"/>
      <c r="C92" s="437"/>
      <c r="D92" s="438"/>
      <c r="E92" s="435"/>
      <c r="F92" s="435"/>
      <c r="G92" s="435"/>
      <c r="H92" s="322"/>
      <c r="J92" s="1016">
        <v>98</v>
      </c>
      <c r="K92" s="1025"/>
      <c r="L92" s="437"/>
      <c r="M92" s="438"/>
      <c r="N92" s="435"/>
      <c r="O92" s="435"/>
      <c r="P92" s="435"/>
      <c r="Q92" s="322"/>
    </row>
    <row r="93" spans="1:17" ht="19.7" customHeight="1">
      <c r="A93" s="1017"/>
      <c r="B93" s="1026"/>
      <c r="C93" s="439"/>
      <c r="D93" s="440"/>
      <c r="E93" s="435"/>
      <c r="F93" s="435"/>
      <c r="G93" s="435"/>
      <c r="H93" s="322"/>
      <c r="J93" s="1017"/>
      <c r="K93" s="1026"/>
      <c r="L93" s="439"/>
      <c r="M93" s="440"/>
      <c r="N93" s="435"/>
      <c r="O93" s="435"/>
      <c r="P93" s="435"/>
      <c r="Q93" s="322"/>
    </row>
    <row r="94" spans="1:17" ht="19.7" customHeight="1">
      <c r="A94" s="1016">
        <v>35</v>
      </c>
      <c r="B94" s="1027"/>
      <c r="C94" s="435"/>
      <c r="D94" s="440"/>
      <c r="E94" s="438"/>
      <c r="F94" s="435"/>
      <c r="G94" s="435"/>
      <c r="H94" s="322"/>
      <c r="J94" s="1016">
        <v>99</v>
      </c>
      <c r="K94" s="1027"/>
      <c r="L94" s="435"/>
      <c r="M94" s="440"/>
      <c r="N94" s="438"/>
      <c r="O94" s="435"/>
      <c r="P94" s="435"/>
      <c r="Q94" s="322"/>
    </row>
    <row r="95" spans="1:17" ht="15" customHeight="1">
      <c r="A95" s="1017"/>
      <c r="B95" s="1028"/>
      <c r="C95" s="436"/>
      <c r="D95" s="437"/>
      <c r="E95" s="440"/>
      <c r="F95" s="435"/>
      <c r="G95" s="435"/>
      <c r="H95" s="322"/>
      <c r="J95" s="1017"/>
      <c r="K95" s="1028"/>
      <c r="L95" s="436"/>
      <c r="M95" s="437"/>
      <c r="N95" s="440"/>
      <c r="O95" s="435"/>
      <c r="P95" s="435"/>
      <c r="Q95" s="322"/>
    </row>
    <row r="96" spans="1:17" ht="15" customHeight="1">
      <c r="A96" s="1016">
        <v>36</v>
      </c>
      <c r="B96" s="1018"/>
      <c r="C96" s="437"/>
      <c r="D96" s="441"/>
      <c r="E96" s="440"/>
      <c r="F96" s="435"/>
      <c r="G96" s="435"/>
      <c r="H96" s="322"/>
      <c r="J96" s="1016">
        <v>100</v>
      </c>
      <c r="K96" s="1018"/>
      <c r="L96" s="437"/>
      <c r="M96" s="441"/>
      <c r="N96" s="440"/>
      <c r="O96" s="435"/>
      <c r="P96" s="435"/>
      <c r="Q96" s="322"/>
    </row>
    <row r="97" spans="1:17" ht="19.7" customHeight="1">
      <c r="A97" s="1017"/>
      <c r="B97" s="1019"/>
      <c r="C97" s="439"/>
      <c r="D97" s="435"/>
      <c r="E97" s="440"/>
      <c r="F97" s="435"/>
      <c r="G97" s="435"/>
      <c r="H97" s="322"/>
      <c r="J97" s="1017"/>
      <c r="K97" s="1019"/>
      <c r="L97" s="439"/>
      <c r="M97" s="435"/>
      <c r="N97" s="440"/>
      <c r="O97" s="435"/>
      <c r="P97" s="435"/>
      <c r="Q97" s="322"/>
    </row>
    <row r="98" spans="1:17" ht="19.7" customHeight="1">
      <c r="A98" s="1016">
        <v>37</v>
      </c>
      <c r="B98" s="1025"/>
      <c r="C98" s="435"/>
      <c r="D98" s="435"/>
      <c r="E98" s="440"/>
      <c r="F98" s="438"/>
      <c r="G98" s="435"/>
      <c r="H98" s="322"/>
      <c r="J98" s="1016">
        <v>101</v>
      </c>
      <c r="K98" s="1025"/>
      <c r="L98" s="435"/>
      <c r="M98" s="435"/>
      <c r="N98" s="440"/>
      <c r="O98" s="438"/>
      <c r="P98" s="435"/>
      <c r="Q98" s="322"/>
    </row>
    <row r="99" spans="1:17" ht="15" customHeight="1">
      <c r="A99" s="1017"/>
      <c r="B99" s="1026"/>
      <c r="C99" s="436"/>
      <c r="D99" s="435"/>
      <c r="E99" s="440"/>
      <c r="F99" s="440"/>
      <c r="G99" s="435"/>
      <c r="H99" s="322"/>
      <c r="J99" s="1017"/>
      <c r="K99" s="1026"/>
      <c r="L99" s="436"/>
      <c r="M99" s="435"/>
      <c r="N99" s="440"/>
      <c r="O99" s="440"/>
      <c r="P99" s="435"/>
      <c r="Q99" s="322"/>
    </row>
    <row r="100" spans="1:17" ht="15" customHeight="1">
      <c r="A100" s="1016">
        <v>38</v>
      </c>
      <c r="B100" s="1025"/>
      <c r="C100" s="437"/>
      <c r="D100" s="438"/>
      <c r="E100" s="440"/>
      <c r="F100" s="440"/>
      <c r="G100" s="435"/>
      <c r="H100" s="322"/>
      <c r="J100" s="1016">
        <v>102</v>
      </c>
      <c r="K100" s="1025"/>
      <c r="L100" s="437"/>
      <c r="M100" s="438"/>
      <c r="N100" s="440"/>
      <c r="O100" s="440"/>
      <c r="P100" s="435"/>
      <c r="Q100" s="322"/>
    </row>
    <row r="101" spans="1:17" ht="19.7" customHeight="1">
      <c r="A101" s="1017"/>
      <c r="B101" s="1026"/>
      <c r="C101" s="439"/>
      <c r="D101" s="440"/>
      <c r="E101" s="437"/>
      <c r="F101" s="440"/>
      <c r="G101" s="435"/>
      <c r="H101" s="322"/>
      <c r="J101" s="1017"/>
      <c r="K101" s="1026"/>
      <c r="L101" s="439"/>
      <c r="M101" s="440"/>
      <c r="N101" s="437"/>
      <c r="O101" s="440"/>
      <c r="P101" s="435"/>
      <c r="Q101" s="322"/>
    </row>
    <row r="102" spans="1:17" ht="19.7" customHeight="1">
      <c r="A102" s="1016">
        <v>39</v>
      </c>
      <c r="B102" s="1025"/>
      <c r="C102" s="435"/>
      <c r="D102" s="440"/>
      <c r="E102" s="441"/>
      <c r="F102" s="440"/>
      <c r="G102" s="435"/>
      <c r="H102" s="322"/>
      <c r="J102" s="1016">
        <v>103</v>
      </c>
      <c r="K102" s="1025"/>
      <c r="L102" s="435"/>
      <c r="M102" s="440"/>
      <c r="N102" s="441"/>
      <c r="O102" s="440"/>
      <c r="P102" s="435"/>
      <c r="Q102" s="322"/>
    </row>
    <row r="103" spans="1:17" ht="15" customHeight="1">
      <c r="A103" s="1017"/>
      <c r="B103" s="1026"/>
      <c r="C103" s="436"/>
      <c r="D103" s="437"/>
      <c r="E103" s="435"/>
      <c r="F103" s="440"/>
      <c r="G103" s="435"/>
      <c r="H103" s="322"/>
      <c r="J103" s="1017"/>
      <c r="K103" s="1026"/>
      <c r="L103" s="436"/>
      <c r="M103" s="437"/>
      <c r="N103" s="435"/>
      <c r="O103" s="440"/>
      <c r="P103" s="435"/>
      <c r="Q103" s="322"/>
    </row>
    <row r="104" spans="1:17" ht="15" customHeight="1">
      <c r="A104" s="1016">
        <v>40</v>
      </c>
      <c r="B104" s="1018"/>
      <c r="C104" s="437"/>
      <c r="D104" s="441"/>
      <c r="E104" s="435"/>
      <c r="F104" s="440"/>
      <c r="G104" s="435"/>
      <c r="H104" s="322"/>
      <c r="J104" s="1016">
        <v>104</v>
      </c>
      <c r="K104" s="1018"/>
      <c r="L104" s="437"/>
      <c r="M104" s="441"/>
      <c r="N104" s="435"/>
      <c r="O104" s="440"/>
      <c r="P104" s="435"/>
      <c r="Q104" s="322"/>
    </row>
    <row r="105" spans="1:17" ht="19.7" customHeight="1">
      <c r="A105" s="1017"/>
      <c r="B105" s="1019"/>
      <c r="C105" s="439"/>
      <c r="D105" s="435"/>
      <c r="E105" s="435"/>
      <c r="F105" s="440"/>
      <c r="G105" s="435"/>
      <c r="H105" s="322"/>
      <c r="J105" s="1017"/>
      <c r="K105" s="1019"/>
      <c r="L105" s="439"/>
      <c r="M105" s="435"/>
      <c r="N105" s="435"/>
      <c r="O105" s="440"/>
      <c r="P105" s="435"/>
      <c r="Q105" s="322"/>
    </row>
    <row r="106" spans="1:17" ht="19.7" customHeight="1">
      <c r="A106" s="1016">
        <v>41</v>
      </c>
      <c r="B106" s="1018"/>
      <c r="C106" s="435"/>
      <c r="D106" s="435"/>
      <c r="E106" s="435"/>
      <c r="F106" s="440"/>
      <c r="G106" s="438"/>
      <c r="H106" s="323"/>
      <c r="J106" s="1016">
        <v>105</v>
      </c>
      <c r="K106" s="1018"/>
      <c r="L106" s="435"/>
      <c r="M106" s="435"/>
      <c r="N106" s="435"/>
      <c r="O106" s="440"/>
      <c r="P106" s="438"/>
      <c r="Q106" s="323"/>
    </row>
    <row r="107" spans="1:17" ht="15" customHeight="1">
      <c r="A107" s="1017"/>
      <c r="B107" s="1019"/>
      <c r="C107" s="436"/>
      <c r="D107" s="435"/>
      <c r="E107" s="435"/>
      <c r="F107" s="440"/>
      <c r="G107" s="440"/>
      <c r="H107" s="323"/>
      <c r="J107" s="1017"/>
      <c r="K107" s="1019"/>
      <c r="L107" s="436"/>
      <c r="M107" s="435"/>
      <c r="N107" s="435"/>
      <c r="O107" s="440"/>
      <c r="P107" s="440"/>
      <c r="Q107" s="323"/>
    </row>
    <row r="108" spans="1:17" ht="15" customHeight="1">
      <c r="A108" s="1016">
        <v>42</v>
      </c>
      <c r="B108" s="1025"/>
      <c r="C108" s="437"/>
      <c r="D108" s="438"/>
      <c r="E108" s="435"/>
      <c r="F108" s="440"/>
      <c r="G108" s="440"/>
      <c r="H108" s="323"/>
      <c r="J108" s="1016">
        <v>106</v>
      </c>
      <c r="K108" s="1025"/>
      <c r="L108" s="437"/>
      <c r="M108" s="438"/>
      <c r="N108" s="435"/>
      <c r="O108" s="440"/>
      <c r="P108" s="440"/>
      <c r="Q108" s="323"/>
    </row>
    <row r="109" spans="1:17" ht="19.7" customHeight="1">
      <c r="A109" s="1017"/>
      <c r="B109" s="1026"/>
      <c r="C109" s="439"/>
      <c r="D109" s="440"/>
      <c r="E109" s="435"/>
      <c r="F109" s="440"/>
      <c r="G109" s="440"/>
      <c r="H109" s="323"/>
      <c r="J109" s="1017"/>
      <c r="K109" s="1026"/>
      <c r="L109" s="439"/>
      <c r="M109" s="440"/>
      <c r="N109" s="435"/>
      <c r="O109" s="440"/>
      <c r="P109" s="440"/>
      <c r="Q109" s="323"/>
    </row>
    <row r="110" spans="1:17" ht="19.7" customHeight="1">
      <c r="A110" s="1016">
        <v>43</v>
      </c>
      <c r="B110" s="1023"/>
      <c r="C110" s="435"/>
      <c r="D110" s="440"/>
      <c r="E110" s="438"/>
      <c r="F110" s="440"/>
      <c r="G110" s="440"/>
      <c r="H110" s="323"/>
      <c r="J110" s="1016">
        <v>107</v>
      </c>
      <c r="K110" s="1023"/>
      <c r="L110" s="435"/>
      <c r="M110" s="440"/>
      <c r="N110" s="438"/>
      <c r="O110" s="440"/>
      <c r="P110" s="440"/>
      <c r="Q110" s="323"/>
    </row>
    <row r="111" spans="1:17" ht="15" customHeight="1">
      <c r="A111" s="1017"/>
      <c r="B111" s="1024"/>
      <c r="C111" s="436"/>
      <c r="D111" s="437"/>
      <c r="E111" s="440"/>
      <c r="F111" s="440"/>
      <c r="G111" s="440"/>
      <c r="H111" s="323"/>
      <c r="J111" s="1017"/>
      <c r="K111" s="1024"/>
      <c r="L111" s="436"/>
      <c r="M111" s="437"/>
      <c r="N111" s="440"/>
      <c r="O111" s="440"/>
      <c r="P111" s="440"/>
      <c r="Q111" s="323"/>
    </row>
    <row r="112" spans="1:17" ht="15" customHeight="1">
      <c r="A112" s="1016">
        <v>44</v>
      </c>
      <c r="B112" s="1018"/>
      <c r="C112" s="437"/>
      <c r="D112" s="441"/>
      <c r="E112" s="440"/>
      <c r="F112" s="440"/>
      <c r="G112" s="440"/>
      <c r="H112" s="323"/>
      <c r="J112" s="1016">
        <v>108</v>
      </c>
      <c r="K112" s="1018"/>
      <c r="L112" s="437"/>
      <c r="M112" s="441"/>
      <c r="N112" s="440"/>
      <c r="O112" s="440"/>
      <c r="P112" s="440"/>
      <c r="Q112" s="323"/>
    </row>
    <row r="113" spans="1:17" ht="19.7" customHeight="1">
      <c r="A113" s="1017"/>
      <c r="B113" s="1019"/>
      <c r="C113" s="439"/>
      <c r="D113" s="435"/>
      <c r="E113" s="440"/>
      <c r="F113" s="437"/>
      <c r="G113" s="440"/>
      <c r="H113" s="323"/>
      <c r="J113" s="1017"/>
      <c r="K113" s="1019"/>
      <c r="L113" s="439"/>
      <c r="M113" s="435"/>
      <c r="N113" s="440"/>
      <c r="O113" s="437"/>
      <c r="P113" s="440"/>
      <c r="Q113" s="323"/>
    </row>
    <row r="114" spans="1:17" ht="19.7" customHeight="1">
      <c r="A114" s="1016">
        <v>45</v>
      </c>
      <c r="B114" s="1018"/>
      <c r="C114" s="435"/>
      <c r="D114" s="435"/>
      <c r="E114" s="440"/>
      <c r="F114" s="441"/>
      <c r="G114" s="440"/>
      <c r="H114" s="323"/>
      <c r="J114" s="1016">
        <v>109</v>
      </c>
      <c r="K114" s="1018"/>
      <c r="L114" s="435"/>
      <c r="M114" s="435"/>
      <c r="N114" s="440"/>
      <c r="O114" s="441"/>
      <c r="P114" s="440"/>
      <c r="Q114" s="323"/>
    </row>
    <row r="115" spans="1:17" ht="15" customHeight="1">
      <c r="A115" s="1017"/>
      <c r="B115" s="1019"/>
      <c r="C115" s="436"/>
      <c r="D115" s="435"/>
      <c r="E115" s="440"/>
      <c r="F115" s="435"/>
      <c r="G115" s="440"/>
      <c r="H115" s="323"/>
      <c r="J115" s="1017"/>
      <c r="K115" s="1019"/>
      <c r="L115" s="436"/>
      <c r="M115" s="435"/>
      <c r="N115" s="440"/>
      <c r="O115" s="435"/>
      <c r="P115" s="440"/>
      <c r="Q115" s="323"/>
    </row>
    <row r="116" spans="1:17" ht="15" customHeight="1">
      <c r="A116" s="1016">
        <v>46</v>
      </c>
      <c r="B116" s="1023"/>
      <c r="C116" s="437"/>
      <c r="D116" s="438"/>
      <c r="E116" s="440"/>
      <c r="F116" s="435"/>
      <c r="G116" s="440"/>
      <c r="H116" s="323"/>
      <c r="J116" s="1016">
        <v>110</v>
      </c>
      <c r="K116" s="1023"/>
      <c r="L116" s="437"/>
      <c r="M116" s="438"/>
      <c r="N116" s="440"/>
      <c r="O116" s="435"/>
      <c r="P116" s="440"/>
      <c r="Q116" s="323"/>
    </row>
    <row r="117" spans="1:17" ht="19.7" customHeight="1">
      <c r="A117" s="1017"/>
      <c r="B117" s="1024"/>
      <c r="C117" s="439"/>
      <c r="D117" s="440"/>
      <c r="E117" s="440"/>
      <c r="F117" s="435"/>
      <c r="G117" s="440"/>
      <c r="H117" s="323"/>
      <c r="J117" s="1017"/>
      <c r="K117" s="1024"/>
      <c r="L117" s="439"/>
      <c r="M117" s="440"/>
      <c r="N117" s="440"/>
      <c r="O117" s="435"/>
      <c r="P117" s="440"/>
      <c r="Q117" s="323"/>
    </row>
    <row r="118" spans="1:17" ht="19.7" customHeight="1">
      <c r="A118" s="1016">
        <v>47</v>
      </c>
      <c r="B118" s="1025"/>
      <c r="C118" s="435"/>
      <c r="D118" s="440"/>
      <c r="E118" s="441"/>
      <c r="F118" s="435"/>
      <c r="G118" s="440"/>
      <c r="H118" s="323"/>
      <c r="J118" s="1016">
        <v>111</v>
      </c>
      <c r="K118" s="1025"/>
      <c r="L118" s="435"/>
      <c r="M118" s="440"/>
      <c r="N118" s="441"/>
      <c r="O118" s="435"/>
      <c r="P118" s="440"/>
      <c r="Q118" s="323"/>
    </row>
    <row r="119" spans="1:17" ht="15" customHeight="1">
      <c r="A119" s="1017"/>
      <c r="B119" s="1026"/>
      <c r="C119" s="436"/>
      <c r="D119" s="437"/>
      <c r="E119" s="435"/>
      <c r="F119" s="435"/>
      <c r="G119" s="440"/>
      <c r="H119" s="323"/>
      <c r="J119" s="1017"/>
      <c r="K119" s="1026"/>
      <c r="L119" s="436"/>
      <c r="M119" s="437"/>
      <c r="N119" s="435"/>
      <c r="O119" s="435"/>
      <c r="P119" s="440"/>
      <c r="Q119" s="323"/>
    </row>
    <row r="120" spans="1:17" ht="15" customHeight="1">
      <c r="A120" s="1016">
        <v>48</v>
      </c>
      <c r="B120" s="1018"/>
      <c r="C120" s="437"/>
      <c r="D120" s="441"/>
      <c r="E120" s="435"/>
      <c r="F120" s="435"/>
      <c r="G120" s="440"/>
      <c r="H120" s="323"/>
      <c r="J120" s="1016">
        <v>112</v>
      </c>
      <c r="K120" s="1018"/>
      <c r="L120" s="437"/>
      <c r="M120" s="441"/>
      <c r="N120" s="435"/>
      <c r="O120" s="435"/>
      <c r="P120" s="440"/>
      <c r="Q120" s="323"/>
    </row>
    <row r="121" spans="1:17" ht="19.7" customHeight="1">
      <c r="A121" s="1017"/>
      <c r="B121" s="1019"/>
      <c r="C121" s="439"/>
      <c r="D121" s="435"/>
      <c r="E121" s="435"/>
      <c r="F121" s="435"/>
      <c r="G121" s="440"/>
      <c r="H121" s="323"/>
      <c r="J121" s="1017"/>
      <c r="K121" s="1019"/>
      <c r="L121" s="439"/>
      <c r="M121" s="435"/>
      <c r="N121" s="435"/>
      <c r="O121" s="435"/>
      <c r="P121" s="440"/>
      <c r="Q121" s="323"/>
    </row>
    <row r="122" spans="1:17" ht="61.5" customHeight="1">
      <c r="A122" s="442"/>
      <c r="B122" s="443"/>
      <c r="C122" s="444"/>
      <c r="D122" s="444"/>
      <c r="E122" s="444"/>
      <c r="F122" s="444"/>
      <c r="G122" s="445"/>
      <c r="H122" s="323"/>
      <c r="J122" s="442"/>
      <c r="K122" s="443"/>
      <c r="L122" s="444"/>
      <c r="M122" s="444"/>
      <c r="N122" s="444"/>
      <c r="O122" s="444"/>
      <c r="P122" s="445"/>
      <c r="Q122" s="323"/>
    </row>
    <row r="123" spans="1:17">
      <c r="A123" s="1020" t="s">
        <v>1297</v>
      </c>
      <c r="B123" s="1021"/>
      <c r="C123" s="1021"/>
      <c r="D123" s="1021"/>
      <c r="E123" s="1021"/>
      <c r="F123" s="1021"/>
      <c r="G123" s="1021"/>
      <c r="H123" s="1021"/>
      <c r="J123" s="1020" t="s">
        <v>1297</v>
      </c>
      <c r="K123" s="1021"/>
      <c r="L123" s="1021"/>
      <c r="M123" s="1021"/>
      <c r="N123" s="1021"/>
      <c r="O123" s="1021"/>
      <c r="P123" s="1021"/>
      <c r="Q123" s="1021"/>
    </row>
    <row r="124" spans="1:17" ht="20.25">
      <c r="A124" s="1022" t="s">
        <v>1313</v>
      </c>
      <c r="B124" s="1022"/>
      <c r="C124" s="1022"/>
      <c r="D124" s="1022"/>
      <c r="E124" s="1022"/>
      <c r="F124" s="1022"/>
      <c r="G124" s="1022"/>
      <c r="H124" s="1022"/>
      <c r="J124" s="1022" t="s">
        <v>1313</v>
      </c>
      <c r="K124" s="1022"/>
      <c r="L124" s="1022"/>
      <c r="M124" s="1022"/>
      <c r="N124" s="1022"/>
      <c r="O124" s="1022"/>
      <c r="P124" s="1022"/>
      <c r="Q124" s="1022"/>
    </row>
    <row r="125" spans="1:17" ht="20.25">
      <c r="A125" s="1033" t="s">
        <v>1278</v>
      </c>
      <c r="B125" s="1033"/>
      <c r="C125" s="1032"/>
      <c r="D125" s="1032"/>
      <c r="E125" s="1032"/>
      <c r="F125" s="1032"/>
      <c r="G125" s="1032"/>
      <c r="H125" s="1032"/>
      <c r="J125" s="1033" t="s">
        <v>1278</v>
      </c>
      <c r="K125" s="1033"/>
      <c r="L125" s="1032"/>
      <c r="M125" s="1032"/>
      <c r="N125" s="1032"/>
      <c r="O125" s="1032"/>
      <c r="P125" s="1032"/>
      <c r="Q125" s="1032"/>
    </row>
    <row r="126" spans="1:17" ht="23.25" customHeight="1">
      <c r="A126" s="921" t="s">
        <v>944</v>
      </c>
      <c r="B126" s="921"/>
      <c r="C126" s="433">
        <v>45535</v>
      </c>
      <c r="D126" s="414" t="s">
        <v>1378</v>
      </c>
      <c r="E126" s="434" t="s">
        <v>1379</v>
      </c>
      <c r="F126" s="415" t="s">
        <v>1229</v>
      </c>
      <c r="G126" s="1031" t="s">
        <v>1312</v>
      </c>
      <c r="H126" s="1031"/>
      <c r="J126" s="921" t="s">
        <v>944</v>
      </c>
      <c r="K126" s="921"/>
      <c r="L126" s="433">
        <v>45535</v>
      </c>
      <c r="M126" s="414" t="s">
        <v>1378</v>
      </c>
      <c r="N126" s="434" t="s">
        <v>1379</v>
      </c>
      <c r="O126" s="415" t="s">
        <v>1229</v>
      </c>
      <c r="P126" s="1031" t="s">
        <v>1312</v>
      </c>
      <c r="Q126" s="1031"/>
    </row>
    <row r="127" spans="1:17" ht="23.25">
      <c r="A127" s="1030" t="s">
        <v>1280</v>
      </c>
      <c r="B127" s="1030"/>
      <c r="C127" s="1030"/>
      <c r="D127" s="1030"/>
      <c r="E127" s="1030"/>
      <c r="F127" s="1030"/>
      <c r="G127" s="1031"/>
      <c r="H127" s="1031"/>
      <c r="J127" s="1030" t="s">
        <v>1280</v>
      </c>
      <c r="K127" s="1030"/>
      <c r="L127" s="1030"/>
      <c r="M127" s="1030"/>
      <c r="N127" s="1030"/>
      <c r="O127" s="1030"/>
      <c r="P127" s="1031"/>
      <c r="Q127" s="1031"/>
    </row>
    <row r="128" spans="1:17" ht="26.25">
      <c r="B128" s="430"/>
      <c r="C128" s="430"/>
      <c r="D128" s="430"/>
      <c r="E128" s="430"/>
      <c r="F128" s="430"/>
      <c r="G128" s="430"/>
      <c r="K128" s="430"/>
      <c r="L128" s="430"/>
      <c r="M128" s="430"/>
      <c r="N128" s="430"/>
      <c r="O128" s="430"/>
      <c r="P128" s="430"/>
    </row>
    <row r="129" spans="1:17" ht="18.75">
      <c r="A129" s="196"/>
      <c r="B129" s="327" t="s">
        <v>1289</v>
      </c>
      <c r="C129" s="327" t="s">
        <v>1284</v>
      </c>
      <c r="D129" s="327" t="s">
        <v>1285</v>
      </c>
      <c r="E129" s="327" t="s">
        <v>1287</v>
      </c>
      <c r="F129" s="327" t="s">
        <v>1286</v>
      </c>
      <c r="G129" s="327" t="s">
        <v>1288</v>
      </c>
      <c r="H129" s="329" t="s">
        <v>61</v>
      </c>
      <c r="J129" s="196"/>
      <c r="K129" s="327" t="s">
        <v>1289</v>
      </c>
      <c r="L129" s="327" t="s">
        <v>1284</v>
      </c>
      <c r="M129" s="327" t="s">
        <v>1285</v>
      </c>
      <c r="N129" s="327" t="s">
        <v>1287</v>
      </c>
      <c r="O129" s="327" t="s">
        <v>1286</v>
      </c>
      <c r="P129" s="327" t="s">
        <v>1288</v>
      </c>
      <c r="Q129" s="329" t="s">
        <v>61</v>
      </c>
    </row>
    <row r="130" spans="1:17" ht="18.75">
      <c r="A130" s="435"/>
      <c r="B130" s="435"/>
      <c r="C130" s="435"/>
      <c r="D130" s="1029"/>
      <c r="E130" s="1029"/>
      <c r="F130" s="1029"/>
      <c r="G130" s="1029"/>
      <c r="H130" s="321"/>
      <c r="J130" s="435"/>
      <c r="K130" s="435"/>
      <c r="L130" s="435"/>
      <c r="M130" s="1029"/>
      <c r="N130" s="1029"/>
      <c r="O130" s="1029"/>
      <c r="P130" s="1029"/>
      <c r="Q130" s="321"/>
    </row>
    <row r="131" spans="1:17" ht="15" customHeight="1">
      <c r="A131" s="1016">
        <v>49</v>
      </c>
      <c r="B131" s="1018"/>
      <c r="C131" s="435"/>
      <c r="D131" s="435"/>
      <c r="E131" s="435"/>
      <c r="F131" s="435"/>
      <c r="G131" s="435"/>
      <c r="H131" s="322"/>
      <c r="J131" s="1016">
        <v>113</v>
      </c>
      <c r="K131" s="1018"/>
      <c r="L131" s="435"/>
      <c r="M131" s="435"/>
      <c r="N131" s="435"/>
      <c r="O131" s="435"/>
      <c r="P131" s="435"/>
      <c r="Q131" s="322"/>
    </row>
    <row r="132" spans="1:17" ht="15" customHeight="1">
      <c r="A132" s="1017"/>
      <c r="B132" s="1019"/>
      <c r="C132" s="436"/>
      <c r="D132" s="435"/>
      <c r="E132" s="435"/>
      <c r="F132" s="435"/>
      <c r="G132" s="435"/>
      <c r="H132" s="322"/>
      <c r="J132" s="1017"/>
      <c r="K132" s="1019"/>
      <c r="L132" s="436"/>
      <c r="M132" s="435"/>
      <c r="N132" s="435"/>
      <c r="O132" s="435"/>
      <c r="P132" s="435"/>
      <c r="Q132" s="322"/>
    </row>
    <row r="133" spans="1:17" ht="15" customHeight="1">
      <c r="A133" s="1016">
        <v>50</v>
      </c>
      <c r="B133" s="1025"/>
      <c r="C133" s="437"/>
      <c r="D133" s="438"/>
      <c r="E133" s="435"/>
      <c r="F133" s="435"/>
      <c r="G133" s="435"/>
      <c r="H133" s="322"/>
      <c r="J133" s="1016">
        <v>114</v>
      </c>
      <c r="K133" s="1025"/>
      <c r="L133" s="437"/>
      <c r="M133" s="438"/>
      <c r="N133" s="435"/>
      <c r="O133" s="435"/>
      <c r="P133" s="435"/>
      <c r="Q133" s="322"/>
    </row>
    <row r="134" spans="1:17" ht="19.7" customHeight="1">
      <c r="A134" s="1017"/>
      <c r="B134" s="1026"/>
      <c r="C134" s="439"/>
      <c r="D134" s="440"/>
      <c r="E134" s="435"/>
      <c r="F134" s="435"/>
      <c r="G134" s="435"/>
      <c r="H134" s="322"/>
      <c r="J134" s="1017"/>
      <c r="K134" s="1026"/>
      <c r="L134" s="439"/>
      <c r="M134" s="440"/>
      <c r="N134" s="435"/>
      <c r="O134" s="435"/>
      <c r="P134" s="435"/>
      <c r="Q134" s="322"/>
    </row>
    <row r="135" spans="1:17" ht="19.7" customHeight="1">
      <c r="A135" s="1016">
        <v>51</v>
      </c>
      <c r="B135" s="1027"/>
      <c r="C135" s="435"/>
      <c r="D135" s="440"/>
      <c r="E135" s="438"/>
      <c r="F135" s="435"/>
      <c r="G135" s="435"/>
      <c r="H135" s="322"/>
      <c r="J135" s="1016">
        <v>115</v>
      </c>
      <c r="K135" s="1027"/>
      <c r="L135" s="435"/>
      <c r="M135" s="440"/>
      <c r="N135" s="438"/>
      <c r="O135" s="435"/>
      <c r="P135" s="435"/>
      <c r="Q135" s="322"/>
    </row>
    <row r="136" spans="1:17" ht="15" customHeight="1">
      <c r="A136" s="1017"/>
      <c r="B136" s="1028"/>
      <c r="C136" s="436"/>
      <c r="D136" s="437"/>
      <c r="E136" s="440"/>
      <c r="F136" s="435"/>
      <c r="G136" s="435"/>
      <c r="H136" s="322"/>
      <c r="J136" s="1017"/>
      <c r="K136" s="1028"/>
      <c r="L136" s="436"/>
      <c r="M136" s="437"/>
      <c r="N136" s="440"/>
      <c r="O136" s="435"/>
      <c r="P136" s="435"/>
      <c r="Q136" s="322"/>
    </row>
    <row r="137" spans="1:17" ht="15" customHeight="1">
      <c r="A137" s="1016">
        <v>52</v>
      </c>
      <c r="B137" s="1018"/>
      <c r="C137" s="437"/>
      <c r="D137" s="441"/>
      <c r="E137" s="440"/>
      <c r="F137" s="435"/>
      <c r="G137" s="435"/>
      <c r="H137" s="322"/>
      <c r="J137" s="1016">
        <v>116</v>
      </c>
      <c r="K137" s="1018"/>
      <c r="L137" s="437"/>
      <c r="M137" s="441"/>
      <c r="N137" s="440"/>
      <c r="O137" s="435"/>
      <c r="P137" s="435"/>
      <c r="Q137" s="322"/>
    </row>
    <row r="138" spans="1:17" ht="19.7" customHeight="1">
      <c r="A138" s="1017"/>
      <c r="B138" s="1019"/>
      <c r="C138" s="439"/>
      <c r="D138" s="435"/>
      <c r="E138" s="440"/>
      <c r="F138" s="435"/>
      <c r="G138" s="435"/>
      <c r="H138" s="322"/>
      <c r="J138" s="1017"/>
      <c r="K138" s="1019"/>
      <c r="L138" s="439"/>
      <c r="M138" s="435"/>
      <c r="N138" s="440"/>
      <c r="O138" s="435"/>
      <c r="P138" s="435"/>
      <c r="Q138" s="322"/>
    </row>
    <row r="139" spans="1:17" ht="19.7" customHeight="1">
      <c r="A139" s="1016">
        <v>53</v>
      </c>
      <c r="B139" s="1025"/>
      <c r="C139" s="435"/>
      <c r="D139" s="435"/>
      <c r="E139" s="440"/>
      <c r="F139" s="438"/>
      <c r="G139" s="435"/>
      <c r="H139" s="322"/>
      <c r="J139" s="1016">
        <v>117</v>
      </c>
      <c r="K139" s="1025"/>
      <c r="L139" s="435"/>
      <c r="M139" s="435"/>
      <c r="N139" s="440"/>
      <c r="O139" s="438"/>
      <c r="P139" s="435"/>
      <c r="Q139" s="322"/>
    </row>
    <row r="140" spans="1:17" ht="15" customHeight="1">
      <c r="A140" s="1017"/>
      <c r="B140" s="1026"/>
      <c r="C140" s="436"/>
      <c r="D140" s="435"/>
      <c r="E140" s="440"/>
      <c r="F140" s="440"/>
      <c r="G140" s="435"/>
      <c r="H140" s="322"/>
      <c r="J140" s="1017"/>
      <c r="K140" s="1026"/>
      <c r="L140" s="436"/>
      <c r="M140" s="435"/>
      <c r="N140" s="440"/>
      <c r="O140" s="440"/>
      <c r="P140" s="435"/>
      <c r="Q140" s="322"/>
    </row>
    <row r="141" spans="1:17" ht="15" customHeight="1">
      <c r="A141" s="1016">
        <v>54</v>
      </c>
      <c r="B141" s="1025"/>
      <c r="C141" s="437"/>
      <c r="D141" s="438"/>
      <c r="E141" s="440"/>
      <c r="F141" s="440"/>
      <c r="G141" s="435"/>
      <c r="H141" s="322"/>
      <c r="J141" s="1016">
        <v>118</v>
      </c>
      <c r="K141" s="1025"/>
      <c r="L141" s="437"/>
      <c r="M141" s="438"/>
      <c r="N141" s="440"/>
      <c r="O141" s="440"/>
      <c r="P141" s="435"/>
      <c r="Q141" s="322"/>
    </row>
    <row r="142" spans="1:17" ht="19.7" customHeight="1">
      <c r="A142" s="1017"/>
      <c r="B142" s="1026"/>
      <c r="C142" s="439"/>
      <c r="D142" s="440"/>
      <c r="E142" s="437"/>
      <c r="F142" s="440"/>
      <c r="G142" s="435"/>
      <c r="H142" s="322"/>
      <c r="J142" s="1017"/>
      <c r="K142" s="1026"/>
      <c r="L142" s="439"/>
      <c r="M142" s="440"/>
      <c r="N142" s="437"/>
      <c r="O142" s="440"/>
      <c r="P142" s="435"/>
      <c r="Q142" s="322"/>
    </row>
    <row r="143" spans="1:17" ht="19.7" customHeight="1">
      <c r="A143" s="1016">
        <v>55</v>
      </c>
      <c r="B143" s="1025"/>
      <c r="C143" s="435"/>
      <c r="D143" s="440"/>
      <c r="E143" s="441"/>
      <c r="F143" s="440"/>
      <c r="G143" s="435"/>
      <c r="H143" s="322"/>
      <c r="J143" s="1016">
        <v>119</v>
      </c>
      <c r="K143" s="1025"/>
      <c r="L143" s="435"/>
      <c r="M143" s="440"/>
      <c r="N143" s="441"/>
      <c r="O143" s="440"/>
      <c r="P143" s="435"/>
      <c r="Q143" s="322"/>
    </row>
    <row r="144" spans="1:17" ht="15" customHeight="1">
      <c r="A144" s="1017"/>
      <c r="B144" s="1026"/>
      <c r="C144" s="436"/>
      <c r="D144" s="437"/>
      <c r="E144" s="435"/>
      <c r="F144" s="440"/>
      <c r="G144" s="435"/>
      <c r="H144" s="322"/>
      <c r="J144" s="1017"/>
      <c r="K144" s="1026"/>
      <c r="L144" s="436"/>
      <c r="M144" s="437"/>
      <c r="N144" s="435"/>
      <c r="O144" s="440"/>
      <c r="P144" s="435"/>
      <c r="Q144" s="322"/>
    </row>
    <row r="145" spans="1:17" ht="15" customHeight="1">
      <c r="A145" s="1016">
        <v>56</v>
      </c>
      <c r="B145" s="1018"/>
      <c r="C145" s="437"/>
      <c r="D145" s="441"/>
      <c r="E145" s="435"/>
      <c r="F145" s="440"/>
      <c r="G145" s="435"/>
      <c r="H145" s="322"/>
      <c r="J145" s="1016">
        <v>120</v>
      </c>
      <c r="K145" s="1018"/>
      <c r="L145" s="437"/>
      <c r="M145" s="441"/>
      <c r="N145" s="435"/>
      <c r="O145" s="440"/>
      <c r="P145" s="435"/>
      <c r="Q145" s="322"/>
    </row>
    <row r="146" spans="1:17" ht="19.7" customHeight="1">
      <c r="A146" s="1017"/>
      <c r="B146" s="1019"/>
      <c r="C146" s="439"/>
      <c r="D146" s="435"/>
      <c r="E146" s="435"/>
      <c r="F146" s="440"/>
      <c r="G146" s="435"/>
      <c r="H146" s="322"/>
      <c r="J146" s="1017"/>
      <c r="K146" s="1019"/>
      <c r="L146" s="439"/>
      <c r="M146" s="435"/>
      <c r="N146" s="435"/>
      <c r="O146" s="440"/>
      <c r="P146" s="435"/>
      <c r="Q146" s="322"/>
    </row>
    <row r="147" spans="1:17" ht="19.7" customHeight="1">
      <c r="A147" s="1016">
        <v>57</v>
      </c>
      <c r="B147" s="1018"/>
      <c r="C147" s="435"/>
      <c r="D147" s="435"/>
      <c r="E147" s="435"/>
      <c r="F147" s="440"/>
      <c r="G147" s="438"/>
      <c r="H147" s="323"/>
      <c r="J147" s="1016">
        <v>121</v>
      </c>
      <c r="K147" s="1018"/>
      <c r="L147" s="435"/>
      <c r="M147" s="435"/>
      <c r="N147" s="435"/>
      <c r="O147" s="440"/>
      <c r="P147" s="438"/>
      <c r="Q147" s="323"/>
    </row>
    <row r="148" spans="1:17" ht="15" customHeight="1">
      <c r="A148" s="1017"/>
      <c r="B148" s="1019"/>
      <c r="C148" s="436"/>
      <c r="D148" s="435"/>
      <c r="E148" s="435"/>
      <c r="F148" s="440"/>
      <c r="G148" s="440"/>
      <c r="H148" s="323"/>
      <c r="J148" s="1017"/>
      <c r="K148" s="1019"/>
      <c r="L148" s="436"/>
      <c r="M148" s="435"/>
      <c r="N148" s="435"/>
      <c r="O148" s="440"/>
      <c r="P148" s="440"/>
      <c r="Q148" s="323"/>
    </row>
    <row r="149" spans="1:17" ht="15" customHeight="1">
      <c r="A149" s="1016">
        <v>58</v>
      </c>
      <c r="B149" s="1025"/>
      <c r="C149" s="437"/>
      <c r="D149" s="438"/>
      <c r="E149" s="435"/>
      <c r="F149" s="440"/>
      <c r="G149" s="440"/>
      <c r="H149" s="323"/>
      <c r="J149" s="1016">
        <v>122</v>
      </c>
      <c r="K149" s="1025"/>
      <c r="L149" s="437"/>
      <c r="M149" s="438"/>
      <c r="N149" s="435"/>
      <c r="O149" s="440"/>
      <c r="P149" s="440"/>
      <c r="Q149" s="323"/>
    </row>
    <row r="150" spans="1:17" ht="19.7" customHeight="1">
      <c r="A150" s="1017"/>
      <c r="B150" s="1026"/>
      <c r="C150" s="439"/>
      <c r="D150" s="440"/>
      <c r="E150" s="435"/>
      <c r="F150" s="440"/>
      <c r="G150" s="440"/>
      <c r="H150" s="323"/>
      <c r="J150" s="1017"/>
      <c r="K150" s="1026"/>
      <c r="L150" s="439"/>
      <c r="M150" s="440"/>
      <c r="N150" s="435"/>
      <c r="O150" s="440"/>
      <c r="P150" s="440"/>
      <c r="Q150" s="323"/>
    </row>
    <row r="151" spans="1:17" ht="19.7" customHeight="1">
      <c r="A151" s="1016">
        <v>59</v>
      </c>
      <c r="B151" s="1023"/>
      <c r="C151" s="435"/>
      <c r="D151" s="440"/>
      <c r="E151" s="438"/>
      <c r="F151" s="440"/>
      <c r="G151" s="440"/>
      <c r="H151" s="323"/>
      <c r="J151" s="1016">
        <v>123</v>
      </c>
      <c r="K151" s="1023"/>
      <c r="L151" s="435"/>
      <c r="M151" s="440"/>
      <c r="N151" s="438"/>
      <c r="O151" s="440"/>
      <c r="P151" s="440"/>
      <c r="Q151" s="323"/>
    </row>
    <row r="152" spans="1:17" ht="15" customHeight="1">
      <c r="A152" s="1017"/>
      <c r="B152" s="1024"/>
      <c r="C152" s="436"/>
      <c r="D152" s="437"/>
      <c r="E152" s="440"/>
      <c r="F152" s="440"/>
      <c r="G152" s="440"/>
      <c r="H152" s="323"/>
      <c r="J152" s="1017"/>
      <c r="K152" s="1024"/>
      <c r="L152" s="436"/>
      <c r="M152" s="437"/>
      <c r="N152" s="440"/>
      <c r="O152" s="440"/>
      <c r="P152" s="440"/>
      <c r="Q152" s="323"/>
    </row>
    <row r="153" spans="1:17" ht="15" customHeight="1">
      <c r="A153" s="1016">
        <v>60</v>
      </c>
      <c r="B153" s="1018"/>
      <c r="C153" s="437"/>
      <c r="D153" s="441"/>
      <c r="E153" s="440"/>
      <c r="F153" s="440"/>
      <c r="G153" s="440"/>
      <c r="H153" s="323"/>
      <c r="J153" s="1016">
        <v>124</v>
      </c>
      <c r="K153" s="1018"/>
      <c r="L153" s="437"/>
      <c r="M153" s="441"/>
      <c r="N153" s="440"/>
      <c r="O153" s="440"/>
      <c r="P153" s="440"/>
      <c r="Q153" s="323"/>
    </row>
    <row r="154" spans="1:17" ht="19.7" customHeight="1">
      <c r="A154" s="1017"/>
      <c r="B154" s="1019"/>
      <c r="C154" s="439"/>
      <c r="D154" s="435"/>
      <c r="E154" s="440"/>
      <c r="F154" s="437"/>
      <c r="G154" s="440"/>
      <c r="H154" s="323"/>
      <c r="J154" s="1017"/>
      <c r="K154" s="1019"/>
      <c r="L154" s="439"/>
      <c r="M154" s="435"/>
      <c r="N154" s="440"/>
      <c r="O154" s="437"/>
      <c r="P154" s="440"/>
      <c r="Q154" s="323"/>
    </row>
    <row r="155" spans="1:17" ht="19.7" customHeight="1">
      <c r="A155" s="1016">
        <v>61</v>
      </c>
      <c r="B155" s="1018"/>
      <c r="C155" s="435"/>
      <c r="D155" s="435"/>
      <c r="E155" s="440"/>
      <c r="F155" s="441"/>
      <c r="G155" s="440"/>
      <c r="H155" s="323"/>
      <c r="J155" s="1016">
        <v>125</v>
      </c>
      <c r="K155" s="1018"/>
      <c r="L155" s="435"/>
      <c r="M155" s="435"/>
      <c r="N155" s="440"/>
      <c r="O155" s="441"/>
      <c r="P155" s="440"/>
      <c r="Q155" s="323"/>
    </row>
    <row r="156" spans="1:17" ht="15" customHeight="1">
      <c r="A156" s="1017"/>
      <c r="B156" s="1019"/>
      <c r="C156" s="436"/>
      <c r="D156" s="435"/>
      <c r="E156" s="440"/>
      <c r="F156" s="435"/>
      <c r="G156" s="440"/>
      <c r="H156" s="323"/>
      <c r="J156" s="1017"/>
      <c r="K156" s="1019"/>
      <c r="L156" s="436"/>
      <c r="M156" s="435"/>
      <c r="N156" s="440"/>
      <c r="O156" s="435"/>
      <c r="P156" s="440"/>
      <c r="Q156" s="323"/>
    </row>
    <row r="157" spans="1:17" ht="15" customHeight="1">
      <c r="A157" s="1016">
        <v>62</v>
      </c>
      <c r="B157" s="1023"/>
      <c r="C157" s="437"/>
      <c r="D157" s="438"/>
      <c r="E157" s="440"/>
      <c r="F157" s="435"/>
      <c r="G157" s="440"/>
      <c r="H157" s="323"/>
      <c r="J157" s="1016">
        <v>126</v>
      </c>
      <c r="K157" s="1023"/>
      <c r="L157" s="437"/>
      <c r="M157" s="438"/>
      <c r="N157" s="440"/>
      <c r="O157" s="435"/>
      <c r="P157" s="440"/>
      <c r="Q157" s="323"/>
    </row>
    <row r="158" spans="1:17" ht="19.7" customHeight="1">
      <c r="A158" s="1017"/>
      <c r="B158" s="1024"/>
      <c r="C158" s="439"/>
      <c r="D158" s="440"/>
      <c r="E158" s="440"/>
      <c r="F158" s="435"/>
      <c r="G158" s="440"/>
      <c r="H158" s="323"/>
      <c r="J158" s="1017"/>
      <c r="K158" s="1024"/>
      <c r="L158" s="439"/>
      <c r="M158" s="440"/>
      <c r="N158" s="440"/>
      <c r="O158" s="435"/>
      <c r="P158" s="440"/>
      <c r="Q158" s="323"/>
    </row>
    <row r="159" spans="1:17" ht="19.7" customHeight="1">
      <c r="A159" s="1016">
        <v>63</v>
      </c>
      <c r="B159" s="1025"/>
      <c r="C159" s="435"/>
      <c r="D159" s="440"/>
      <c r="E159" s="441"/>
      <c r="F159" s="435"/>
      <c r="G159" s="440"/>
      <c r="H159" s="323"/>
      <c r="J159" s="1016">
        <v>127</v>
      </c>
      <c r="K159" s="1025"/>
      <c r="L159" s="435"/>
      <c r="M159" s="440"/>
      <c r="N159" s="441"/>
      <c r="O159" s="435"/>
      <c r="P159" s="440"/>
      <c r="Q159" s="323"/>
    </row>
    <row r="160" spans="1:17" ht="15" customHeight="1">
      <c r="A160" s="1017"/>
      <c r="B160" s="1026"/>
      <c r="C160" s="436"/>
      <c r="D160" s="437"/>
      <c r="E160" s="435"/>
      <c r="F160" s="435"/>
      <c r="G160" s="440"/>
      <c r="H160" s="323"/>
      <c r="J160" s="1017"/>
      <c r="K160" s="1026"/>
      <c r="L160" s="436"/>
      <c r="M160" s="437"/>
      <c r="N160" s="435"/>
      <c r="O160" s="435"/>
      <c r="P160" s="440"/>
      <c r="Q160" s="323"/>
    </row>
    <row r="161" spans="1:17" ht="15" customHeight="1">
      <c r="A161" s="1016">
        <v>64</v>
      </c>
      <c r="B161" s="1018"/>
      <c r="C161" s="437"/>
      <c r="D161" s="441"/>
      <c r="E161" s="435"/>
      <c r="F161" s="435"/>
      <c r="G161" s="440"/>
      <c r="H161" s="323"/>
      <c r="J161" s="1016">
        <v>128</v>
      </c>
      <c r="K161" s="1018"/>
      <c r="L161" s="437"/>
      <c r="M161" s="441"/>
      <c r="N161" s="435"/>
      <c r="O161" s="435"/>
      <c r="P161" s="440"/>
      <c r="Q161" s="323"/>
    </row>
    <row r="162" spans="1:17" ht="19.7" customHeight="1">
      <c r="A162" s="1017"/>
      <c r="B162" s="1019"/>
      <c r="C162" s="439"/>
      <c r="D162" s="435"/>
      <c r="E162" s="435"/>
      <c r="F162" s="435"/>
      <c r="G162" s="440"/>
      <c r="H162" s="323"/>
      <c r="J162" s="1017"/>
      <c r="K162" s="1019"/>
      <c r="L162" s="439"/>
      <c r="M162" s="435"/>
      <c r="N162" s="435"/>
      <c r="O162" s="435"/>
      <c r="P162" s="440"/>
      <c r="Q162" s="323"/>
    </row>
    <row r="163" spans="1:17" ht="61.5" customHeight="1">
      <c r="A163" s="442"/>
      <c r="B163" s="443"/>
      <c r="C163" s="444"/>
      <c r="D163" s="444"/>
      <c r="E163" s="444"/>
      <c r="F163" s="444"/>
      <c r="G163" s="445"/>
      <c r="H163" s="323"/>
      <c r="J163" s="442"/>
      <c r="K163" s="443"/>
      <c r="L163" s="444"/>
      <c r="M163" s="444"/>
      <c r="N163" s="444"/>
      <c r="O163" s="444"/>
      <c r="P163" s="445"/>
      <c r="Q163" s="323"/>
    </row>
    <row r="164" spans="1:17">
      <c r="A164" s="1020" t="s">
        <v>1297</v>
      </c>
      <c r="B164" s="1021"/>
      <c r="C164" s="1021"/>
      <c r="D164" s="1021"/>
      <c r="E164" s="1021"/>
      <c r="F164" s="1021"/>
      <c r="G164" s="1021"/>
      <c r="H164" s="1021"/>
      <c r="J164" s="1020" t="s">
        <v>1297</v>
      </c>
      <c r="K164" s="1021"/>
      <c r="L164" s="1021"/>
      <c r="M164" s="1021"/>
      <c r="N164" s="1021"/>
      <c r="O164" s="1021"/>
      <c r="P164" s="1021"/>
      <c r="Q164" s="1021"/>
    </row>
  </sheetData>
  <sheetProtection password="CDA0" sheet="1" objects="1" scenarios="1"/>
  <mergeCells count="320">
    <mergeCell ref="J43:K43"/>
    <mergeCell ref="A43:B43"/>
    <mergeCell ref="A84:B84"/>
    <mergeCell ref="J84:K84"/>
    <mergeCell ref="J125:K125"/>
    <mergeCell ref="A125:B125"/>
    <mergeCell ref="A3:B3"/>
    <mergeCell ref="A1:H1"/>
    <mergeCell ref="A4:F4"/>
    <mergeCell ref="A12:A13"/>
    <mergeCell ref="B12:B13"/>
    <mergeCell ref="A14:A15"/>
    <mergeCell ref="B14:B15"/>
    <mergeCell ref="A16:A17"/>
    <mergeCell ref="B16:B17"/>
    <mergeCell ref="D7:G7"/>
    <mergeCell ref="A8:A9"/>
    <mergeCell ref="B8:B9"/>
    <mergeCell ref="A10:A11"/>
    <mergeCell ref="B10:B11"/>
    <mergeCell ref="A24:A25"/>
    <mergeCell ref="B24:B25"/>
    <mergeCell ref="A26:A27"/>
    <mergeCell ref="B26:B27"/>
    <mergeCell ref="A28:A29"/>
    <mergeCell ref="B28:B29"/>
    <mergeCell ref="A18:A19"/>
    <mergeCell ref="B18:B19"/>
    <mergeCell ref="A20:A21"/>
    <mergeCell ref="B20:B21"/>
    <mergeCell ref="A22:A23"/>
    <mergeCell ref="B22:B23"/>
    <mergeCell ref="A36:A37"/>
    <mergeCell ref="B36:B37"/>
    <mergeCell ref="A38:A39"/>
    <mergeCell ref="B38:B39"/>
    <mergeCell ref="A41:H41"/>
    <mergeCell ref="A30:A31"/>
    <mergeCell ref="B30:B31"/>
    <mergeCell ref="A32:A33"/>
    <mergeCell ref="B32:B33"/>
    <mergeCell ref="A34:A35"/>
    <mergeCell ref="B34:B35"/>
    <mergeCell ref="A51:A52"/>
    <mergeCell ref="B51:B52"/>
    <mergeCell ref="A53:A54"/>
    <mergeCell ref="B53:B54"/>
    <mergeCell ref="A55:A56"/>
    <mergeCell ref="B55:B56"/>
    <mergeCell ref="A44:B44"/>
    <mergeCell ref="D48:G48"/>
    <mergeCell ref="A49:A50"/>
    <mergeCell ref="B49:B50"/>
    <mergeCell ref="A45:F45"/>
    <mergeCell ref="G44:H45"/>
    <mergeCell ref="A63:A64"/>
    <mergeCell ref="B63:B64"/>
    <mergeCell ref="A65:A66"/>
    <mergeCell ref="B65:B66"/>
    <mergeCell ref="A67:A68"/>
    <mergeCell ref="B67:B68"/>
    <mergeCell ref="A57:A58"/>
    <mergeCell ref="B57:B58"/>
    <mergeCell ref="A59:A60"/>
    <mergeCell ref="B59:B60"/>
    <mergeCell ref="A61:A62"/>
    <mergeCell ref="B61:B62"/>
    <mergeCell ref="A75:A76"/>
    <mergeCell ref="B75:B76"/>
    <mergeCell ref="A77:A78"/>
    <mergeCell ref="B77:B78"/>
    <mergeCell ref="A79:A80"/>
    <mergeCell ref="B79:B80"/>
    <mergeCell ref="A69:A70"/>
    <mergeCell ref="B69:B70"/>
    <mergeCell ref="A71:A72"/>
    <mergeCell ref="B71:B72"/>
    <mergeCell ref="A73:A74"/>
    <mergeCell ref="B73:B74"/>
    <mergeCell ref="A90:A91"/>
    <mergeCell ref="B90:B91"/>
    <mergeCell ref="A92:A93"/>
    <mergeCell ref="B92:B93"/>
    <mergeCell ref="A94:A95"/>
    <mergeCell ref="B94:B95"/>
    <mergeCell ref="A82:H82"/>
    <mergeCell ref="A85:B85"/>
    <mergeCell ref="D89:G89"/>
    <mergeCell ref="A86:F86"/>
    <mergeCell ref="G85:H86"/>
    <mergeCell ref="C84:H84"/>
    <mergeCell ref="A102:A103"/>
    <mergeCell ref="B102:B103"/>
    <mergeCell ref="A104:A105"/>
    <mergeCell ref="B104:B105"/>
    <mergeCell ref="A106:A107"/>
    <mergeCell ref="B106:B107"/>
    <mergeCell ref="A96:A97"/>
    <mergeCell ref="B96:B97"/>
    <mergeCell ref="A98:A99"/>
    <mergeCell ref="B98:B99"/>
    <mergeCell ref="A100:A101"/>
    <mergeCell ref="B100:B101"/>
    <mergeCell ref="A114:A115"/>
    <mergeCell ref="B114:B115"/>
    <mergeCell ref="A116:A117"/>
    <mergeCell ref="B116:B117"/>
    <mergeCell ref="A118:A119"/>
    <mergeCell ref="B118:B119"/>
    <mergeCell ref="A108:A109"/>
    <mergeCell ref="B108:B109"/>
    <mergeCell ref="A110:A111"/>
    <mergeCell ref="B110:B111"/>
    <mergeCell ref="A112:A113"/>
    <mergeCell ref="B112:B113"/>
    <mergeCell ref="D130:G130"/>
    <mergeCell ref="A131:A132"/>
    <mergeCell ref="B131:B132"/>
    <mergeCell ref="A133:A134"/>
    <mergeCell ref="B133:B134"/>
    <mergeCell ref="A127:F127"/>
    <mergeCell ref="G126:H127"/>
    <mergeCell ref="A120:A121"/>
    <mergeCell ref="B120:B121"/>
    <mergeCell ref="A123:H123"/>
    <mergeCell ref="A126:B126"/>
    <mergeCell ref="C125:H125"/>
    <mergeCell ref="B141:B142"/>
    <mergeCell ref="A143:A144"/>
    <mergeCell ref="B143:B144"/>
    <mergeCell ref="A145:A146"/>
    <mergeCell ref="B145:B146"/>
    <mergeCell ref="A135:A136"/>
    <mergeCell ref="B135:B136"/>
    <mergeCell ref="A137:A138"/>
    <mergeCell ref="B137:B138"/>
    <mergeCell ref="A139:A140"/>
    <mergeCell ref="B139:B140"/>
    <mergeCell ref="J1:Q1"/>
    <mergeCell ref="J4:O4"/>
    <mergeCell ref="A159:A160"/>
    <mergeCell ref="B159:B160"/>
    <mergeCell ref="A161:A162"/>
    <mergeCell ref="B161:B162"/>
    <mergeCell ref="A164:H164"/>
    <mergeCell ref="A2:B2"/>
    <mergeCell ref="G3:H4"/>
    <mergeCell ref="C2:H2"/>
    <mergeCell ref="C43:H43"/>
    <mergeCell ref="A153:A154"/>
    <mergeCell ref="B153:B154"/>
    <mergeCell ref="A155:A156"/>
    <mergeCell ref="B155:B156"/>
    <mergeCell ref="A157:A158"/>
    <mergeCell ref="B157:B158"/>
    <mergeCell ref="A147:A148"/>
    <mergeCell ref="B147:B148"/>
    <mergeCell ref="A149:A150"/>
    <mergeCell ref="B149:B150"/>
    <mergeCell ref="A151:A152"/>
    <mergeCell ref="B151:B152"/>
    <mergeCell ref="A141:A142"/>
    <mergeCell ref="J2:K2"/>
    <mergeCell ref="L2:Q2"/>
    <mergeCell ref="J42:Q42"/>
    <mergeCell ref="L43:Q43"/>
    <mergeCell ref="J34:J35"/>
    <mergeCell ref="K34:K35"/>
    <mergeCell ref="J36:J37"/>
    <mergeCell ref="K36:K37"/>
    <mergeCell ref="J38:J39"/>
    <mergeCell ref="K38:K39"/>
    <mergeCell ref="J28:J29"/>
    <mergeCell ref="K28:K29"/>
    <mergeCell ref="J30:J31"/>
    <mergeCell ref="K30:K31"/>
    <mergeCell ref="J32:J33"/>
    <mergeCell ref="K32:K33"/>
    <mergeCell ref="J22:J23"/>
    <mergeCell ref="K22:K23"/>
    <mergeCell ref="J24:J25"/>
    <mergeCell ref="K24:K25"/>
    <mergeCell ref="J26:J27"/>
    <mergeCell ref="K26:K27"/>
    <mergeCell ref="J16:J17"/>
    <mergeCell ref="K16:K17"/>
    <mergeCell ref="K57:K58"/>
    <mergeCell ref="J44:K44"/>
    <mergeCell ref="P44:Q45"/>
    <mergeCell ref="M48:P48"/>
    <mergeCell ref="J49:J50"/>
    <mergeCell ref="K49:K50"/>
    <mergeCell ref="J51:J52"/>
    <mergeCell ref="K51:K52"/>
    <mergeCell ref="P3:Q4"/>
    <mergeCell ref="J41:Q41"/>
    <mergeCell ref="J18:J19"/>
    <mergeCell ref="K18:K19"/>
    <mergeCell ref="J20:J21"/>
    <mergeCell ref="K20:K21"/>
    <mergeCell ref="J10:J11"/>
    <mergeCell ref="K10:K11"/>
    <mergeCell ref="J12:J13"/>
    <mergeCell ref="K12:K13"/>
    <mergeCell ref="J14:J15"/>
    <mergeCell ref="K14:K15"/>
    <mergeCell ref="J3:K3"/>
    <mergeCell ref="M7:P7"/>
    <mergeCell ref="J8:J9"/>
    <mergeCell ref="K8:K9"/>
    <mergeCell ref="J45:O45"/>
    <mergeCell ref="J71:J72"/>
    <mergeCell ref="K71:K72"/>
    <mergeCell ref="J73:J74"/>
    <mergeCell ref="K73:K74"/>
    <mergeCell ref="J75:J76"/>
    <mergeCell ref="K75:K76"/>
    <mergeCell ref="J65:J66"/>
    <mergeCell ref="K65:K66"/>
    <mergeCell ref="J67:J68"/>
    <mergeCell ref="K67:K68"/>
    <mergeCell ref="J69:J70"/>
    <mergeCell ref="K69:K70"/>
    <mergeCell ref="J59:J60"/>
    <mergeCell ref="K59:K60"/>
    <mergeCell ref="J61:J62"/>
    <mergeCell ref="K61:K62"/>
    <mergeCell ref="J63:J64"/>
    <mergeCell ref="K63:K64"/>
    <mergeCell ref="J53:J54"/>
    <mergeCell ref="K53:K54"/>
    <mergeCell ref="J55:J56"/>
    <mergeCell ref="K55:K56"/>
    <mergeCell ref="J57:J58"/>
    <mergeCell ref="J85:K85"/>
    <mergeCell ref="M89:P89"/>
    <mergeCell ref="J90:J91"/>
    <mergeCell ref="K90:K91"/>
    <mergeCell ref="J86:O86"/>
    <mergeCell ref="P85:Q86"/>
    <mergeCell ref="L84:Q84"/>
    <mergeCell ref="J77:J78"/>
    <mergeCell ref="K77:K78"/>
    <mergeCell ref="J79:J80"/>
    <mergeCell ref="K79:K80"/>
    <mergeCell ref="J82:Q82"/>
    <mergeCell ref="J98:J99"/>
    <mergeCell ref="K98:K99"/>
    <mergeCell ref="J100:J101"/>
    <mergeCell ref="K100:K101"/>
    <mergeCell ref="J102:J103"/>
    <mergeCell ref="K102:K103"/>
    <mergeCell ref="J92:J93"/>
    <mergeCell ref="K92:K93"/>
    <mergeCell ref="J94:J95"/>
    <mergeCell ref="K94:K95"/>
    <mergeCell ref="J96:J97"/>
    <mergeCell ref="K96:K97"/>
    <mergeCell ref="J110:J111"/>
    <mergeCell ref="K110:K111"/>
    <mergeCell ref="J112:J113"/>
    <mergeCell ref="K112:K113"/>
    <mergeCell ref="J114:J115"/>
    <mergeCell ref="K114:K115"/>
    <mergeCell ref="J104:J105"/>
    <mergeCell ref="K104:K105"/>
    <mergeCell ref="J106:J107"/>
    <mergeCell ref="K106:K107"/>
    <mergeCell ref="J108:J109"/>
    <mergeCell ref="K108:K109"/>
    <mergeCell ref="J123:Q123"/>
    <mergeCell ref="J126:K126"/>
    <mergeCell ref="M130:P130"/>
    <mergeCell ref="J127:O127"/>
    <mergeCell ref="P126:Q127"/>
    <mergeCell ref="L125:Q125"/>
    <mergeCell ref="J116:J117"/>
    <mergeCell ref="K116:K117"/>
    <mergeCell ref="J118:J119"/>
    <mergeCell ref="K118:K119"/>
    <mergeCell ref="J120:J121"/>
    <mergeCell ref="K120:K121"/>
    <mergeCell ref="J147:J148"/>
    <mergeCell ref="K147:K148"/>
    <mergeCell ref="J137:J138"/>
    <mergeCell ref="K137:K138"/>
    <mergeCell ref="J139:J140"/>
    <mergeCell ref="K139:K140"/>
    <mergeCell ref="J141:J142"/>
    <mergeCell ref="K141:K142"/>
    <mergeCell ref="J131:J132"/>
    <mergeCell ref="K131:K132"/>
    <mergeCell ref="J133:J134"/>
    <mergeCell ref="K133:K134"/>
    <mergeCell ref="J135:J136"/>
    <mergeCell ref="K135:K136"/>
    <mergeCell ref="J161:J162"/>
    <mergeCell ref="K161:K162"/>
    <mergeCell ref="J164:Q164"/>
    <mergeCell ref="A42:H42"/>
    <mergeCell ref="J83:Q83"/>
    <mergeCell ref="A83:H83"/>
    <mergeCell ref="A124:H124"/>
    <mergeCell ref="J124:Q124"/>
    <mergeCell ref="J155:J156"/>
    <mergeCell ref="K155:K156"/>
    <mergeCell ref="J157:J158"/>
    <mergeCell ref="K157:K158"/>
    <mergeCell ref="J159:J160"/>
    <mergeCell ref="K159:K160"/>
    <mergeCell ref="J149:J150"/>
    <mergeCell ref="K149:K150"/>
    <mergeCell ref="J151:J152"/>
    <mergeCell ref="K151:K152"/>
    <mergeCell ref="J153:J154"/>
    <mergeCell ref="K153:K154"/>
    <mergeCell ref="J143:J144"/>
    <mergeCell ref="K143:K144"/>
    <mergeCell ref="J145:J146"/>
    <mergeCell ref="K145:K146"/>
  </mergeCells>
  <printOptions horizontalCentered="1"/>
  <pageMargins left="0.11811023622047245" right="0.11811023622047245" top="0.35433070866141736" bottom="0" header="0.19685039370078741" footer="0"/>
  <pageSetup paperSize="9" scale="105" orientation="portrait" r:id="rId1"/>
  <rowBreaks count="3" manualBreakCount="3">
    <brk id="41" max="16" man="1"/>
    <brk id="82" max="16" man="1"/>
    <brk id="123" max="16" man="1"/>
  </rowBreaks>
  <colBreaks count="1" manualBreakCount="1">
    <brk id="8" max="16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5"/>
  <sheetViews>
    <sheetView topLeftCell="B1" zoomScaleNormal="100" workbookViewId="0">
      <selection activeCell="N11" sqref="N11"/>
    </sheetView>
  </sheetViews>
  <sheetFormatPr defaultColWidth="0" defaultRowHeight="15"/>
  <cols>
    <col min="1" max="1" width="3.85546875" customWidth="1"/>
    <col min="2" max="2" width="22.28515625" customWidth="1"/>
    <col min="3" max="6" width="16.28515625" customWidth="1"/>
    <col min="7" max="7" width="10" customWidth="1"/>
    <col min="8" max="8" width="5.42578125" style="322" customWidth="1"/>
    <col min="9" max="9" width="1.42578125" style="322" customWidth="1"/>
    <col min="10" max="10" width="10" customWidth="1"/>
    <col min="11" max="11" width="5" hidden="1" customWidth="1"/>
    <col min="12" max="12" width="0" hidden="1" customWidth="1"/>
    <col min="13" max="16384" width="10" hidden="1"/>
  </cols>
  <sheetData>
    <row r="1" spans="1:11" ht="36" customHeight="1">
      <c r="A1" s="1030" t="s">
        <v>1307</v>
      </c>
      <c r="B1" s="1030"/>
      <c r="C1" s="1030"/>
      <c r="D1" s="1030"/>
      <c r="E1" s="1030"/>
      <c r="F1" s="1030"/>
      <c r="G1" s="1030"/>
      <c r="H1" s="318"/>
      <c r="I1" s="318"/>
      <c r="J1" s="262"/>
      <c r="K1" s="262"/>
    </row>
    <row r="2" spans="1:11" ht="23.25" customHeight="1">
      <c r="A2" s="294" t="s">
        <v>1277</v>
      </c>
      <c r="B2" s="295"/>
      <c r="C2" s="296" t="s">
        <v>1278</v>
      </c>
      <c r="D2" s="1043"/>
      <c r="E2" s="1043"/>
      <c r="F2" s="1043"/>
      <c r="G2" s="1043"/>
      <c r="H2" s="319"/>
      <c r="I2" s="319"/>
      <c r="J2" s="195"/>
    </row>
    <row r="3" spans="1:11" ht="23.25">
      <c r="A3" s="1035" t="s">
        <v>944</v>
      </c>
      <c r="B3" s="1035"/>
      <c r="C3" s="454" t="s">
        <v>1279</v>
      </c>
      <c r="D3" s="459"/>
      <c r="E3" s="460"/>
      <c r="F3" s="461"/>
      <c r="G3" s="461"/>
      <c r="H3" s="318"/>
      <c r="I3" s="318"/>
      <c r="J3" s="195"/>
    </row>
    <row r="4" spans="1:11" ht="26.25">
      <c r="A4" s="196"/>
      <c r="B4" s="1037" t="s">
        <v>1280</v>
      </c>
      <c r="C4" s="1037"/>
      <c r="D4" s="1037"/>
      <c r="E4" s="1037"/>
      <c r="F4" s="1037"/>
      <c r="G4" s="1037"/>
      <c r="H4" s="320"/>
      <c r="I4" s="320"/>
      <c r="J4" s="197"/>
    </row>
    <row r="5" spans="1:11" ht="26.25">
      <c r="A5" s="196"/>
      <c r="B5" s="1037"/>
      <c r="C5" s="1037"/>
      <c r="D5" s="1037"/>
      <c r="E5" s="1037"/>
      <c r="F5" s="1037"/>
      <c r="G5" s="1037"/>
      <c r="H5" s="320"/>
      <c r="I5" s="320"/>
      <c r="J5" s="197"/>
    </row>
    <row r="6" spans="1:11" ht="18.75">
      <c r="A6" s="196"/>
      <c r="B6" s="327" t="s">
        <v>1289</v>
      </c>
      <c r="C6" s="327" t="s">
        <v>1284</v>
      </c>
      <c r="D6" s="327" t="s">
        <v>1285</v>
      </c>
      <c r="E6" s="327" t="s">
        <v>1287</v>
      </c>
      <c r="F6" s="327" t="s">
        <v>1286</v>
      </c>
      <c r="G6" s="327" t="s">
        <v>1288</v>
      </c>
      <c r="H6" s="329" t="s">
        <v>61</v>
      </c>
      <c r="I6" s="329"/>
      <c r="J6" s="197"/>
    </row>
    <row r="7" spans="1:11" ht="18.75">
      <c r="A7" s="435"/>
      <c r="B7" s="435"/>
      <c r="C7" s="435"/>
      <c r="D7" s="1029"/>
      <c r="E7" s="1029"/>
      <c r="F7" s="1029"/>
      <c r="G7" s="1029"/>
      <c r="H7" s="447"/>
      <c r="I7" s="321"/>
    </row>
    <row r="8" spans="1:11">
      <c r="A8" s="1039">
        <v>1</v>
      </c>
      <c r="B8" s="1038"/>
      <c r="C8" s="435"/>
      <c r="D8" s="435"/>
      <c r="E8" s="435"/>
      <c r="F8" s="435"/>
      <c r="G8" s="435"/>
      <c r="H8" s="448"/>
    </row>
    <row r="9" spans="1:11">
      <c r="A9" s="1039"/>
      <c r="B9" s="1038"/>
      <c r="C9" s="436"/>
      <c r="D9" s="435"/>
      <c r="E9" s="435"/>
      <c r="F9" s="435"/>
      <c r="G9" s="435"/>
      <c r="H9" s="448"/>
    </row>
    <row r="10" spans="1:11">
      <c r="A10" s="1039">
        <v>2</v>
      </c>
      <c r="B10" s="1041"/>
      <c r="C10" s="437"/>
      <c r="D10" s="438"/>
      <c r="E10" s="435"/>
      <c r="F10" s="435"/>
      <c r="G10" s="435"/>
      <c r="H10" s="448"/>
    </row>
    <row r="11" spans="1:11" ht="19.5" customHeight="1">
      <c r="A11" s="1039"/>
      <c r="B11" s="1041"/>
      <c r="C11" s="439"/>
      <c r="D11" s="440"/>
      <c r="E11" s="435"/>
      <c r="F11" s="435"/>
      <c r="G11" s="435"/>
      <c r="H11" s="448"/>
    </row>
    <row r="12" spans="1:11" ht="19.5" customHeight="1">
      <c r="A12" s="1039">
        <v>3</v>
      </c>
      <c r="B12" s="1044"/>
      <c r="C12" s="435"/>
      <c r="D12" s="440"/>
      <c r="E12" s="438"/>
      <c r="F12" s="435"/>
      <c r="G12" s="435"/>
      <c r="H12" s="448"/>
    </row>
    <row r="13" spans="1:11">
      <c r="A13" s="1039"/>
      <c r="B13" s="1044"/>
      <c r="C13" s="436"/>
      <c r="D13" s="437"/>
      <c r="E13" s="440"/>
      <c r="F13" s="435"/>
      <c r="G13" s="435"/>
      <c r="H13" s="448"/>
    </row>
    <row r="14" spans="1:11">
      <c r="A14" s="1039">
        <v>4</v>
      </c>
      <c r="B14" s="1038"/>
      <c r="C14" s="437"/>
      <c r="D14" s="441"/>
      <c r="E14" s="440"/>
      <c r="F14" s="435"/>
      <c r="G14" s="435"/>
      <c r="H14" s="448"/>
    </row>
    <row r="15" spans="1:11" ht="19.5" customHeight="1">
      <c r="A15" s="1039"/>
      <c r="B15" s="1038"/>
      <c r="C15" s="439"/>
      <c r="D15" s="435"/>
      <c r="E15" s="440"/>
      <c r="F15" s="435"/>
      <c r="G15" s="435"/>
      <c r="H15" s="448"/>
    </row>
    <row r="16" spans="1:11" ht="19.5" customHeight="1">
      <c r="A16" s="1039">
        <v>5</v>
      </c>
      <c r="B16" s="1041"/>
      <c r="C16" s="435"/>
      <c r="D16" s="435"/>
      <c r="E16" s="440"/>
      <c r="F16" s="438"/>
      <c r="G16" s="435"/>
      <c r="H16" s="448"/>
    </row>
    <row r="17" spans="1:11">
      <c r="A17" s="1039"/>
      <c r="B17" s="1041"/>
      <c r="C17" s="436"/>
      <c r="D17" s="435"/>
      <c r="E17" s="440"/>
      <c r="F17" s="440"/>
      <c r="G17" s="435"/>
      <c r="H17" s="448"/>
    </row>
    <row r="18" spans="1:11">
      <c r="A18" s="1039">
        <v>6</v>
      </c>
      <c r="B18" s="1041"/>
      <c r="C18" s="437"/>
      <c r="D18" s="438"/>
      <c r="E18" s="440"/>
      <c r="F18" s="440"/>
      <c r="G18" s="435"/>
      <c r="H18" s="448"/>
    </row>
    <row r="19" spans="1:11" ht="19.5" customHeight="1">
      <c r="A19" s="1039"/>
      <c r="B19" s="1041"/>
      <c r="C19" s="439"/>
      <c r="D19" s="440"/>
      <c r="E19" s="437"/>
      <c r="F19" s="440"/>
      <c r="G19" s="435"/>
      <c r="H19" s="448"/>
    </row>
    <row r="20" spans="1:11" ht="19.5" customHeight="1">
      <c r="A20" s="1039">
        <v>7</v>
      </c>
      <c r="B20" s="1041"/>
      <c r="C20" s="435"/>
      <c r="D20" s="440"/>
      <c r="E20" s="441"/>
      <c r="F20" s="440"/>
      <c r="G20" s="435"/>
      <c r="H20" s="448"/>
    </row>
    <row r="21" spans="1:11">
      <c r="A21" s="1039"/>
      <c r="B21" s="1041"/>
      <c r="C21" s="436"/>
      <c r="D21" s="437"/>
      <c r="E21" s="435"/>
      <c r="F21" s="440"/>
      <c r="G21" s="435"/>
      <c r="H21" s="448"/>
    </row>
    <row r="22" spans="1:11">
      <c r="A22" s="1039">
        <v>8</v>
      </c>
      <c r="B22" s="1038"/>
      <c r="C22" s="437"/>
      <c r="D22" s="441"/>
      <c r="E22" s="435"/>
      <c r="F22" s="440"/>
      <c r="G22" s="435"/>
      <c r="H22" s="448"/>
    </row>
    <row r="23" spans="1:11" ht="19.5" customHeight="1">
      <c r="A23" s="1039"/>
      <c r="B23" s="1038"/>
      <c r="C23" s="439"/>
      <c r="D23" s="435"/>
      <c r="E23" s="435"/>
      <c r="F23" s="440"/>
      <c r="G23" s="435"/>
      <c r="H23" s="448"/>
    </row>
    <row r="24" spans="1:11" ht="19.5" customHeight="1">
      <c r="A24" s="1039">
        <v>9</v>
      </c>
      <c r="B24" s="1038"/>
      <c r="C24" s="435"/>
      <c r="D24" s="435"/>
      <c r="E24" s="435"/>
      <c r="F24" s="440"/>
      <c r="G24" s="438"/>
      <c r="H24" s="449"/>
      <c r="I24" s="323"/>
      <c r="J24" s="144"/>
      <c r="K24" s="144"/>
    </row>
    <row r="25" spans="1:11">
      <c r="A25" s="1039"/>
      <c r="B25" s="1038"/>
      <c r="C25" s="436"/>
      <c r="D25" s="435"/>
      <c r="E25" s="435"/>
      <c r="F25" s="440"/>
      <c r="G25" s="440"/>
      <c r="H25" s="449"/>
      <c r="I25" s="323"/>
      <c r="J25" s="144"/>
      <c r="K25" s="144"/>
    </row>
    <row r="26" spans="1:11">
      <c r="A26" s="1039">
        <v>10</v>
      </c>
      <c r="B26" s="1041"/>
      <c r="C26" s="437"/>
      <c r="D26" s="438"/>
      <c r="E26" s="435"/>
      <c r="F26" s="440"/>
      <c r="G26" s="440"/>
      <c r="H26" s="449"/>
      <c r="I26" s="323"/>
      <c r="J26" s="144"/>
      <c r="K26" s="144"/>
    </row>
    <row r="27" spans="1:11" ht="19.5" customHeight="1">
      <c r="A27" s="1039"/>
      <c r="B27" s="1041"/>
      <c r="C27" s="439"/>
      <c r="D27" s="440"/>
      <c r="E27" s="435"/>
      <c r="F27" s="440"/>
      <c r="G27" s="440"/>
      <c r="H27" s="449"/>
      <c r="I27" s="323"/>
      <c r="J27" s="144"/>
      <c r="K27" s="144"/>
    </row>
    <row r="28" spans="1:11" ht="19.5" customHeight="1">
      <c r="A28" s="1039">
        <v>11</v>
      </c>
      <c r="B28" s="1040"/>
      <c r="C28" s="435"/>
      <c r="D28" s="440"/>
      <c r="E28" s="438"/>
      <c r="F28" s="440"/>
      <c r="G28" s="440"/>
      <c r="H28" s="449"/>
      <c r="I28" s="323"/>
      <c r="J28" s="144"/>
      <c r="K28" s="144"/>
    </row>
    <row r="29" spans="1:11" ht="18" customHeight="1">
      <c r="A29" s="1039"/>
      <c r="B29" s="1040"/>
      <c r="C29" s="436"/>
      <c r="D29" s="437"/>
      <c r="E29" s="440"/>
      <c r="F29" s="440"/>
      <c r="G29" s="440"/>
      <c r="H29" s="449"/>
      <c r="I29" s="323"/>
      <c r="J29" s="144"/>
      <c r="K29" s="144"/>
    </row>
    <row r="30" spans="1:11">
      <c r="A30" s="1039">
        <v>12</v>
      </c>
      <c r="B30" s="1038"/>
      <c r="C30" s="437"/>
      <c r="D30" s="441"/>
      <c r="E30" s="440"/>
      <c r="F30" s="440"/>
      <c r="G30" s="440"/>
      <c r="H30" s="449"/>
      <c r="I30" s="323"/>
      <c r="J30" s="144"/>
      <c r="K30" s="144"/>
    </row>
    <row r="31" spans="1:11" ht="19.5" customHeight="1" thickBot="1">
      <c r="A31" s="1039"/>
      <c r="B31" s="1038"/>
      <c r="C31" s="439"/>
      <c r="D31" s="435"/>
      <c r="E31" s="440"/>
      <c r="F31" s="437"/>
      <c r="G31" s="440"/>
      <c r="H31" s="449"/>
      <c r="I31" s="323"/>
      <c r="J31" s="144"/>
      <c r="K31" s="144"/>
    </row>
    <row r="32" spans="1:11" ht="19.5" customHeight="1">
      <c r="A32" s="1039">
        <v>13</v>
      </c>
      <c r="B32" s="1038"/>
      <c r="C32" s="435"/>
      <c r="D32" s="435"/>
      <c r="E32" s="440"/>
      <c r="F32" s="441"/>
      <c r="G32" s="440"/>
      <c r="H32" s="481"/>
      <c r="I32" s="323"/>
      <c r="J32" s="144"/>
      <c r="K32" s="144"/>
    </row>
    <row r="33" spans="1:12" ht="18" customHeight="1">
      <c r="A33" s="1039"/>
      <c r="B33" s="1038"/>
      <c r="C33" s="436"/>
      <c r="D33" s="435"/>
      <c r="E33" s="440"/>
      <c r="F33" s="435"/>
      <c r="G33" s="440"/>
      <c r="H33" s="482"/>
      <c r="I33" s="323"/>
      <c r="J33" s="144"/>
      <c r="K33" s="144"/>
    </row>
    <row r="34" spans="1:12" ht="17.25" customHeight="1">
      <c r="A34" s="1039">
        <v>14</v>
      </c>
      <c r="B34" s="1040"/>
      <c r="C34" s="437"/>
      <c r="D34" s="438"/>
      <c r="E34" s="440"/>
      <c r="F34" s="435"/>
      <c r="G34" s="440"/>
      <c r="H34" s="482"/>
      <c r="I34" s="323"/>
      <c r="J34" s="144"/>
      <c r="K34" s="144"/>
    </row>
    <row r="35" spans="1:12" ht="19.5" customHeight="1">
      <c r="A35" s="1039"/>
      <c r="B35" s="1040"/>
      <c r="C35" s="439"/>
      <c r="D35" s="440"/>
      <c r="E35" s="440"/>
      <c r="F35" s="435"/>
      <c r="G35" s="440"/>
      <c r="H35" s="482"/>
      <c r="I35" s="323"/>
      <c r="J35" s="144"/>
      <c r="K35" s="144"/>
    </row>
    <row r="36" spans="1:12" ht="19.5" customHeight="1">
      <c r="A36" s="1039">
        <v>15</v>
      </c>
      <c r="B36" s="1041"/>
      <c r="C36" s="435"/>
      <c r="D36" s="440"/>
      <c r="E36" s="441"/>
      <c r="F36" s="435"/>
      <c r="G36" s="440"/>
      <c r="H36" s="482"/>
      <c r="I36" s="323"/>
      <c r="J36" s="144"/>
      <c r="K36" s="144"/>
    </row>
    <row r="37" spans="1:12" ht="18" customHeight="1">
      <c r="A37" s="1039"/>
      <c r="B37" s="1041"/>
      <c r="C37" s="436"/>
      <c r="D37" s="437"/>
      <c r="E37" s="435"/>
      <c r="F37" s="435"/>
      <c r="G37" s="440"/>
      <c r="H37" s="482"/>
      <c r="I37" s="323"/>
      <c r="J37" s="144"/>
      <c r="K37" s="144"/>
    </row>
    <row r="38" spans="1:12" ht="18.75" customHeight="1">
      <c r="A38" s="1039">
        <v>16</v>
      </c>
      <c r="B38" s="1038"/>
      <c r="C38" s="437"/>
      <c r="D38" s="441"/>
      <c r="E38" s="435"/>
      <c r="F38" s="435"/>
      <c r="G38" s="440"/>
      <c r="H38" s="482"/>
      <c r="I38" s="323"/>
      <c r="J38" s="144"/>
      <c r="K38" s="144"/>
    </row>
    <row r="39" spans="1:12" ht="21" customHeight="1">
      <c r="A39" s="1039"/>
      <c r="B39" s="1038"/>
      <c r="C39" s="439"/>
      <c r="D39" s="435"/>
      <c r="E39" s="435"/>
      <c r="F39" s="435"/>
      <c r="G39" s="440"/>
      <c r="H39" s="482"/>
      <c r="I39" s="323"/>
      <c r="J39" s="144"/>
      <c r="K39" s="144"/>
    </row>
    <row r="40" spans="1:12" s="204" customFormat="1" ht="60" customHeight="1">
      <c r="A40" s="205"/>
      <c r="B40" s="206"/>
      <c r="G40" s="207"/>
      <c r="H40" s="483"/>
      <c r="I40" s="323"/>
      <c r="J40" s="208"/>
      <c r="K40" s="208"/>
      <c r="L40" s="208"/>
    </row>
    <row r="41" spans="1:12">
      <c r="A41" s="1020" t="s">
        <v>1297</v>
      </c>
      <c r="B41" s="1021"/>
      <c r="C41" s="1021"/>
      <c r="D41" s="1021"/>
      <c r="E41" s="1021"/>
      <c r="F41" s="1021"/>
      <c r="G41" s="1021"/>
      <c r="H41" s="1021"/>
    </row>
    <row r="42" spans="1:12" ht="23.25">
      <c r="A42" s="1036" t="s">
        <v>1307</v>
      </c>
      <c r="B42" s="1036"/>
      <c r="C42" s="1036"/>
      <c r="D42" s="1036"/>
      <c r="E42" s="1036"/>
      <c r="F42" s="1036"/>
      <c r="G42" s="1036"/>
      <c r="H42" s="484"/>
      <c r="I42" s="318"/>
    </row>
    <row r="43" spans="1:12" ht="21">
      <c r="A43" s="294" t="s">
        <v>1277</v>
      </c>
      <c r="B43" s="295"/>
      <c r="C43" s="429" t="s">
        <v>1278</v>
      </c>
      <c r="D43" s="1034"/>
      <c r="E43" s="1034"/>
      <c r="F43" s="1034"/>
      <c r="G43" s="1034"/>
      <c r="H43" s="485"/>
      <c r="I43" s="319"/>
    </row>
    <row r="44" spans="1:12" ht="23.25">
      <c r="A44" s="1035" t="s">
        <v>944</v>
      </c>
      <c r="B44" s="1035"/>
      <c r="C44" s="454" t="s">
        <v>1279</v>
      </c>
      <c r="D44" s="455"/>
      <c r="E44" s="456"/>
      <c r="F44" s="457"/>
      <c r="G44" s="457"/>
      <c r="H44" s="486"/>
      <c r="I44" s="318"/>
    </row>
    <row r="45" spans="1:12" ht="18" customHeight="1">
      <c r="A45" s="196"/>
      <c r="B45" s="1037" t="s">
        <v>1280</v>
      </c>
      <c r="C45" s="1037"/>
      <c r="D45" s="1037"/>
      <c r="E45" s="1037"/>
      <c r="F45" s="1037"/>
      <c r="G45" s="1037"/>
      <c r="H45" s="487"/>
      <c r="I45" s="320"/>
    </row>
    <row r="46" spans="1:12" ht="18" customHeight="1">
      <c r="A46" s="196"/>
      <c r="B46" s="1037"/>
      <c r="C46" s="1037"/>
      <c r="D46" s="1037"/>
      <c r="E46" s="1037"/>
      <c r="F46" s="1037"/>
      <c r="G46" s="1037"/>
      <c r="H46" s="487"/>
      <c r="I46" s="320"/>
    </row>
    <row r="47" spans="1:12" ht="18.75">
      <c r="A47" s="196"/>
      <c r="B47" s="327" t="s">
        <v>1289</v>
      </c>
      <c r="C47" s="462" t="s">
        <v>1284</v>
      </c>
      <c r="D47" s="462" t="s">
        <v>1285</v>
      </c>
      <c r="E47" s="462" t="s">
        <v>1287</v>
      </c>
      <c r="F47" s="462" t="s">
        <v>1286</v>
      </c>
      <c r="G47" s="462" t="s">
        <v>1288</v>
      </c>
      <c r="H47" s="488" t="s">
        <v>61</v>
      </c>
      <c r="I47" s="328"/>
    </row>
    <row r="48" spans="1:12" ht="18.75">
      <c r="A48" s="435"/>
      <c r="B48" s="435"/>
      <c r="C48" s="435"/>
      <c r="D48" s="1029"/>
      <c r="E48" s="1029"/>
      <c r="F48" s="1029"/>
      <c r="G48" s="1029"/>
      <c r="H48" s="489"/>
      <c r="I48" s="321"/>
    </row>
    <row r="49" spans="1:8" ht="15" customHeight="1">
      <c r="A49" s="1016">
        <v>17</v>
      </c>
      <c r="B49" s="1018"/>
      <c r="C49" s="435"/>
      <c r="D49" s="435"/>
      <c r="E49" s="435"/>
      <c r="F49" s="435"/>
      <c r="G49" s="475"/>
      <c r="H49" s="490"/>
    </row>
    <row r="50" spans="1:8" ht="15" customHeight="1">
      <c r="A50" s="1017"/>
      <c r="B50" s="1019"/>
      <c r="C50" s="436"/>
      <c r="D50" s="435"/>
      <c r="E50" s="435"/>
      <c r="F50" s="435"/>
      <c r="G50" s="475"/>
      <c r="H50" s="490"/>
    </row>
    <row r="51" spans="1:8" ht="15" customHeight="1">
      <c r="A51" s="1016">
        <v>18</v>
      </c>
      <c r="B51" s="1025"/>
      <c r="C51" s="437"/>
      <c r="D51" s="438"/>
      <c r="E51" s="435"/>
      <c r="F51" s="435"/>
      <c r="G51" s="475"/>
      <c r="H51" s="490"/>
    </row>
    <row r="52" spans="1:8" ht="19.5" customHeight="1">
      <c r="A52" s="1017"/>
      <c r="B52" s="1026"/>
      <c r="C52" s="439"/>
      <c r="D52" s="440"/>
      <c r="E52" s="435"/>
      <c r="F52" s="435"/>
      <c r="G52" s="475"/>
      <c r="H52" s="490"/>
    </row>
    <row r="53" spans="1:8" ht="19.5" customHeight="1">
      <c r="A53" s="1016">
        <v>19</v>
      </c>
      <c r="B53" s="1027"/>
      <c r="C53" s="435"/>
      <c r="D53" s="440"/>
      <c r="E53" s="438"/>
      <c r="F53" s="435"/>
      <c r="G53" s="475"/>
      <c r="H53" s="490"/>
    </row>
    <row r="54" spans="1:8" ht="15" customHeight="1">
      <c r="A54" s="1017"/>
      <c r="B54" s="1028"/>
      <c r="C54" s="436"/>
      <c r="D54" s="437"/>
      <c r="E54" s="440"/>
      <c r="F54" s="435"/>
      <c r="G54" s="475"/>
      <c r="H54" s="490"/>
    </row>
    <row r="55" spans="1:8" ht="15" customHeight="1">
      <c r="A55" s="1016">
        <v>20</v>
      </c>
      <c r="B55" s="1018"/>
      <c r="C55" s="437"/>
      <c r="D55" s="441"/>
      <c r="E55" s="440"/>
      <c r="F55" s="435"/>
      <c r="G55" s="475"/>
      <c r="H55" s="490"/>
    </row>
    <row r="56" spans="1:8" ht="19.5" customHeight="1">
      <c r="A56" s="1017"/>
      <c r="B56" s="1019"/>
      <c r="C56" s="439"/>
      <c r="D56" s="435"/>
      <c r="E56" s="440"/>
      <c r="F56" s="435"/>
      <c r="G56" s="475"/>
      <c r="H56" s="490"/>
    </row>
    <row r="57" spans="1:8" ht="19.5" customHeight="1">
      <c r="A57" s="1016">
        <v>21</v>
      </c>
      <c r="B57" s="1025"/>
      <c r="C57" s="435"/>
      <c r="D57" s="435"/>
      <c r="E57" s="440"/>
      <c r="F57" s="438"/>
      <c r="G57" s="475"/>
      <c r="H57" s="490"/>
    </row>
    <row r="58" spans="1:8" ht="15" customHeight="1">
      <c r="A58" s="1017"/>
      <c r="B58" s="1026"/>
      <c r="C58" s="436"/>
      <c r="D58" s="435"/>
      <c r="E58" s="440"/>
      <c r="F58" s="440"/>
      <c r="G58" s="475"/>
      <c r="H58" s="490"/>
    </row>
    <row r="59" spans="1:8" ht="15" customHeight="1">
      <c r="A59" s="1016">
        <v>22</v>
      </c>
      <c r="B59" s="1025"/>
      <c r="C59" s="437"/>
      <c r="D59" s="438"/>
      <c r="E59" s="440"/>
      <c r="F59" s="440"/>
      <c r="G59" s="475"/>
      <c r="H59" s="490"/>
    </row>
    <row r="60" spans="1:8" ht="19.5" customHeight="1">
      <c r="A60" s="1017"/>
      <c r="B60" s="1026"/>
      <c r="C60" s="439"/>
      <c r="D60" s="440"/>
      <c r="E60" s="437"/>
      <c r="F60" s="440"/>
      <c r="G60" s="475"/>
      <c r="H60" s="490"/>
    </row>
    <row r="61" spans="1:8" ht="19.5" customHeight="1">
      <c r="A61" s="1016">
        <v>23</v>
      </c>
      <c r="B61" s="1025"/>
      <c r="C61" s="435"/>
      <c r="D61" s="440"/>
      <c r="E61" s="441"/>
      <c r="F61" s="440"/>
      <c r="G61" s="475"/>
      <c r="H61" s="490"/>
    </row>
    <row r="62" spans="1:8" ht="15" customHeight="1">
      <c r="A62" s="1017"/>
      <c r="B62" s="1026"/>
      <c r="C62" s="436"/>
      <c r="D62" s="437"/>
      <c r="E62" s="435"/>
      <c r="F62" s="440"/>
      <c r="G62" s="475"/>
      <c r="H62" s="490"/>
    </row>
    <row r="63" spans="1:8" ht="15" customHeight="1">
      <c r="A63" s="1016">
        <v>24</v>
      </c>
      <c r="B63" s="1018"/>
      <c r="C63" s="437"/>
      <c r="D63" s="441"/>
      <c r="E63" s="435"/>
      <c r="F63" s="440"/>
      <c r="G63" s="475"/>
      <c r="H63" s="490"/>
    </row>
    <row r="64" spans="1:8" ht="19.5" customHeight="1">
      <c r="A64" s="1017"/>
      <c r="B64" s="1019"/>
      <c r="C64" s="439"/>
      <c r="D64" s="435"/>
      <c r="E64" s="435"/>
      <c r="F64" s="440"/>
      <c r="G64" s="475"/>
      <c r="H64" s="490"/>
    </row>
    <row r="65" spans="1:9" ht="19.5" customHeight="1">
      <c r="A65" s="1016">
        <v>25</v>
      </c>
      <c r="B65" s="1018"/>
      <c r="C65" s="435"/>
      <c r="D65" s="435"/>
      <c r="E65" s="435"/>
      <c r="F65" s="472"/>
      <c r="G65" s="472"/>
      <c r="H65" s="491"/>
      <c r="I65" s="323"/>
    </row>
    <row r="66" spans="1:9" ht="15" customHeight="1">
      <c r="A66" s="1017"/>
      <c r="B66" s="1019"/>
      <c r="C66" s="436"/>
      <c r="D66" s="435"/>
      <c r="E66" s="435"/>
      <c r="F66" s="472"/>
      <c r="G66" s="472"/>
      <c r="H66" s="491"/>
      <c r="I66" s="323"/>
    </row>
    <row r="67" spans="1:9" ht="15" customHeight="1">
      <c r="A67" s="1016">
        <v>26</v>
      </c>
      <c r="B67" s="1025"/>
      <c r="C67" s="437"/>
      <c r="D67" s="438"/>
      <c r="E67" s="435"/>
      <c r="F67" s="472"/>
      <c r="G67" s="472"/>
      <c r="H67" s="491"/>
      <c r="I67" s="323"/>
    </row>
    <row r="68" spans="1:9" ht="19.5" customHeight="1">
      <c r="A68" s="1017"/>
      <c r="B68" s="1026"/>
      <c r="C68" s="439"/>
      <c r="D68" s="440"/>
      <c r="E68" s="435"/>
      <c r="F68" s="472"/>
      <c r="G68" s="472"/>
      <c r="H68" s="491"/>
      <c r="I68" s="323"/>
    </row>
    <row r="69" spans="1:9" ht="19.5" customHeight="1" thickBot="1">
      <c r="A69" s="1016">
        <v>27</v>
      </c>
      <c r="B69" s="1023"/>
      <c r="C69" s="435"/>
      <c r="D69" s="440"/>
      <c r="E69" s="438"/>
      <c r="F69" s="472"/>
      <c r="G69" s="474"/>
      <c r="H69" s="491"/>
      <c r="I69" s="323"/>
    </row>
    <row r="70" spans="1:9" ht="15" customHeight="1">
      <c r="A70" s="1017"/>
      <c r="B70" s="1024"/>
      <c r="C70" s="436"/>
      <c r="D70" s="437"/>
      <c r="E70" s="440"/>
      <c r="F70" s="472"/>
      <c r="G70" s="469"/>
      <c r="H70" s="491"/>
      <c r="I70" s="323"/>
    </row>
    <row r="71" spans="1:9" ht="15" customHeight="1">
      <c r="A71" s="1016">
        <v>28</v>
      </c>
      <c r="B71" s="1018"/>
      <c r="C71" s="437"/>
      <c r="D71" s="441"/>
      <c r="E71" s="440"/>
      <c r="F71" s="472"/>
      <c r="G71" s="469"/>
      <c r="H71" s="491"/>
      <c r="I71" s="323"/>
    </row>
    <row r="72" spans="1:9" ht="19.5" customHeight="1">
      <c r="A72" s="1017"/>
      <c r="B72" s="1019"/>
      <c r="C72" s="439"/>
      <c r="D72" s="435"/>
      <c r="E72" s="440"/>
      <c r="F72" s="473"/>
      <c r="G72" s="469"/>
      <c r="H72" s="491"/>
      <c r="I72" s="323"/>
    </row>
    <row r="73" spans="1:9" ht="19.5" customHeight="1">
      <c r="A73" s="1016">
        <v>29</v>
      </c>
      <c r="B73" s="1018"/>
      <c r="C73" s="435"/>
      <c r="D73" s="435"/>
      <c r="E73" s="440"/>
      <c r="F73" s="441"/>
      <c r="G73" s="469"/>
      <c r="H73" s="491"/>
      <c r="I73" s="323"/>
    </row>
    <row r="74" spans="1:9" ht="15" customHeight="1">
      <c r="A74" s="1017"/>
      <c r="B74" s="1019"/>
      <c r="C74" s="436"/>
      <c r="D74" s="435"/>
      <c r="E74" s="440"/>
      <c r="F74" s="435"/>
      <c r="G74" s="469"/>
      <c r="H74" s="491"/>
      <c r="I74" s="323"/>
    </row>
    <row r="75" spans="1:9" ht="15" customHeight="1">
      <c r="A75" s="1016">
        <v>30</v>
      </c>
      <c r="B75" s="1023"/>
      <c r="C75" s="437"/>
      <c r="D75" s="438"/>
      <c r="E75" s="440"/>
      <c r="F75" s="435"/>
      <c r="G75" s="469"/>
      <c r="H75" s="491"/>
      <c r="I75" s="323"/>
    </row>
    <row r="76" spans="1:9" ht="19.5" customHeight="1">
      <c r="A76" s="1017"/>
      <c r="B76" s="1024"/>
      <c r="C76" s="439"/>
      <c r="D76" s="440"/>
      <c r="E76" s="440"/>
      <c r="F76" s="435"/>
      <c r="G76" s="469"/>
      <c r="H76" s="491"/>
      <c r="I76" s="323"/>
    </row>
    <row r="77" spans="1:9" ht="19.5" customHeight="1">
      <c r="A77" s="1016">
        <v>31</v>
      </c>
      <c r="B77" s="1025"/>
      <c r="C77" s="435"/>
      <c r="D77" s="440"/>
      <c r="E77" s="441"/>
      <c r="F77" s="435"/>
      <c r="G77" s="469"/>
      <c r="H77" s="491"/>
      <c r="I77" s="323"/>
    </row>
    <row r="78" spans="1:9" ht="15" customHeight="1">
      <c r="A78" s="1017"/>
      <c r="B78" s="1026"/>
      <c r="C78" s="436"/>
      <c r="D78" s="437"/>
      <c r="E78" s="435"/>
      <c r="F78" s="435"/>
      <c r="G78" s="469"/>
      <c r="H78" s="491"/>
      <c r="I78" s="323"/>
    </row>
    <row r="79" spans="1:9" ht="15" customHeight="1">
      <c r="A79" s="1016">
        <v>32</v>
      </c>
      <c r="B79" s="1018"/>
      <c r="C79" s="437"/>
      <c r="D79" s="441"/>
      <c r="E79" s="435"/>
      <c r="F79" s="435"/>
      <c r="G79" s="469"/>
      <c r="H79" s="491"/>
      <c r="I79" s="323"/>
    </row>
    <row r="80" spans="1:9" ht="19.5" customHeight="1">
      <c r="A80" s="1017"/>
      <c r="B80" s="1019"/>
      <c r="C80" s="439"/>
      <c r="D80" s="435"/>
      <c r="E80" s="435"/>
      <c r="F80" s="435"/>
      <c r="G80" s="469"/>
      <c r="H80" s="491"/>
      <c r="I80" s="323"/>
    </row>
    <row r="81" spans="1:9" ht="60.75" customHeight="1">
      <c r="A81" s="467"/>
      <c r="B81" s="468"/>
      <c r="C81" s="439"/>
      <c r="D81" s="435"/>
      <c r="E81" s="435"/>
      <c r="F81" s="435"/>
      <c r="G81" s="469"/>
      <c r="H81" s="492"/>
      <c r="I81" s="323"/>
    </row>
    <row r="82" spans="1:9">
      <c r="A82" s="1020" t="s">
        <v>1297</v>
      </c>
      <c r="B82" s="1021"/>
      <c r="C82" s="1021"/>
      <c r="D82" s="1021"/>
      <c r="E82" s="1021"/>
      <c r="F82" s="1021"/>
      <c r="G82" s="1021"/>
      <c r="H82" s="1021"/>
      <c r="I82" s="330"/>
    </row>
    <row r="83" spans="1:9" ht="23.25">
      <c r="A83" s="1036" t="s">
        <v>1307</v>
      </c>
      <c r="B83" s="1036"/>
      <c r="C83" s="1036"/>
      <c r="D83" s="1036"/>
      <c r="E83" s="1036"/>
      <c r="F83" s="1036"/>
      <c r="G83" s="1036"/>
      <c r="H83" s="324"/>
      <c r="I83" s="331"/>
    </row>
    <row r="84" spans="1:9" ht="21">
      <c r="A84" s="294" t="s">
        <v>1277</v>
      </c>
      <c r="B84" s="295"/>
      <c r="C84" s="429" t="s">
        <v>1278</v>
      </c>
      <c r="D84" s="1034"/>
      <c r="E84" s="1034"/>
      <c r="F84" s="1034"/>
      <c r="G84" s="1034"/>
      <c r="H84" s="325"/>
      <c r="I84" s="332"/>
    </row>
    <row r="85" spans="1:9" ht="23.25">
      <c r="A85" s="1035" t="s">
        <v>944</v>
      </c>
      <c r="B85" s="1035"/>
      <c r="C85" s="454" t="s">
        <v>1279</v>
      </c>
      <c r="D85" s="455"/>
      <c r="E85" s="456"/>
      <c r="F85" s="428"/>
      <c r="G85" s="428"/>
      <c r="H85" s="324"/>
      <c r="I85" s="331"/>
    </row>
    <row r="86" spans="1:9" ht="18" customHeight="1">
      <c r="A86" s="196"/>
      <c r="B86" s="1037" t="s">
        <v>1280</v>
      </c>
      <c r="C86" s="1037"/>
      <c r="D86" s="1037"/>
      <c r="E86" s="1037"/>
      <c r="F86" s="1037"/>
      <c r="G86" s="1037"/>
      <c r="H86" s="326"/>
      <c r="I86" s="333"/>
    </row>
    <row r="87" spans="1:9" ht="18" customHeight="1">
      <c r="A87" s="196"/>
      <c r="B87" s="1037"/>
      <c r="C87" s="1037"/>
      <c r="D87" s="1037"/>
      <c r="E87" s="1037"/>
      <c r="F87" s="1037"/>
      <c r="G87" s="1037"/>
      <c r="H87" s="326"/>
      <c r="I87" s="333"/>
    </row>
    <row r="88" spans="1:9" ht="18.75">
      <c r="A88" s="196"/>
      <c r="B88" s="327" t="s">
        <v>1289</v>
      </c>
      <c r="C88" s="327" t="s">
        <v>1284</v>
      </c>
      <c r="D88" s="327" t="s">
        <v>1285</v>
      </c>
      <c r="E88" s="327" t="s">
        <v>1287</v>
      </c>
      <c r="F88" s="327" t="s">
        <v>1286</v>
      </c>
      <c r="G88" s="327" t="s">
        <v>1288</v>
      </c>
      <c r="H88" s="328" t="s">
        <v>61</v>
      </c>
      <c r="I88" s="328"/>
    </row>
    <row r="89" spans="1:9" ht="18.75" customHeight="1">
      <c r="A89" s="435"/>
      <c r="B89" s="435"/>
      <c r="C89" s="435"/>
      <c r="D89" s="1029"/>
      <c r="E89" s="1029"/>
      <c r="F89" s="1029"/>
      <c r="G89" s="1029"/>
      <c r="H89" s="453"/>
      <c r="I89" s="334"/>
    </row>
    <row r="90" spans="1:9" ht="15" customHeight="1">
      <c r="A90" s="1016">
        <v>33</v>
      </c>
      <c r="B90" s="1018"/>
      <c r="C90" s="435"/>
      <c r="D90" s="435"/>
      <c r="E90" s="435"/>
      <c r="F90" s="435"/>
      <c r="G90" s="435"/>
      <c r="H90" s="490"/>
      <c r="I90" s="330"/>
    </row>
    <row r="91" spans="1:9" ht="15" customHeight="1">
      <c r="A91" s="1017"/>
      <c r="B91" s="1019"/>
      <c r="C91" s="436"/>
      <c r="D91" s="435"/>
      <c r="E91" s="435"/>
      <c r="F91" s="435"/>
      <c r="G91" s="435"/>
      <c r="H91" s="490"/>
      <c r="I91" s="330"/>
    </row>
    <row r="92" spans="1:9" ht="15" customHeight="1">
      <c r="A92" s="1016">
        <v>34</v>
      </c>
      <c r="B92" s="1025"/>
      <c r="C92" s="437"/>
      <c r="D92" s="438"/>
      <c r="E92" s="435"/>
      <c r="F92" s="435"/>
      <c r="G92" s="435"/>
      <c r="H92" s="490"/>
      <c r="I92" s="330"/>
    </row>
    <row r="93" spans="1:9" ht="19.5" customHeight="1">
      <c r="A93" s="1017"/>
      <c r="B93" s="1026"/>
      <c r="C93" s="439"/>
      <c r="D93" s="440"/>
      <c r="E93" s="435"/>
      <c r="F93" s="435"/>
      <c r="G93" s="435"/>
      <c r="H93" s="490"/>
      <c r="I93" s="330"/>
    </row>
    <row r="94" spans="1:9" ht="19.5" customHeight="1">
      <c r="A94" s="1016">
        <v>35</v>
      </c>
      <c r="B94" s="1027"/>
      <c r="C94" s="435"/>
      <c r="D94" s="440"/>
      <c r="E94" s="438"/>
      <c r="F94" s="435"/>
      <c r="G94" s="435"/>
      <c r="H94" s="490"/>
      <c r="I94" s="330"/>
    </row>
    <row r="95" spans="1:9" ht="15" customHeight="1">
      <c r="A95" s="1017"/>
      <c r="B95" s="1028"/>
      <c r="C95" s="436"/>
      <c r="D95" s="437"/>
      <c r="E95" s="440"/>
      <c r="F95" s="435"/>
      <c r="G95" s="435"/>
      <c r="H95" s="490"/>
      <c r="I95" s="330"/>
    </row>
    <row r="96" spans="1:9" ht="15" customHeight="1">
      <c r="A96" s="1016">
        <v>36</v>
      </c>
      <c r="B96" s="1018"/>
      <c r="C96" s="437"/>
      <c r="D96" s="441"/>
      <c r="E96" s="440"/>
      <c r="F96" s="435"/>
      <c r="G96" s="435"/>
      <c r="H96" s="490"/>
      <c r="I96" s="330"/>
    </row>
    <row r="97" spans="1:9" ht="19.5" customHeight="1">
      <c r="A97" s="1017"/>
      <c r="B97" s="1019"/>
      <c r="C97" s="439"/>
      <c r="D97" s="435"/>
      <c r="E97" s="440"/>
      <c r="F97" s="435"/>
      <c r="G97" s="435"/>
      <c r="H97" s="490"/>
      <c r="I97" s="330"/>
    </row>
    <row r="98" spans="1:9" ht="19.5" customHeight="1">
      <c r="A98" s="1016">
        <v>37</v>
      </c>
      <c r="B98" s="1025"/>
      <c r="C98" s="435"/>
      <c r="D98" s="435"/>
      <c r="E98" s="440"/>
      <c r="F98" s="438"/>
      <c r="G98" s="435"/>
      <c r="H98" s="490"/>
      <c r="I98" s="330"/>
    </row>
    <row r="99" spans="1:9" ht="15" customHeight="1">
      <c r="A99" s="1017"/>
      <c r="B99" s="1026"/>
      <c r="C99" s="436"/>
      <c r="D99" s="435"/>
      <c r="E99" s="440"/>
      <c r="F99" s="440"/>
      <c r="G99" s="435"/>
      <c r="H99" s="490"/>
      <c r="I99" s="330"/>
    </row>
    <row r="100" spans="1:9" ht="15" customHeight="1">
      <c r="A100" s="1016">
        <v>38</v>
      </c>
      <c r="B100" s="1025"/>
      <c r="C100" s="437"/>
      <c r="D100" s="438"/>
      <c r="E100" s="440"/>
      <c r="F100" s="440"/>
      <c r="G100" s="435"/>
      <c r="H100" s="490"/>
      <c r="I100" s="330"/>
    </row>
    <row r="101" spans="1:9" ht="19.5" customHeight="1">
      <c r="A101" s="1017"/>
      <c r="B101" s="1026"/>
      <c r="C101" s="439"/>
      <c r="D101" s="440"/>
      <c r="E101" s="437"/>
      <c r="F101" s="440"/>
      <c r="G101" s="435"/>
      <c r="H101" s="490"/>
      <c r="I101" s="330"/>
    </row>
    <row r="102" spans="1:9" ht="19.5" customHeight="1">
      <c r="A102" s="1016">
        <v>39</v>
      </c>
      <c r="B102" s="1025"/>
      <c r="C102" s="435"/>
      <c r="D102" s="440"/>
      <c r="E102" s="441"/>
      <c r="F102" s="440"/>
      <c r="G102" s="435"/>
      <c r="H102" s="490"/>
      <c r="I102" s="330"/>
    </row>
    <row r="103" spans="1:9" ht="15" customHeight="1">
      <c r="A103" s="1017"/>
      <c r="B103" s="1026"/>
      <c r="C103" s="436"/>
      <c r="D103" s="437"/>
      <c r="E103" s="435"/>
      <c r="F103" s="440"/>
      <c r="G103" s="435"/>
      <c r="H103" s="490"/>
      <c r="I103" s="330"/>
    </row>
    <row r="104" spans="1:9" ht="15" customHeight="1">
      <c r="A104" s="1016">
        <v>40</v>
      </c>
      <c r="B104" s="1018"/>
      <c r="C104" s="437"/>
      <c r="D104" s="441"/>
      <c r="E104" s="435"/>
      <c r="F104" s="440"/>
      <c r="G104" s="435"/>
      <c r="H104" s="490"/>
      <c r="I104" s="330"/>
    </row>
    <row r="105" spans="1:9" ht="19.5" customHeight="1" thickBot="1">
      <c r="A105" s="1017"/>
      <c r="B105" s="1019"/>
      <c r="C105" s="439"/>
      <c r="D105" s="435"/>
      <c r="E105" s="435"/>
      <c r="F105" s="440"/>
      <c r="G105" s="435"/>
      <c r="H105" s="490"/>
      <c r="I105" s="330"/>
    </row>
    <row r="106" spans="1:9" ht="19.5" customHeight="1">
      <c r="A106" s="1016">
        <v>41</v>
      </c>
      <c r="B106" s="1018"/>
      <c r="C106" s="435"/>
      <c r="D106" s="435"/>
      <c r="E106" s="435"/>
      <c r="F106" s="440"/>
      <c r="G106" s="480"/>
      <c r="H106" s="491"/>
      <c r="I106" s="323"/>
    </row>
    <row r="107" spans="1:9" ht="15" customHeight="1">
      <c r="A107" s="1017"/>
      <c r="B107" s="1019"/>
      <c r="C107" s="436"/>
      <c r="D107" s="435"/>
      <c r="E107" s="435"/>
      <c r="F107" s="440"/>
      <c r="G107" s="472"/>
      <c r="H107" s="491"/>
      <c r="I107" s="323"/>
    </row>
    <row r="108" spans="1:9" ht="15" customHeight="1">
      <c r="A108" s="1016">
        <v>42</v>
      </c>
      <c r="B108" s="1025"/>
      <c r="C108" s="437"/>
      <c r="D108" s="438"/>
      <c r="E108" s="435"/>
      <c r="F108" s="440"/>
      <c r="G108" s="472"/>
      <c r="H108" s="491"/>
      <c r="I108" s="323"/>
    </row>
    <row r="109" spans="1:9" ht="19.5" customHeight="1">
      <c r="A109" s="1017"/>
      <c r="B109" s="1026"/>
      <c r="C109" s="439"/>
      <c r="D109" s="440"/>
      <c r="E109" s="435"/>
      <c r="F109" s="440"/>
      <c r="G109" s="472"/>
      <c r="H109" s="491"/>
      <c r="I109" s="323"/>
    </row>
    <row r="110" spans="1:9" ht="19.5" customHeight="1">
      <c r="A110" s="1016">
        <v>43</v>
      </c>
      <c r="B110" s="1023"/>
      <c r="C110" s="435"/>
      <c r="D110" s="440"/>
      <c r="E110" s="438"/>
      <c r="F110" s="440"/>
      <c r="G110" s="472"/>
      <c r="H110" s="491"/>
      <c r="I110" s="323"/>
    </row>
    <row r="111" spans="1:9" ht="15" customHeight="1">
      <c r="A111" s="1017"/>
      <c r="B111" s="1024"/>
      <c r="C111" s="436"/>
      <c r="D111" s="437"/>
      <c r="E111" s="440"/>
      <c r="F111" s="440"/>
      <c r="G111" s="472"/>
      <c r="H111" s="491"/>
      <c r="I111" s="323"/>
    </row>
    <row r="112" spans="1:9" ht="15" customHeight="1">
      <c r="A112" s="1016">
        <v>44</v>
      </c>
      <c r="B112" s="1018"/>
      <c r="C112" s="437"/>
      <c r="D112" s="441"/>
      <c r="E112" s="440"/>
      <c r="F112" s="440"/>
      <c r="G112" s="472"/>
      <c r="H112" s="491"/>
      <c r="I112" s="323"/>
    </row>
    <row r="113" spans="1:9" ht="19.5" customHeight="1">
      <c r="A113" s="1017"/>
      <c r="B113" s="1019"/>
      <c r="C113" s="439"/>
      <c r="D113" s="435"/>
      <c r="E113" s="440"/>
      <c r="F113" s="437"/>
      <c r="G113" s="472"/>
      <c r="H113" s="491"/>
      <c r="I113" s="323"/>
    </row>
    <row r="114" spans="1:9" ht="19.5" customHeight="1">
      <c r="A114" s="1016">
        <v>45</v>
      </c>
      <c r="B114" s="1018"/>
      <c r="C114" s="435"/>
      <c r="D114" s="435"/>
      <c r="E114" s="440"/>
      <c r="F114" s="441"/>
      <c r="G114" s="472"/>
      <c r="H114" s="491"/>
      <c r="I114" s="323"/>
    </row>
    <row r="115" spans="1:9" ht="15" customHeight="1">
      <c r="A115" s="1017"/>
      <c r="B115" s="1019"/>
      <c r="C115" s="436"/>
      <c r="D115" s="435"/>
      <c r="E115" s="440"/>
      <c r="F115" s="435"/>
      <c r="G115" s="472"/>
      <c r="H115" s="491"/>
      <c r="I115" s="323"/>
    </row>
    <row r="116" spans="1:9" ht="15" customHeight="1">
      <c r="A116" s="1016">
        <v>46</v>
      </c>
      <c r="B116" s="1023"/>
      <c r="C116" s="437"/>
      <c r="D116" s="438"/>
      <c r="E116" s="440"/>
      <c r="F116" s="435"/>
      <c r="G116" s="472"/>
      <c r="H116" s="491"/>
      <c r="I116" s="323"/>
    </row>
    <row r="117" spans="1:9" ht="19.5" customHeight="1">
      <c r="A117" s="1017"/>
      <c r="B117" s="1024"/>
      <c r="C117" s="439"/>
      <c r="D117" s="440"/>
      <c r="E117" s="440"/>
      <c r="F117" s="435"/>
      <c r="G117" s="472"/>
      <c r="H117" s="491"/>
      <c r="I117" s="323"/>
    </row>
    <row r="118" spans="1:9" ht="19.5" customHeight="1">
      <c r="A118" s="1016">
        <v>47</v>
      </c>
      <c r="B118" s="1025"/>
      <c r="C118" s="435"/>
      <c r="D118" s="440"/>
      <c r="E118" s="441"/>
      <c r="F118" s="435"/>
      <c r="G118" s="472"/>
      <c r="H118" s="491"/>
      <c r="I118" s="323"/>
    </row>
    <row r="119" spans="1:9" ht="15" customHeight="1">
      <c r="A119" s="1017"/>
      <c r="B119" s="1026"/>
      <c r="C119" s="436"/>
      <c r="D119" s="437"/>
      <c r="E119" s="435"/>
      <c r="F119" s="435"/>
      <c r="G119" s="472"/>
      <c r="H119" s="491"/>
      <c r="I119" s="323"/>
    </row>
    <row r="120" spans="1:9" ht="15" customHeight="1">
      <c r="A120" s="1016">
        <v>48</v>
      </c>
      <c r="B120" s="1018"/>
      <c r="C120" s="437"/>
      <c r="D120" s="441"/>
      <c r="E120" s="435"/>
      <c r="F120" s="435"/>
      <c r="G120" s="472"/>
      <c r="H120" s="491"/>
      <c r="I120" s="323"/>
    </row>
    <row r="121" spans="1:9" ht="19.5" customHeight="1">
      <c r="A121" s="1017"/>
      <c r="B121" s="1019"/>
      <c r="C121" s="439"/>
      <c r="D121" s="435"/>
      <c r="E121" s="435"/>
      <c r="F121" s="435"/>
      <c r="G121" s="472"/>
      <c r="H121" s="491"/>
      <c r="I121" s="323"/>
    </row>
    <row r="122" spans="1:9" ht="60" customHeight="1">
      <c r="A122" s="467"/>
      <c r="B122" s="468"/>
      <c r="C122" s="439"/>
      <c r="D122" s="435"/>
      <c r="E122" s="435"/>
      <c r="F122" s="435"/>
      <c r="G122" s="469"/>
      <c r="H122" s="492"/>
      <c r="I122" s="323"/>
    </row>
    <row r="123" spans="1:9">
      <c r="A123" s="1020" t="s">
        <v>1297</v>
      </c>
      <c r="B123" s="1021"/>
      <c r="C123" s="1021"/>
      <c r="D123" s="1021"/>
      <c r="E123" s="1021"/>
      <c r="F123" s="1021"/>
      <c r="G123" s="1021"/>
      <c r="H123" s="1021"/>
      <c r="I123" s="330"/>
    </row>
    <row r="124" spans="1:9" ht="30.75" customHeight="1">
      <c r="A124" s="1036" t="s">
        <v>1307</v>
      </c>
      <c r="B124" s="1036"/>
      <c r="C124" s="1036"/>
      <c r="D124" s="1036"/>
      <c r="E124" s="1036"/>
      <c r="F124" s="1036"/>
      <c r="G124" s="1036"/>
      <c r="H124" s="484"/>
      <c r="I124" s="331"/>
    </row>
    <row r="125" spans="1:9" ht="21">
      <c r="A125" s="294" t="s">
        <v>1277</v>
      </c>
      <c r="B125" s="295"/>
      <c r="C125" s="429" t="s">
        <v>1278</v>
      </c>
      <c r="D125" s="1034"/>
      <c r="E125" s="1034"/>
      <c r="F125" s="1034"/>
      <c r="G125" s="1034"/>
      <c r="H125" s="493"/>
      <c r="I125" s="332"/>
    </row>
    <row r="126" spans="1:9" ht="23.25">
      <c r="A126" s="1035" t="s">
        <v>944</v>
      </c>
      <c r="B126" s="1035"/>
      <c r="C126" s="454" t="s">
        <v>1279</v>
      </c>
      <c r="D126" s="455"/>
      <c r="E126" s="456"/>
      <c r="F126" s="428"/>
      <c r="G126" s="428"/>
      <c r="H126" s="494"/>
      <c r="I126" s="331"/>
    </row>
    <row r="127" spans="1:9" ht="18" customHeight="1">
      <c r="A127" s="196"/>
      <c r="B127" s="1037" t="s">
        <v>1280</v>
      </c>
      <c r="C127" s="1037"/>
      <c r="D127" s="1037"/>
      <c r="E127" s="1037"/>
      <c r="F127" s="1037"/>
      <c r="G127" s="1037"/>
      <c r="H127" s="487"/>
      <c r="I127" s="333"/>
    </row>
    <row r="128" spans="1:9" ht="18" customHeight="1">
      <c r="A128" s="196"/>
      <c r="B128" s="1037"/>
      <c r="C128" s="1037"/>
      <c r="D128" s="1037"/>
      <c r="E128" s="1037"/>
      <c r="F128" s="1037"/>
      <c r="G128" s="1037"/>
      <c r="H128" s="487"/>
      <c r="I128" s="333"/>
    </row>
    <row r="129" spans="1:9" ht="15" customHeight="1">
      <c r="A129" s="451"/>
      <c r="B129" s="452" t="s">
        <v>1289</v>
      </c>
      <c r="C129" s="452" t="s">
        <v>1284</v>
      </c>
      <c r="D129" s="452" t="s">
        <v>1285</v>
      </c>
      <c r="E129" s="452" t="s">
        <v>1287</v>
      </c>
      <c r="F129" s="452" t="s">
        <v>1286</v>
      </c>
      <c r="G129" s="452" t="s">
        <v>1288</v>
      </c>
      <c r="H129" s="495" t="s">
        <v>61</v>
      </c>
      <c r="I129" s="328"/>
    </row>
    <row r="130" spans="1:9" ht="18.75" customHeight="1">
      <c r="A130" s="435"/>
      <c r="B130" s="435"/>
      <c r="C130" s="435"/>
      <c r="D130" s="1029"/>
      <c r="E130" s="1029"/>
      <c r="F130" s="1029"/>
      <c r="G130" s="1029"/>
      <c r="H130" s="489"/>
      <c r="I130" s="334"/>
    </row>
    <row r="131" spans="1:9" ht="15" customHeight="1">
      <c r="A131" s="1016">
        <v>49</v>
      </c>
      <c r="B131" s="1018"/>
      <c r="C131" s="435"/>
      <c r="D131" s="435"/>
      <c r="E131" s="435"/>
      <c r="F131" s="435"/>
      <c r="G131" s="475"/>
      <c r="H131" s="490"/>
      <c r="I131" s="330"/>
    </row>
    <row r="132" spans="1:9" ht="15" customHeight="1">
      <c r="A132" s="1017"/>
      <c r="B132" s="1019"/>
      <c r="C132" s="436"/>
      <c r="D132" s="435"/>
      <c r="E132" s="435"/>
      <c r="F132" s="435"/>
      <c r="G132" s="475"/>
      <c r="H132" s="490"/>
      <c r="I132" s="330"/>
    </row>
    <row r="133" spans="1:9" ht="15" customHeight="1">
      <c r="A133" s="1016">
        <v>50</v>
      </c>
      <c r="B133" s="1025"/>
      <c r="C133" s="437"/>
      <c r="D133" s="438"/>
      <c r="E133" s="435"/>
      <c r="F133" s="435"/>
      <c r="G133" s="475"/>
      <c r="H133" s="490"/>
      <c r="I133" s="330"/>
    </row>
    <row r="134" spans="1:9" ht="19.5" customHeight="1">
      <c r="A134" s="1017"/>
      <c r="B134" s="1026"/>
      <c r="C134" s="439"/>
      <c r="D134" s="440"/>
      <c r="E134" s="435"/>
      <c r="F134" s="435"/>
      <c r="G134" s="475"/>
      <c r="H134" s="490"/>
      <c r="I134" s="330"/>
    </row>
    <row r="135" spans="1:9" ht="19.5" customHeight="1">
      <c r="A135" s="1016">
        <v>51</v>
      </c>
      <c r="B135" s="1027"/>
      <c r="C135" s="435"/>
      <c r="D135" s="440"/>
      <c r="E135" s="438"/>
      <c r="F135" s="435"/>
      <c r="G135" s="475"/>
      <c r="H135" s="490"/>
      <c r="I135" s="330"/>
    </row>
    <row r="136" spans="1:9" ht="15" customHeight="1">
      <c r="A136" s="1017"/>
      <c r="B136" s="1028"/>
      <c r="C136" s="436"/>
      <c r="D136" s="437"/>
      <c r="E136" s="440"/>
      <c r="F136" s="435"/>
      <c r="G136" s="475"/>
      <c r="H136" s="490"/>
      <c r="I136" s="330"/>
    </row>
    <row r="137" spans="1:9" ht="15" customHeight="1">
      <c r="A137" s="1016">
        <v>52</v>
      </c>
      <c r="B137" s="1018"/>
      <c r="C137" s="437"/>
      <c r="D137" s="441"/>
      <c r="E137" s="440"/>
      <c r="F137" s="435"/>
      <c r="G137" s="475"/>
      <c r="H137" s="490"/>
      <c r="I137" s="330"/>
    </row>
    <row r="138" spans="1:9" ht="19.5" customHeight="1" thickBot="1">
      <c r="A138" s="1017"/>
      <c r="B138" s="1019"/>
      <c r="C138" s="439"/>
      <c r="D138" s="435"/>
      <c r="E138" s="440"/>
      <c r="F138" s="435"/>
      <c r="G138" s="475"/>
      <c r="H138" s="496"/>
      <c r="I138" s="330"/>
    </row>
    <row r="139" spans="1:9" ht="19.5" customHeight="1">
      <c r="A139" s="1016">
        <v>53</v>
      </c>
      <c r="B139" s="1025"/>
      <c r="C139" s="435"/>
      <c r="D139" s="435"/>
      <c r="E139" s="440"/>
      <c r="F139" s="477"/>
      <c r="G139" s="478"/>
      <c r="H139" s="470"/>
      <c r="I139" s="330"/>
    </row>
    <row r="140" spans="1:9" ht="15" customHeight="1">
      <c r="A140" s="1017"/>
      <c r="B140" s="1026"/>
      <c r="C140" s="436"/>
      <c r="D140" s="435"/>
      <c r="E140" s="440"/>
      <c r="F140" s="472"/>
      <c r="G140" s="478"/>
      <c r="H140" s="470"/>
      <c r="I140" s="330"/>
    </row>
    <row r="141" spans="1:9" ht="15" customHeight="1">
      <c r="A141" s="1016">
        <v>54</v>
      </c>
      <c r="B141" s="1025"/>
      <c r="C141" s="437"/>
      <c r="D141" s="438"/>
      <c r="E141" s="440"/>
      <c r="F141" s="472"/>
      <c r="G141" s="478"/>
      <c r="H141" s="470"/>
      <c r="I141" s="330"/>
    </row>
    <row r="142" spans="1:9" ht="19.5" customHeight="1">
      <c r="A142" s="1017"/>
      <c r="B142" s="1026"/>
      <c r="C142" s="439"/>
      <c r="D142" s="440"/>
      <c r="E142" s="437"/>
      <c r="F142" s="472"/>
      <c r="G142" s="478"/>
      <c r="H142" s="470"/>
      <c r="I142" s="330"/>
    </row>
    <row r="143" spans="1:9" ht="19.5" customHeight="1">
      <c r="A143" s="1016">
        <v>55</v>
      </c>
      <c r="B143" s="1025"/>
      <c r="C143" s="435"/>
      <c r="D143" s="440"/>
      <c r="E143" s="441"/>
      <c r="F143" s="472"/>
      <c r="G143" s="478"/>
      <c r="H143" s="470"/>
      <c r="I143" s="330"/>
    </row>
    <row r="144" spans="1:9" ht="15" customHeight="1">
      <c r="A144" s="1017"/>
      <c r="B144" s="1026"/>
      <c r="C144" s="436"/>
      <c r="D144" s="437"/>
      <c r="E144" s="435"/>
      <c r="F144" s="472"/>
      <c r="G144" s="478"/>
      <c r="H144" s="470"/>
      <c r="I144" s="330"/>
    </row>
    <row r="145" spans="1:9" ht="15" customHeight="1" thickBot="1">
      <c r="A145" s="1016">
        <v>56</v>
      </c>
      <c r="B145" s="1018"/>
      <c r="C145" s="437"/>
      <c r="D145" s="441"/>
      <c r="E145" s="435"/>
      <c r="F145" s="472"/>
      <c r="G145" s="479"/>
      <c r="H145" s="470"/>
      <c r="I145" s="330"/>
    </row>
    <row r="146" spans="1:9" ht="19.5" customHeight="1">
      <c r="A146" s="1017"/>
      <c r="B146" s="1019"/>
      <c r="C146" s="439"/>
      <c r="D146" s="435"/>
      <c r="E146" s="435"/>
      <c r="F146" s="472"/>
      <c r="G146" s="435"/>
      <c r="H146" s="470"/>
      <c r="I146" s="330"/>
    </row>
    <row r="147" spans="1:9" ht="19.5" customHeight="1">
      <c r="A147" s="1016">
        <v>57</v>
      </c>
      <c r="B147" s="1018"/>
      <c r="C147" s="435"/>
      <c r="D147" s="435"/>
      <c r="E147" s="435"/>
      <c r="F147" s="472"/>
      <c r="G147" s="469"/>
      <c r="H147" s="449"/>
      <c r="I147" s="323"/>
    </row>
    <row r="148" spans="1:9" ht="15" customHeight="1">
      <c r="A148" s="1017"/>
      <c r="B148" s="1019"/>
      <c r="C148" s="436"/>
      <c r="D148" s="435"/>
      <c r="E148" s="435"/>
      <c r="F148" s="472"/>
      <c r="G148" s="469"/>
      <c r="H148" s="449"/>
      <c r="I148" s="323"/>
    </row>
    <row r="149" spans="1:9" ht="15" customHeight="1">
      <c r="A149" s="1016">
        <v>58</v>
      </c>
      <c r="B149" s="1025"/>
      <c r="C149" s="437"/>
      <c r="D149" s="438"/>
      <c r="E149" s="435"/>
      <c r="F149" s="472"/>
      <c r="G149" s="469"/>
      <c r="H149" s="449"/>
      <c r="I149" s="323"/>
    </row>
    <row r="150" spans="1:9" ht="19.5" customHeight="1">
      <c r="A150" s="1017"/>
      <c r="B150" s="1026"/>
      <c r="C150" s="439"/>
      <c r="D150" s="440"/>
      <c r="E150" s="435"/>
      <c r="F150" s="472"/>
      <c r="G150" s="469"/>
      <c r="H150" s="449"/>
      <c r="I150" s="323"/>
    </row>
    <row r="151" spans="1:9" ht="19.5" customHeight="1">
      <c r="A151" s="1016">
        <v>59</v>
      </c>
      <c r="B151" s="1023"/>
      <c r="C151" s="435"/>
      <c r="D151" s="440"/>
      <c r="E151" s="438"/>
      <c r="F151" s="472"/>
      <c r="G151" s="469"/>
      <c r="H151" s="449"/>
      <c r="I151" s="323"/>
    </row>
    <row r="152" spans="1:9" ht="15" customHeight="1">
      <c r="A152" s="1017"/>
      <c r="B152" s="1024"/>
      <c r="C152" s="436"/>
      <c r="D152" s="437"/>
      <c r="E152" s="440"/>
      <c r="F152" s="472"/>
      <c r="G152" s="469"/>
      <c r="H152" s="449"/>
      <c r="I152" s="323"/>
    </row>
    <row r="153" spans="1:9" ht="15" customHeight="1">
      <c r="A153" s="1016">
        <v>60</v>
      </c>
      <c r="B153" s="1018"/>
      <c r="C153" s="437"/>
      <c r="D153" s="441"/>
      <c r="E153" s="440"/>
      <c r="F153" s="472"/>
      <c r="G153" s="469"/>
      <c r="H153" s="449"/>
      <c r="I153" s="323"/>
    </row>
    <row r="154" spans="1:9" ht="19.5" customHeight="1">
      <c r="A154" s="1017"/>
      <c r="B154" s="1019"/>
      <c r="C154" s="439"/>
      <c r="D154" s="435"/>
      <c r="E154" s="440"/>
      <c r="F154" s="473"/>
      <c r="G154" s="469"/>
      <c r="H154" s="449"/>
      <c r="I154" s="323"/>
    </row>
    <row r="155" spans="1:9" ht="19.5" customHeight="1">
      <c r="A155" s="1016">
        <v>61</v>
      </c>
      <c r="B155" s="1018"/>
      <c r="C155" s="435"/>
      <c r="D155" s="435"/>
      <c r="E155" s="440"/>
      <c r="F155" s="441"/>
      <c r="G155" s="469"/>
      <c r="H155" s="449"/>
      <c r="I155" s="323"/>
    </row>
    <row r="156" spans="1:9" ht="15" customHeight="1">
      <c r="A156" s="1017"/>
      <c r="B156" s="1019"/>
      <c r="C156" s="436"/>
      <c r="D156" s="435"/>
      <c r="E156" s="440"/>
      <c r="F156" s="435"/>
      <c r="G156" s="469"/>
      <c r="H156" s="449"/>
      <c r="I156" s="323"/>
    </row>
    <row r="157" spans="1:9" ht="15" customHeight="1">
      <c r="A157" s="1016">
        <v>62</v>
      </c>
      <c r="B157" s="1023"/>
      <c r="C157" s="437"/>
      <c r="D157" s="438"/>
      <c r="E157" s="440"/>
      <c r="F157" s="435"/>
      <c r="G157" s="469"/>
      <c r="H157" s="449"/>
      <c r="I157" s="323"/>
    </row>
    <row r="158" spans="1:9" ht="19.5" customHeight="1">
      <c r="A158" s="1017"/>
      <c r="B158" s="1024"/>
      <c r="C158" s="439"/>
      <c r="D158" s="440"/>
      <c r="E158" s="440"/>
      <c r="F158" s="435"/>
      <c r="G158" s="469"/>
      <c r="H158" s="449"/>
      <c r="I158" s="323"/>
    </row>
    <row r="159" spans="1:9" ht="19.5" customHeight="1">
      <c r="A159" s="1016">
        <v>63</v>
      </c>
      <c r="B159" s="1025"/>
      <c r="C159" s="435"/>
      <c r="D159" s="440"/>
      <c r="E159" s="441"/>
      <c r="F159" s="435"/>
      <c r="G159" s="469"/>
      <c r="H159" s="449"/>
      <c r="I159" s="323"/>
    </row>
    <row r="160" spans="1:9" ht="15" customHeight="1">
      <c r="A160" s="1017"/>
      <c r="B160" s="1026"/>
      <c r="C160" s="436"/>
      <c r="D160" s="437"/>
      <c r="E160" s="435"/>
      <c r="F160" s="435"/>
      <c r="G160" s="469"/>
      <c r="H160" s="449"/>
      <c r="I160" s="323"/>
    </row>
    <row r="161" spans="1:13" ht="15" customHeight="1">
      <c r="A161" s="1016">
        <v>64</v>
      </c>
      <c r="B161" s="1018"/>
      <c r="C161" s="437"/>
      <c r="D161" s="441"/>
      <c r="E161" s="435"/>
      <c r="F161" s="435"/>
      <c r="G161" s="469"/>
      <c r="H161" s="449"/>
      <c r="I161" s="323"/>
    </row>
    <row r="162" spans="1:13" ht="19.5" customHeight="1">
      <c r="A162" s="1017"/>
      <c r="B162" s="1019"/>
      <c r="C162" s="439"/>
      <c r="D162" s="435"/>
      <c r="E162" s="435"/>
      <c r="F162" s="435"/>
      <c r="G162" s="469"/>
      <c r="H162" s="449"/>
      <c r="I162" s="323"/>
    </row>
    <row r="163" spans="1:13">
      <c r="A163" s="435"/>
      <c r="B163" s="435"/>
      <c r="C163" s="435"/>
      <c r="D163" s="435"/>
      <c r="E163" s="435"/>
      <c r="F163" s="435"/>
      <c r="G163" s="435"/>
      <c r="H163" s="470"/>
    </row>
    <row r="164" spans="1:13" ht="60" customHeight="1">
      <c r="A164" s="435"/>
      <c r="B164" s="435"/>
      <c r="C164" s="435"/>
      <c r="D164" s="435"/>
      <c r="E164" s="435"/>
      <c r="F164" s="435"/>
      <c r="G164" s="435"/>
      <c r="H164" s="470"/>
    </row>
    <row r="165" spans="1:13">
      <c r="A165" s="1020" t="s">
        <v>1297</v>
      </c>
      <c r="B165" s="1021"/>
      <c r="C165" s="1021"/>
      <c r="D165" s="1021"/>
      <c r="E165" s="1021"/>
      <c r="F165" s="1021"/>
      <c r="G165" s="1021"/>
      <c r="H165" s="1042"/>
      <c r="I165" s="336"/>
      <c r="J165" s="336"/>
      <c r="K165" s="336"/>
      <c r="L165" s="336"/>
      <c r="M165" s="336"/>
    </row>
  </sheetData>
  <sheetProtection password="CDA0" sheet="1" objects="1" scenarios="1"/>
  <mergeCells count="152">
    <mergeCell ref="A165:H165"/>
    <mergeCell ref="A123:H123"/>
    <mergeCell ref="A82:H82"/>
    <mergeCell ref="A41:H41"/>
    <mergeCell ref="A1:G1"/>
    <mergeCell ref="D2:G2"/>
    <mergeCell ref="A3:B3"/>
    <mergeCell ref="A100:A101"/>
    <mergeCell ref="A96:A97"/>
    <mergeCell ref="A42:G42"/>
    <mergeCell ref="B18:B19"/>
    <mergeCell ref="B4:G5"/>
    <mergeCell ref="D7:G7"/>
    <mergeCell ref="B14:B15"/>
    <mergeCell ref="B10:B11"/>
    <mergeCell ref="A12:A13"/>
    <mergeCell ref="A8:A9"/>
    <mergeCell ref="B16:B17"/>
    <mergeCell ref="A14:A15"/>
    <mergeCell ref="A16:A17"/>
    <mergeCell ref="B12:B13"/>
    <mergeCell ref="A18:A19"/>
    <mergeCell ref="A10:A11"/>
    <mergeCell ref="B22:B23"/>
    <mergeCell ref="B24:B25"/>
    <mergeCell ref="A34:A35"/>
    <mergeCell ref="A32:A33"/>
    <mergeCell ref="B28:B29"/>
    <mergeCell ref="B38:B39"/>
    <mergeCell ref="A26:A27"/>
    <mergeCell ref="B20:B21"/>
    <mergeCell ref="B8:B9"/>
    <mergeCell ref="A20:A21"/>
    <mergeCell ref="B26:B27"/>
    <mergeCell ref="A22:A23"/>
    <mergeCell ref="A24:A25"/>
    <mergeCell ref="A28:A29"/>
    <mergeCell ref="A30:A31"/>
    <mergeCell ref="A36:A37"/>
    <mergeCell ref="B34:B35"/>
    <mergeCell ref="A38:A39"/>
    <mergeCell ref="B30:B31"/>
    <mergeCell ref="B32:B33"/>
    <mergeCell ref="B36:B37"/>
    <mergeCell ref="B45:G46"/>
    <mergeCell ref="D48:G48"/>
    <mergeCell ref="A49:A50"/>
    <mergeCell ref="B49:B50"/>
    <mergeCell ref="A51:A52"/>
    <mergeCell ref="B51:B52"/>
    <mergeCell ref="A53:A54"/>
    <mergeCell ref="A55:A56"/>
    <mergeCell ref="B57:B58"/>
    <mergeCell ref="B53:B54"/>
    <mergeCell ref="A57:A58"/>
    <mergeCell ref="B55:B56"/>
    <mergeCell ref="A59:A60"/>
    <mergeCell ref="B59:B60"/>
    <mergeCell ref="A61:A62"/>
    <mergeCell ref="B61:B62"/>
    <mergeCell ref="A63:A64"/>
    <mergeCell ref="B63:B64"/>
    <mergeCell ref="A65:A66"/>
    <mergeCell ref="B65:B66"/>
    <mergeCell ref="B67:B68"/>
    <mergeCell ref="A67:A68"/>
    <mergeCell ref="A83:G83"/>
    <mergeCell ref="B86:G87"/>
    <mergeCell ref="D89:G89"/>
    <mergeCell ref="A90:A91"/>
    <mergeCell ref="B90:B91"/>
    <mergeCell ref="A92:A93"/>
    <mergeCell ref="B92:B93"/>
    <mergeCell ref="A94:A95"/>
    <mergeCell ref="A69:A70"/>
    <mergeCell ref="B69:B70"/>
    <mergeCell ref="A71:A72"/>
    <mergeCell ref="A73:A74"/>
    <mergeCell ref="B73:B74"/>
    <mergeCell ref="A75:A76"/>
    <mergeCell ref="A77:A78"/>
    <mergeCell ref="A79:A80"/>
    <mergeCell ref="B79:B80"/>
    <mergeCell ref="B77:B78"/>
    <mergeCell ref="B71:B72"/>
    <mergeCell ref="B94:B95"/>
    <mergeCell ref="B75:B76"/>
    <mergeCell ref="B110:B111"/>
    <mergeCell ref="A112:A113"/>
    <mergeCell ref="B112:B113"/>
    <mergeCell ref="A114:A115"/>
    <mergeCell ref="B114:B115"/>
    <mergeCell ref="B116:B117"/>
    <mergeCell ref="B120:B121"/>
    <mergeCell ref="B96:B97"/>
    <mergeCell ref="A98:A99"/>
    <mergeCell ref="B98:B99"/>
    <mergeCell ref="B100:B101"/>
    <mergeCell ref="A102:A103"/>
    <mergeCell ref="A104:A105"/>
    <mergeCell ref="B104:B105"/>
    <mergeCell ref="B106:B107"/>
    <mergeCell ref="A108:A109"/>
    <mergeCell ref="B108:B109"/>
    <mergeCell ref="A110:A111"/>
    <mergeCell ref="A106:A107"/>
    <mergeCell ref="A116:A117"/>
    <mergeCell ref="A120:A121"/>
    <mergeCell ref="A118:A119"/>
    <mergeCell ref="B118:B119"/>
    <mergeCell ref="B102:B103"/>
    <mergeCell ref="B141:B142"/>
    <mergeCell ref="A143:A144"/>
    <mergeCell ref="B143:B144"/>
    <mergeCell ref="A145:A146"/>
    <mergeCell ref="B145:B146"/>
    <mergeCell ref="A147:A148"/>
    <mergeCell ref="B147:B148"/>
    <mergeCell ref="B127:G128"/>
    <mergeCell ref="D130:G130"/>
    <mergeCell ref="A131:A132"/>
    <mergeCell ref="B131:B132"/>
    <mergeCell ref="A133:A134"/>
    <mergeCell ref="B133:B134"/>
    <mergeCell ref="B135:B136"/>
    <mergeCell ref="A137:A138"/>
    <mergeCell ref="B137:B138"/>
    <mergeCell ref="A135:A136"/>
    <mergeCell ref="D43:G43"/>
    <mergeCell ref="A44:B44"/>
    <mergeCell ref="D84:G84"/>
    <mergeCell ref="A85:B85"/>
    <mergeCell ref="A124:G124"/>
    <mergeCell ref="D125:G125"/>
    <mergeCell ref="A159:A160"/>
    <mergeCell ref="B159:B160"/>
    <mergeCell ref="A161:A162"/>
    <mergeCell ref="B161:B162"/>
    <mergeCell ref="A126:B126"/>
    <mergeCell ref="A149:A150"/>
    <mergeCell ref="B149:B150"/>
    <mergeCell ref="A151:A152"/>
    <mergeCell ref="B151:B152"/>
    <mergeCell ref="A153:A154"/>
    <mergeCell ref="B153:B154"/>
    <mergeCell ref="A155:A156"/>
    <mergeCell ref="B155:B156"/>
    <mergeCell ref="A157:A158"/>
    <mergeCell ref="B157:B158"/>
    <mergeCell ref="A139:A140"/>
    <mergeCell ref="B139:B140"/>
    <mergeCell ref="A141:A142"/>
  </mergeCells>
  <printOptions horizontalCentered="1"/>
  <pageMargins left="0.19685039370078741" right="0.19685039370078741" top="0.19685039370078741" bottom="0.19685039370078741" header="0" footer="0"/>
  <pageSetup paperSize="9" scale="93" fitToHeight="0" orientation="portrait" r:id="rId1"/>
  <rowBreaks count="3" manualBreakCount="3">
    <brk id="41" max="7" man="1"/>
    <brk id="82" max="7" man="1"/>
    <brk id="123"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5"/>
  <sheetViews>
    <sheetView topLeftCell="A62" workbookViewId="0">
      <selection activeCell="N11" sqref="N11"/>
    </sheetView>
  </sheetViews>
  <sheetFormatPr defaultColWidth="0" defaultRowHeight="15" zeroHeight="1"/>
  <cols>
    <col min="1" max="1" width="3.85546875" customWidth="1"/>
    <col min="2" max="2" width="22.28515625" customWidth="1"/>
    <col min="3" max="6" width="16.28515625" customWidth="1"/>
    <col min="7" max="8" width="10" customWidth="1"/>
    <col min="9" max="16384" width="10" hidden="1"/>
  </cols>
  <sheetData>
    <row r="1" spans="1:7" ht="36" customHeight="1">
      <c r="A1" s="1030" t="s">
        <v>1307</v>
      </c>
      <c r="B1" s="1030"/>
      <c r="C1" s="1030"/>
      <c r="D1" s="1030"/>
      <c r="E1" s="1030"/>
      <c r="F1" s="1030"/>
      <c r="G1" s="1030"/>
    </row>
    <row r="2" spans="1:7" ht="48" customHeight="1">
      <c r="A2" s="500" t="s">
        <v>1277</v>
      </c>
      <c r="B2" s="501"/>
      <c r="C2" s="446" t="s">
        <v>1278</v>
      </c>
      <c r="D2" s="1046"/>
      <c r="E2" s="1046"/>
      <c r="F2" s="1046"/>
      <c r="G2" s="1046"/>
    </row>
    <row r="3" spans="1:7" ht="37.5" customHeight="1">
      <c r="A3" s="1047" t="s">
        <v>944</v>
      </c>
      <c r="B3" s="1047"/>
      <c r="C3" s="454" t="s">
        <v>1279</v>
      </c>
      <c r="D3" s="455"/>
      <c r="E3" s="456"/>
      <c r="F3" s="457"/>
      <c r="G3" s="457"/>
    </row>
    <row r="4" spans="1:7" ht="26.25" customHeight="1">
      <c r="A4" s="451"/>
      <c r="B4" s="1048" t="s">
        <v>1280</v>
      </c>
      <c r="C4" s="1048"/>
      <c r="D4" s="1048"/>
      <c r="E4" s="1048"/>
      <c r="F4" s="1048"/>
      <c r="G4" s="1048"/>
    </row>
    <row r="5" spans="1:7" ht="21" customHeight="1">
      <c r="A5" s="451"/>
      <c r="B5" s="1048"/>
      <c r="C5" s="1048"/>
      <c r="D5" s="1048"/>
      <c r="E5" s="1048"/>
      <c r="F5" s="1048"/>
      <c r="G5" s="1048"/>
    </row>
    <row r="6" spans="1:7" ht="26.25" customHeight="1">
      <c r="A6" s="451"/>
      <c r="B6" s="452" t="s">
        <v>1289</v>
      </c>
      <c r="C6" s="511" t="s">
        <v>1386</v>
      </c>
      <c r="D6" s="511" t="s">
        <v>1287</v>
      </c>
      <c r="E6" s="511" t="s">
        <v>1286</v>
      </c>
      <c r="F6" s="511" t="s">
        <v>1288</v>
      </c>
      <c r="G6" s="512" t="s">
        <v>61</v>
      </c>
    </row>
    <row r="7" spans="1:7" ht="27" customHeight="1" thickBot="1">
      <c r="A7" s="435"/>
      <c r="B7" s="435"/>
      <c r="C7" s="435"/>
      <c r="D7" s="1029"/>
      <c r="E7" s="1029"/>
      <c r="F7" s="1029"/>
      <c r="G7" s="1029"/>
    </row>
    <row r="8" spans="1:7" ht="15" customHeight="1" thickBot="1">
      <c r="A8" s="1045">
        <v>1</v>
      </c>
      <c r="B8" s="510"/>
      <c r="C8" s="435"/>
      <c r="D8" s="435"/>
      <c r="E8" s="435"/>
      <c r="F8" s="435"/>
      <c r="G8" s="435"/>
    </row>
    <row r="9" spans="1:7" ht="15" customHeight="1" thickBot="1">
      <c r="A9" s="1045"/>
      <c r="B9" s="476"/>
      <c r="C9" s="510"/>
      <c r="D9" s="435"/>
      <c r="E9" s="435"/>
      <c r="F9" s="435"/>
      <c r="G9" s="435"/>
    </row>
    <row r="10" spans="1:7" ht="15" customHeight="1" thickBot="1">
      <c r="A10" s="1045">
        <v>2</v>
      </c>
      <c r="B10" s="510"/>
      <c r="C10" s="476"/>
      <c r="D10" s="509"/>
      <c r="E10" s="435"/>
      <c r="F10" s="435"/>
      <c r="G10" s="435"/>
    </row>
    <row r="11" spans="1:7" ht="19.5" customHeight="1" thickBot="1">
      <c r="A11" s="1045"/>
      <c r="B11" s="476"/>
      <c r="C11" s="469"/>
      <c r="D11" s="472"/>
      <c r="E11" s="435"/>
      <c r="F11" s="435"/>
      <c r="G11" s="435"/>
    </row>
    <row r="12" spans="1:7" ht="19.5" customHeight="1" thickBot="1">
      <c r="A12" s="1045">
        <v>3</v>
      </c>
      <c r="B12" s="510"/>
      <c r="C12" s="435"/>
      <c r="D12" s="472"/>
      <c r="E12" s="509"/>
      <c r="F12" s="435"/>
      <c r="G12" s="435"/>
    </row>
    <row r="13" spans="1:7" ht="15" customHeight="1" thickBot="1">
      <c r="A13" s="1045"/>
      <c r="B13" s="476"/>
      <c r="C13" s="510"/>
      <c r="D13" s="508"/>
      <c r="E13" s="472"/>
      <c r="F13" s="435"/>
      <c r="G13" s="435"/>
    </row>
    <row r="14" spans="1:7" ht="15" customHeight="1" thickBot="1">
      <c r="A14" s="1045">
        <v>4</v>
      </c>
      <c r="B14" s="510"/>
      <c r="C14" s="476"/>
      <c r="D14" s="498"/>
      <c r="E14" s="472"/>
      <c r="F14" s="435"/>
      <c r="G14" s="435"/>
    </row>
    <row r="15" spans="1:7" ht="19.5" customHeight="1" thickBot="1">
      <c r="A15" s="1045"/>
      <c r="B15" s="476"/>
      <c r="C15" s="439"/>
      <c r="D15" s="435"/>
      <c r="E15" s="472"/>
      <c r="F15" s="435"/>
      <c r="G15" s="435"/>
    </row>
    <row r="16" spans="1:7" ht="19.5" customHeight="1" thickBot="1">
      <c r="A16" s="1045">
        <v>5</v>
      </c>
      <c r="B16" s="510"/>
      <c r="C16" s="435"/>
      <c r="D16" s="435"/>
      <c r="E16" s="472"/>
      <c r="F16" s="510"/>
      <c r="G16" s="435"/>
    </row>
    <row r="17" spans="1:7" ht="15" customHeight="1" thickBot="1">
      <c r="A17" s="1045"/>
      <c r="B17" s="476"/>
      <c r="C17" s="510"/>
      <c r="D17" s="435"/>
      <c r="E17" s="472"/>
      <c r="F17" s="472"/>
      <c r="G17" s="435"/>
    </row>
    <row r="18" spans="1:7" ht="15" customHeight="1" thickBot="1">
      <c r="A18" s="1045">
        <v>6</v>
      </c>
      <c r="B18" s="510"/>
      <c r="C18" s="476"/>
      <c r="D18" s="509"/>
      <c r="E18" s="472"/>
      <c r="F18" s="472"/>
      <c r="G18" s="435"/>
    </row>
    <row r="19" spans="1:7" ht="19.5" customHeight="1" thickBot="1">
      <c r="A19" s="1045"/>
      <c r="B19" s="476"/>
      <c r="C19" s="439"/>
      <c r="D19" s="472"/>
      <c r="E19" s="508"/>
      <c r="F19" s="472"/>
      <c r="G19" s="435"/>
    </row>
    <row r="20" spans="1:7" ht="19.5" customHeight="1" thickBot="1">
      <c r="A20" s="1045">
        <v>7</v>
      </c>
      <c r="B20" s="510"/>
      <c r="C20" s="435"/>
      <c r="D20" s="472"/>
      <c r="E20" s="498"/>
      <c r="F20" s="472"/>
      <c r="G20" s="435"/>
    </row>
    <row r="21" spans="1:7" ht="15" customHeight="1" thickBot="1">
      <c r="A21" s="1045"/>
      <c r="B21" s="476"/>
      <c r="C21" s="510"/>
      <c r="D21" s="508"/>
      <c r="E21" s="435"/>
      <c r="F21" s="472"/>
      <c r="G21" s="435"/>
    </row>
    <row r="22" spans="1:7" ht="15.75" customHeight="1" thickBot="1">
      <c r="A22" s="1045">
        <v>8</v>
      </c>
      <c r="B22" s="510"/>
      <c r="C22" s="476"/>
      <c r="D22" s="441"/>
      <c r="E22" s="435"/>
      <c r="F22" s="472"/>
      <c r="G22" s="435"/>
    </row>
    <row r="23" spans="1:7" ht="19.5" customHeight="1" thickBot="1">
      <c r="A23" s="1045"/>
      <c r="B23" s="476"/>
      <c r="C23" s="439"/>
      <c r="D23" s="435"/>
      <c r="E23" s="435"/>
      <c r="F23" s="472"/>
      <c r="G23" s="435"/>
    </row>
    <row r="24" spans="1:7" ht="19.5" customHeight="1" thickBot="1">
      <c r="A24" s="1045">
        <v>9</v>
      </c>
      <c r="B24" s="510"/>
      <c r="C24" s="435"/>
      <c r="D24" s="435"/>
      <c r="E24" s="435"/>
      <c r="F24" s="472"/>
      <c r="G24" s="480"/>
    </row>
    <row r="25" spans="1:7" ht="15" customHeight="1" thickBot="1">
      <c r="A25" s="1045"/>
      <c r="B25" s="476"/>
      <c r="C25" s="510"/>
      <c r="D25" s="435"/>
      <c r="E25" s="435"/>
      <c r="F25" s="472"/>
      <c r="G25" s="472"/>
    </row>
    <row r="26" spans="1:7" ht="15" customHeight="1" thickBot="1">
      <c r="A26" s="1045">
        <v>10</v>
      </c>
      <c r="B26" s="510"/>
      <c r="C26" s="476"/>
      <c r="D26" s="509"/>
      <c r="E26" s="435"/>
      <c r="F26" s="472"/>
      <c r="G26" s="472"/>
    </row>
    <row r="27" spans="1:7" ht="19.5" customHeight="1" thickBot="1">
      <c r="A27" s="1045"/>
      <c r="B27" s="476"/>
      <c r="C27" s="439"/>
      <c r="D27" s="472"/>
      <c r="E27" s="435"/>
      <c r="F27" s="472"/>
      <c r="G27" s="472"/>
    </row>
    <row r="28" spans="1:7" ht="19.5" customHeight="1" thickBot="1">
      <c r="A28" s="1045">
        <v>11</v>
      </c>
      <c r="B28" s="510"/>
      <c r="C28" s="435"/>
      <c r="D28" s="472"/>
      <c r="E28" s="509"/>
      <c r="F28" s="472"/>
      <c r="G28" s="472"/>
    </row>
    <row r="29" spans="1:7" ht="15" customHeight="1" thickBot="1">
      <c r="A29" s="1045"/>
      <c r="B29" s="476"/>
      <c r="C29" s="510"/>
      <c r="D29" s="508"/>
      <c r="E29" s="472"/>
      <c r="F29" s="472"/>
      <c r="G29" s="472"/>
    </row>
    <row r="30" spans="1:7" ht="15" customHeight="1" thickBot="1">
      <c r="A30" s="1045">
        <v>12</v>
      </c>
      <c r="B30" s="510"/>
      <c r="C30" s="476"/>
      <c r="D30" s="441"/>
      <c r="E30" s="472"/>
      <c r="F30" s="472"/>
      <c r="G30" s="472"/>
    </row>
    <row r="31" spans="1:7" ht="19.5" customHeight="1" thickBot="1">
      <c r="A31" s="1045"/>
      <c r="B31" s="476"/>
      <c r="C31" s="439"/>
      <c r="D31" s="435"/>
      <c r="E31" s="472"/>
      <c r="F31" s="508"/>
      <c r="G31" s="472"/>
    </row>
    <row r="32" spans="1:7" ht="19.5" customHeight="1" thickBot="1">
      <c r="A32" s="1045">
        <v>13</v>
      </c>
      <c r="B32" s="510"/>
      <c r="C32" s="435"/>
      <c r="D32" s="435"/>
      <c r="E32" s="472"/>
      <c r="F32" s="441"/>
      <c r="G32" s="472"/>
    </row>
    <row r="33" spans="1:7" ht="15" customHeight="1" thickBot="1">
      <c r="A33" s="1045"/>
      <c r="B33" s="476"/>
      <c r="C33" s="510"/>
      <c r="D33" s="435"/>
      <c r="E33" s="472"/>
      <c r="F33" s="435"/>
      <c r="G33" s="472"/>
    </row>
    <row r="34" spans="1:7" ht="15" customHeight="1" thickBot="1">
      <c r="A34" s="1045">
        <v>14</v>
      </c>
      <c r="B34" s="510"/>
      <c r="C34" s="476"/>
      <c r="D34" s="509"/>
      <c r="E34" s="472"/>
      <c r="F34" s="435"/>
      <c r="G34" s="472"/>
    </row>
    <row r="35" spans="1:7" ht="19.5" customHeight="1" thickBot="1">
      <c r="A35" s="1045"/>
      <c r="B35" s="476"/>
      <c r="C35" s="439"/>
      <c r="D35" s="472"/>
      <c r="E35" s="508"/>
      <c r="F35" s="435"/>
      <c r="G35" s="472"/>
    </row>
    <row r="36" spans="1:7" ht="19.5" customHeight="1" thickBot="1">
      <c r="A36" s="1045">
        <v>15</v>
      </c>
      <c r="B36" s="510"/>
      <c r="C36" s="435"/>
      <c r="D36" s="472"/>
      <c r="E36" s="441"/>
      <c r="F36" s="435"/>
      <c r="G36" s="472"/>
    </row>
    <row r="37" spans="1:7" ht="15" customHeight="1" thickBot="1">
      <c r="A37" s="1045"/>
      <c r="B37" s="476"/>
      <c r="C37" s="510"/>
      <c r="D37" s="508"/>
      <c r="E37" s="435"/>
      <c r="F37" s="435"/>
      <c r="G37" s="472"/>
    </row>
    <row r="38" spans="1:7" ht="15" customHeight="1" thickBot="1">
      <c r="A38" s="1045">
        <v>16</v>
      </c>
      <c r="B38" s="510"/>
      <c r="C38" s="476"/>
      <c r="D38" s="441"/>
      <c r="E38" s="435"/>
      <c r="F38" s="435"/>
      <c r="G38" s="472"/>
    </row>
    <row r="39" spans="1:7" ht="19.5" customHeight="1" thickBot="1">
      <c r="A39" s="1045"/>
      <c r="B39" s="476"/>
      <c r="C39" s="439"/>
      <c r="D39" s="435"/>
      <c r="E39" s="435"/>
      <c r="F39" s="435"/>
      <c r="G39" s="472"/>
    </row>
    <row r="40" spans="1:7" ht="66.75" customHeight="1">
      <c r="A40" s="442"/>
      <c r="B40" s="443"/>
      <c r="C40" s="444"/>
      <c r="D40" s="444"/>
      <c r="E40" s="444"/>
      <c r="F40" s="444"/>
      <c r="G40" s="445"/>
    </row>
    <row r="41" spans="1:7" ht="17.25" customHeight="1">
      <c r="A41" s="1020" t="s">
        <v>1297</v>
      </c>
      <c r="B41" s="1021"/>
      <c r="C41" s="1021"/>
      <c r="D41" s="1021"/>
      <c r="E41" s="1021"/>
      <c r="F41" s="1021"/>
      <c r="G41" s="1021"/>
    </row>
    <row r="42" spans="1:7" ht="33" customHeight="1">
      <c r="A42" s="1036" t="s">
        <v>1307</v>
      </c>
      <c r="B42" s="1036"/>
      <c r="C42" s="1036"/>
      <c r="D42" s="1036"/>
      <c r="E42" s="1036"/>
      <c r="F42" s="1036"/>
      <c r="G42" s="1036"/>
    </row>
    <row r="43" spans="1:7" ht="32.25" customHeight="1">
      <c r="A43" s="500" t="s">
        <v>1277</v>
      </c>
      <c r="B43" s="501"/>
      <c r="C43" s="446" t="s">
        <v>1278</v>
      </c>
      <c r="D43" s="1046"/>
      <c r="E43" s="1046"/>
      <c r="F43" s="1046"/>
      <c r="G43" s="1046"/>
    </row>
    <row r="44" spans="1:7" ht="27.75" customHeight="1">
      <c r="A44" s="1047" t="s">
        <v>944</v>
      </c>
      <c r="B44" s="1047"/>
      <c r="C44" s="454" t="s">
        <v>1279</v>
      </c>
      <c r="D44" s="455"/>
      <c r="E44" s="456"/>
      <c r="F44" s="457"/>
      <c r="G44" s="457"/>
    </row>
    <row r="45" spans="1:7" ht="23.25" customHeight="1">
      <c r="A45" s="451"/>
      <c r="B45" s="1048" t="s">
        <v>1280</v>
      </c>
      <c r="C45" s="1048"/>
      <c r="D45" s="1048"/>
      <c r="E45" s="1048"/>
      <c r="F45" s="1048"/>
      <c r="G45" s="1048"/>
    </row>
    <row r="46" spans="1:7" ht="24" customHeight="1">
      <c r="A46" s="451"/>
      <c r="B46" s="1048"/>
      <c r="C46" s="1048"/>
      <c r="D46" s="1048"/>
      <c r="E46" s="1048"/>
      <c r="F46" s="1048"/>
      <c r="G46" s="1048"/>
    </row>
    <row r="47" spans="1:7" ht="29.25" customHeight="1">
      <c r="A47" s="451"/>
      <c r="B47" s="452" t="s">
        <v>1289</v>
      </c>
      <c r="C47" s="511" t="s">
        <v>1386</v>
      </c>
      <c r="D47" s="511" t="s">
        <v>1287</v>
      </c>
      <c r="E47" s="511" t="s">
        <v>1286</v>
      </c>
      <c r="F47" s="511" t="s">
        <v>1288</v>
      </c>
      <c r="G47" s="512" t="s">
        <v>61</v>
      </c>
    </row>
    <row r="48" spans="1:7" ht="19.5" customHeight="1" thickBot="1">
      <c r="A48" s="435"/>
      <c r="B48" s="435"/>
      <c r="C48" s="435"/>
      <c r="D48" s="1029"/>
      <c r="E48" s="1029"/>
      <c r="F48" s="1029"/>
      <c r="G48" s="1029"/>
    </row>
    <row r="49" spans="1:7" ht="18.75" customHeight="1" thickBot="1">
      <c r="A49" s="1049">
        <v>17</v>
      </c>
      <c r="B49" s="510"/>
      <c r="C49" s="435"/>
      <c r="D49" s="435"/>
      <c r="E49" s="435"/>
      <c r="F49" s="435"/>
      <c r="G49" s="497"/>
    </row>
    <row r="50" spans="1:7" ht="9.75" customHeight="1" thickBot="1">
      <c r="A50" s="1050"/>
      <c r="B50" s="476"/>
      <c r="C50" s="510"/>
      <c r="D50" s="435"/>
      <c r="E50" s="435"/>
      <c r="F50" s="435"/>
      <c r="G50" s="497"/>
    </row>
    <row r="51" spans="1:7" ht="15" customHeight="1" thickBot="1">
      <c r="A51" s="1049">
        <v>18</v>
      </c>
      <c r="B51" s="510"/>
      <c r="C51" s="476"/>
      <c r="D51" s="509"/>
      <c r="E51" s="435"/>
      <c r="F51" s="435"/>
      <c r="G51" s="497"/>
    </row>
    <row r="52" spans="1:7" ht="19.5" customHeight="1" thickBot="1">
      <c r="A52" s="1050"/>
      <c r="B52" s="476"/>
      <c r="C52" s="469"/>
      <c r="D52" s="472"/>
      <c r="E52" s="435"/>
      <c r="F52" s="435"/>
      <c r="G52" s="497"/>
    </row>
    <row r="53" spans="1:7" ht="19.5" customHeight="1" thickBot="1">
      <c r="A53" s="1049">
        <v>19</v>
      </c>
      <c r="B53" s="510"/>
      <c r="C53" s="435"/>
      <c r="D53" s="472"/>
      <c r="E53" s="509"/>
      <c r="F53" s="435"/>
      <c r="G53" s="475"/>
    </row>
    <row r="54" spans="1:7" ht="15" customHeight="1" thickBot="1">
      <c r="A54" s="1050"/>
      <c r="B54" s="476"/>
      <c r="C54" s="510"/>
      <c r="D54" s="508"/>
      <c r="E54" s="472"/>
      <c r="F54" s="435"/>
      <c r="G54" s="475"/>
    </row>
    <row r="55" spans="1:7" ht="15" customHeight="1" thickBot="1">
      <c r="A55" s="1049">
        <v>20</v>
      </c>
      <c r="B55" s="510"/>
      <c r="C55" s="476"/>
      <c r="D55" s="441"/>
      <c r="E55" s="472"/>
      <c r="F55" s="435"/>
      <c r="G55" s="475"/>
    </row>
    <row r="56" spans="1:7" ht="19.5" customHeight="1" thickBot="1">
      <c r="A56" s="1050"/>
      <c r="B56" s="476"/>
      <c r="C56" s="439"/>
      <c r="D56" s="435"/>
      <c r="E56" s="472"/>
      <c r="F56" s="435"/>
      <c r="G56" s="475"/>
    </row>
    <row r="57" spans="1:7" ht="19.5" customHeight="1" thickBot="1">
      <c r="A57" s="1049">
        <v>21</v>
      </c>
      <c r="B57" s="510"/>
      <c r="C57" s="435"/>
      <c r="D57" s="435"/>
      <c r="E57" s="472"/>
      <c r="F57" s="510"/>
      <c r="G57" s="475"/>
    </row>
    <row r="58" spans="1:7" ht="15" customHeight="1" thickBot="1">
      <c r="A58" s="1050"/>
      <c r="B58" s="476"/>
      <c r="C58" s="510"/>
      <c r="D58" s="435"/>
      <c r="E58" s="472"/>
      <c r="F58" s="472"/>
      <c r="G58" s="475"/>
    </row>
    <row r="59" spans="1:7" ht="15" customHeight="1" thickBot="1">
      <c r="A59" s="1049">
        <v>22</v>
      </c>
      <c r="B59" s="510"/>
      <c r="C59" s="476"/>
      <c r="D59" s="509"/>
      <c r="E59" s="472"/>
      <c r="F59" s="472"/>
      <c r="G59" s="475"/>
    </row>
    <row r="60" spans="1:7" ht="19.5" customHeight="1" thickBot="1">
      <c r="A60" s="1050"/>
      <c r="B60" s="476"/>
      <c r="C60" s="439"/>
      <c r="D60" s="472"/>
      <c r="E60" s="508"/>
      <c r="F60" s="472"/>
      <c r="G60" s="475"/>
    </row>
    <row r="61" spans="1:7" ht="19.5" customHeight="1" thickBot="1">
      <c r="A61" s="1049">
        <v>23</v>
      </c>
      <c r="B61" s="510"/>
      <c r="C61" s="435"/>
      <c r="D61" s="472"/>
      <c r="E61" s="441"/>
      <c r="F61" s="472"/>
      <c r="G61" s="475"/>
    </row>
    <row r="62" spans="1:7" ht="15" customHeight="1" thickBot="1">
      <c r="A62" s="1050"/>
      <c r="B62" s="476"/>
      <c r="C62" s="510"/>
      <c r="D62" s="508"/>
      <c r="E62" s="435"/>
      <c r="F62" s="472"/>
      <c r="G62" s="475"/>
    </row>
    <row r="63" spans="1:7" ht="15" customHeight="1" thickBot="1">
      <c r="A63" s="1049">
        <v>24</v>
      </c>
      <c r="B63" s="510"/>
      <c r="C63" s="476"/>
      <c r="D63" s="441"/>
      <c r="E63" s="435"/>
      <c r="F63" s="472"/>
      <c r="G63" s="507"/>
    </row>
    <row r="64" spans="1:7" ht="19.5" customHeight="1" thickBot="1">
      <c r="A64" s="1050"/>
      <c r="B64" s="476"/>
      <c r="C64" s="439"/>
      <c r="D64" s="435"/>
      <c r="E64" s="435"/>
      <c r="F64" s="472"/>
      <c r="G64" s="506"/>
    </row>
    <row r="65" spans="1:7" ht="19.5" customHeight="1" thickBot="1">
      <c r="A65" s="1049">
        <v>25</v>
      </c>
      <c r="B65" s="510"/>
      <c r="C65" s="435"/>
      <c r="D65" s="435"/>
      <c r="E65" s="435"/>
      <c r="F65" s="472"/>
      <c r="G65" s="469"/>
    </row>
    <row r="66" spans="1:7" ht="15" customHeight="1" thickBot="1">
      <c r="A66" s="1050"/>
      <c r="B66" s="476"/>
      <c r="C66" s="510"/>
      <c r="D66" s="435"/>
      <c r="E66" s="435"/>
      <c r="F66" s="472"/>
      <c r="G66" s="469"/>
    </row>
    <row r="67" spans="1:7" ht="15" customHeight="1" thickBot="1">
      <c r="A67" s="1049">
        <v>26</v>
      </c>
      <c r="B67" s="510"/>
      <c r="C67" s="476"/>
      <c r="D67" s="509"/>
      <c r="E67" s="435"/>
      <c r="F67" s="472"/>
      <c r="G67" s="469"/>
    </row>
    <row r="68" spans="1:7" ht="19.5" customHeight="1" thickBot="1">
      <c r="A68" s="1050"/>
      <c r="B68" s="476"/>
      <c r="C68" s="439"/>
      <c r="D68" s="472"/>
      <c r="E68" s="435"/>
      <c r="F68" s="472"/>
      <c r="G68" s="469"/>
    </row>
    <row r="69" spans="1:7" ht="19.5" customHeight="1" thickBot="1">
      <c r="A69" s="1049">
        <v>27</v>
      </c>
      <c r="B69" s="510"/>
      <c r="C69" s="435"/>
      <c r="D69" s="472"/>
      <c r="E69" s="509"/>
      <c r="F69" s="472"/>
      <c r="G69" s="469"/>
    </row>
    <row r="70" spans="1:7" ht="15" customHeight="1" thickBot="1">
      <c r="A70" s="1050"/>
      <c r="B70" s="476"/>
      <c r="C70" s="510"/>
      <c r="D70" s="508"/>
      <c r="E70" s="472"/>
      <c r="F70" s="472"/>
      <c r="G70" s="469"/>
    </row>
    <row r="71" spans="1:7" ht="15" customHeight="1" thickBot="1">
      <c r="A71" s="1049">
        <v>28</v>
      </c>
      <c r="B71" s="510"/>
      <c r="C71" s="476"/>
      <c r="D71" s="498"/>
      <c r="E71" s="472"/>
      <c r="F71" s="472"/>
      <c r="G71" s="469"/>
    </row>
    <row r="72" spans="1:7" ht="19.5" customHeight="1" thickBot="1">
      <c r="A72" s="1050"/>
      <c r="B72" s="476"/>
      <c r="C72" s="439"/>
      <c r="D72" s="435"/>
      <c r="E72" s="472"/>
      <c r="F72" s="508"/>
      <c r="G72" s="469"/>
    </row>
    <row r="73" spans="1:7" ht="19.5" customHeight="1" thickBot="1">
      <c r="A73" s="1049">
        <v>29</v>
      </c>
      <c r="B73" s="510"/>
      <c r="C73" s="435"/>
      <c r="D73" s="435"/>
      <c r="E73" s="472"/>
      <c r="F73" s="469"/>
      <c r="G73" s="469"/>
    </row>
    <row r="74" spans="1:7" ht="15" customHeight="1" thickBot="1">
      <c r="A74" s="1050"/>
      <c r="B74" s="476"/>
      <c r="C74" s="510"/>
      <c r="D74" s="435"/>
      <c r="E74" s="472"/>
      <c r="F74" s="435"/>
      <c r="G74" s="469"/>
    </row>
    <row r="75" spans="1:7" ht="15" customHeight="1" thickBot="1">
      <c r="A75" s="1049">
        <v>30</v>
      </c>
      <c r="B75" s="510"/>
      <c r="C75" s="476"/>
      <c r="D75" s="509"/>
      <c r="E75" s="472"/>
      <c r="F75" s="435"/>
      <c r="G75" s="469"/>
    </row>
    <row r="76" spans="1:7" ht="19.5" customHeight="1" thickBot="1">
      <c r="A76" s="1050"/>
      <c r="B76" s="476"/>
      <c r="C76" s="469"/>
      <c r="D76" s="472"/>
      <c r="E76" s="508"/>
      <c r="F76" s="435"/>
      <c r="G76" s="469"/>
    </row>
    <row r="77" spans="1:7" ht="19.5" customHeight="1" thickBot="1">
      <c r="A77" s="1049">
        <v>31</v>
      </c>
      <c r="B77" s="510"/>
      <c r="C77" s="435"/>
      <c r="D77" s="472"/>
      <c r="E77" s="469"/>
      <c r="F77" s="435"/>
      <c r="G77" s="469"/>
    </row>
    <row r="78" spans="1:7" ht="15" customHeight="1" thickBot="1">
      <c r="A78" s="1050"/>
      <c r="B78" s="476"/>
      <c r="C78" s="510"/>
      <c r="D78" s="508"/>
      <c r="E78" s="435"/>
      <c r="F78" s="435"/>
      <c r="G78" s="469"/>
    </row>
    <row r="79" spans="1:7" ht="15" customHeight="1" thickBot="1">
      <c r="A79" s="1049">
        <v>32</v>
      </c>
      <c r="B79" s="510"/>
      <c r="C79" s="476"/>
      <c r="D79" s="469"/>
      <c r="E79" s="435"/>
      <c r="F79" s="435"/>
      <c r="G79" s="469"/>
    </row>
    <row r="80" spans="1:7" ht="19.5" customHeight="1" thickBot="1">
      <c r="A80" s="1050"/>
      <c r="B80" s="476"/>
      <c r="C80" s="469"/>
      <c r="D80" s="435"/>
      <c r="E80" s="435"/>
      <c r="F80" s="435"/>
      <c r="G80" s="469"/>
    </row>
    <row r="81" spans="1:7" ht="62.25" customHeight="1">
      <c r="A81" s="467"/>
      <c r="B81" s="468"/>
      <c r="C81" s="439"/>
      <c r="D81" s="435"/>
      <c r="E81" s="435"/>
      <c r="F81" s="435"/>
      <c r="G81" s="469"/>
    </row>
    <row r="82" spans="1:7">
      <c r="A82" s="1020" t="s">
        <v>1297</v>
      </c>
      <c r="B82" s="1021"/>
      <c r="C82" s="1021"/>
      <c r="D82" s="1021"/>
      <c r="E82" s="1021"/>
      <c r="F82" s="1021"/>
      <c r="G82" s="1021"/>
    </row>
    <row r="83" spans="1:7"/>
    <row r="84" spans="1:7" hidden="1"/>
    <row r="85" spans="1:7" hidden="1"/>
    <row r="86" spans="1:7" hidden="1"/>
    <row r="87" spans="1:7" hidden="1"/>
    <row r="88" spans="1:7" hidden="1"/>
    <row r="89" spans="1:7" hidden="1"/>
    <row r="90" spans="1:7" hidden="1"/>
    <row r="91" spans="1:7" hidden="1"/>
    <row r="92" spans="1:7" hidden="1"/>
    <row r="93" spans="1:7" hidden="1"/>
    <row r="94" spans="1:7" hidden="1"/>
    <row r="95" spans="1:7" hidden="1"/>
    <row r="96" spans="1: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sheetData>
  <sheetProtection password="CDA0" sheet="1" objects="1" scenarios="1"/>
  <mergeCells count="44">
    <mergeCell ref="A79:A80"/>
    <mergeCell ref="A82:G82"/>
    <mergeCell ref="A73:A74"/>
    <mergeCell ref="A75:A76"/>
    <mergeCell ref="A77:A78"/>
    <mergeCell ref="A67:A68"/>
    <mergeCell ref="A69:A70"/>
    <mergeCell ref="A71:A72"/>
    <mergeCell ref="A61:A62"/>
    <mergeCell ref="A63:A64"/>
    <mergeCell ref="A65:A66"/>
    <mergeCell ref="A55:A56"/>
    <mergeCell ref="A57:A58"/>
    <mergeCell ref="A59:A60"/>
    <mergeCell ref="A49:A50"/>
    <mergeCell ref="A51:A52"/>
    <mergeCell ref="A53:A54"/>
    <mergeCell ref="A42:G42"/>
    <mergeCell ref="D43:G43"/>
    <mergeCell ref="A44:B44"/>
    <mergeCell ref="B45:G46"/>
    <mergeCell ref="D48:G48"/>
    <mergeCell ref="A36:A37"/>
    <mergeCell ref="A38:A39"/>
    <mergeCell ref="A41:G41"/>
    <mergeCell ref="A30:A31"/>
    <mergeCell ref="A32:A33"/>
    <mergeCell ref="A34:A35"/>
    <mergeCell ref="A24:A25"/>
    <mergeCell ref="A26:A27"/>
    <mergeCell ref="A28:A29"/>
    <mergeCell ref="A18:A19"/>
    <mergeCell ref="A20:A21"/>
    <mergeCell ref="A22:A23"/>
    <mergeCell ref="A1:G1"/>
    <mergeCell ref="D2:G2"/>
    <mergeCell ref="A3:B3"/>
    <mergeCell ref="B4:G5"/>
    <mergeCell ref="D7:G7"/>
    <mergeCell ref="A8:A9"/>
    <mergeCell ref="A10:A11"/>
    <mergeCell ref="A12:A13"/>
    <mergeCell ref="A14:A15"/>
    <mergeCell ref="A16:A17"/>
  </mergeCells>
  <printOptions horizontalCentered="1"/>
  <pageMargins left="0.19685039370078741" right="0" top="0.19685039370078741" bottom="0" header="0.11811023622047245" footer="0"/>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7"/>
  <sheetViews>
    <sheetView workbookViewId="0">
      <selection activeCell="E3" sqref="E3"/>
    </sheetView>
  </sheetViews>
  <sheetFormatPr defaultColWidth="10" defaultRowHeight="15"/>
  <cols>
    <col min="1" max="1" width="5.42578125" bestFit="1" customWidth="1"/>
    <col min="2" max="2" width="7.5703125" bestFit="1" customWidth="1"/>
    <col min="3" max="3" width="6" bestFit="1" customWidth="1"/>
    <col min="4" max="4" width="10.42578125" bestFit="1" customWidth="1"/>
    <col min="5" max="5" width="21.140625" bestFit="1" customWidth="1"/>
    <col min="6" max="6" width="10.5703125" bestFit="1" customWidth="1"/>
    <col min="7" max="7" width="22.5703125" bestFit="1" customWidth="1"/>
    <col min="8" max="8" width="18.140625" bestFit="1" customWidth="1"/>
    <col min="9" max="9" width="7.7109375" bestFit="1" customWidth="1"/>
    <col min="10" max="10" width="10.42578125" bestFit="1" customWidth="1"/>
    <col min="11" max="11" width="11.42578125" bestFit="1" customWidth="1"/>
    <col min="12" max="12" width="16.5703125" bestFit="1" customWidth="1"/>
    <col min="13" max="13" width="24.7109375" bestFit="1" customWidth="1"/>
    <col min="14" max="14" width="24.140625" bestFit="1" customWidth="1"/>
    <col min="15" max="15" width="8.85546875" bestFit="1" customWidth="1"/>
    <col min="16" max="16" width="8.28515625" bestFit="1" customWidth="1"/>
    <col min="17" max="17" width="19.28515625" bestFit="1" customWidth="1"/>
    <col min="18" max="18" width="36.5703125" bestFit="1" customWidth="1"/>
    <col min="19" max="19" width="17.85546875" bestFit="1" customWidth="1"/>
    <col min="20" max="20" width="20.28515625" bestFit="1" customWidth="1"/>
    <col min="21" max="21" width="16.5703125" bestFit="1" customWidth="1"/>
    <col min="22" max="23" width="36.5703125" bestFit="1" customWidth="1"/>
    <col min="24" max="24" width="22.5703125" bestFit="1" customWidth="1"/>
    <col min="25" max="25" width="12.42578125" bestFit="1" customWidth="1"/>
    <col min="26" max="26" width="10" bestFit="1" customWidth="1"/>
    <col min="27" max="27" width="14.7109375" bestFit="1" customWidth="1"/>
    <col min="28" max="28" width="23.5703125" bestFit="1" customWidth="1"/>
    <col min="29" max="29" width="20" bestFit="1" customWidth="1"/>
    <col min="30" max="30" width="20.140625" bestFit="1" customWidth="1"/>
  </cols>
  <sheetData>
    <row r="1" spans="1:30" ht="30">
      <c r="A1" s="1" t="s">
        <v>27</v>
      </c>
      <c r="B1" s="1" t="s">
        <v>28</v>
      </c>
      <c r="C1" s="1" t="s">
        <v>29</v>
      </c>
      <c r="D1" s="1" t="s">
        <v>30</v>
      </c>
      <c r="E1" s="1" t="s">
        <v>31</v>
      </c>
      <c r="F1" s="1" t="s">
        <v>32</v>
      </c>
      <c r="G1" s="1" t="s">
        <v>33</v>
      </c>
      <c r="H1" s="1" t="s">
        <v>34</v>
      </c>
      <c r="I1" s="1" t="s">
        <v>35</v>
      </c>
      <c r="J1" s="1" t="s">
        <v>36</v>
      </c>
      <c r="K1" s="1" t="s">
        <v>37</v>
      </c>
      <c r="L1" s="1" t="s">
        <v>38</v>
      </c>
      <c r="M1" s="1" t="s">
        <v>39</v>
      </c>
      <c r="N1" s="1" t="s">
        <v>40</v>
      </c>
      <c r="O1" s="1" t="s">
        <v>41</v>
      </c>
      <c r="P1" s="1" t="s">
        <v>42</v>
      </c>
      <c r="Q1" s="1" t="s">
        <v>43</v>
      </c>
      <c r="R1" s="1" t="s">
        <v>44</v>
      </c>
      <c r="S1" s="1" t="s">
        <v>45</v>
      </c>
      <c r="T1" s="1" t="s">
        <v>46</v>
      </c>
      <c r="U1" s="1" t="s">
        <v>47</v>
      </c>
      <c r="V1" s="1" t="s">
        <v>48</v>
      </c>
      <c r="W1" s="1" t="s">
        <v>49</v>
      </c>
      <c r="X1" s="1" t="s">
        <v>50</v>
      </c>
      <c r="Y1" s="1" t="s">
        <v>51</v>
      </c>
      <c r="Z1" s="1" t="s">
        <v>52</v>
      </c>
      <c r="AA1" s="1" t="s">
        <v>53</v>
      </c>
      <c r="AB1" s="1" t="s">
        <v>54</v>
      </c>
      <c r="AC1" s="1" t="s">
        <v>55</v>
      </c>
      <c r="AD1" s="1" t="s">
        <v>56</v>
      </c>
    </row>
    <row r="2" spans="1:30" ht="30">
      <c r="A2" s="2">
        <v>1</v>
      </c>
      <c r="B2" s="2" t="s">
        <v>57</v>
      </c>
      <c r="C2" s="2">
        <v>677</v>
      </c>
      <c r="D2" s="3">
        <v>45497</v>
      </c>
      <c r="E2" s="2" t="s">
        <v>58</v>
      </c>
      <c r="F2" s="2"/>
      <c r="G2" s="2" t="s">
        <v>59</v>
      </c>
      <c r="H2" s="2" t="s">
        <v>60</v>
      </c>
      <c r="I2" s="2" t="s">
        <v>61</v>
      </c>
      <c r="J2" s="3">
        <v>43368</v>
      </c>
      <c r="K2" s="2"/>
      <c r="L2" s="2"/>
      <c r="M2" s="2">
        <v>26</v>
      </c>
      <c r="N2" s="2">
        <v>7</v>
      </c>
      <c r="O2" s="2" t="s">
        <v>62</v>
      </c>
      <c r="P2" s="2" t="s">
        <v>63</v>
      </c>
      <c r="Q2" s="2"/>
      <c r="R2" s="2" t="s">
        <v>64</v>
      </c>
      <c r="S2" s="2">
        <v>8141302602</v>
      </c>
      <c r="T2" s="2"/>
      <c r="U2" s="2"/>
      <c r="V2" s="2">
        <v>8239254728</v>
      </c>
      <c r="W2" s="2" t="s">
        <v>65</v>
      </c>
      <c r="X2" s="2">
        <v>50000</v>
      </c>
      <c r="Y2" s="2" t="s">
        <v>66</v>
      </c>
      <c r="Z2" s="2" t="s">
        <v>66</v>
      </c>
      <c r="AA2" s="2" t="s">
        <v>67</v>
      </c>
      <c r="AB2" s="2">
        <v>6</v>
      </c>
      <c r="AC2" s="2" t="s">
        <v>68</v>
      </c>
      <c r="AD2" s="2">
        <v>3</v>
      </c>
    </row>
    <row r="3" spans="1:30" ht="30">
      <c r="A3" s="2">
        <v>1</v>
      </c>
      <c r="B3" s="2" t="s">
        <v>57</v>
      </c>
      <c r="C3" s="2">
        <v>676</v>
      </c>
      <c r="D3" s="3">
        <v>45483</v>
      </c>
      <c r="E3" s="2" t="s">
        <v>69</v>
      </c>
      <c r="F3" s="2"/>
      <c r="G3" s="2" t="s">
        <v>70</v>
      </c>
      <c r="H3" s="2" t="s">
        <v>71</v>
      </c>
      <c r="I3" s="2" t="s">
        <v>61</v>
      </c>
      <c r="J3" s="3">
        <v>43357</v>
      </c>
      <c r="K3" s="2"/>
      <c r="L3" s="2"/>
      <c r="M3" s="2">
        <v>26</v>
      </c>
      <c r="N3" s="2">
        <v>18</v>
      </c>
      <c r="O3" s="2" t="s">
        <v>72</v>
      </c>
      <c r="P3" s="2" t="s">
        <v>63</v>
      </c>
      <c r="Q3" s="2"/>
      <c r="R3" s="2" t="s">
        <v>64</v>
      </c>
      <c r="S3" s="2">
        <v>8141302602</v>
      </c>
      <c r="T3" s="2"/>
      <c r="U3" s="2"/>
      <c r="V3" s="2">
        <v>8824401005</v>
      </c>
      <c r="W3" s="2" t="s">
        <v>73</v>
      </c>
      <c r="X3" s="2">
        <v>60000</v>
      </c>
      <c r="Y3" s="2" t="s">
        <v>66</v>
      </c>
      <c r="Z3" s="2" t="s">
        <v>66</v>
      </c>
      <c r="AA3" s="2" t="s">
        <v>67</v>
      </c>
      <c r="AB3" s="2">
        <v>6</v>
      </c>
      <c r="AC3" s="2" t="s">
        <v>68</v>
      </c>
      <c r="AD3" s="2">
        <v>3</v>
      </c>
    </row>
    <row r="4" spans="1:30" ht="30">
      <c r="A4" s="2">
        <v>2</v>
      </c>
      <c r="B4" s="2" t="s">
        <v>57</v>
      </c>
      <c r="C4" s="2">
        <v>655</v>
      </c>
      <c r="D4" s="2"/>
      <c r="E4" s="2" t="s">
        <v>74</v>
      </c>
      <c r="F4" s="2"/>
      <c r="G4" s="2" t="s">
        <v>75</v>
      </c>
      <c r="H4" s="2" t="s">
        <v>76</v>
      </c>
      <c r="I4" s="2" t="s">
        <v>77</v>
      </c>
      <c r="J4" s="3">
        <v>43203</v>
      </c>
      <c r="K4" s="2"/>
      <c r="L4" s="2"/>
      <c r="M4" s="2">
        <v>33</v>
      </c>
      <c r="N4" s="2">
        <v>26</v>
      </c>
      <c r="O4" s="2" t="s">
        <v>72</v>
      </c>
      <c r="P4" s="2" t="s">
        <v>63</v>
      </c>
      <c r="Q4" s="2"/>
      <c r="R4" s="2" t="s">
        <v>64</v>
      </c>
      <c r="S4" s="2">
        <v>8141302602</v>
      </c>
      <c r="T4" s="2" t="s">
        <v>78</v>
      </c>
      <c r="U4" s="2"/>
      <c r="V4" s="2">
        <v>9660615837</v>
      </c>
      <c r="W4" s="2" t="s">
        <v>79</v>
      </c>
      <c r="X4" s="2">
        <v>60000</v>
      </c>
      <c r="Y4" s="2" t="s">
        <v>66</v>
      </c>
      <c r="Z4" s="2" t="s">
        <v>66</v>
      </c>
      <c r="AA4" s="2" t="s">
        <v>67</v>
      </c>
      <c r="AB4" s="2">
        <v>6</v>
      </c>
      <c r="AC4" s="2" t="s">
        <v>68</v>
      </c>
      <c r="AD4" s="2">
        <v>3</v>
      </c>
    </row>
    <row r="5" spans="1:30" ht="30">
      <c r="A5" s="2">
        <v>2</v>
      </c>
      <c r="B5" s="2" t="s">
        <v>57</v>
      </c>
      <c r="C5" s="2">
        <v>667</v>
      </c>
      <c r="D5" s="2"/>
      <c r="E5" s="2" t="s">
        <v>80</v>
      </c>
      <c r="F5" s="2"/>
      <c r="G5" s="2" t="s">
        <v>81</v>
      </c>
      <c r="H5" s="2" t="s">
        <v>82</v>
      </c>
      <c r="I5" s="2" t="s">
        <v>61</v>
      </c>
      <c r="J5" s="3">
        <v>43170</v>
      </c>
      <c r="K5" s="2"/>
      <c r="L5" s="2"/>
      <c r="M5" s="2">
        <v>33</v>
      </c>
      <c r="N5" s="2">
        <v>20</v>
      </c>
      <c r="O5" s="2" t="s">
        <v>83</v>
      </c>
      <c r="P5" s="2" t="s">
        <v>63</v>
      </c>
      <c r="Q5" s="2"/>
      <c r="R5" s="2" t="s">
        <v>64</v>
      </c>
      <c r="S5" s="2">
        <v>8141302602</v>
      </c>
      <c r="T5" s="2" t="s">
        <v>84</v>
      </c>
      <c r="U5" s="2"/>
      <c r="V5" s="2">
        <v>9588082972</v>
      </c>
      <c r="W5" s="2" t="s">
        <v>85</v>
      </c>
      <c r="X5" s="2">
        <v>60000</v>
      </c>
      <c r="Y5" s="2" t="s">
        <v>66</v>
      </c>
      <c r="Z5" s="2" t="s">
        <v>66</v>
      </c>
      <c r="AA5" s="2" t="s">
        <v>67</v>
      </c>
      <c r="AB5" s="2">
        <v>6</v>
      </c>
      <c r="AC5" s="2" t="s">
        <v>68</v>
      </c>
      <c r="AD5" s="2">
        <v>3</v>
      </c>
    </row>
    <row r="6" spans="1:30" ht="30">
      <c r="A6" s="2">
        <v>2</v>
      </c>
      <c r="B6" s="2" t="s">
        <v>57</v>
      </c>
      <c r="C6" s="2">
        <v>660</v>
      </c>
      <c r="D6" s="2"/>
      <c r="E6" s="2" t="s">
        <v>86</v>
      </c>
      <c r="F6" s="2"/>
      <c r="G6" s="2" t="s">
        <v>87</v>
      </c>
      <c r="H6" s="2" t="s">
        <v>88</v>
      </c>
      <c r="I6" s="2" t="s">
        <v>77</v>
      </c>
      <c r="J6" s="3">
        <v>43132</v>
      </c>
      <c r="K6" s="2"/>
      <c r="L6" s="2"/>
      <c r="M6" s="2">
        <v>33</v>
      </c>
      <c r="N6" s="2">
        <v>0</v>
      </c>
      <c r="O6" s="2" t="s">
        <v>62</v>
      </c>
      <c r="P6" s="2" t="s">
        <v>63</v>
      </c>
      <c r="Q6" s="2"/>
      <c r="R6" s="2" t="s">
        <v>64</v>
      </c>
      <c r="S6" s="2">
        <v>8141302602</v>
      </c>
      <c r="T6" s="2" t="s">
        <v>89</v>
      </c>
      <c r="U6" s="2"/>
      <c r="V6" s="2">
        <v>9983800626</v>
      </c>
      <c r="W6" s="2" t="s">
        <v>85</v>
      </c>
      <c r="X6" s="2">
        <v>40000</v>
      </c>
      <c r="Y6" s="2" t="s">
        <v>66</v>
      </c>
      <c r="Z6" s="2" t="s">
        <v>66</v>
      </c>
      <c r="AA6" s="2" t="s">
        <v>67</v>
      </c>
      <c r="AB6" s="2">
        <v>6</v>
      </c>
      <c r="AC6" s="2" t="s">
        <v>68</v>
      </c>
      <c r="AD6" s="2">
        <v>3</v>
      </c>
    </row>
    <row r="7" spans="1:30" ht="30">
      <c r="A7" s="2">
        <v>2</v>
      </c>
      <c r="B7" s="2" t="s">
        <v>57</v>
      </c>
      <c r="C7" s="2">
        <v>656</v>
      </c>
      <c r="D7" s="2"/>
      <c r="E7" s="2" t="s">
        <v>90</v>
      </c>
      <c r="F7" s="2"/>
      <c r="G7" s="2" t="s">
        <v>91</v>
      </c>
      <c r="H7" s="2" t="s">
        <v>92</v>
      </c>
      <c r="I7" s="2" t="s">
        <v>77</v>
      </c>
      <c r="J7" s="3">
        <v>43239</v>
      </c>
      <c r="K7" s="2"/>
      <c r="L7" s="2"/>
      <c r="M7" s="2">
        <v>33</v>
      </c>
      <c r="N7" s="2">
        <v>10</v>
      </c>
      <c r="O7" s="2" t="s">
        <v>62</v>
      </c>
      <c r="P7" s="2" t="s">
        <v>63</v>
      </c>
      <c r="Q7" s="2"/>
      <c r="R7" s="2" t="s">
        <v>64</v>
      </c>
      <c r="S7" s="2">
        <v>8141302602</v>
      </c>
      <c r="T7" s="2" t="s">
        <v>93</v>
      </c>
      <c r="U7" s="2"/>
      <c r="V7" s="2">
        <v>9587763127</v>
      </c>
      <c r="W7" s="2" t="s">
        <v>79</v>
      </c>
      <c r="X7" s="2">
        <v>400000</v>
      </c>
      <c r="Y7" s="2" t="s">
        <v>66</v>
      </c>
      <c r="Z7" s="2" t="s">
        <v>66</v>
      </c>
      <c r="AA7" s="2" t="s">
        <v>67</v>
      </c>
      <c r="AB7" s="2">
        <v>6</v>
      </c>
      <c r="AC7" s="2" t="s">
        <v>68</v>
      </c>
      <c r="AD7" s="2">
        <v>1</v>
      </c>
    </row>
    <row r="8" spans="1:30" ht="30">
      <c r="A8" s="2">
        <v>2</v>
      </c>
      <c r="B8" s="2" t="s">
        <v>57</v>
      </c>
      <c r="C8" s="2">
        <v>654</v>
      </c>
      <c r="D8" s="2"/>
      <c r="E8" s="2" t="s">
        <v>94</v>
      </c>
      <c r="F8" s="2"/>
      <c r="G8" s="2" t="s">
        <v>95</v>
      </c>
      <c r="H8" s="2" t="s">
        <v>96</v>
      </c>
      <c r="I8" s="2" t="s">
        <v>61</v>
      </c>
      <c r="J8" s="3">
        <v>43211</v>
      </c>
      <c r="K8" s="2"/>
      <c r="L8" s="2"/>
      <c r="M8" s="2">
        <v>33</v>
      </c>
      <c r="N8" s="2">
        <v>27</v>
      </c>
      <c r="O8" s="2" t="s">
        <v>72</v>
      </c>
      <c r="P8" s="2" t="s">
        <v>63</v>
      </c>
      <c r="Q8" s="2"/>
      <c r="R8" s="2" t="s">
        <v>64</v>
      </c>
      <c r="S8" s="2">
        <v>8141302602</v>
      </c>
      <c r="T8" s="2" t="s">
        <v>97</v>
      </c>
      <c r="U8" s="2"/>
      <c r="V8" s="2">
        <v>9649970447</v>
      </c>
      <c r="W8" s="2" t="s">
        <v>79</v>
      </c>
      <c r="X8" s="2">
        <v>60000</v>
      </c>
      <c r="Y8" s="2" t="s">
        <v>66</v>
      </c>
      <c r="Z8" s="2" t="s">
        <v>66</v>
      </c>
      <c r="AA8" s="2" t="s">
        <v>67</v>
      </c>
      <c r="AB8" s="2">
        <v>6</v>
      </c>
      <c r="AC8" s="2" t="s">
        <v>68</v>
      </c>
      <c r="AD8" s="2">
        <v>3</v>
      </c>
    </row>
    <row r="9" spans="1:30" ht="30">
      <c r="A9" s="2">
        <v>2</v>
      </c>
      <c r="B9" s="2" t="s">
        <v>57</v>
      </c>
      <c r="C9" s="2">
        <v>670</v>
      </c>
      <c r="D9" s="2"/>
      <c r="E9" s="2" t="s">
        <v>98</v>
      </c>
      <c r="F9" s="2"/>
      <c r="G9" s="2" t="s">
        <v>99</v>
      </c>
      <c r="H9" s="2" t="s">
        <v>100</v>
      </c>
      <c r="I9" s="2" t="s">
        <v>77</v>
      </c>
      <c r="J9" s="3">
        <v>43003</v>
      </c>
      <c r="K9" s="2"/>
      <c r="L9" s="2"/>
      <c r="M9" s="2">
        <v>33</v>
      </c>
      <c r="N9" s="2">
        <v>22</v>
      </c>
      <c r="O9" s="2" t="s">
        <v>101</v>
      </c>
      <c r="P9" s="2" t="s">
        <v>63</v>
      </c>
      <c r="Q9" s="2"/>
      <c r="R9" s="2" t="s">
        <v>64</v>
      </c>
      <c r="S9" s="2">
        <v>8141302602</v>
      </c>
      <c r="T9" s="2" t="s">
        <v>102</v>
      </c>
      <c r="U9" s="2"/>
      <c r="V9" s="2">
        <v>9351563329</v>
      </c>
      <c r="W9" s="2" t="s">
        <v>85</v>
      </c>
      <c r="X9" s="2">
        <v>60000</v>
      </c>
      <c r="Y9" s="2" t="s">
        <v>66</v>
      </c>
      <c r="Z9" s="2" t="s">
        <v>66</v>
      </c>
      <c r="AA9" s="2" t="s">
        <v>67</v>
      </c>
      <c r="AB9" s="2">
        <v>7</v>
      </c>
      <c r="AC9" s="2" t="s">
        <v>68</v>
      </c>
      <c r="AD9" s="2">
        <v>3</v>
      </c>
    </row>
    <row r="10" spans="1:30" ht="30">
      <c r="A10" s="2">
        <v>2</v>
      </c>
      <c r="B10" s="2" t="s">
        <v>57</v>
      </c>
      <c r="C10" s="2">
        <v>659</v>
      </c>
      <c r="D10" s="2"/>
      <c r="E10" s="2" t="s">
        <v>103</v>
      </c>
      <c r="F10" s="2"/>
      <c r="G10" s="2" t="s">
        <v>104</v>
      </c>
      <c r="H10" s="2" t="s">
        <v>105</v>
      </c>
      <c r="I10" s="2" t="s">
        <v>61</v>
      </c>
      <c r="J10" s="3">
        <v>42641</v>
      </c>
      <c r="K10" s="2"/>
      <c r="L10" s="2"/>
      <c r="M10" s="2">
        <v>33</v>
      </c>
      <c r="N10" s="2">
        <v>24</v>
      </c>
      <c r="O10" s="2" t="s">
        <v>62</v>
      </c>
      <c r="P10" s="2" t="s">
        <v>63</v>
      </c>
      <c r="Q10" s="2"/>
      <c r="R10" s="2" t="s">
        <v>64</v>
      </c>
      <c r="S10" s="2">
        <v>8141302602</v>
      </c>
      <c r="T10" s="2" t="s">
        <v>106</v>
      </c>
      <c r="U10" s="2"/>
      <c r="V10" s="2">
        <v>8078673338</v>
      </c>
      <c r="W10" s="2" t="s">
        <v>107</v>
      </c>
      <c r="X10" s="2">
        <v>0</v>
      </c>
      <c r="Y10" s="2" t="s">
        <v>66</v>
      </c>
      <c r="Z10" s="2" t="s">
        <v>66</v>
      </c>
      <c r="AA10" s="2" t="s">
        <v>67</v>
      </c>
      <c r="AB10" s="2">
        <v>8</v>
      </c>
      <c r="AC10" s="2" t="s">
        <v>68</v>
      </c>
      <c r="AD10" s="2">
        <v>2</v>
      </c>
    </row>
    <row r="11" spans="1:30" ht="30">
      <c r="A11" s="2">
        <v>2</v>
      </c>
      <c r="B11" s="2" t="s">
        <v>57</v>
      </c>
      <c r="C11" s="2">
        <v>674</v>
      </c>
      <c r="D11" s="2"/>
      <c r="E11" s="2" t="s">
        <v>108</v>
      </c>
      <c r="F11" s="2"/>
      <c r="G11" s="2" t="s">
        <v>109</v>
      </c>
      <c r="H11" s="2" t="s">
        <v>110</v>
      </c>
      <c r="I11" s="2" t="s">
        <v>61</v>
      </c>
      <c r="J11" s="3">
        <v>43297</v>
      </c>
      <c r="K11" s="2"/>
      <c r="L11" s="2"/>
      <c r="M11" s="2">
        <v>33</v>
      </c>
      <c r="N11" s="2">
        <v>19</v>
      </c>
      <c r="O11" s="2" t="s">
        <v>72</v>
      </c>
      <c r="P11" s="2" t="s">
        <v>63</v>
      </c>
      <c r="Q11" s="2"/>
      <c r="R11" s="2" t="s">
        <v>64</v>
      </c>
      <c r="S11" s="2">
        <v>8141302602</v>
      </c>
      <c r="T11" s="2" t="s">
        <v>111</v>
      </c>
      <c r="U11" s="2"/>
      <c r="V11" s="2">
        <v>9649974884</v>
      </c>
      <c r="W11" s="2" t="s">
        <v>85</v>
      </c>
      <c r="X11" s="2">
        <v>300000</v>
      </c>
      <c r="Y11" s="2" t="s">
        <v>66</v>
      </c>
      <c r="Z11" s="2" t="s">
        <v>66</v>
      </c>
      <c r="AA11" s="2" t="s">
        <v>67</v>
      </c>
      <c r="AB11" s="2">
        <v>6</v>
      </c>
      <c r="AC11" s="2" t="s">
        <v>68</v>
      </c>
      <c r="AD11" s="2">
        <v>0</v>
      </c>
    </row>
    <row r="12" spans="1:30" ht="30">
      <c r="A12" s="2">
        <v>2</v>
      </c>
      <c r="B12" s="2" t="s">
        <v>57</v>
      </c>
      <c r="C12" s="2">
        <v>653</v>
      </c>
      <c r="D12" s="2"/>
      <c r="E12" s="2" t="s">
        <v>112</v>
      </c>
      <c r="F12" s="2"/>
      <c r="G12" s="2" t="s">
        <v>113</v>
      </c>
      <c r="H12" s="2" t="s">
        <v>114</v>
      </c>
      <c r="I12" s="2" t="s">
        <v>77</v>
      </c>
      <c r="J12" s="3">
        <v>42782</v>
      </c>
      <c r="K12" s="2"/>
      <c r="L12" s="2"/>
      <c r="M12" s="2">
        <v>33</v>
      </c>
      <c r="N12" s="2">
        <v>17</v>
      </c>
      <c r="O12" s="2" t="s">
        <v>72</v>
      </c>
      <c r="P12" s="2" t="s">
        <v>63</v>
      </c>
      <c r="Q12" s="2"/>
      <c r="R12" s="2" t="s">
        <v>64</v>
      </c>
      <c r="S12" s="2">
        <v>8141302602</v>
      </c>
      <c r="T12" s="2"/>
      <c r="U12" s="2"/>
      <c r="V12" s="2">
        <v>8306697438</v>
      </c>
      <c r="W12" s="2" t="s">
        <v>65</v>
      </c>
      <c r="X12" s="2">
        <v>40000</v>
      </c>
      <c r="Y12" s="2" t="s">
        <v>66</v>
      </c>
      <c r="Z12" s="2" t="s">
        <v>66</v>
      </c>
      <c r="AA12" s="2" t="s">
        <v>67</v>
      </c>
      <c r="AB12" s="2">
        <v>7</v>
      </c>
      <c r="AC12" s="2" t="s">
        <v>68</v>
      </c>
      <c r="AD12" s="2">
        <v>1</v>
      </c>
    </row>
    <row r="13" spans="1:30" ht="30">
      <c r="A13" s="2">
        <v>2</v>
      </c>
      <c r="B13" s="2" t="s">
        <v>57</v>
      </c>
      <c r="C13" s="2">
        <v>657</v>
      </c>
      <c r="D13" s="2"/>
      <c r="E13" s="2" t="s">
        <v>115</v>
      </c>
      <c r="F13" s="2"/>
      <c r="G13" s="2" t="s">
        <v>116</v>
      </c>
      <c r="H13" s="2" t="s">
        <v>117</v>
      </c>
      <c r="I13" s="2" t="s">
        <v>61</v>
      </c>
      <c r="J13" s="3">
        <v>43229</v>
      </c>
      <c r="K13" s="2"/>
      <c r="L13" s="2"/>
      <c r="M13" s="2">
        <v>33</v>
      </c>
      <c r="N13" s="2">
        <v>27</v>
      </c>
      <c r="O13" s="2" t="s">
        <v>72</v>
      </c>
      <c r="P13" s="2" t="s">
        <v>63</v>
      </c>
      <c r="Q13" s="2"/>
      <c r="R13" s="2" t="s">
        <v>64</v>
      </c>
      <c r="S13" s="2">
        <v>8141302602</v>
      </c>
      <c r="T13" s="2" t="s">
        <v>118</v>
      </c>
      <c r="U13" s="2"/>
      <c r="V13" s="2">
        <v>9672325154</v>
      </c>
      <c r="W13" s="2" t="s">
        <v>85</v>
      </c>
      <c r="X13" s="2">
        <v>60000</v>
      </c>
      <c r="Y13" s="2" t="s">
        <v>66</v>
      </c>
      <c r="Z13" s="2" t="s">
        <v>66</v>
      </c>
      <c r="AA13" s="2" t="s">
        <v>67</v>
      </c>
      <c r="AB13" s="2">
        <v>6</v>
      </c>
      <c r="AC13" s="2" t="s">
        <v>68</v>
      </c>
      <c r="AD13" s="2">
        <v>0</v>
      </c>
    </row>
    <row r="14" spans="1:30" ht="30">
      <c r="A14" s="2">
        <v>2</v>
      </c>
      <c r="B14" s="2" t="s">
        <v>57</v>
      </c>
      <c r="C14" s="2">
        <v>675</v>
      </c>
      <c r="D14" s="2"/>
      <c r="E14" s="2" t="s">
        <v>76</v>
      </c>
      <c r="F14" s="2"/>
      <c r="G14" s="2" t="s">
        <v>119</v>
      </c>
      <c r="H14" s="2" t="s">
        <v>120</v>
      </c>
      <c r="I14" s="2" t="s">
        <v>61</v>
      </c>
      <c r="J14" s="3">
        <v>43267</v>
      </c>
      <c r="K14" s="2"/>
      <c r="L14" s="2"/>
      <c r="M14" s="2">
        <v>33</v>
      </c>
      <c r="N14" s="2">
        <v>25</v>
      </c>
      <c r="O14" s="2" t="s">
        <v>62</v>
      </c>
      <c r="P14" s="2" t="s">
        <v>63</v>
      </c>
      <c r="Q14" s="2"/>
      <c r="R14" s="2" t="s">
        <v>64</v>
      </c>
      <c r="S14" s="2">
        <v>8141302602</v>
      </c>
      <c r="T14" s="2" t="s">
        <v>121</v>
      </c>
      <c r="U14" s="2"/>
      <c r="V14" s="2">
        <v>9983611410</v>
      </c>
      <c r="W14" s="2" t="s">
        <v>85</v>
      </c>
      <c r="X14" s="2">
        <v>40000</v>
      </c>
      <c r="Y14" s="2" t="s">
        <v>66</v>
      </c>
      <c r="Z14" s="2" t="s">
        <v>66</v>
      </c>
      <c r="AA14" s="2" t="s">
        <v>67</v>
      </c>
      <c r="AB14" s="2">
        <v>6</v>
      </c>
      <c r="AC14" s="2" t="s">
        <v>68</v>
      </c>
      <c r="AD14" s="2">
        <v>0</v>
      </c>
    </row>
    <row r="15" spans="1:30" ht="30">
      <c r="A15" s="2">
        <v>2</v>
      </c>
      <c r="B15" s="2" t="s">
        <v>57</v>
      </c>
      <c r="C15" s="2">
        <v>658</v>
      </c>
      <c r="D15" s="2"/>
      <c r="E15" s="2" t="s">
        <v>122</v>
      </c>
      <c r="F15" s="2"/>
      <c r="G15" s="2" t="s">
        <v>123</v>
      </c>
      <c r="H15" s="2" t="s">
        <v>124</v>
      </c>
      <c r="I15" s="2" t="s">
        <v>77</v>
      </c>
      <c r="J15" s="3">
        <v>43292</v>
      </c>
      <c r="K15" s="2"/>
      <c r="L15" s="2"/>
      <c r="M15" s="2">
        <v>33</v>
      </c>
      <c r="N15" s="2">
        <v>26</v>
      </c>
      <c r="O15" s="2" t="s">
        <v>72</v>
      </c>
      <c r="P15" s="2" t="s">
        <v>63</v>
      </c>
      <c r="Q15" s="2"/>
      <c r="R15" s="2" t="s">
        <v>64</v>
      </c>
      <c r="S15" s="2">
        <v>8141302602</v>
      </c>
      <c r="T15" s="2" t="s">
        <v>125</v>
      </c>
      <c r="U15" s="2"/>
      <c r="V15" s="2">
        <v>9057277701</v>
      </c>
      <c r="W15" s="2" t="s">
        <v>85</v>
      </c>
      <c r="X15" s="2">
        <v>40000</v>
      </c>
      <c r="Y15" s="2" t="s">
        <v>66</v>
      </c>
      <c r="Z15" s="2" t="s">
        <v>66</v>
      </c>
      <c r="AA15" s="2" t="s">
        <v>67</v>
      </c>
      <c r="AB15" s="2">
        <v>6</v>
      </c>
      <c r="AC15" s="2" t="s">
        <v>68</v>
      </c>
      <c r="AD15" s="2">
        <v>0</v>
      </c>
    </row>
    <row r="16" spans="1:30" ht="30">
      <c r="A16" s="2">
        <v>3</v>
      </c>
      <c r="B16" s="2" t="s">
        <v>57</v>
      </c>
      <c r="C16" s="2">
        <v>640</v>
      </c>
      <c r="D16" s="2"/>
      <c r="E16" s="2" t="s">
        <v>126</v>
      </c>
      <c r="F16" s="2"/>
      <c r="G16" s="2" t="s">
        <v>127</v>
      </c>
      <c r="H16" s="2" t="s">
        <v>128</v>
      </c>
      <c r="I16" s="2" t="s">
        <v>77</v>
      </c>
      <c r="J16" s="3">
        <v>42679</v>
      </c>
      <c r="K16" s="2"/>
      <c r="L16" s="2"/>
      <c r="M16" s="2">
        <v>33</v>
      </c>
      <c r="N16" s="2">
        <v>4</v>
      </c>
      <c r="O16" s="2" t="s">
        <v>62</v>
      </c>
      <c r="P16" s="2" t="s">
        <v>63</v>
      </c>
      <c r="Q16" s="2"/>
      <c r="R16" s="2" t="s">
        <v>64</v>
      </c>
      <c r="S16" s="2">
        <v>8141302602</v>
      </c>
      <c r="T16" s="2"/>
      <c r="U16" s="2"/>
      <c r="V16" s="2">
        <v>8239254728</v>
      </c>
      <c r="W16" s="2" t="s">
        <v>129</v>
      </c>
      <c r="X16" s="2">
        <v>60000</v>
      </c>
      <c r="Y16" s="2" t="s">
        <v>66</v>
      </c>
      <c r="Z16" s="2" t="s">
        <v>66</v>
      </c>
      <c r="AA16" s="2" t="s">
        <v>67</v>
      </c>
      <c r="AB16" s="2">
        <v>8</v>
      </c>
      <c r="AC16" s="2" t="s">
        <v>68</v>
      </c>
      <c r="AD16" s="2">
        <v>3</v>
      </c>
    </row>
    <row r="17" spans="1:30" ht="30">
      <c r="A17" s="2">
        <v>3</v>
      </c>
      <c r="B17" s="2" t="s">
        <v>57</v>
      </c>
      <c r="C17" s="2">
        <v>668</v>
      </c>
      <c r="D17" s="2"/>
      <c r="E17" s="2" t="s">
        <v>130</v>
      </c>
      <c r="F17" s="2"/>
      <c r="G17" s="2" t="s">
        <v>131</v>
      </c>
      <c r="H17" s="2" t="s">
        <v>132</v>
      </c>
      <c r="I17" s="2" t="s">
        <v>77</v>
      </c>
      <c r="J17" s="3">
        <v>42639</v>
      </c>
      <c r="K17" s="2"/>
      <c r="L17" s="2"/>
      <c r="M17" s="2">
        <v>33</v>
      </c>
      <c r="N17" s="2">
        <v>3</v>
      </c>
      <c r="O17" s="2" t="s">
        <v>72</v>
      </c>
      <c r="P17" s="2" t="s">
        <v>63</v>
      </c>
      <c r="Q17" s="2"/>
      <c r="R17" s="2" t="s">
        <v>64</v>
      </c>
      <c r="S17" s="2">
        <v>8141302602</v>
      </c>
      <c r="T17" s="2" t="s">
        <v>133</v>
      </c>
      <c r="U17" s="2"/>
      <c r="V17" s="2">
        <v>7665408139</v>
      </c>
      <c r="W17" s="2" t="s">
        <v>134</v>
      </c>
      <c r="X17" s="2">
        <v>0</v>
      </c>
      <c r="Y17" s="2" t="s">
        <v>66</v>
      </c>
      <c r="Z17" s="2" t="s">
        <v>66</v>
      </c>
      <c r="AA17" s="2" t="s">
        <v>67</v>
      </c>
      <c r="AB17" s="2">
        <v>8</v>
      </c>
      <c r="AC17" s="2" t="s">
        <v>68</v>
      </c>
      <c r="AD17" s="2">
        <v>3</v>
      </c>
    </row>
    <row r="18" spans="1:30" ht="30">
      <c r="A18" s="2">
        <v>3</v>
      </c>
      <c r="B18" s="2" t="s">
        <v>57</v>
      </c>
      <c r="C18" s="2">
        <v>624</v>
      </c>
      <c r="D18" s="2"/>
      <c r="E18" s="2" t="s">
        <v>135</v>
      </c>
      <c r="F18" s="2"/>
      <c r="G18" s="2" t="s">
        <v>136</v>
      </c>
      <c r="H18" s="2" t="s">
        <v>137</v>
      </c>
      <c r="I18" s="2" t="s">
        <v>77</v>
      </c>
      <c r="J18" s="3">
        <v>42879</v>
      </c>
      <c r="K18" s="2"/>
      <c r="L18" s="2"/>
      <c r="M18" s="2">
        <v>33</v>
      </c>
      <c r="N18" s="2">
        <v>0</v>
      </c>
      <c r="O18" s="2" t="s">
        <v>72</v>
      </c>
      <c r="P18" s="2" t="s">
        <v>63</v>
      </c>
      <c r="Q18" s="2"/>
      <c r="R18" s="2" t="s">
        <v>64</v>
      </c>
      <c r="S18" s="2">
        <v>8141302602</v>
      </c>
      <c r="T18" s="2" t="s">
        <v>138</v>
      </c>
      <c r="U18" s="2"/>
      <c r="V18" s="2">
        <v>9549096610</v>
      </c>
      <c r="W18" s="2" t="s">
        <v>139</v>
      </c>
      <c r="X18" s="2">
        <v>50000</v>
      </c>
      <c r="Y18" s="2" t="s">
        <v>66</v>
      </c>
      <c r="Z18" s="2" t="s">
        <v>66</v>
      </c>
      <c r="AA18" s="2" t="s">
        <v>67</v>
      </c>
      <c r="AB18" s="2">
        <v>7</v>
      </c>
      <c r="AC18" s="2" t="s">
        <v>68</v>
      </c>
      <c r="AD18" s="2">
        <v>0</v>
      </c>
    </row>
    <row r="19" spans="1:30" ht="30">
      <c r="A19" s="2">
        <v>3</v>
      </c>
      <c r="B19" s="2" t="s">
        <v>57</v>
      </c>
      <c r="C19" s="2">
        <v>673</v>
      </c>
      <c r="D19" s="2"/>
      <c r="E19" s="2" t="s">
        <v>140</v>
      </c>
      <c r="F19" s="2"/>
      <c r="G19" s="2" t="s">
        <v>141</v>
      </c>
      <c r="H19" s="2" t="s">
        <v>142</v>
      </c>
      <c r="I19" s="2" t="s">
        <v>77</v>
      </c>
      <c r="J19" s="3">
        <v>42952</v>
      </c>
      <c r="K19" s="2"/>
      <c r="L19" s="2"/>
      <c r="M19" s="2">
        <v>33</v>
      </c>
      <c r="N19" s="2">
        <v>7</v>
      </c>
      <c r="O19" s="2" t="s">
        <v>72</v>
      </c>
      <c r="P19" s="2"/>
      <c r="Q19" s="2"/>
      <c r="R19" s="2" t="s">
        <v>64</v>
      </c>
      <c r="S19" s="2">
        <v>8141302602</v>
      </c>
      <c r="T19" s="2" t="s">
        <v>143</v>
      </c>
      <c r="U19" s="2"/>
      <c r="V19" s="2">
        <v>9549988714</v>
      </c>
      <c r="W19" s="2" t="s">
        <v>65</v>
      </c>
      <c r="X19" s="2">
        <v>60000</v>
      </c>
      <c r="Y19" s="2" t="s">
        <v>66</v>
      </c>
      <c r="Z19" s="2" t="s">
        <v>66</v>
      </c>
      <c r="AA19" s="2"/>
      <c r="AB19" s="2">
        <v>7</v>
      </c>
      <c r="AC19" s="2" t="s">
        <v>68</v>
      </c>
      <c r="AD19" s="2">
        <v>3</v>
      </c>
    </row>
    <row r="20" spans="1:30" ht="30">
      <c r="A20" s="2">
        <v>3</v>
      </c>
      <c r="B20" s="2" t="s">
        <v>57</v>
      </c>
      <c r="C20" s="2">
        <v>619</v>
      </c>
      <c r="D20" s="2"/>
      <c r="E20" s="2" t="s">
        <v>144</v>
      </c>
      <c r="F20" s="2"/>
      <c r="G20" s="2" t="s">
        <v>145</v>
      </c>
      <c r="H20" s="2" t="s">
        <v>146</v>
      </c>
      <c r="I20" s="2" t="s">
        <v>77</v>
      </c>
      <c r="J20" s="3">
        <v>42790</v>
      </c>
      <c r="K20" s="2"/>
      <c r="L20" s="2"/>
      <c r="M20" s="2">
        <v>33</v>
      </c>
      <c r="N20" s="2">
        <v>3</v>
      </c>
      <c r="O20" s="2" t="s">
        <v>62</v>
      </c>
      <c r="P20" s="2" t="s">
        <v>63</v>
      </c>
      <c r="Q20" s="2"/>
      <c r="R20" s="2" t="s">
        <v>64</v>
      </c>
      <c r="S20" s="2">
        <v>8141302602</v>
      </c>
      <c r="T20" s="2" t="s">
        <v>147</v>
      </c>
      <c r="U20" s="2"/>
      <c r="V20" s="2">
        <v>9358093519</v>
      </c>
      <c r="W20" s="2" t="s">
        <v>129</v>
      </c>
      <c r="X20" s="2">
        <v>50000</v>
      </c>
      <c r="Y20" s="2" t="s">
        <v>66</v>
      </c>
      <c r="Z20" s="2" t="s">
        <v>66</v>
      </c>
      <c r="AA20" s="2" t="s">
        <v>67</v>
      </c>
      <c r="AB20" s="2">
        <v>7</v>
      </c>
      <c r="AC20" s="2" t="s">
        <v>68</v>
      </c>
      <c r="AD20" s="2">
        <v>0</v>
      </c>
    </row>
    <row r="21" spans="1:30" ht="30">
      <c r="A21" s="2">
        <v>3</v>
      </c>
      <c r="B21" s="2" t="s">
        <v>57</v>
      </c>
      <c r="C21" s="2">
        <v>620</v>
      </c>
      <c r="D21" s="2"/>
      <c r="E21" s="2" t="s">
        <v>148</v>
      </c>
      <c r="F21" s="2"/>
      <c r="G21" s="2" t="s">
        <v>149</v>
      </c>
      <c r="H21" s="2" t="s">
        <v>150</v>
      </c>
      <c r="I21" s="2" t="s">
        <v>77</v>
      </c>
      <c r="J21" s="3">
        <v>42005</v>
      </c>
      <c r="K21" s="2"/>
      <c r="L21" s="2"/>
      <c r="M21" s="2">
        <v>33</v>
      </c>
      <c r="N21" s="2">
        <v>6</v>
      </c>
      <c r="O21" s="2" t="s">
        <v>62</v>
      </c>
      <c r="P21" s="2" t="s">
        <v>63</v>
      </c>
      <c r="Q21" s="2"/>
      <c r="R21" s="2" t="s">
        <v>64</v>
      </c>
      <c r="S21" s="2">
        <v>8141302602</v>
      </c>
      <c r="T21" s="2" t="s">
        <v>151</v>
      </c>
      <c r="U21" s="2"/>
      <c r="V21" s="2">
        <v>9587557276</v>
      </c>
      <c r="W21" s="2" t="s">
        <v>129</v>
      </c>
      <c r="X21" s="2">
        <v>60000</v>
      </c>
      <c r="Y21" s="2" t="s">
        <v>66</v>
      </c>
      <c r="Z21" s="2" t="s">
        <v>66</v>
      </c>
      <c r="AA21" s="2" t="s">
        <v>67</v>
      </c>
      <c r="AB21" s="2">
        <v>9</v>
      </c>
      <c r="AC21" s="2" t="s">
        <v>68</v>
      </c>
      <c r="AD21" s="2">
        <v>3</v>
      </c>
    </row>
    <row r="22" spans="1:30" ht="45">
      <c r="A22" s="2">
        <v>3</v>
      </c>
      <c r="B22" s="2" t="s">
        <v>57</v>
      </c>
      <c r="C22" s="2">
        <v>651</v>
      </c>
      <c r="D22" s="2"/>
      <c r="E22" s="2" t="s">
        <v>152</v>
      </c>
      <c r="F22" s="2"/>
      <c r="G22" s="2" t="s">
        <v>153</v>
      </c>
      <c r="H22" s="2" t="s">
        <v>154</v>
      </c>
      <c r="I22" s="2" t="s">
        <v>61</v>
      </c>
      <c r="J22" s="3">
        <v>42868</v>
      </c>
      <c r="K22" s="2"/>
      <c r="L22" s="2"/>
      <c r="M22" s="2">
        <v>33</v>
      </c>
      <c r="N22" s="2">
        <v>6</v>
      </c>
      <c r="O22" s="2" t="s">
        <v>62</v>
      </c>
      <c r="P22" s="2" t="s">
        <v>63</v>
      </c>
      <c r="Q22" s="2"/>
      <c r="R22" s="2" t="s">
        <v>64</v>
      </c>
      <c r="S22" s="2">
        <v>8141302602</v>
      </c>
      <c r="T22" s="2" t="s">
        <v>155</v>
      </c>
      <c r="U22" s="2"/>
      <c r="V22" s="2">
        <v>7878863629</v>
      </c>
      <c r="W22" s="2" t="s">
        <v>156</v>
      </c>
      <c r="X22" s="2">
        <v>40000</v>
      </c>
      <c r="Y22" s="2" t="s">
        <v>66</v>
      </c>
      <c r="Z22" s="2" t="s">
        <v>66</v>
      </c>
      <c r="AA22" s="2" t="s">
        <v>67</v>
      </c>
      <c r="AB22" s="2">
        <v>7</v>
      </c>
      <c r="AC22" s="2" t="s">
        <v>68</v>
      </c>
      <c r="AD22" s="2">
        <v>3</v>
      </c>
    </row>
    <row r="23" spans="1:30" ht="30">
      <c r="A23" s="2">
        <v>3</v>
      </c>
      <c r="B23" s="2" t="s">
        <v>57</v>
      </c>
      <c r="C23" s="2">
        <v>666</v>
      </c>
      <c r="D23" s="2"/>
      <c r="E23" s="2" t="s">
        <v>157</v>
      </c>
      <c r="F23" s="2"/>
      <c r="G23" s="2" t="s">
        <v>158</v>
      </c>
      <c r="H23" s="2" t="s">
        <v>159</v>
      </c>
      <c r="I23" s="2" t="s">
        <v>61</v>
      </c>
      <c r="J23" s="3">
        <v>42751</v>
      </c>
      <c r="K23" s="2"/>
      <c r="L23" s="2"/>
      <c r="M23" s="2">
        <v>33</v>
      </c>
      <c r="N23" s="2">
        <v>7</v>
      </c>
      <c r="O23" s="2" t="s">
        <v>72</v>
      </c>
      <c r="P23" s="2" t="s">
        <v>63</v>
      </c>
      <c r="Q23" s="2"/>
      <c r="R23" s="2" t="s">
        <v>64</v>
      </c>
      <c r="S23" s="2">
        <v>8141302602</v>
      </c>
      <c r="T23" s="2" t="s">
        <v>160</v>
      </c>
      <c r="U23" s="2"/>
      <c r="V23" s="2">
        <v>9672028968</v>
      </c>
      <c r="W23" s="2" t="s">
        <v>161</v>
      </c>
      <c r="X23" s="2">
        <v>70000</v>
      </c>
      <c r="Y23" s="2" t="s">
        <v>66</v>
      </c>
      <c r="Z23" s="2" t="s">
        <v>66</v>
      </c>
      <c r="AA23" s="2" t="s">
        <v>67</v>
      </c>
      <c r="AB23" s="2">
        <v>7</v>
      </c>
      <c r="AC23" s="2" t="s">
        <v>68</v>
      </c>
      <c r="AD23" s="2">
        <v>3</v>
      </c>
    </row>
    <row r="24" spans="1:30" ht="30">
      <c r="A24" s="2">
        <v>3</v>
      </c>
      <c r="B24" s="2" t="s">
        <v>57</v>
      </c>
      <c r="C24" s="2">
        <v>665</v>
      </c>
      <c r="D24" s="2"/>
      <c r="E24" s="2" t="s">
        <v>162</v>
      </c>
      <c r="F24" s="2"/>
      <c r="G24" s="2" t="s">
        <v>163</v>
      </c>
      <c r="H24" s="2" t="s">
        <v>164</v>
      </c>
      <c r="I24" s="2" t="s">
        <v>77</v>
      </c>
      <c r="J24" s="3">
        <v>42644</v>
      </c>
      <c r="K24" s="2"/>
      <c r="L24" s="2"/>
      <c r="M24" s="2">
        <v>33</v>
      </c>
      <c r="N24" s="2">
        <v>7</v>
      </c>
      <c r="O24" s="2" t="s">
        <v>101</v>
      </c>
      <c r="P24" s="2"/>
      <c r="Q24" s="2"/>
      <c r="R24" s="2" t="s">
        <v>64</v>
      </c>
      <c r="S24" s="2">
        <v>8141302602</v>
      </c>
      <c r="T24" s="2" t="s">
        <v>165</v>
      </c>
      <c r="U24" s="2"/>
      <c r="V24" s="2">
        <v>9928149215</v>
      </c>
      <c r="W24" s="2" t="s">
        <v>65</v>
      </c>
      <c r="X24" s="2">
        <v>50000</v>
      </c>
      <c r="Y24" s="2" t="s">
        <v>66</v>
      </c>
      <c r="Z24" s="2" t="s">
        <v>66</v>
      </c>
      <c r="AA24" s="2"/>
      <c r="AB24" s="2">
        <v>8</v>
      </c>
      <c r="AC24" s="2" t="s">
        <v>68</v>
      </c>
      <c r="AD24" s="2">
        <v>3</v>
      </c>
    </row>
    <row r="25" spans="1:30" ht="30">
      <c r="A25" s="2">
        <v>3</v>
      </c>
      <c r="B25" s="2" t="s">
        <v>57</v>
      </c>
      <c r="C25" s="2">
        <v>639</v>
      </c>
      <c r="D25" s="2"/>
      <c r="E25" s="2" t="s">
        <v>166</v>
      </c>
      <c r="F25" s="2"/>
      <c r="G25" s="2" t="s">
        <v>167</v>
      </c>
      <c r="H25" s="2" t="s">
        <v>100</v>
      </c>
      <c r="I25" s="2" t="s">
        <v>61</v>
      </c>
      <c r="J25" s="3">
        <v>43012</v>
      </c>
      <c r="K25" s="2"/>
      <c r="L25" s="2"/>
      <c r="M25" s="2">
        <v>33</v>
      </c>
      <c r="N25" s="2">
        <v>7</v>
      </c>
      <c r="O25" s="2" t="s">
        <v>72</v>
      </c>
      <c r="P25" s="2" t="s">
        <v>63</v>
      </c>
      <c r="Q25" s="2"/>
      <c r="R25" s="2" t="s">
        <v>64</v>
      </c>
      <c r="S25" s="2">
        <v>8141302602</v>
      </c>
      <c r="T25" s="2" t="s">
        <v>168</v>
      </c>
      <c r="U25" s="2"/>
      <c r="V25" s="2">
        <v>9828667793</v>
      </c>
      <c r="W25" s="2" t="s">
        <v>129</v>
      </c>
      <c r="X25" s="2">
        <v>60000</v>
      </c>
      <c r="Y25" s="2" t="s">
        <v>66</v>
      </c>
      <c r="Z25" s="2" t="s">
        <v>66</v>
      </c>
      <c r="AA25" s="2" t="s">
        <v>67</v>
      </c>
      <c r="AB25" s="2">
        <v>7</v>
      </c>
      <c r="AC25" s="2" t="s">
        <v>68</v>
      </c>
      <c r="AD25" s="2">
        <v>0</v>
      </c>
    </row>
    <row r="26" spans="1:30" ht="30">
      <c r="A26" s="2">
        <v>3</v>
      </c>
      <c r="B26" s="2" t="s">
        <v>57</v>
      </c>
      <c r="C26" s="2">
        <v>632</v>
      </c>
      <c r="D26" s="2"/>
      <c r="E26" s="2" t="s">
        <v>169</v>
      </c>
      <c r="F26" s="2"/>
      <c r="G26" s="2" t="s">
        <v>170</v>
      </c>
      <c r="H26" s="2" t="s">
        <v>171</v>
      </c>
      <c r="I26" s="2" t="s">
        <v>61</v>
      </c>
      <c r="J26" s="3">
        <v>43013</v>
      </c>
      <c r="K26" s="2"/>
      <c r="L26" s="2"/>
      <c r="M26" s="2">
        <v>33</v>
      </c>
      <c r="N26" s="2">
        <v>6</v>
      </c>
      <c r="O26" s="2" t="s">
        <v>72</v>
      </c>
      <c r="P26" s="2" t="s">
        <v>63</v>
      </c>
      <c r="Q26" s="2"/>
      <c r="R26" s="2" t="s">
        <v>64</v>
      </c>
      <c r="S26" s="2">
        <v>8141302602</v>
      </c>
      <c r="T26" s="2" t="s">
        <v>172</v>
      </c>
      <c r="U26" s="2"/>
      <c r="V26" s="2">
        <v>9672939570</v>
      </c>
      <c r="W26" s="2" t="s">
        <v>129</v>
      </c>
      <c r="X26" s="2">
        <v>60000</v>
      </c>
      <c r="Y26" s="2" t="s">
        <v>66</v>
      </c>
      <c r="Z26" s="2" t="s">
        <v>66</v>
      </c>
      <c r="AA26" s="2" t="s">
        <v>67</v>
      </c>
      <c r="AB26" s="2">
        <v>7</v>
      </c>
      <c r="AC26" s="2" t="s">
        <v>68</v>
      </c>
      <c r="AD26" s="2">
        <v>3</v>
      </c>
    </row>
    <row r="27" spans="1:30" ht="45">
      <c r="A27" s="2">
        <v>3</v>
      </c>
      <c r="B27" s="2" t="s">
        <v>57</v>
      </c>
      <c r="C27" s="2">
        <v>617</v>
      </c>
      <c r="D27" s="2"/>
      <c r="E27" s="2" t="s">
        <v>173</v>
      </c>
      <c r="F27" s="2"/>
      <c r="G27" s="2" t="s">
        <v>174</v>
      </c>
      <c r="H27" s="2" t="s">
        <v>175</v>
      </c>
      <c r="I27" s="2" t="s">
        <v>61</v>
      </c>
      <c r="J27" s="3">
        <v>42651</v>
      </c>
      <c r="K27" s="2"/>
      <c r="L27" s="2"/>
      <c r="M27" s="2">
        <v>33</v>
      </c>
      <c r="N27" s="2">
        <v>0</v>
      </c>
      <c r="O27" s="2" t="s">
        <v>83</v>
      </c>
      <c r="P27" s="2" t="s">
        <v>63</v>
      </c>
      <c r="Q27" s="2"/>
      <c r="R27" s="2" t="s">
        <v>64</v>
      </c>
      <c r="S27" s="2">
        <v>8141302602</v>
      </c>
      <c r="T27" s="2" t="s">
        <v>176</v>
      </c>
      <c r="U27" s="2"/>
      <c r="V27" s="2">
        <v>9784483541</v>
      </c>
      <c r="W27" s="2" t="s">
        <v>177</v>
      </c>
      <c r="X27" s="2">
        <v>60000</v>
      </c>
      <c r="Y27" s="2" t="s">
        <v>66</v>
      </c>
      <c r="Z27" s="2" t="s">
        <v>66</v>
      </c>
      <c r="AA27" s="2" t="s">
        <v>67</v>
      </c>
      <c r="AB27" s="2">
        <v>8</v>
      </c>
      <c r="AC27" s="2" t="s">
        <v>68</v>
      </c>
      <c r="AD27" s="2">
        <v>0</v>
      </c>
    </row>
    <row r="28" spans="1:30" ht="30">
      <c r="A28" s="2">
        <v>3</v>
      </c>
      <c r="B28" s="2" t="s">
        <v>57</v>
      </c>
      <c r="C28" s="2">
        <v>645</v>
      </c>
      <c r="D28" s="2"/>
      <c r="E28" s="2" t="s">
        <v>178</v>
      </c>
      <c r="F28" s="2"/>
      <c r="G28" s="2" t="s">
        <v>179</v>
      </c>
      <c r="H28" s="2" t="s">
        <v>157</v>
      </c>
      <c r="I28" s="2" t="s">
        <v>61</v>
      </c>
      <c r="J28" s="3">
        <v>43072</v>
      </c>
      <c r="K28" s="2"/>
      <c r="L28" s="2"/>
      <c r="M28" s="2">
        <v>33</v>
      </c>
      <c r="N28" s="2">
        <v>0</v>
      </c>
      <c r="O28" s="2" t="s">
        <v>72</v>
      </c>
      <c r="P28" s="2" t="s">
        <v>63</v>
      </c>
      <c r="Q28" s="2"/>
      <c r="R28" s="2" t="s">
        <v>64</v>
      </c>
      <c r="S28" s="2">
        <v>8141302602</v>
      </c>
      <c r="T28" s="2" t="s">
        <v>180</v>
      </c>
      <c r="U28" s="2"/>
      <c r="V28" s="2">
        <v>7427005382</v>
      </c>
      <c r="W28" s="2" t="s">
        <v>181</v>
      </c>
      <c r="X28" s="2">
        <v>30000</v>
      </c>
      <c r="Y28" s="2" t="s">
        <v>66</v>
      </c>
      <c r="Z28" s="2" t="s">
        <v>66</v>
      </c>
      <c r="AA28" s="2" t="s">
        <v>67</v>
      </c>
      <c r="AB28" s="2">
        <v>7</v>
      </c>
      <c r="AC28" s="2" t="s">
        <v>68</v>
      </c>
      <c r="AD28" s="2">
        <v>0</v>
      </c>
    </row>
    <row r="29" spans="1:30" ht="45">
      <c r="A29" s="2">
        <v>3</v>
      </c>
      <c r="B29" s="2" t="s">
        <v>57</v>
      </c>
      <c r="C29" s="2">
        <v>618</v>
      </c>
      <c r="D29" s="2"/>
      <c r="E29" s="2" t="s">
        <v>182</v>
      </c>
      <c r="F29" s="2"/>
      <c r="G29" s="2" t="s">
        <v>183</v>
      </c>
      <c r="H29" s="2" t="s">
        <v>184</v>
      </c>
      <c r="I29" s="2" t="s">
        <v>77</v>
      </c>
      <c r="J29" s="3">
        <v>42710</v>
      </c>
      <c r="K29" s="2"/>
      <c r="L29" s="2"/>
      <c r="M29" s="2">
        <v>33</v>
      </c>
      <c r="N29" s="2">
        <v>7</v>
      </c>
      <c r="O29" s="2" t="s">
        <v>62</v>
      </c>
      <c r="P29" s="2" t="s">
        <v>63</v>
      </c>
      <c r="Q29" s="2"/>
      <c r="R29" s="2" t="s">
        <v>64</v>
      </c>
      <c r="S29" s="2">
        <v>8141302602</v>
      </c>
      <c r="T29" s="2" t="s">
        <v>185</v>
      </c>
      <c r="U29" s="2"/>
      <c r="V29" s="2">
        <v>7297931734</v>
      </c>
      <c r="W29" s="2" t="s">
        <v>186</v>
      </c>
      <c r="X29" s="2">
        <v>60000</v>
      </c>
      <c r="Y29" s="2" t="s">
        <v>66</v>
      </c>
      <c r="Z29" s="2" t="s">
        <v>187</v>
      </c>
      <c r="AA29" s="2" t="s">
        <v>67</v>
      </c>
      <c r="AB29" s="2">
        <v>8</v>
      </c>
      <c r="AC29" s="2" t="s">
        <v>68</v>
      </c>
      <c r="AD29" s="2">
        <v>0</v>
      </c>
    </row>
    <row r="30" spans="1:30" ht="30">
      <c r="A30" s="2">
        <v>3</v>
      </c>
      <c r="B30" s="2" t="s">
        <v>57</v>
      </c>
      <c r="C30" s="2">
        <v>638</v>
      </c>
      <c r="D30" s="2"/>
      <c r="E30" s="2" t="s">
        <v>188</v>
      </c>
      <c r="F30" s="2"/>
      <c r="G30" s="2" t="s">
        <v>189</v>
      </c>
      <c r="H30" s="2" t="s">
        <v>190</v>
      </c>
      <c r="I30" s="2" t="s">
        <v>77</v>
      </c>
      <c r="J30" s="3">
        <v>42926</v>
      </c>
      <c r="K30" s="2"/>
      <c r="L30" s="2"/>
      <c r="M30" s="2">
        <v>33</v>
      </c>
      <c r="N30" s="2">
        <v>0</v>
      </c>
      <c r="O30" s="2" t="s">
        <v>62</v>
      </c>
      <c r="P30" s="2" t="s">
        <v>63</v>
      </c>
      <c r="Q30" s="2"/>
      <c r="R30" s="2" t="s">
        <v>64</v>
      </c>
      <c r="S30" s="2">
        <v>8141302602</v>
      </c>
      <c r="T30" s="2" t="s">
        <v>191</v>
      </c>
      <c r="U30" s="2"/>
      <c r="V30" s="2">
        <v>9982671909</v>
      </c>
      <c r="W30" s="2" t="s">
        <v>129</v>
      </c>
      <c r="X30" s="2">
        <v>60000</v>
      </c>
      <c r="Y30" s="2" t="s">
        <v>66</v>
      </c>
      <c r="Z30" s="2" t="s">
        <v>66</v>
      </c>
      <c r="AA30" s="2" t="s">
        <v>67</v>
      </c>
      <c r="AB30" s="2">
        <v>7</v>
      </c>
      <c r="AC30" s="2" t="s">
        <v>68</v>
      </c>
      <c r="AD30" s="2">
        <v>3</v>
      </c>
    </row>
    <row r="31" spans="1:30" ht="30">
      <c r="A31" s="2">
        <v>3</v>
      </c>
      <c r="B31" s="2" t="s">
        <v>57</v>
      </c>
      <c r="C31" s="2">
        <v>636</v>
      </c>
      <c r="D31" s="2"/>
      <c r="E31" s="2" t="s">
        <v>192</v>
      </c>
      <c r="F31" s="2"/>
      <c r="G31" s="2" t="s">
        <v>123</v>
      </c>
      <c r="H31" s="2" t="s">
        <v>124</v>
      </c>
      <c r="I31" s="2" t="s">
        <v>61</v>
      </c>
      <c r="J31" s="3">
        <v>42868</v>
      </c>
      <c r="K31" s="2"/>
      <c r="L31" s="2"/>
      <c r="M31" s="2">
        <v>33</v>
      </c>
      <c r="N31" s="2">
        <v>7</v>
      </c>
      <c r="O31" s="2" t="s">
        <v>72</v>
      </c>
      <c r="P31" s="2" t="s">
        <v>63</v>
      </c>
      <c r="Q31" s="2"/>
      <c r="R31" s="2" t="s">
        <v>64</v>
      </c>
      <c r="S31" s="2">
        <v>8141302602</v>
      </c>
      <c r="T31" s="2" t="s">
        <v>193</v>
      </c>
      <c r="U31" s="2"/>
      <c r="V31" s="2">
        <v>9783231353</v>
      </c>
      <c r="W31" s="2" t="s">
        <v>129</v>
      </c>
      <c r="X31" s="2">
        <v>50000</v>
      </c>
      <c r="Y31" s="2" t="s">
        <v>66</v>
      </c>
      <c r="Z31" s="2" t="s">
        <v>66</v>
      </c>
      <c r="AA31" s="2" t="s">
        <v>67</v>
      </c>
      <c r="AB31" s="2">
        <v>7</v>
      </c>
      <c r="AC31" s="2" t="s">
        <v>68</v>
      </c>
      <c r="AD31" s="2">
        <v>0</v>
      </c>
    </row>
    <row r="32" spans="1:30" ht="30">
      <c r="A32" s="2">
        <v>3</v>
      </c>
      <c r="B32" s="2" t="s">
        <v>57</v>
      </c>
      <c r="C32" s="2">
        <v>646</v>
      </c>
      <c r="D32" s="2"/>
      <c r="E32" s="2" t="s">
        <v>194</v>
      </c>
      <c r="F32" s="2"/>
      <c r="G32" s="2" t="s">
        <v>195</v>
      </c>
      <c r="H32" s="2" t="s">
        <v>196</v>
      </c>
      <c r="I32" s="2" t="s">
        <v>61</v>
      </c>
      <c r="J32" s="3">
        <v>42652</v>
      </c>
      <c r="K32" s="2"/>
      <c r="L32" s="2"/>
      <c r="M32" s="2">
        <v>33</v>
      </c>
      <c r="N32" s="2">
        <v>7</v>
      </c>
      <c r="O32" s="2" t="s">
        <v>72</v>
      </c>
      <c r="P32" s="2" t="s">
        <v>63</v>
      </c>
      <c r="Q32" s="2"/>
      <c r="R32" s="2" t="s">
        <v>64</v>
      </c>
      <c r="S32" s="2">
        <v>8141302602</v>
      </c>
      <c r="T32" s="2" t="s">
        <v>197</v>
      </c>
      <c r="U32" s="2"/>
      <c r="V32" s="2">
        <v>8094208233</v>
      </c>
      <c r="W32" s="2" t="s">
        <v>129</v>
      </c>
      <c r="X32" s="2">
        <v>60000</v>
      </c>
      <c r="Y32" s="2" t="s">
        <v>66</v>
      </c>
      <c r="Z32" s="2" t="s">
        <v>66</v>
      </c>
      <c r="AA32" s="2" t="s">
        <v>67</v>
      </c>
      <c r="AB32" s="2">
        <v>8</v>
      </c>
      <c r="AC32" s="2" t="s">
        <v>68</v>
      </c>
      <c r="AD32" s="2">
        <v>0</v>
      </c>
    </row>
    <row r="33" spans="1:30" ht="30">
      <c r="A33" s="2">
        <v>3</v>
      </c>
      <c r="B33" s="2" t="s">
        <v>57</v>
      </c>
      <c r="C33" s="2">
        <v>642</v>
      </c>
      <c r="D33" s="2"/>
      <c r="E33" s="2" t="s">
        <v>198</v>
      </c>
      <c r="F33" s="2"/>
      <c r="G33" s="2" t="s">
        <v>199</v>
      </c>
      <c r="H33" s="2" t="s">
        <v>137</v>
      </c>
      <c r="I33" s="2" t="s">
        <v>61</v>
      </c>
      <c r="J33" s="3">
        <v>43100</v>
      </c>
      <c r="K33" s="2"/>
      <c r="L33" s="2"/>
      <c r="M33" s="2">
        <v>33</v>
      </c>
      <c r="N33" s="2">
        <v>6</v>
      </c>
      <c r="O33" s="2" t="s">
        <v>62</v>
      </c>
      <c r="P33" s="2"/>
      <c r="Q33" s="2"/>
      <c r="R33" s="2" t="s">
        <v>64</v>
      </c>
      <c r="S33" s="2">
        <v>8141302602</v>
      </c>
      <c r="T33" s="2" t="s">
        <v>200</v>
      </c>
      <c r="U33" s="2"/>
      <c r="V33" s="2">
        <v>9649380596</v>
      </c>
      <c r="W33" s="2" t="s">
        <v>201</v>
      </c>
      <c r="X33" s="2">
        <v>50000</v>
      </c>
      <c r="Y33" s="2" t="s">
        <v>66</v>
      </c>
      <c r="Z33" s="2" t="s">
        <v>66</v>
      </c>
      <c r="AA33" s="2"/>
      <c r="AB33" s="2">
        <v>7</v>
      </c>
      <c r="AC33" s="2" t="s">
        <v>68</v>
      </c>
      <c r="AD33" s="2">
        <v>3</v>
      </c>
    </row>
    <row r="34" spans="1:30" ht="30">
      <c r="A34" s="2">
        <v>3</v>
      </c>
      <c r="B34" s="2" t="s">
        <v>57</v>
      </c>
      <c r="C34" s="2">
        <v>641</v>
      </c>
      <c r="D34" s="2"/>
      <c r="E34" s="2" t="s">
        <v>202</v>
      </c>
      <c r="F34" s="2"/>
      <c r="G34" s="2" t="s">
        <v>203</v>
      </c>
      <c r="H34" s="2" t="s">
        <v>204</v>
      </c>
      <c r="I34" s="2" t="s">
        <v>77</v>
      </c>
      <c r="J34" s="3">
        <v>43059</v>
      </c>
      <c r="K34" s="2"/>
      <c r="L34" s="2"/>
      <c r="M34" s="2">
        <v>33</v>
      </c>
      <c r="N34" s="2">
        <v>7</v>
      </c>
      <c r="O34" s="2" t="s">
        <v>62</v>
      </c>
      <c r="P34" s="2" t="s">
        <v>63</v>
      </c>
      <c r="Q34" s="2"/>
      <c r="R34" s="2" t="s">
        <v>64</v>
      </c>
      <c r="S34" s="2">
        <v>8141302602</v>
      </c>
      <c r="T34" s="2" t="s">
        <v>205</v>
      </c>
      <c r="U34" s="2"/>
      <c r="V34" s="2">
        <v>9828783778</v>
      </c>
      <c r="W34" s="2" t="s">
        <v>129</v>
      </c>
      <c r="X34" s="2">
        <v>50000</v>
      </c>
      <c r="Y34" s="2" t="s">
        <v>66</v>
      </c>
      <c r="Z34" s="2" t="s">
        <v>66</v>
      </c>
      <c r="AA34" s="2" t="s">
        <v>67</v>
      </c>
      <c r="AB34" s="2">
        <v>7</v>
      </c>
      <c r="AC34" s="2" t="s">
        <v>68</v>
      </c>
      <c r="AD34" s="2">
        <v>0</v>
      </c>
    </row>
    <row r="35" spans="1:30" ht="30">
      <c r="A35" s="2">
        <v>3</v>
      </c>
      <c r="B35" s="2" t="s">
        <v>57</v>
      </c>
      <c r="C35" s="2">
        <v>637</v>
      </c>
      <c r="D35" s="2"/>
      <c r="E35" s="2" t="s">
        <v>206</v>
      </c>
      <c r="F35" s="2"/>
      <c r="G35" s="2" t="s">
        <v>207</v>
      </c>
      <c r="H35" s="2" t="s">
        <v>208</v>
      </c>
      <c r="I35" s="2" t="s">
        <v>77</v>
      </c>
      <c r="J35" s="3">
        <v>42988</v>
      </c>
      <c r="K35" s="2"/>
      <c r="L35" s="2"/>
      <c r="M35" s="2">
        <v>33</v>
      </c>
      <c r="N35" s="2">
        <v>6</v>
      </c>
      <c r="O35" s="2" t="s">
        <v>83</v>
      </c>
      <c r="P35" s="2" t="s">
        <v>63</v>
      </c>
      <c r="Q35" s="2"/>
      <c r="R35" s="2" t="s">
        <v>64</v>
      </c>
      <c r="S35" s="2">
        <v>8141302602</v>
      </c>
      <c r="T35" s="2" t="s">
        <v>209</v>
      </c>
      <c r="U35" s="2"/>
      <c r="V35" s="2">
        <v>9549307499</v>
      </c>
      <c r="W35" s="2" t="s">
        <v>129</v>
      </c>
      <c r="X35" s="2">
        <v>40000</v>
      </c>
      <c r="Y35" s="2" t="s">
        <v>66</v>
      </c>
      <c r="Z35" s="2" t="s">
        <v>66</v>
      </c>
      <c r="AA35" s="2" t="s">
        <v>67</v>
      </c>
      <c r="AB35" s="2">
        <v>7</v>
      </c>
      <c r="AC35" s="2" t="s">
        <v>68</v>
      </c>
      <c r="AD35" s="2">
        <v>0</v>
      </c>
    </row>
    <row r="36" spans="1:30" ht="30">
      <c r="A36" s="2">
        <v>4</v>
      </c>
      <c r="B36" s="2" t="s">
        <v>57</v>
      </c>
      <c r="C36" s="2">
        <v>608</v>
      </c>
      <c r="D36" s="2"/>
      <c r="E36" s="2" t="s">
        <v>210</v>
      </c>
      <c r="F36" s="2"/>
      <c r="G36" s="2" t="s">
        <v>211</v>
      </c>
      <c r="H36" s="2" t="s">
        <v>212</v>
      </c>
      <c r="I36" s="2" t="s">
        <v>61</v>
      </c>
      <c r="J36" s="3">
        <v>42199</v>
      </c>
      <c r="K36" s="2"/>
      <c r="L36" s="2"/>
      <c r="M36" s="2">
        <v>33</v>
      </c>
      <c r="N36" s="2">
        <v>33</v>
      </c>
      <c r="O36" s="2" t="s">
        <v>72</v>
      </c>
      <c r="P36" s="2" t="s">
        <v>63</v>
      </c>
      <c r="Q36" s="2"/>
      <c r="R36" s="2" t="s">
        <v>64</v>
      </c>
      <c r="S36" s="2">
        <v>8141302602</v>
      </c>
      <c r="T36" s="2" t="s">
        <v>213</v>
      </c>
      <c r="U36" s="2"/>
      <c r="V36" s="2">
        <v>9983955690</v>
      </c>
      <c r="W36" s="2" t="s">
        <v>214</v>
      </c>
      <c r="X36" s="2">
        <v>60000</v>
      </c>
      <c r="Y36" s="2" t="s">
        <v>66</v>
      </c>
      <c r="Z36" s="2" t="s">
        <v>66</v>
      </c>
      <c r="AA36" s="2" t="s">
        <v>67</v>
      </c>
      <c r="AB36" s="2">
        <v>9</v>
      </c>
      <c r="AC36" s="2" t="s">
        <v>68</v>
      </c>
      <c r="AD36" s="2">
        <v>2</v>
      </c>
    </row>
    <row r="37" spans="1:30" ht="45">
      <c r="A37" s="2">
        <v>4</v>
      </c>
      <c r="B37" s="2" t="s">
        <v>57</v>
      </c>
      <c r="C37" s="2">
        <v>556</v>
      </c>
      <c r="D37" s="2"/>
      <c r="E37" s="2" t="s">
        <v>215</v>
      </c>
      <c r="F37" s="2"/>
      <c r="G37" s="2" t="s">
        <v>203</v>
      </c>
      <c r="H37" s="2" t="s">
        <v>204</v>
      </c>
      <c r="I37" s="2" t="s">
        <v>61</v>
      </c>
      <c r="J37" s="3">
        <v>42558</v>
      </c>
      <c r="K37" s="2"/>
      <c r="L37" s="2"/>
      <c r="M37" s="2">
        <v>33</v>
      </c>
      <c r="N37" s="2">
        <v>33</v>
      </c>
      <c r="O37" s="2" t="s">
        <v>62</v>
      </c>
      <c r="P37" s="2" t="s">
        <v>63</v>
      </c>
      <c r="Q37" s="2"/>
      <c r="R37" s="2" t="s">
        <v>64</v>
      </c>
      <c r="S37" s="2">
        <v>8141302602</v>
      </c>
      <c r="T37" s="2" t="s">
        <v>216</v>
      </c>
      <c r="U37" s="2" t="s">
        <v>217</v>
      </c>
      <c r="V37" s="2">
        <v>9828783775</v>
      </c>
      <c r="W37" s="2" t="s">
        <v>218</v>
      </c>
      <c r="X37" s="2">
        <v>55000</v>
      </c>
      <c r="Y37" s="2" t="s">
        <v>66</v>
      </c>
      <c r="Z37" s="2" t="s">
        <v>66</v>
      </c>
      <c r="AA37" s="2" t="s">
        <v>67</v>
      </c>
      <c r="AB37" s="2">
        <v>8</v>
      </c>
      <c r="AC37" s="2" t="s">
        <v>68</v>
      </c>
      <c r="AD37" s="2">
        <v>0</v>
      </c>
    </row>
    <row r="38" spans="1:30" ht="45">
      <c r="A38" s="2">
        <v>4</v>
      </c>
      <c r="B38" s="2" t="s">
        <v>57</v>
      </c>
      <c r="C38" s="2">
        <v>607</v>
      </c>
      <c r="D38" s="2"/>
      <c r="E38" s="2" t="s">
        <v>219</v>
      </c>
      <c r="F38" s="2"/>
      <c r="G38" s="2" t="s">
        <v>220</v>
      </c>
      <c r="H38" s="2" t="s">
        <v>221</v>
      </c>
      <c r="I38" s="2" t="s">
        <v>77</v>
      </c>
      <c r="J38" s="3">
        <v>41766</v>
      </c>
      <c r="K38" s="2"/>
      <c r="L38" s="2"/>
      <c r="M38" s="2">
        <v>33</v>
      </c>
      <c r="N38" s="2">
        <v>31</v>
      </c>
      <c r="O38" s="2" t="s">
        <v>72</v>
      </c>
      <c r="P38" s="2" t="s">
        <v>63</v>
      </c>
      <c r="Q38" s="2"/>
      <c r="R38" s="2" t="s">
        <v>64</v>
      </c>
      <c r="S38" s="2">
        <v>8141302602</v>
      </c>
      <c r="T38" s="2" t="s">
        <v>222</v>
      </c>
      <c r="U38" s="2"/>
      <c r="V38" s="2">
        <v>8094385710</v>
      </c>
      <c r="W38" s="2" t="s">
        <v>223</v>
      </c>
      <c r="X38" s="2">
        <v>50000</v>
      </c>
      <c r="Y38" s="2" t="s">
        <v>66</v>
      </c>
      <c r="Z38" s="2" t="s">
        <v>66</v>
      </c>
      <c r="AA38" s="2" t="s">
        <v>67</v>
      </c>
      <c r="AB38" s="2">
        <v>10</v>
      </c>
      <c r="AC38" s="2" t="s">
        <v>68</v>
      </c>
      <c r="AD38" s="2">
        <v>3</v>
      </c>
    </row>
    <row r="39" spans="1:30" ht="30">
      <c r="A39" s="2">
        <v>4</v>
      </c>
      <c r="B39" s="2" t="s">
        <v>57</v>
      </c>
      <c r="C39" s="2">
        <v>575</v>
      </c>
      <c r="D39" s="2"/>
      <c r="E39" s="2" t="s">
        <v>224</v>
      </c>
      <c r="F39" s="2"/>
      <c r="G39" s="2" t="s">
        <v>119</v>
      </c>
      <c r="H39" s="2" t="s">
        <v>120</v>
      </c>
      <c r="I39" s="2" t="s">
        <v>77</v>
      </c>
      <c r="J39" s="3">
        <v>41878</v>
      </c>
      <c r="K39" s="2"/>
      <c r="L39" s="2"/>
      <c r="M39" s="2">
        <v>33</v>
      </c>
      <c r="N39" s="2">
        <v>31</v>
      </c>
      <c r="O39" s="2" t="s">
        <v>62</v>
      </c>
      <c r="P39" s="2" t="s">
        <v>63</v>
      </c>
      <c r="Q39" s="2"/>
      <c r="R39" s="2" t="s">
        <v>64</v>
      </c>
      <c r="S39" s="2">
        <v>8141302602</v>
      </c>
      <c r="T39" s="2" t="s">
        <v>225</v>
      </c>
      <c r="U39" s="2" t="s">
        <v>226</v>
      </c>
      <c r="V39" s="2">
        <v>9983611410</v>
      </c>
      <c r="W39" s="2" t="s">
        <v>227</v>
      </c>
      <c r="X39" s="2">
        <v>40000</v>
      </c>
      <c r="Y39" s="2" t="s">
        <v>66</v>
      </c>
      <c r="Z39" s="2" t="s">
        <v>66</v>
      </c>
      <c r="AA39" s="2" t="s">
        <v>67</v>
      </c>
      <c r="AB39" s="2">
        <v>10</v>
      </c>
      <c r="AC39" s="2" t="s">
        <v>68</v>
      </c>
      <c r="AD39" s="2">
        <v>0</v>
      </c>
    </row>
    <row r="40" spans="1:30" ht="30">
      <c r="A40" s="2">
        <v>4</v>
      </c>
      <c r="B40" s="2" t="s">
        <v>57</v>
      </c>
      <c r="C40" s="2">
        <v>559</v>
      </c>
      <c r="D40" s="2"/>
      <c r="E40" s="2" t="s">
        <v>228</v>
      </c>
      <c r="F40" s="2"/>
      <c r="G40" s="2" t="s">
        <v>153</v>
      </c>
      <c r="H40" s="2" t="s">
        <v>154</v>
      </c>
      <c r="I40" s="2" t="s">
        <v>77</v>
      </c>
      <c r="J40" s="3">
        <v>41648</v>
      </c>
      <c r="K40" s="2"/>
      <c r="L40" s="2"/>
      <c r="M40" s="2">
        <v>33</v>
      </c>
      <c r="N40" s="2">
        <v>24</v>
      </c>
      <c r="O40" s="2" t="s">
        <v>62</v>
      </c>
      <c r="P40" s="2" t="s">
        <v>63</v>
      </c>
      <c r="Q40" s="2"/>
      <c r="R40" s="2" t="s">
        <v>64</v>
      </c>
      <c r="S40" s="2">
        <v>8141302602</v>
      </c>
      <c r="T40" s="2" t="s">
        <v>229</v>
      </c>
      <c r="U40" s="2"/>
      <c r="V40" s="2">
        <v>9509671985</v>
      </c>
      <c r="W40" s="2" t="s">
        <v>227</v>
      </c>
      <c r="X40" s="2">
        <v>45000</v>
      </c>
      <c r="Y40" s="2" t="s">
        <v>66</v>
      </c>
      <c r="Z40" s="2" t="s">
        <v>66</v>
      </c>
      <c r="AA40" s="2" t="s">
        <v>67</v>
      </c>
      <c r="AB40" s="2">
        <v>10</v>
      </c>
      <c r="AC40" s="2" t="s">
        <v>68</v>
      </c>
      <c r="AD40" s="2">
        <v>3</v>
      </c>
    </row>
    <row r="41" spans="1:30" ht="45">
      <c r="A41" s="2">
        <v>4</v>
      </c>
      <c r="B41" s="2" t="s">
        <v>57</v>
      </c>
      <c r="C41" s="2">
        <v>558</v>
      </c>
      <c r="D41" s="2"/>
      <c r="E41" s="2" t="s">
        <v>230</v>
      </c>
      <c r="F41" s="2"/>
      <c r="G41" s="2" t="s">
        <v>145</v>
      </c>
      <c r="H41" s="2" t="s">
        <v>146</v>
      </c>
      <c r="I41" s="2" t="s">
        <v>61</v>
      </c>
      <c r="J41" s="3">
        <v>42276</v>
      </c>
      <c r="K41" s="2"/>
      <c r="L41" s="2"/>
      <c r="M41" s="2">
        <v>33</v>
      </c>
      <c r="N41" s="2">
        <v>32</v>
      </c>
      <c r="O41" s="2" t="s">
        <v>62</v>
      </c>
      <c r="P41" s="2" t="s">
        <v>63</v>
      </c>
      <c r="Q41" s="2"/>
      <c r="R41" s="2" t="s">
        <v>64</v>
      </c>
      <c r="S41" s="2">
        <v>8141302602</v>
      </c>
      <c r="T41" s="2" t="s">
        <v>231</v>
      </c>
      <c r="U41" s="2" t="s">
        <v>232</v>
      </c>
      <c r="V41" s="2">
        <v>8696382855</v>
      </c>
      <c r="W41" s="2" t="s">
        <v>233</v>
      </c>
      <c r="X41" s="2">
        <v>50000</v>
      </c>
      <c r="Y41" s="2" t="s">
        <v>66</v>
      </c>
      <c r="Z41" s="2" t="s">
        <v>66</v>
      </c>
      <c r="AA41" s="2" t="s">
        <v>67</v>
      </c>
      <c r="AB41" s="2">
        <v>9</v>
      </c>
      <c r="AC41" s="2" t="s">
        <v>68</v>
      </c>
      <c r="AD41" s="2">
        <v>0</v>
      </c>
    </row>
    <row r="42" spans="1:30" ht="30">
      <c r="A42" s="2">
        <v>4</v>
      </c>
      <c r="B42" s="2" t="s">
        <v>57</v>
      </c>
      <c r="C42" s="2">
        <v>571</v>
      </c>
      <c r="D42" s="2"/>
      <c r="E42" s="2" t="s">
        <v>234</v>
      </c>
      <c r="F42" s="2"/>
      <c r="G42" s="2" t="s">
        <v>235</v>
      </c>
      <c r="H42" s="2" t="s">
        <v>236</v>
      </c>
      <c r="I42" s="2" t="s">
        <v>61</v>
      </c>
      <c r="J42" s="3">
        <v>42545</v>
      </c>
      <c r="K42" s="2"/>
      <c r="L42" s="2"/>
      <c r="M42" s="2">
        <v>33</v>
      </c>
      <c r="N42" s="2">
        <v>32</v>
      </c>
      <c r="O42" s="2" t="s">
        <v>72</v>
      </c>
      <c r="P42" s="2"/>
      <c r="Q42" s="2"/>
      <c r="R42" s="2" t="s">
        <v>64</v>
      </c>
      <c r="S42" s="2">
        <v>8141302602</v>
      </c>
      <c r="T42" s="2" t="s">
        <v>237</v>
      </c>
      <c r="U42" s="2" t="s">
        <v>238</v>
      </c>
      <c r="V42" s="2">
        <v>9828012561</v>
      </c>
      <c r="W42" s="2" t="s">
        <v>239</v>
      </c>
      <c r="X42" s="2">
        <v>45000</v>
      </c>
      <c r="Y42" s="2" t="s">
        <v>66</v>
      </c>
      <c r="Z42" s="2" t="s">
        <v>66</v>
      </c>
      <c r="AA42" s="2"/>
      <c r="AB42" s="2">
        <v>8</v>
      </c>
      <c r="AC42" s="2" t="s">
        <v>68</v>
      </c>
      <c r="AD42" s="2">
        <v>0</v>
      </c>
    </row>
    <row r="43" spans="1:30" ht="30">
      <c r="A43" s="2">
        <v>4</v>
      </c>
      <c r="B43" s="2" t="s">
        <v>57</v>
      </c>
      <c r="C43" s="2">
        <v>615</v>
      </c>
      <c r="D43" s="2"/>
      <c r="E43" s="2" t="s">
        <v>240</v>
      </c>
      <c r="F43" s="2"/>
      <c r="G43" s="2" t="s">
        <v>119</v>
      </c>
      <c r="H43" s="2" t="s">
        <v>241</v>
      </c>
      <c r="I43" s="2" t="s">
        <v>77</v>
      </c>
      <c r="J43" s="3">
        <v>42009</v>
      </c>
      <c r="K43" s="2"/>
      <c r="L43" s="2"/>
      <c r="M43" s="2">
        <v>33</v>
      </c>
      <c r="N43" s="2">
        <v>32</v>
      </c>
      <c r="O43" s="2" t="s">
        <v>72</v>
      </c>
      <c r="P43" s="2" t="s">
        <v>63</v>
      </c>
      <c r="Q43" s="2"/>
      <c r="R43" s="2" t="s">
        <v>64</v>
      </c>
      <c r="S43" s="2">
        <v>8141302602</v>
      </c>
      <c r="T43" s="2" t="s">
        <v>242</v>
      </c>
      <c r="U43" s="2" t="s">
        <v>243</v>
      </c>
      <c r="V43" s="2">
        <v>6350174597</v>
      </c>
      <c r="W43" s="2" t="s">
        <v>244</v>
      </c>
      <c r="X43" s="2">
        <v>60000</v>
      </c>
      <c r="Y43" s="2" t="s">
        <v>66</v>
      </c>
      <c r="Z43" s="2" t="s">
        <v>66</v>
      </c>
      <c r="AA43" s="2" t="s">
        <v>67</v>
      </c>
      <c r="AB43" s="2">
        <v>9</v>
      </c>
      <c r="AC43" s="2" t="s">
        <v>68</v>
      </c>
      <c r="AD43" s="2">
        <v>0</v>
      </c>
    </row>
    <row r="44" spans="1:30" ht="30">
      <c r="A44" s="2">
        <v>4</v>
      </c>
      <c r="B44" s="2" t="s">
        <v>57</v>
      </c>
      <c r="C44" s="2">
        <v>585</v>
      </c>
      <c r="D44" s="2"/>
      <c r="E44" s="2" t="s">
        <v>245</v>
      </c>
      <c r="F44" s="2"/>
      <c r="G44" s="2" t="s">
        <v>246</v>
      </c>
      <c r="H44" s="2" t="s">
        <v>247</v>
      </c>
      <c r="I44" s="2" t="s">
        <v>77</v>
      </c>
      <c r="J44" s="3">
        <v>42378</v>
      </c>
      <c r="K44" s="2"/>
      <c r="L44" s="2"/>
      <c r="M44" s="2">
        <v>33</v>
      </c>
      <c r="N44" s="2">
        <v>15</v>
      </c>
      <c r="O44" s="2" t="s">
        <v>62</v>
      </c>
      <c r="P44" s="2" t="s">
        <v>63</v>
      </c>
      <c r="Q44" s="2"/>
      <c r="R44" s="2" t="s">
        <v>64</v>
      </c>
      <c r="S44" s="2">
        <v>8141302602</v>
      </c>
      <c r="T44" s="2" t="s">
        <v>248</v>
      </c>
      <c r="U44" s="2"/>
      <c r="V44" s="2">
        <v>9983800626</v>
      </c>
      <c r="W44" s="2" t="s">
        <v>227</v>
      </c>
      <c r="X44" s="2">
        <v>300000</v>
      </c>
      <c r="Y44" s="2" t="s">
        <v>66</v>
      </c>
      <c r="Z44" s="2" t="s">
        <v>66</v>
      </c>
      <c r="AA44" s="2" t="s">
        <v>67</v>
      </c>
      <c r="AB44" s="2">
        <v>8</v>
      </c>
      <c r="AC44" s="2" t="s">
        <v>68</v>
      </c>
      <c r="AD44" s="2">
        <v>3</v>
      </c>
    </row>
    <row r="45" spans="1:30" ht="30">
      <c r="A45" s="2">
        <v>4</v>
      </c>
      <c r="B45" s="2" t="s">
        <v>57</v>
      </c>
      <c r="C45" s="2">
        <v>583</v>
      </c>
      <c r="D45" s="2"/>
      <c r="E45" s="2" t="s">
        <v>249</v>
      </c>
      <c r="F45" s="2"/>
      <c r="G45" s="2" t="s">
        <v>250</v>
      </c>
      <c r="H45" s="2" t="s">
        <v>128</v>
      </c>
      <c r="I45" s="2" t="s">
        <v>77</v>
      </c>
      <c r="J45" s="3">
        <v>41557</v>
      </c>
      <c r="K45" s="2"/>
      <c r="L45" s="2"/>
      <c r="M45" s="2">
        <v>33</v>
      </c>
      <c r="N45" s="2">
        <v>27</v>
      </c>
      <c r="O45" s="2" t="s">
        <v>62</v>
      </c>
      <c r="P45" s="2" t="s">
        <v>63</v>
      </c>
      <c r="Q45" s="2"/>
      <c r="R45" s="2" t="s">
        <v>64</v>
      </c>
      <c r="S45" s="2">
        <v>8141302602</v>
      </c>
      <c r="T45" s="2" t="s">
        <v>251</v>
      </c>
      <c r="U45" s="2" t="s">
        <v>252</v>
      </c>
      <c r="V45" s="2">
        <v>8696053790</v>
      </c>
      <c r="W45" s="2" t="s">
        <v>253</v>
      </c>
      <c r="X45" s="2">
        <v>45000</v>
      </c>
      <c r="Y45" s="2" t="s">
        <v>66</v>
      </c>
      <c r="Z45" s="2" t="s">
        <v>66</v>
      </c>
      <c r="AA45" s="2" t="s">
        <v>67</v>
      </c>
      <c r="AB45" s="2">
        <v>11</v>
      </c>
      <c r="AC45" s="2" t="s">
        <v>68</v>
      </c>
      <c r="AD45" s="2">
        <v>3</v>
      </c>
    </row>
    <row r="46" spans="1:30" ht="30">
      <c r="A46" s="2">
        <v>4</v>
      </c>
      <c r="B46" s="2" t="s">
        <v>57</v>
      </c>
      <c r="C46" s="2">
        <v>576</v>
      </c>
      <c r="D46" s="2"/>
      <c r="E46" s="2" t="s">
        <v>254</v>
      </c>
      <c r="F46" s="2"/>
      <c r="G46" s="2" t="s">
        <v>255</v>
      </c>
      <c r="H46" s="2" t="s">
        <v>256</v>
      </c>
      <c r="I46" s="2" t="s">
        <v>77</v>
      </c>
      <c r="J46" s="3">
        <v>42209</v>
      </c>
      <c r="K46" s="2"/>
      <c r="L46" s="2"/>
      <c r="M46" s="2">
        <v>33</v>
      </c>
      <c r="N46" s="2">
        <v>33</v>
      </c>
      <c r="O46" s="2" t="s">
        <v>72</v>
      </c>
      <c r="P46" s="2" t="s">
        <v>63</v>
      </c>
      <c r="Q46" s="2"/>
      <c r="R46" s="2" t="s">
        <v>64</v>
      </c>
      <c r="S46" s="2">
        <v>8141302602</v>
      </c>
      <c r="T46" s="2" t="s">
        <v>257</v>
      </c>
      <c r="U46" s="2"/>
      <c r="V46" s="2">
        <v>7878384665</v>
      </c>
      <c r="W46" s="2" t="s">
        <v>227</v>
      </c>
      <c r="X46" s="2">
        <v>55000</v>
      </c>
      <c r="Y46" s="2" t="s">
        <v>66</v>
      </c>
      <c r="Z46" s="2" t="s">
        <v>66</v>
      </c>
      <c r="AA46" s="2" t="s">
        <v>67</v>
      </c>
      <c r="AB46" s="2">
        <v>9</v>
      </c>
      <c r="AC46" s="2" t="s">
        <v>68</v>
      </c>
      <c r="AD46" s="2">
        <v>3</v>
      </c>
    </row>
    <row r="47" spans="1:30" ht="30">
      <c r="A47" s="2">
        <v>4</v>
      </c>
      <c r="B47" s="2" t="s">
        <v>57</v>
      </c>
      <c r="C47" s="2">
        <v>570</v>
      </c>
      <c r="D47" s="2"/>
      <c r="E47" s="2" t="s">
        <v>258</v>
      </c>
      <c r="F47" s="2"/>
      <c r="G47" s="2" t="s">
        <v>259</v>
      </c>
      <c r="H47" s="2" t="s">
        <v>114</v>
      </c>
      <c r="I47" s="2" t="s">
        <v>61</v>
      </c>
      <c r="J47" s="3">
        <v>42277</v>
      </c>
      <c r="K47" s="2"/>
      <c r="L47" s="2"/>
      <c r="M47" s="2">
        <v>33</v>
      </c>
      <c r="N47" s="2">
        <v>30</v>
      </c>
      <c r="O47" s="2" t="s">
        <v>101</v>
      </c>
      <c r="P47" s="2" t="s">
        <v>63</v>
      </c>
      <c r="Q47" s="2"/>
      <c r="R47" s="2" t="s">
        <v>64</v>
      </c>
      <c r="S47" s="2">
        <v>8141302602</v>
      </c>
      <c r="T47" s="2" t="s">
        <v>260</v>
      </c>
      <c r="U47" s="2"/>
      <c r="V47" s="2">
        <v>8306697438</v>
      </c>
      <c r="W47" s="2" t="s">
        <v>227</v>
      </c>
      <c r="X47" s="2">
        <v>40000</v>
      </c>
      <c r="Y47" s="2" t="s">
        <v>66</v>
      </c>
      <c r="Z47" s="2" t="s">
        <v>66</v>
      </c>
      <c r="AA47" s="2" t="s">
        <v>67</v>
      </c>
      <c r="AB47" s="2">
        <v>9</v>
      </c>
      <c r="AC47" s="2" t="s">
        <v>68</v>
      </c>
      <c r="AD47" s="2">
        <v>1</v>
      </c>
    </row>
    <row r="48" spans="1:30" ht="30">
      <c r="A48" s="2">
        <v>4</v>
      </c>
      <c r="B48" s="2" t="s">
        <v>57</v>
      </c>
      <c r="C48" s="2">
        <v>586</v>
      </c>
      <c r="D48" s="2"/>
      <c r="E48" s="2" t="s">
        <v>261</v>
      </c>
      <c r="F48" s="2"/>
      <c r="G48" s="2" t="s">
        <v>262</v>
      </c>
      <c r="H48" s="2" t="s">
        <v>263</v>
      </c>
      <c r="I48" s="2" t="s">
        <v>77</v>
      </c>
      <c r="J48" s="3">
        <v>42590</v>
      </c>
      <c r="K48" s="2"/>
      <c r="L48" s="2"/>
      <c r="M48" s="2">
        <v>33</v>
      </c>
      <c r="N48" s="2">
        <v>32</v>
      </c>
      <c r="O48" s="2" t="s">
        <v>72</v>
      </c>
      <c r="P48" s="2" t="s">
        <v>63</v>
      </c>
      <c r="Q48" s="2"/>
      <c r="R48" s="2" t="s">
        <v>64</v>
      </c>
      <c r="S48" s="2">
        <v>8141302602</v>
      </c>
      <c r="T48" s="2" t="s">
        <v>264</v>
      </c>
      <c r="U48" s="2"/>
      <c r="V48" s="2">
        <v>9772947761</v>
      </c>
      <c r="W48" s="2" t="s">
        <v>265</v>
      </c>
      <c r="X48" s="2">
        <v>300000</v>
      </c>
      <c r="Y48" s="2" t="s">
        <v>66</v>
      </c>
      <c r="Z48" s="2" t="s">
        <v>66</v>
      </c>
      <c r="AA48" s="2" t="s">
        <v>67</v>
      </c>
      <c r="AB48" s="2">
        <v>8</v>
      </c>
      <c r="AC48" s="2" t="s">
        <v>68</v>
      </c>
      <c r="AD48" s="2">
        <v>3</v>
      </c>
    </row>
    <row r="49" spans="1:30" ht="30">
      <c r="A49" s="2">
        <v>4</v>
      </c>
      <c r="B49" s="2" t="s">
        <v>57</v>
      </c>
      <c r="C49" s="2">
        <v>606</v>
      </c>
      <c r="D49" s="2"/>
      <c r="E49" s="2" t="s">
        <v>266</v>
      </c>
      <c r="F49" s="2"/>
      <c r="G49" s="2" t="s">
        <v>207</v>
      </c>
      <c r="H49" s="2" t="s">
        <v>208</v>
      </c>
      <c r="I49" s="2" t="s">
        <v>61</v>
      </c>
      <c r="J49" s="3">
        <v>42078</v>
      </c>
      <c r="K49" s="2"/>
      <c r="L49" s="2"/>
      <c r="M49" s="2">
        <v>33</v>
      </c>
      <c r="N49" s="2">
        <v>33</v>
      </c>
      <c r="O49" s="2" t="s">
        <v>83</v>
      </c>
      <c r="P49" s="2" t="s">
        <v>63</v>
      </c>
      <c r="Q49" s="2"/>
      <c r="R49" s="2" t="s">
        <v>64</v>
      </c>
      <c r="S49" s="2">
        <v>8141302602</v>
      </c>
      <c r="T49" s="2" t="s">
        <v>267</v>
      </c>
      <c r="U49" s="2"/>
      <c r="V49" s="2">
        <v>9549307499</v>
      </c>
      <c r="W49" s="2" t="s">
        <v>139</v>
      </c>
      <c r="X49" s="2">
        <v>50000</v>
      </c>
      <c r="Y49" s="2" t="s">
        <v>66</v>
      </c>
      <c r="Z49" s="2" t="s">
        <v>66</v>
      </c>
      <c r="AA49" s="2" t="s">
        <v>67</v>
      </c>
      <c r="AB49" s="2">
        <v>9</v>
      </c>
      <c r="AC49" s="2" t="s">
        <v>68</v>
      </c>
      <c r="AD49" s="2">
        <v>0</v>
      </c>
    </row>
    <row r="50" spans="1:30" ht="45">
      <c r="A50" s="2">
        <v>4</v>
      </c>
      <c r="B50" s="2" t="s">
        <v>57</v>
      </c>
      <c r="C50" s="2">
        <v>560</v>
      </c>
      <c r="D50" s="2"/>
      <c r="E50" s="2" t="s">
        <v>268</v>
      </c>
      <c r="F50" s="2"/>
      <c r="G50" s="2" t="s">
        <v>153</v>
      </c>
      <c r="H50" s="2" t="s">
        <v>154</v>
      </c>
      <c r="I50" s="2" t="s">
        <v>77</v>
      </c>
      <c r="J50" s="3">
        <v>42244</v>
      </c>
      <c r="K50" s="2"/>
      <c r="L50" s="2"/>
      <c r="M50" s="2">
        <v>33</v>
      </c>
      <c r="N50" s="2">
        <v>11</v>
      </c>
      <c r="O50" s="2" t="s">
        <v>62</v>
      </c>
      <c r="P50" s="2" t="s">
        <v>63</v>
      </c>
      <c r="Q50" s="2"/>
      <c r="R50" s="2" t="s">
        <v>64</v>
      </c>
      <c r="S50" s="2">
        <v>8141302602</v>
      </c>
      <c r="T50" s="2" t="s">
        <v>269</v>
      </c>
      <c r="U50" s="2"/>
      <c r="V50" s="2">
        <v>9509671985</v>
      </c>
      <c r="W50" s="2" t="s">
        <v>270</v>
      </c>
      <c r="X50" s="2">
        <v>45000</v>
      </c>
      <c r="Y50" s="2" t="s">
        <v>66</v>
      </c>
      <c r="Z50" s="2" t="s">
        <v>66</v>
      </c>
      <c r="AA50" s="2" t="s">
        <v>67</v>
      </c>
      <c r="AB50" s="2">
        <v>9</v>
      </c>
      <c r="AC50" s="2" t="s">
        <v>68</v>
      </c>
      <c r="AD50" s="2">
        <v>3</v>
      </c>
    </row>
    <row r="51" spans="1:30" ht="45">
      <c r="A51" s="2">
        <v>5</v>
      </c>
      <c r="B51" s="2" t="s">
        <v>57</v>
      </c>
      <c r="C51" s="2">
        <v>510</v>
      </c>
      <c r="D51" s="2"/>
      <c r="E51" s="2" t="s">
        <v>271</v>
      </c>
      <c r="F51" s="2"/>
      <c r="G51" s="2" t="s">
        <v>272</v>
      </c>
      <c r="H51" s="2" t="s">
        <v>273</v>
      </c>
      <c r="I51" s="2" t="s">
        <v>61</v>
      </c>
      <c r="J51" s="3">
        <v>41646</v>
      </c>
      <c r="K51" s="2"/>
      <c r="L51" s="2"/>
      <c r="M51" s="2">
        <v>33</v>
      </c>
      <c r="N51" s="2">
        <v>0</v>
      </c>
      <c r="O51" s="2" t="s">
        <v>83</v>
      </c>
      <c r="P51" s="2" t="s">
        <v>63</v>
      </c>
      <c r="Q51" s="2"/>
      <c r="R51" s="2" t="s">
        <v>64</v>
      </c>
      <c r="S51" s="2">
        <v>8141302602</v>
      </c>
      <c r="T51" s="2" t="s">
        <v>274</v>
      </c>
      <c r="U51" s="2" t="s">
        <v>275</v>
      </c>
      <c r="V51" s="2">
        <v>9783748734</v>
      </c>
      <c r="W51" s="2" t="s">
        <v>276</v>
      </c>
      <c r="X51" s="2">
        <v>0</v>
      </c>
      <c r="Y51" s="2" t="s">
        <v>66</v>
      </c>
      <c r="Z51" s="2" t="s">
        <v>66</v>
      </c>
      <c r="AA51" s="2" t="s">
        <v>67</v>
      </c>
      <c r="AB51" s="2">
        <v>10</v>
      </c>
      <c r="AC51" s="2" t="s">
        <v>68</v>
      </c>
      <c r="AD51" s="2">
        <v>0</v>
      </c>
    </row>
    <row r="52" spans="1:30" ht="45">
      <c r="A52" s="2">
        <v>5</v>
      </c>
      <c r="B52" s="2" t="s">
        <v>57</v>
      </c>
      <c r="C52" s="2">
        <v>536</v>
      </c>
      <c r="D52" s="2"/>
      <c r="E52" s="2" t="s">
        <v>277</v>
      </c>
      <c r="F52" s="2"/>
      <c r="G52" s="2" t="s">
        <v>278</v>
      </c>
      <c r="H52" s="2" t="s">
        <v>279</v>
      </c>
      <c r="I52" s="2" t="s">
        <v>61</v>
      </c>
      <c r="J52" s="3">
        <v>41699</v>
      </c>
      <c r="K52" s="2"/>
      <c r="L52" s="2"/>
      <c r="M52" s="2">
        <v>33</v>
      </c>
      <c r="N52" s="2">
        <v>6</v>
      </c>
      <c r="O52" s="2" t="s">
        <v>101</v>
      </c>
      <c r="P52" s="2" t="s">
        <v>63</v>
      </c>
      <c r="Q52" s="2"/>
      <c r="R52" s="2" t="s">
        <v>64</v>
      </c>
      <c r="S52" s="2">
        <v>8141302602</v>
      </c>
      <c r="T52" s="2" t="s">
        <v>280</v>
      </c>
      <c r="U52" s="2" t="s">
        <v>281</v>
      </c>
      <c r="V52" s="2">
        <v>9983087312</v>
      </c>
      <c r="W52" s="2" t="s">
        <v>282</v>
      </c>
      <c r="X52" s="2">
        <v>42000</v>
      </c>
      <c r="Y52" s="2" t="s">
        <v>66</v>
      </c>
      <c r="Z52" s="2" t="s">
        <v>66</v>
      </c>
      <c r="AA52" s="2" t="s">
        <v>67</v>
      </c>
      <c r="AB52" s="2">
        <v>10</v>
      </c>
      <c r="AC52" s="2" t="s">
        <v>68</v>
      </c>
      <c r="AD52" s="2">
        <v>3</v>
      </c>
    </row>
    <row r="53" spans="1:30" ht="30">
      <c r="A53" s="2">
        <v>5</v>
      </c>
      <c r="B53" s="2" t="s">
        <v>57</v>
      </c>
      <c r="C53" s="2">
        <v>595</v>
      </c>
      <c r="D53" s="2"/>
      <c r="E53" s="2" t="s">
        <v>283</v>
      </c>
      <c r="F53" s="2"/>
      <c r="G53" s="2" t="s">
        <v>75</v>
      </c>
      <c r="H53" s="2" t="s">
        <v>76</v>
      </c>
      <c r="I53" s="2" t="s">
        <v>77</v>
      </c>
      <c r="J53" s="3">
        <v>42229</v>
      </c>
      <c r="K53" s="2"/>
      <c r="L53" s="2"/>
      <c r="M53" s="2">
        <v>33</v>
      </c>
      <c r="N53" s="2">
        <v>6</v>
      </c>
      <c r="O53" s="2" t="s">
        <v>72</v>
      </c>
      <c r="P53" s="2" t="s">
        <v>63</v>
      </c>
      <c r="Q53" s="2"/>
      <c r="R53" s="2" t="s">
        <v>64</v>
      </c>
      <c r="S53" s="2">
        <v>8141302602</v>
      </c>
      <c r="T53" s="2" t="s">
        <v>284</v>
      </c>
      <c r="U53" s="2"/>
      <c r="V53" s="2">
        <v>8279243889</v>
      </c>
      <c r="W53" s="2" t="s">
        <v>285</v>
      </c>
      <c r="X53" s="2">
        <v>50000</v>
      </c>
      <c r="Y53" s="2" t="s">
        <v>66</v>
      </c>
      <c r="Z53" s="2" t="s">
        <v>66</v>
      </c>
      <c r="AA53" s="2" t="s">
        <v>67</v>
      </c>
      <c r="AB53" s="2">
        <v>9</v>
      </c>
      <c r="AC53" s="2" t="s">
        <v>68</v>
      </c>
      <c r="AD53" s="2">
        <v>3</v>
      </c>
    </row>
    <row r="54" spans="1:30" ht="30">
      <c r="A54" s="2">
        <v>5</v>
      </c>
      <c r="B54" s="2" t="s">
        <v>57</v>
      </c>
      <c r="C54" s="2">
        <v>630</v>
      </c>
      <c r="D54" s="2"/>
      <c r="E54" s="2" t="s">
        <v>286</v>
      </c>
      <c r="F54" s="2"/>
      <c r="G54" s="2" t="s">
        <v>119</v>
      </c>
      <c r="H54" s="2" t="s">
        <v>287</v>
      </c>
      <c r="I54" s="2" t="s">
        <v>61</v>
      </c>
      <c r="J54" s="3">
        <v>41709</v>
      </c>
      <c r="K54" s="2"/>
      <c r="L54" s="2"/>
      <c r="M54" s="2">
        <v>33</v>
      </c>
      <c r="N54" s="2">
        <v>6</v>
      </c>
      <c r="O54" s="2" t="s">
        <v>72</v>
      </c>
      <c r="P54" s="2" t="s">
        <v>63</v>
      </c>
      <c r="Q54" s="2"/>
      <c r="R54" s="2" t="s">
        <v>64</v>
      </c>
      <c r="S54" s="2">
        <v>8141302602</v>
      </c>
      <c r="T54" s="2" t="s">
        <v>288</v>
      </c>
      <c r="U54" s="2"/>
      <c r="V54" s="2">
        <v>9772857491</v>
      </c>
      <c r="W54" s="2" t="s">
        <v>129</v>
      </c>
      <c r="X54" s="2">
        <v>60000</v>
      </c>
      <c r="Y54" s="2" t="s">
        <v>66</v>
      </c>
      <c r="Z54" s="2" t="s">
        <v>66</v>
      </c>
      <c r="AA54" s="2" t="s">
        <v>67</v>
      </c>
      <c r="AB54" s="2">
        <v>10</v>
      </c>
      <c r="AC54" s="2" t="s">
        <v>68</v>
      </c>
      <c r="AD54" s="2">
        <v>3</v>
      </c>
    </row>
    <row r="55" spans="1:30" ht="30">
      <c r="A55" s="2">
        <v>5</v>
      </c>
      <c r="B55" s="2" t="s">
        <v>57</v>
      </c>
      <c r="C55" s="2">
        <v>567</v>
      </c>
      <c r="D55" s="2"/>
      <c r="E55" s="2" t="s">
        <v>289</v>
      </c>
      <c r="F55" s="2"/>
      <c r="G55" s="2" t="s">
        <v>290</v>
      </c>
      <c r="H55" s="2" t="s">
        <v>291</v>
      </c>
      <c r="I55" s="2" t="s">
        <v>77</v>
      </c>
      <c r="J55" s="3">
        <v>41792</v>
      </c>
      <c r="K55" s="2"/>
      <c r="L55" s="2"/>
      <c r="M55" s="2">
        <v>33</v>
      </c>
      <c r="N55" s="2">
        <v>7</v>
      </c>
      <c r="O55" s="2" t="s">
        <v>72</v>
      </c>
      <c r="P55" s="2" t="s">
        <v>63</v>
      </c>
      <c r="Q55" s="2"/>
      <c r="R55" s="2" t="s">
        <v>64</v>
      </c>
      <c r="S55" s="2">
        <v>8141302602</v>
      </c>
      <c r="T55" s="2" t="s">
        <v>292</v>
      </c>
      <c r="U55" s="2" t="s">
        <v>293</v>
      </c>
      <c r="V55" s="2">
        <v>8094225473</v>
      </c>
      <c r="W55" s="2" t="s">
        <v>227</v>
      </c>
      <c r="X55" s="2">
        <v>50000</v>
      </c>
      <c r="Y55" s="2" t="s">
        <v>66</v>
      </c>
      <c r="Z55" s="2" t="s">
        <v>66</v>
      </c>
      <c r="AA55" s="2" t="s">
        <v>67</v>
      </c>
      <c r="AB55" s="2">
        <v>10</v>
      </c>
      <c r="AC55" s="2" t="s">
        <v>68</v>
      </c>
      <c r="AD55" s="2">
        <v>3</v>
      </c>
    </row>
    <row r="56" spans="1:30" ht="45">
      <c r="A56" s="2">
        <v>5</v>
      </c>
      <c r="B56" s="2" t="s">
        <v>57</v>
      </c>
      <c r="C56" s="2">
        <v>519</v>
      </c>
      <c r="D56" s="2"/>
      <c r="E56" s="2" t="s">
        <v>294</v>
      </c>
      <c r="F56" s="2"/>
      <c r="G56" s="2" t="s">
        <v>189</v>
      </c>
      <c r="H56" s="2" t="s">
        <v>190</v>
      </c>
      <c r="I56" s="2" t="s">
        <v>77</v>
      </c>
      <c r="J56" s="3">
        <v>42254</v>
      </c>
      <c r="K56" s="2"/>
      <c r="L56" s="2"/>
      <c r="M56" s="2">
        <v>33</v>
      </c>
      <c r="N56" s="2">
        <v>2</v>
      </c>
      <c r="O56" s="2" t="s">
        <v>62</v>
      </c>
      <c r="P56" s="2" t="s">
        <v>63</v>
      </c>
      <c r="Q56" s="2"/>
      <c r="R56" s="2" t="s">
        <v>64</v>
      </c>
      <c r="S56" s="2">
        <v>8141302602</v>
      </c>
      <c r="T56" s="2" t="s">
        <v>295</v>
      </c>
      <c r="U56" s="2" t="s">
        <v>296</v>
      </c>
      <c r="V56" s="2">
        <v>9982671909</v>
      </c>
      <c r="W56" s="2" t="s">
        <v>297</v>
      </c>
      <c r="X56" s="2">
        <v>36000</v>
      </c>
      <c r="Y56" s="2" t="s">
        <v>66</v>
      </c>
      <c r="Z56" s="2" t="s">
        <v>66</v>
      </c>
      <c r="AA56" s="2" t="s">
        <v>67</v>
      </c>
      <c r="AB56" s="2">
        <v>9</v>
      </c>
      <c r="AC56" s="2" t="s">
        <v>68</v>
      </c>
      <c r="AD56" s="2">
        <v>3</v>
      </c>
    </row>
    <row r="57" spans="1:30" ht="30">
      <c r="A57" s="2">
        <v>5</v>
      </c>
      <c r="B57" s="2" t="s">
        <v>57</v>
      </c>
      <c r="C57" s="2">
        <v>664</v>
      </c>
      <c r="D57" s="2"/>
      <c r="E57" s="2" t="s">
        <v>298</v>
      </c>
      <c r="F57" s="2"/>
      <c r="G57" s="2" t="s">
        <v>299</v>
      </c>
      <c r="H57" s="2" t="s">
        <v>300</v>
      </c>
      <c r="I57" s="2" t="s">
        <v>77</v>
      </c>
      <c r="J57" s="3">
        <v>42240</v>
      </c>
      <c r="K57" s="2"/>
      <c r="L57" s="2"/>
      <c r="M57" s="2">
        <v>33</v>
      </c>
      <c r="N57" s="2">
        <v>6</v>
      </c>
      <c r="O57" s="2" t="s">
        <v>101</v>
      </c>
      <c r="P57" s="2"/>
      <c r="Q57" s="2"/>
      <c r="R57" s="2" t="s">
        <v>64</v>
      </c>
      <c r="S57" s="2">
        <v>8141302602</v>
      </c>
      <c r="T57" s="2" t="s">
        <v>301</v>
      </c>
      <c r="U57" s="2"/>
      <c r="V57" s="2">
        <v>9828455982</v>
      </c>
      <c r="W57" s="2" t="s">
        <v>227</v>
      </c>
      <c r="X57" s="2">
        <v>60000</v>
      </c>
      <c r="Y57" s="2" t="s">
        <v>66</v>
      </c>
      <c r="Z57" s="2" t="s">
        <v>66</v>
      </c>
      <c r="AA57" s="2"/>
      <c r="AB57" s="2">
        <v>9</v>
      </c>
      <c r="AC57" s="2" t="s">
        <v>68</v>
      </c>
      <c r="AD57" s="2">
        <v>3</v>
      </c>
    </row>
    <row r="58" spans="1:30" ht="30">
      <c r="A58" s="2">
        <v>5</v>
      </c>
      <c r="B58" s="2" t="s">
        <v>57</v>
      </c>
      <c r="C58" s="2">
        <v>554</v>
      </c>
      <c r="D58" s="2"/>
      <c r="E58" s="2" t="s">
        <v>302</v>
      </c>
      <c r="F58" s="2"/>
      <c r="G58" s="2" t="s">
        <v>303</v>
      </c>
      <c r="H58" s="2" t="s">
        <v>304</v>
      </c>
      <c r="I58" s="2" t="s">
        <v>77</v>
      </c>
      <c r="J58" s="3">
        <v>42135</v>
      </c>
      <c r="K58" s="2"/>
      <c r="L58" s="2"/>
      <c r="M58" s="2">
        <v>33</v>
      </c>
      <c r="N58" s="2">
        <v>7</v>
      </c>
      <c r="O58" s="2" t="s">
        <v>62</v>
      </c>
      <c r="P58" s="2" t="s">
        <v>63</v>
      </c>
      <c r="Q58" s="2"/>
      <c r="R58" s="2" t="s">
        <v>64</v>
      </c>
      <c r="S58" s="2">
        <v>8141302602</v>
      </c>
      <c r="T58" s="2" t="s">
        <v>305</v>
      </c>
      <c r="U58" s="2" t="s">
        <v>306</v>
      </c>
      <c r="V58" s="2">
        <v>9772354057</v>
      </c>
      <c r="W58" s="2" t="s">
        <v>307</v>
      </c>
      <c r="X58" s="2">
        <v>40000</v>
      </c>
      <c r="Y58" s="2" t="s">
        <v>66</v>
      </c>
      <c r="Z58" s="2" t="s">
        <v>66</v>
      </c>
      <c r="AA58" s="2" t="s">
        <v>67</v>
      </c>
      <c r="AB58" s="2">
        <v>9</v>
      </c>
      <c r="AC58" s="2" t="s">
        <v>68</v>
      </c>
      <c r="AD58" s="2">
        <v>2</v>
      </c>
    </row>
    <row r="59" spans="1:30" ht="45">
      <c r="A59" s="2">
        <v>5</v>
      </c>
      <c r="B59" s="2" t="s">
        <v>57</v>
      </c>
      <c r="C59" s="2">
        <v>515</v>
      </c>
      <c r="D59" s="2"/>
      <c r="E59" s="2" t="s">
        <v>308</v>
      </c>
      <c r="F59" s="2"/>
      <c r="G59" s="2" t="s">
        <v>309</v>
      </c>
      <c r="H59" s="2" t="s">
        <v>310</v>
      </c>
      <c r="I59" s="2" t="s">
        <v>61</v>
      </c>
      <c r="J59" s="3">
        <v>42130</v>
      </c>
      <c r="K59" s="2"/>
      <c r="L59" s="2"/>
      <c r="M59" s="2">
        <v>33</v>
      </c>
      <c r="N59" s="2">
        <v>7</v>
      </c>
      <c r="O59" s="2" t="s">
        <v>62</v>
      </c>
      <c r="P59" s="2" t="s">
        <v>63</v>
      </c>
      <c r="Q59" s="2"/>
      <c r="R59" s="2" t="s">
        <v>64</v>
      </c>
      <c r="S59" s="2">
        <v>8141302602</v>
      </c>
      <c r="T59" s="2" t="s">
        <v>311</v>
      </c>
      <c r="U59" s="2" t="s">
        <v>312</v>
      </c>
      <c r="V59" s="2">
        <v>9784174341</v>
      </c>
      <c r="W59" s="2" t="s">
        <v>313</v>
      </c>
      <c r="X59" s="2">
        <v>30000</v>
      </c>
      <c r="Y59" s="2" t="s">
        <v>66</v>
      </c>
      <c r="Z59" s="2" t="s">
        <v>66</v>
      </c>
      <c r="AA59" s="2" t="s">
        <v>67</v>
      </c>
      <c r="AB59" s="2">
        <v>9</v>
      </c>
      <c r="AC59" s="2" t="s">
        <v>68</v>
      </c>
      <c r="AD59" s="2">
        <v>0</v>
      </c>
    </row>
    <row r="60" spans="1:30" ht="30">
      <c r="A60" s="2">
        <v>5</v>
      </c>
      <c r="B60" s="2" t="s">
        <v>57</v>
      </c>
      <c r="C60" s="2">
        <v>549</v>
      </c>
      <c r="D60" s="2"/>
      <c r="E60" s="2" t="s">
        <v>314</v>
      </c>
      <c r="F60" s="2"/>
      <c r="G60" s="2" t="s">
        <v>315</v>
      </c>
      <c r="H60" s="2" t="s">
        <v>316</v>
      </c>
      <c r="I60" s="2" t="s">
        <v>77</v>
      </c>
      <c r="J60" s="3">
        <v>41986</v>
      </c>
      <c r="K60" s="2"/>
      <c r="L60" s="2"/>
      <c r="M60" s="2">
        <v>33</v>
      </c>
      <c r="N60" s="2">
        <v>7</v>
      </c>
      <c r="O60" s="2" t="s">
        <v>72</v>
      </c>
      <c r="P60" s="2" t="s">
        <v>63</v>
      </c>
      <c r="Q60" s="2"/>
      <c r="R60" s="2" t="s">
        <v>64</v>
      </c>
      <c r="S60" s="2">
        <v>8141302602</v>
      </c>
      <c r="T60" s="2" t="s">
        <v>317</v>
      </c>
      <c r="U60" s="2" t="s">
        <v>318</v>
      </c>
      <c r="V60" s="2">
        <v>9610202973</v>
      </c>
      <c r="W60" s="2" t="s">
        <v>319</v>
      </c>
      <c r="X60" s="2">
        <v>45000</v>
      </c>
      <c r="Y60" s="2" t="s">
        <v>66</v>
      </c>
      <c r="Z60" s="2" t="s">
        <v>66</v>
      </c>
      <c r="AA60" s="2" t="s">
        <v>67</v>
      </c>
      <c r="AB60" s="2">
        <v>10</v>
      </c>
      <c r="AC60" s="2" t="s">
        <v>68</v>
      </c>
      <c r="AD60" s="2">
        <v>3</v>
      </c>
    </row>
    <row r="61" spans="1:30" ht="60">
      <c r="A61" s="2">
        <v>5</v>
      </c>
      <c r="B61" s="2" t="s">
        <v>57</v>
      </c>
      <c r="C61" s="2">
        <v>520</v>
      </c>
      <c r="D61" s="2"/>
      <c r="E61" s="2" t="s">
        <v>169</v>
      </c>
      <c r="F61" s="2"/>
      <c r="G61" s="2" t="s">
        <v>320</v>
      </c>
      <c r="H61" s="2" t="s">
        <v>137</v>
      </c>
      <c r="I61" s="2" t="s">
        <v>61</v>
      </c>
      <c r="J61" s="3">
        <v>42235</v>
      </c>
      <c r="K61" s="2"/>
      <c r="L61" s="2"/>
      <c r="M61" s="2">
        <v>33</v>
      </c>
      <c r="N61" s="2">
        <v>6</v>
      </c>
      <c r="O61" s="2" t="s">
        <v>62</v>
      </c>
      <c r="P61" s="2" t="s">
        <v>63</v>
      </c>
      <c r="Q61" s="2"/>
      <c r="R61" s="2" t="s">
        <v>64</v>
      </c>
      <c r="S61" s="2">
        <v>8141302602</v>
      </c>
      <c r="T61" s="2" t="s">
        <v>106</v>
      </c>
      <c r="U61" s="2" t="s">
        <v>321</v>
      </c>
      <c r="V61" s="2">
        <v>9649380596</v>
      </c>
      <c r="W61" s="2" t="s">
        <v>322</v>
      </c>
      <c r="X61" s="2">
        <v>40000</v>
      </c>
      <c r="Y61" s="2" t="s">
        <v>66</v>
      </c>
      <c r="Z61" s="2" t="s">
        <v>66</v>
      </c>
      <c r="AA61" s="2" t="s">
        <v>67</v>
      </c>
      <c r="AB61" s="2">
        <v>9</v>
      </c>
      <c r="AC61" s="2" t="s">
        <v>68</v>
      </c>
      <c r="AD61" s="2">
        <v>3</v>
      </c>
    </row>
    <row r="62" spans="1:30" ht="30">
      <c r="A62" s="2">
        <v>5</v>
      </c>
      <c r="B62" s="2" t="s">
        <v>57</v>
      </c>
      <c r="C62" s="2">
        <v>498</v>
      </c>
      <c r="D62" s="2"/>
      <c r="E62" s="2" t="s">
        <v>323</v>
      </c>
      <c r="F62" s="2"/>
      <c r="G62" s="2" t="s">
        <v>324</v>
      </c>
      <c r="H62" s="2" t="s">
        <v>325</v>
      </c>
      <c r="I62" s="2" t="s">
        <v>77</v>
      </c>
      <c r="J62" s="3">
        <v>41669</v>
      </c>
      <c r="K62" s="2"/>
      <c r="L62" s="2"/>
      <c r="M62" s="2">
        <v>33</v>
      </c>
      <c r="N62" s="2">
        <v>0</v>
      </c>
      <c r="O62" s="2" t="s">
        <v>83</v>
      </c>
      <c r="P62" s="2" t="s">
        <v>63</v>
      </c>
      <c r="Q62" s="2"/>
      <c r="R62" s="2" t="s">
        <v>64</v>
      </c>
      <c r="S62" s="2">
        <v>8141302602</v>
      </c>
      <c r="T62" s="2" t="s">
        <v>326</v>
      </c>
      <c r="U62" s="2" t="s">
        <v>327</v>
      </c>
      <c r="V62" s="2">
        <v>9983108435</v>
      </c>
      <c r="W62" s="2" t="s">
        <v>227</v>
      </c>
      <c r="X62" s="2">
        <v>30000</v>
      </c>
      <c r="Y62" s="2" t="s">
        <v>66</v>
      </c>
      <c r="Z62" s="2" t="s">
        <v>66</v>
      </c>
      <c r="AA62" s="2" t="s">
        <v>67</v>
      </c>
      <c r="AB62" s="2">
        <v>10</v>
      </c>
      <c r="AC62" s="2" t="s">
        <v>68</v>
      </c>
      <c r="AD62" s="2">
        <v>3</v>
      </c>
    </row>
    <row r="63" spans="1:30" ht="45">
      <c r="A63" s="2">
        <v>5</v>
      </c>
      <c r="B63" s="2" t="s">
        <v>57</v>
      </c>
      <c r="C63" s="2">
        <v>534</v>
      </c>
      <c r="D63" s="2"/>
      <c r="E63" s="2" t="s">
        <v>328</v>
      </c>
      <c r="F63" s="2"/>
      <c r="G63" s="2" t="s">
        <v>255</v>
      </c>
      <c r="H63" s="2" t="s">
        <v>256</v>
      </c>
      <c r="I63" s="2" t="s">
        <v>61</v>
      </c>
      <c r="J63" s="3">
        <v>41805</v>
      </c>
      <c r="K63" s="2"/>
      <c r="L63" s="2"/>
      <c r="M63" s="2">
        <v>33</v>
      </c>
      <c r="N63" s="2">
        <v>7</v>
      </c>
      <c r="O63" s="2" t="s">
        <v>72</v>
      </c>
      <c r="P63" s="2" t="s">
        <v>63</v>
      </c>
      <c r="Q63" s="2"/>
      <c r="R63" s="2" t="s">
        <v>64</v>
      </c>
      <c r="S63" s="2">
        <v>8141302602</v>
      </c>
      <c r="T63" s="2" t="s">
        <v>329</v>
      </c>
      <c r="U63" s="2" t="s">
        <v>330</v>
      </c>
      <c r="V63" s="2">
        <v>7878384665</v>
      </c>
      <c r="W63" s="2" t="s">
        <v>331</v>
      </c>
      <c r="X63" s="2">
        <v>36000</v>
      </c>
      <c r="Y63" s="2" t="s">
        <v>66</v>
      </c>
      <c r="Z63" s="2" t="s">
        <v>66</v>
      </c>
      <c r="AA63" s="2" t="s">
        <v>67</v>
      </c>
      <c r="AB63" s="2">
        <v>10</v>
      </c>
      <c r="AC63" s="2" t="s">
        <v>68</v>
      </c>
      <c r="AD63" s="2">
        <v>3</v>
      </c>
    </row>
    <row r="64" spans="1:30" ht="45">
      <c r="A64" s="2">
        <v>5</v>
      </c>
      <c r="B64" s="2" t="s">
        <v>57</v>
      </c>
      <c r="C64" s="2">
        <v>511</v>
      </c>
      <c r="D64" s="2"/>
      <c r="E64" s="2" t="s">
        <v>332</v>
      </c>
      <c r="F64" s="2"/>
      <c r="G64" s="2" t="s">
        <v>333</v>
      </c>
      <c r="H64" s="2" t="s">
        <v>100</v>
      </c>
      <c r="I64" s="2" t="s">
        <v>61</v>
      </c>
      <c r="J64" s="3">
        <v>42101</v>
      </c>
      <c r="K64" s="2"/>
      <c r="L64" s="2"/>
      <c r="M64" s="2">
        <v>33</v>
      </c>
      <c r="N64" s="2">
        <v>7</v>
      </c>
      <c r="O64" s="2" t="s">
        <v>72</v>
      </c>
      <c r="P64" s="2" t="s">
        <v>63</v>
      </c>
      <c r="Q64" s="2"/>
      <c r="R64" s="2" t="s">
        <v>64</v>
      </c>
      <c r="S64" s="2">
        <v>8141302602</v>
      </c>
      <c r="T64" s="2" t="s">
        <v>334</v>
      </c>
      <c r="U64" s="2" t="s">
        <v>335</v>
      </c>
      <c r="V64" s="2">
        <v>8955766582</v>
      </c>
      <c r="W64" s="2" t="s">
        <v>336</v>
      </c>
      <c r="X64" s="2">
        <v>50000</v>
      </c>
      <c r="Y64" s="2" t="s">
        <v>66</v>
      </c>
      <c r="Z64" s="2" t="s">
        <v>66</v>
      </c>
      <c r="AA64" s="2" t="s">
        <v>67</v>
      </c>
      <c r="AB64" s="2">
        <v>9</v>
      </c>
      <c r="AC64" s="2" t="s">
        <v>68</v>
      </c>
      <c r="AD64" s="2">
        <v>0</v>
      </c>
    </row>
    <row r="65" spans="1:30" ht="60">
      <c r="A65" s="2">
        <v>5</v>
      </c>
      <c r="B65" s="2" t="s">
        <v>57</v>
      </c>
      <c r="C65" s="2">
        <v>521</v>
      </c>
      <c r="D65" s="2"/>
      <c r="E65" s="2" t="s">
        <v>337</v>
      </c>
      <c r="F65" s="2"/>
      <c r="G65" s="2" t="s">
        <v>338</v>
      </c>
      <c r="H65" s="2" t="s">
        <v>339</v>
      </c>
      <c r="I65" s="2" t="s">
        <v>77</v>
      </c>
      <c r="J65" s="3">
        <v>42212</v>
      </c>
      <c r="K65" s="2"/>
      <c r="L65" s="2"/>
      <c r="M65" s="2">
        <v>33</v>
      </c>
      <c r="N65" s="2">
        <v>0</v>
      </c>
      <c r="O65" s="2" t="s">
        <v>62</v>
      </c>
      <c r="P65" s="2" t="s">
        <v>63</v>
      </c>
      <c r="Q65" s="2"/>
      <c r="R65" s="2" t="s">
        <v>64</v>
      </c>
      <c r="S65" s="2">
        <v>8141302602</v>
      </c>
      <c r="T65" s="2" t="s">
        <v>340</v>
      </c>
      <c r="U65" s="2" t="s">
        <v>341</v>
      </c>
      <c r="V65" s="2">
        <v>9783327498</v>
      </c>
      <c r="W65" s="2" t="s">
        <v>342</v>
      </c>
      <c r="X65" s="2">
        <v>40000</v>
      </c>
      <c r="Y65" s="2" t="s">
        <v>66</v>
      </c>
      <c r="Z65" s="2" t="s">
        <v>66</v>
      </c>
      <c r="AA65" s="2" t="s">
        <v>67</v>
      </c>
      <c r="AB65" s="2">
        <v>9</v>
      </c>
      <c r="AC65" s="2" t="s">
        <v>68</v>
      </c>
      <c r="AD65" s="2">
        <v>3</v>
      </c>
    </row>
    <row r="66" spans="1:30" ht="30">
      <c r="A66" s="2">
        <v>5</v>
      </c>
      <c r="B66" s="2" t="s">
        <v>57</v>
      </c>
      <c r="C66" s="2">
        <v>566</v>
      </c>
      <c r="D66" s="2"/>
      <c r="E66" s="2" t="s">
        <v>343</v>
      </c>
      <c r="F66" s="2"/>
      <c r="G66" s="2" t="s">
        <v>70</v>
      </c>
      <c r="H66" s="2" t="s">
        <v>287</v>
      </c>
      <c r="I66" s="2" t="s">
        <v>77</v>
      </c>
      <c r="J66" s="3">
        <v>41804</v>
      </c>
      <c r="K66" s="2"/>
      <c r="L66" s="2"/>
      <c r="M66" s="2">
        <v>33</v>
      </c>
      <c r="N66" s="2">
        <v>7</v>
      </c>
      <c r="O66" s="2" t="s">
        <v>72</v>
      </c>
      <c r="P66" s="2" t="s">
        <v>63</v>
      </c>
      <c r="Q66" s="2"/>
      <c r="R66" s="2" t="s">
        <v>64</v>
      </c>
      <c r="S66" s="2">
        <v>8141302602</v>
      </c>
      <c r="T66" s="2" t="s">
        <v>344</v>
      </c>
      <c r="U66" s="2" t="s">
        <v>345</v>
      </c>
      <c r="V66" s="2">
        <v>8094225473</v>
      </c>
      <c r="W66" s="2" t="s">
        <v>346</v>
      </c>
      <c r="X66" s="2">
        <v>50000</v>
      </c>
      <c r="Y66" s="2" t="s">
        <v>66</v>
      </c>
      <c r="Z66" s="2" t="s">
        <v>66</v>
      </c>
      <c r="AA66" s="2" t="s">
        <v>67</v>
      </c>
      <c r="AB66" s="2">
        <v>10</v>
      </c>
      <c r="AC66" s="2" t="s">
        <v>68</v>
      </c>
      <c r="AD66" s="2">
        <v>3</v>
      </c>
    </row>
    <row r="67" spans="1:30" ht="45">
      <c r="A67" s="2">
        <v>6</v>
      </c>
      <c r="B67" s="2" t="s">
        <v>57</v>
      </c>
      <c r="C67" s="2">
        <v>514</v>
      </c>
      <c r="D67" s="359">
        <v>43282</v>
      </c>
      <c r="E67" s="2" t="s">
        <v>347</v>
      </c>
      <c r="F67" s="2"/>
      <c r="G67" s="2" t="s">
        <v>235</v>
      </c>
      <c r="H67" s="2" t="s">
        <v>236</v>
      </c>
      <c r="I67" s="2" t="s">
        <v>61</v>
      </c>
      <c r="J67" s="3">
        <v>41156</v>
      </c>
      <c r="K67" s="2"/>
      <c r="L67" s="2"/>
      <c r="M67" s="2">
        <v>26</v>
      </c>
      <c r="N67" s="2">
        <v>24</v>
      </c>
      <c r="O67" s="2" t="s">
        <v>72</v>
      </c>
      <c r="P67" s="2" t="s">
        <v>63</v>
      </c>
      <c r="Q67" s="2"/>
      <c r="R67" s="2" t="s">
        <v>64</v>
      </c>
      <c r="S67" s="2">
        <v>8141302602</v>
      </c>
      <c r="T67" s="2" t="s">
        <v>348</v>
      </c>
      <c r="U67" s="2" t="s">
        <v>238</v>
      </c>
      <c r="V67" s="2">
        <v>9828012561</v>
      </c>
      <c r="W67" s="2" t="s">
        <v>313</v>
      </c>
      <c r="X67" s="2">
        <v>30000</v>
      </c>
      <c r="Y67" s="2" t="s">
        <v>66</v>
      </c>
      <c r="Z67" s="2" t="s">
        <v>66</v>
      </c>
      <c r="AA67" s="2" t="s">
        <v>67</v>
      </c>
      <c r="AB67" s="2">
        <v>12</v>
      </c>
      <c r="AC67" s="2" t="s">
        <v>68</v>
      </c>
      <c r="AD67" s="2">
        <v>0</v>
      </c>
    </row>
    <row r="68" spans="1:30" ht="30">
      <c r="A68" s="2">
        <v>6</v>
      </c>
      <c r="B68" s="2" t="s">
        <v>57</v>
      </c>
      <c r="C68" s="2">
        <v>590</v>
      </c>
      <c r="D68" s="2"/>
      <c r="E68" s="2" t="s">
        <v>349</v>
      </c>
      <c r="F68" s="2"/>
      <c r="G68" s="2" t="s">
        <v>220</v>
      </c>
      <c r="H68" s="2" t="s">
        <v>221</v>
      </c>
      <c r="I68" s="2" t="s">
        <v>61</v>
      </c>
      <c r="J68" s="3">
        <v>40695</v>
      </c>
      <c r="K68" s="2"/>
      <c r="L68" s="2"/>
      <c r="M68" s="2">
        <v>26</v>
      </c>
      <c r="N68" s="2">
        <v>19</v>
      </c>
      <c r="O68" s="2" t="s">
        <v>72</v>
      </c>
      <c r="P68" s="2" t="s">
        <v>63</v>
      </c>
      <c r="Q68" s="2"/>
      <c r="R68" s="2" t="s">
        <v>64</v>
      </c>
      <c r="S68" s="2">
        <v>8141302602</v>
      </c>
      <c r="T68" s="2" t="s">
        <v>350</v>
      </c>
      <c r="U68" s="2"/>
      <c r="V68" s="2">
        <v>8094385710</v>
      </c>
      <c r="W68" s="2" t="s">
        <v>346</v>
      </c>
      <c r="X68" s="2">
        <v>45000</v>
      </c>
      <c r="Y68" s="2" t="s">
        <v>66</v>
      </c>
      <c r="Z68" s="2" t="s">
        <v>66</v>
      </c>
      <c r="AA68" s="2" t="s">
        <v>67</v>
      </c>
      <c r="AB68" s="2">
        <v>13</v>
      </c>
      <c r="AC68" s="2" t="s">
        <v>68</v>
      </c>
      <c r="AD68" s="2">
        <v>3</v>
      </c>
    </row>
    <row r="69" spans="1:30" ht="30">
      <c r="A69" s="2">
        <v>6</v>
      </c>
      <c r="B69" s="2" t="s">
        <v>57</v>
      </c>
      <c r="C69" s="2">
        <v>505</v>
      </c>
      <c r="D69" s="2"/>
      <c r="E69" s="2" t="s">
        <v>351</v>
      </c>
      <c r="F69" s="2"/>
      <c r="G69" s="2" t="s">
        <v>189</v>
      </c>
      <c r="H69" s="2" t="s">
        <v>190</v>
      </c>
      <c r="I69" s="2" t="s">
        <v>77</v>
      </c>
      <c r="J69" s="3">
        <v>41769</v>
      </c>
      <c r="K69" s="2"/>
      <c r="L69" s="2"/>
      <c r="M69" s="2">
        <v>26</v>
      </c>
      <c r="N69" s="2">
        <v>7</v>
      </c>
      <c r="O69" s="2" t="s">
        <v>62</v>
      </c>
      <c r="P69" s="2" t="s">
        <v>63</v>
      </c>
      <c r="Q69" s="2"/>
      <c r="R69" s="2" t="s">
        <v>64</v>
      </c>
      <c r="S69" s="2">
        <v>8141302602</v>
      </c>
      <c r="T69" s="2" t="s">
        <v>352</v>
      </c>
      <c r="U69" s="2" t="s">
        <v>353</v>
      </c>
      <c r="V69" s="2">
        <v>9982671909</v>
      </c>
      <c r="W69" s="2" t="s">
        <v>227</v>
      </c>
      <c r="X69" s="2">
        <v>42000</v>
      </c>
      <c r="Y69" s="2" t="s">
        <v>66</v>
      </c>
      <c r="Z69" s="2" t="s">
        <v>66</v>
      </c>
      <c r="AA69" s="2" t="s">
        <v>67</v>
      </c>
      <c r="AB69" s="2">
        <v>10</v>
      </c>
      <c r="AC69" s="2" t="s">
        <v>68</v>
      </c>
      <c r="AD69" s="2">
        <v>3</v>
      </c>
    </row>
    <row r="70" spans="1:30" ht="30">
      <c r="A70" s="2">
        <v>6</v>
      </c>
      <c r="B70" s="2" t="s">
        <v>57</v>
      </c>
      <c r="C70" s="2">
        <v>490</v>
      </c>
      <c r="D70" s="2"/>
      <c r="E70" s="2" t="s">
        <v>354</v>
      </c>
      <c r="F70" s="2"/>
      <c r="G70" s="2" t="s">
        <v>355</v>
      </c>
      <c r="H70" s="2" t="s">
        <v>356</v>
      </c>
      <c r="I70" s="2" t="s">
        <v>77</v>
      </c>
      <c r="J70" s="3">
        <v>41640</v>
      </c>
      <c r="K70" s="2"/>
      <c r="L70" s="2"/>
      <c r="M70" s="2">
        <v>26</v>
      </c>
      <c r="N70" s="2">
        <v>22</v>
      </c>
      <c r="O70" s="2" t="s">
        <v>62</v>
      </c>
      <c r="P70" s="2" t="s">
        <v>63</v>
      </c>
      <c r="Q70" s="2"/>
      <c r="R70" s="2" t="s">
        <v>64</v>
      </c>
      <c r="S70" s="2">
        <v>8141302602</v>
      </c>
      <c r="T70" s="2" t="s">
        <v>357</v>
      </c>
      <c r="U70" s="2" t="s">
        <v>358</v>
      </c>
      <c r="V70" s="2">
        <v>9783977850</v>
      </c>
      <c r="W70" s="2" t="s">
        <v>359</v>
      </c>
      <c r="X70" s="2">
        <v>50000</v>
      </c>
      <c r="Y70" s="2" t="s">
        <v>66</v>
      </c>
      <c r="Z70" s="2" t="s">
        <v>66</v>
      </c>
      <c r="AA70" s="2" t="s">
        <v>67</v>
      </c>
      <c r="AB70" s="2">
        <v>10</v>
      </c>
      <c r="AC70" s="2" t="s">
        <v>68</v>
      </c>
      <c r="AD70" s="2">
        <v>3</v>
      </c>
    </row>
    <row r="71" spans="1:30" ht="30">
      <c r="A71" s="2">
        <v>6</v>
      </c>
      <c r="B71" s="2" t="s">
        <v>57</v>
      </c>
      <c r="C71" s="2">
        <v>603</v>
      </c>
      <c r="D71" s="2"/>
      <c r="E71" s="2" t="s">
        <v>360</v>
      </c>
      <c r="F71" s="2"/>
      <c r="G71" s="2" t="s">
        <v>361</v>
      </c>
      <c r="H71" s="2" t="s">
        <v>137</v>
      </c>
      <c r="I71" s="2" t="s">
        <v>77</v>
      </c>
      <c r="J71" s="3">
        <v>41943</v>
      </c>
      <c r="K71" s="2"/>
      <c r="L71" s="2"/>
      <c r="M71" s="2">
        <v>26</v>
      </c>
      <c r="N71" s="2">
        <v>24</v>
      </c>
      <c r="O71" s="2" t="s">
        <v>72</v>
      </c>
      <c r="P71" s="2" t="s">
        <v>63</v>
      </c>
      <c r="Q71" s="2"/>
      <c r="R71" s="2" t="s">
        <v>64</v>
      </c>
      <c r="S71" s="2">
        <v>8141302602</v>
      </c>
      <c r="T71" s="2" t="s">
        <v>362</v>
      </c>
      <c r="U71" s="2" t="s">
        <v>363</v>
      </c>
      <c r="V71" s="2">
        <v>9352642864</v>
      </c>
      <c r="W71" s="2" t="s">
        <v>227</v>
      </c>
      <c r="X71" s="2">
        <v>60000</v>
      </c>
      <c r="Y71" s="2" t="s">
        <v>66</v>
      </c>
      <c r="Z71" s="2" t="s">
        <v>66</v>
      </c>
      <c r="AA71" s="2" t="s">
        <v>67</v>
      </c>
      <c r="AB71" s="2">
        <v>10</v>
      </c>
      <c r="AC71" s="2" t="s">
        <v>68</v>
      </c>
      <c r="AD71" s="2">
        <v>0</v>
      </c>
    </row>
    <row r="72" spans="1:30" ht="30">
      <c r="A72" s="2">
        <v>6</v>
      </c>
      <c r="B72" s="2" t="s">
        <v>57</v>
      </c>
      <c r="C72" s="2">
        <v>480</v>
      </c>
      <c r="D72" s="2"/>
      <c r="E72" s="2" t="s">
        <v>364</v>
      </c>
      <c r="F72" s="2"/>
      <c r="G72" s="2" t="s">
        <v>365</v>
      </c>
      <c r="H72" s="2" t="s">
        <v>366</v>
      </c>
      <c r="I72" s="2" t="s">
        <v>77</v>
      </c>
      <c r="J72" s="3">
        <v>41682</v>
      </c>
      <c r="K72" s="2"/>
      <c r="L72" s="2"/>
      <c r="M72" s="2">
        <v>26</v>
      </c>
      <c r="N72" s="2">
        <v>25</v>
      </c>
      <c r="O72" s="2" t="s">
        <v>72</v>
      </c>
      <c r="P72" s="2"/>
      <c r="Q72" s="2"/>
      <c r="R72" s="2" t="s">
        <v>64</v>
      </c>
      <c r="S72" s="2">
        <v>8141302602</v>
      </c>
      <c r="T72" s="2" t="s">
        <v>367</v>
      </c>
      <c r="U72" s="2" t="s">
        <v>368</v>
      </c>
      <c r="V72" s="2">
        <v>9982505148</v>
      </c>
      <c r="W72" s="2" t="s">
        <v>227</v>
      </c>
      <c r="X72" s="2">
        <v>40000</v>
      </c>
      <c r="Y72" s="2" t="s">
        <v>66</v>
      </c>
      <c r="Z72" s="2" t="s">
        <v>66</v>
      </c>
      <c r="AA72" s="2"/>
      <c r="AB72" s="2">
        <v>10</v>
      </c>
      <c r="AC72" s="2" t="s">
        <v>68</v>
      </c>
      <c r="AD72" s="2">
        <v>3</v>
      </c>
    </row>
    <row r="73" spans="1:30" ht="30">
      <c r="A73" s="2">
        <v>6</v>
      </c>
      <c r="B73" s="2" t="s">
        <v>57</v>
      </c>
      <c r="C73" s="2">
        <v>477</v>
      </c>
      <c r="D73" s="3">
        <v>45482</v>
      </c>
      <c r="E73" s="2" t="s">
        <v>369</v>
      </c>
      <c r="F73" s="2"/>
      <c r="G73" s="2" t="s">
        <v>370</v>
      </c>
      <c r="H73" s="2" t="s">
        <v>371</v>
      </c>
      <c r="I73" s="2" t="s">
        <v>77</v>
      </c>
      <c r="J73" s="3">
        <v>41330</v>
      </c>
      <c r="K73" s="2"/>
      <c r="L73" s="2"/>
      <c r="M73" s="2">
        <v>26</v>
      </c>
      <c r="N73" s="2">
        <v>12</v>
      </c>
      <c r="O73" s="2" t="s">
        <v>72</v>
      </c>
      <c r="P73" s="2" t="s">
        <v>63</v>
      </c>
      <c r="Q73" s="2"/>
      <c r="R73" s="2" t="s">
        <v>64</v>
      </c>
      <c r="S73" s="2">
        <v>8141302602</v>
      </c>
      <c r="T73" s="2" t="s">
        <v>372</v>
      </c>
      <c r="U73" s="2" t="s">
        <v>373</v>
      </c>
      <c r="V73" s="2">
        <v>9137099423</v>
      </c>
      <c r="W73" s="2" t="s">
        <v>374</v>
      </c>
      <c r="X73" s="2">
        <v>36000</v>
      </c>
      <c r="Y73" s="2" t="s">
        <v>66</v>
      </c>
      <c r="Z73" s="2" t="s">
        <v>66</v>
      </c>
      <c r="AA73" s="2" t="s">
        <v>67</v>
      </c>
      <c r="AB73" s="2">
        <v>11</v>
      </c>
      <c r="AC73" s="2" t="s">
        <v>68</v>
      </c>
      <c r="AD73" s="2">
        <v>3</v>
      </c>
    </row>
    <row r="74" spans="1:30" ht="30">
      <c r="A74" s="2">
        <v>6</v>
      </c>
      <c r="B74" s="2" t="s">
        <v>57</v>
      </c>
      <c r="C74" s="2">
        <v>568</v>
      </c>
      <c r="D74" s="2"/>
      <c r="E74" s="2" t="s">
        <v>375</v>
      </c>
      <c r="F74" s="2"/>
      <c r="G74" s="2" t="s">
        <v>290</v>
      </c>
      <c r="H74" s="2" t="s">
        <v>291</v>
      </c>
      <c r="I74" s="2" t="s">
        <v>61</v>
      </c>
      <c r="J74" s="3">
        <v>41411</v>
      </c>
      <c r="K74" s="2"/>
      <c r="L74" s="2"/>
      <c r="M74" s="2">
        <v>26</v>
      </c>
      <c r="N74" s="2">
        <v>22</v>
      </c>
      <c r="O74" s="2" t="s">
        <v>72</v>
      </c>
      <c r="P74" s="2" t="s">
        <v>63</v>
      </c>
      <c r="Q74" s="2"/>
      <c r="R74" s="2" t="s">
        <v>64</v>
      </c>
      <c r="S74" s="2">
        <v>8141302602</v>
      </c>
      <c r="T74" s="2" t="s">
        <v>376</v>
      </c>
      <c r="U74" s="2" t="s">
        <v>293</v>
      </c>
      <c r="V74" s="2">
        <v>8094225473</v>
      </c>
      <c r="W74" s="2" t="s">
        <v>265</v>
      </c>
      <c r="X74" s="2">
        <v>50000</v>
      </c>
      <c r="Y74" s="2" t="s">
        <v>66</v>
      </c>
      <c r="Z74" s="2" t="s">
        <v>66</v>
      </c>
      <c r="AA74" s="2" t="s">
        <v>67</v>
      </c>
      <c r="AB74" s="2">
        <v>11</v>
      </c>
      <c r="AC74" s="2" t="s">
        <v>68</v>
      </c>
      <c r="AD74" s="2">
        <v>3</v>
      </c>
    </row>
    <row r="75" spans="1:30" ht="30">
      <c r="A75" s="2">
        <v>6</v>
      </c>
      <c r="B75" s="2" t="s">
        <v>57</v>
      </c>
      <c r="C75" s="2">
        <v>614</v>
      </c>
      <c r="D75" s="2"/>
      <c r="E75" s="2" t="s">
        <v>377</v>
      </c>
      <c r="F75" s="2"/>
      <c r="G75" s="2" t="s">
        <v>119</v>
      </c>
      <c r="H75" s="2" t="s">
        <v>241</v>
      </c>
      <c r="I75" s="2" t="s">
        <v>61</v>
      </c>
      <c r="J75" s="3">
        <v>41029</v>
      </c>
      <c r="K75" s="2"/>
      <c r="L75" s="2"/>
      <c r="M75" s="2">
        <v>26</v>
      </c>
      <c r="N75" s="2">
        <v>24</v>
      </c>
      <c r="O75" s="2" t="s">
        <v>72</v>
      </c>
      <c r="P75" s="2" t="s">
        <v>63</v>
      </c>
      <c r="Q75" s="2"/>
      <c r="R75" s="2" t="s">
        <v>64</v>
      </c>
      <c r="S75" s="2">
        <v>8141302602</v>
      </c>
      <c r="T75" s="2" t="s">
        <v>378</v>
      </c>
      <c r="U75" s="2" t="s">
        <v>243</v>
      </c>
      <c r="V75" s="2">
        <v>6350174597</v>
      </c>
      <c r="W75" s="2" t="s">
        <v>227</v>
      </c>
      <c r="X75" s="2">
        <v>60000</v>
      </c>
      <c r="Y75" s="2" t="s">
        <v>66</v>
      </c>
      <c r="Z75" s="2" t="s">
        <v>66</v>
      </c>
      <c r="AA75" s="2" t="s">
        <v>67</v>
      </c>
      <c r="AB75" s="2">
        <v>12</v>
      </c>
      <c r="AC75" s="2" t="s">
        <v>68</v>
      </c>
      <c r="AD75" s="2">
        <v>0</v>
      </c>
    </row>
    <row r="76" spans="1:30" ht="30">
      <c r="A76" s="2">
        <v>6</v>
      </c>
      <c r="B76" s="2" t="s">
        <v>57</v>
      </c>
      <c r="C76" s="2">
        <v>578</v>
      </c>
      <c r="D76" s="2"/>
      <c r="E76" s="2" t="s">
        <v>379</v>
      </c>
      <c r="F76" s="2"/>
      <c r="G76" s="2" t="s">
        <v>380</v>
      </c>
      <c r="H76" s="2" t="s">
        <v>381</v>
      </c>
      <c r="I76" s="2" t="s">
        <v>61</v>
      </c>
      <c r="J76" s="3">
        <v>41640</v>
      </c>
      <c r="K76" s="2"/>
      <c r="L76" s="2"/>
      <c r="M76" s="2">
        <v>26</v>
      </c>
      <c r="N76" s="2">
        <v>19</v>
      </c>
      <c r="O76" s="2" t="s">
        <v>83</v>
      </c>
      <c r="P76" s="2" t="s">
        <v>63</v>
      </c>
      <c r="Q76" s="2"/>
      <c r="R76" s="2" t="s">
        <v>64</v>
      </c>
      <c r="S76" s="2">
        <v>8141302602</v>
      </c>
      <c r="T76" s="2" t="s">
        <v>382</v>
      </c>
      <c r="U76" s="2"/>
      <c r="V76" s="2">
        <v>9711538948</v>
      </c>
      <c r="W76" s="2" t="s">
        <v>227</v>
      </c>
      <c r="X76" s="2">
        <v>60000</v>
      </c>
      <c r="Y76" s="2" t="s">
        <v>66</v>
      </c>
      <c r="Z76" s="2" t="s">
        <v>66</v>
      </c>
      <c r="AA76" s="2" t="s">
        <v>67</v>
      </c>
      <c r="AB76" s="2">
        <v>10</v>
      </c>
      <c r="AC76" s="2" t="s">
        <v>68</v>
      </c>
      <c r="AD76" s="2">
        <v>0</v>
      </c>
    </row>
    <row r="77" spans="1:30" ht="30">
      <c r="A77" s="2">
        <v>6</v>
      </c>
      <c r="B77" s="2" t="s">
        <v>57</v>
      </c>
      <c r="C77" s="2">
        <v>502</v>
      </c>
      <c r="D77" s="2"/>
      <c r="E77" s="2" t="s">
        <v>383</v>
      </c>
      <c r="F77" s="2"/>
      <c r="G77" s="2" t="s">
        <v>384</v>
      </c>
      <c r="H77" s="2" t="s">
        <v>385</v>
      </c>
      <c r="I77" s="2" t="s">
        <v>61</v>
      </c>
      <c r="J77" s="3">
        <v>41756</v>
      </c>
      <c r="K77" s="2"/>
      <c r="L77" s="2"/>
      <c r="M77" s="2">
        <v>26</v>
      </c>
      <c r="N77" s="2">
        <v>15</v>
      </c>
      <c r="O77" s="2" t="s">
        <v>62</v>
      </c>
      <c r="P77" s="2" t="s">
        <v>63</v>
      </c>
      <c r="Q77" s="2"/>
      <c r="R77" s="2" t="s">
        <v>64</v>
      </c>
      <c r="S77" s="2">
        <v>8141302602</v>
      </c>
      <c r="T77" s="2" t="s">
        <v>386</v>
      </c>
      <c r="U77" s="2" t="s">
        <v>387</v>
      </c>
      <c r="V77" s="2">
        <v>9783385367</v>
      </c>
      <c r="W77" s="2" t="s">
        <v>227</v>
      </c>
      <c r="X77" s="2">
        <v>45000</v>
      </c>
      <c r="Y77" s="2" t="s">
        <v>66</v>
      </c>
      <c r="Z77" s="2" t="s">
        <v>66</v>
      </c>
      <c r="AA77" s="2" t="s">
        <v>67</v>
      </c>
      <c r="AB77" s="2">
        <v>10</v>
      </c>
      <c r="AC77" s="2" t="s">
        <v>68</v>
      </c>
      <c r="AD77" s="2">
        <v>0</v>
      </c>
    </row>
    <row r="78" spans="1:30" ht="30">
      <c r="A78" s="2">
        <v>6</v>
      </c>
      <c r="B78" s="2" t="s">
        <v>57</v>
      </c>
      <c r="C78" s="2">
        <v>669</v>
      </c>
      <c r="D78" s="2"/>
      <c r="E78" s="2" t="s">
        <v>388</v>
      </c>
      <c r="F78" s="2"/>
      <c r="G78" s="2" t="s">
        <v>389</v>
      </c>
      <c r="H78" s="2" t="s">
        <v>390</v>
      </c>
      <c r="I78" s="2" t="s">
        <v>61</v>
      </c>
      <c r="J78" s="3">
        <v>41917</v>
      </c>
      <c r="K78" s="2"/>
      <c r="L78" s="2"/>
      <c r="M78" s="2">
        <v>26</v>
      </c>
      <c r="N78" s="2">
        <v>19</v>
      </c>
      <c r="O78" s="2" t="s">
        <v>101</v>
      </c>
      <c r="P78" s="2"/>
      <c r="Q78" s="2"/>
      <c r="R78" s="2" t="s">
        <v>64</v>
      </c>
      <c r="S78" s="2">
        <v>8141302602</v>
      </c>
      <c r="T78" s="2" t="s">
        <v>391</v>
      </c>
      <c r="U78" s="2" t="s">
        <v>392</v>
      </c>
      <c r="V78" s="2">
        <v>9772984418</v>
      </c>
      <c r="W78" s="2" t="s">
        <v>393</v>
      </c>
      <c r="X78" s="2">
        <v>0</v>
      </c>
      <c r="Y78" s="2" t="s">
        <v>66</v>
      </c>
      <c r="Z78" s="2" t="s">
        <v>66</v>
      </c>
      <c r="AA78" s="2"/>
      <c r="AB78" s="2">
        <v>10</v>
      </c>
      <c r="AC78" s="2" t="s">
        <v>68</v>
      </c>
      <c r="AD78" s="2">
        <v>3</v>
      </c>
    </row>
    <row r="79" spans="1:30" ht="45">
      <c r="A79" s="2">
        <v>6</v>
      </c>
      <c r="B79" s="2" t="s">
        <v>57</v>
      </c>
      <c r="C79" s="2">
        <v>524</v>
      </c>
      <c r="D79" s="2"/>
      <c r="E79" s="2" t="s">
        <v>394</v>
      </c>
      <c r="F79" s="2"/>
      <c r="G79" s="2" t="s">
        <v>395</v>
      </c>
      <c r="H79" s="2" t="s">
        <v>396</v>
      </c>
      <c r="I79" s="2" t="s">
        <v>77</v>
      </c>
      <c r="J79" s="3">
        <v>41927</v>
      </c>
      <c r="K79" s="2"/>
      <c r="L79" s="2"/>
      <c r="M79" s="2">
        <v>26</v>
      </c>
      <c r="N79" s="2">
        <v>24</v>
      </c>
      <c r="O79" s="2" t="s">
        <v>72</v>
      </c>
      <c r="P79" s="2" t="s">
        <v>63</v>
      </c>
      <c r="Q79" s="2"/>
      <c r="R79" s="2" t="s">
        <v>64</v>
      </c>
      <c r="S79" s="2">
        <v>8141302602</v>
      </c>
      <c r="T79" s="2" t="s">
        <v>397</v>
      </c>
      <c r="U79" s="2"/>
      <c r="V79" s="2">
        <v>8875319266</v>
      </c>
      <c r="W79" s="2" t="s">
        <v>398</v>
      </c>
      <c r="X79" s="2">
        <v>50000</v>
      </c>
      <c r="Y79" s="2" t="s">
        <v>66</v>
      </c>
      <c r="Z79" s="2" t="s">
        <v>66</v>
      </c>
      <c r="AA79" s="2" t="s">
        <v>67</v>
      </c>
      <c r="AB79" s="2">
        <v>10</v>
      </c>
      <c r="AC79" s="2" t="s">
        <v>68</v>
      </c>
      <c r="AD79" s="2">
        <v>0</v>
      </c>
    </row>
    <row r="80" spans="1:30" ht="30">
      <c r="A80" s="2">
        <v>6</v>
      </c>
      <c r="B80" s="2" t="s">
        <v>57</v>
      </c>
      <c r="C80" s="2">
        <v>500</v>
      </c>
      <c r="D80" s="2"/>
      <c r="E80" s="2" t="s">
        <v>399</v>
      </c>
      <c r="F80" s="2"/>
      <c r="G80" s="2" t="s">
        <v>400</v>
      </c>
      <c r="H80" s="2" t="s">
        <v>401</v>
      </c>
      <c r="I80" s="2" t="s">
        <v>77</v>
      </c>
      <c r="J80" s="3">
        <v>41844</v>
      </c>
      <c r="K80" s="2"/>
      <c r="L80" s="2"/>
      <c r="M80" s="2">
        <v>26</v>
      </c>
      <c r="N80" s="2">
        <v>26</v>
      </c>
      <c r="O80" s="2" t="s">
        <v>72</v>
      </c>
      <c r="P80" s="2" t="s">
        <v>63</v>
      </c>
      <c r="Q80" s="2"/>
      <c r="R80" s="2" t="s">
        <v>64</v>
      </c>
      <c r="S80" s="2">
        <v>8141302602</v>
      </c>
      <c r="T80" s="2" t="s">
        <v>402</v>
      </c>
      <c r="U80" s="2" t="s">
        <v>403</v>
      </c>
      <c r="V80" s="2">
        <v>9509207248</v>
      </c>
      <c r="W80" s="2" t="s">
        <v>227</v>
      </c>
      <c r="X80" s="2">
        <v>50000</v>
      </c>
      <c r="Y80" s="2" t="s">
        <v>66</v>
      </c>
      <c r="Z80" s="2" t="s">
        <v>66</v>
      </c>
      <c r="AA80" s="2" t="s">
        <v>67</v>
      </c>
      <c r="AB80" s="2">
        <v>10</v>
      </c>
      <c r="AC80" s="2" t="s">
        <v>68</v>
      </c>
      <c r="AD80" s="2">
        <v>0</v>
      </c>
    </row>
    <row r="81" spans="1:30" ht="30">
      <c r="A81" s="2">
        <v>6</v>
      </c>
      <c r="B81" s="2" t="s">
        <v>57</v>
      </c>
      <c r="C81" s="2">
        <v>662</v>
      </c>
      <c r="D81" s="2"/>
      <c r="E81" s="2" t="s">
        <v>404</v>
      </c>
      <c r="F81" s="2"/>
      <c r="G81" s="2" t="s">
        <v>405</v>
      </c>
      <c r="H81" s="2" t="s">
        <v>300</v>
      </c>
      <c r="I81" s="2" t="s">
        <v>61</v>
      </c>
      <c r="J81" s="3">
        <v>40848</v>
      </c>
      <c r="K81" s="2"/>
      <c r="L81" s="2"/>
      <c r="M81" s="2">
        <v>26</v>
      </c>
      <c r="N81" s="2">
        <v>6</v>
      </c>
      <c r="O81" s="2" t="s">
        <v>101</v>
      </c>
      <c r="P81" s="2" t="s">
        <v>63</v>
      </c>
      <c r="Q81" s="2"/>
      <c r="R81" s="2" t="s">
        <v>64</v>
      </c>
      <c r="S81" s="2">
        <v>8141302602</v>
      </c>
      <c r="T81" s="2" t="s">
        <v>406</v>
      </c>
      <c r="U81" s="2"/>
      <c r="V81" s="2">
        <v>9828455982</v>
      </c>
      <c r="W81" s="2" t="s">
        <v>227</v>
      </c>
      <c r="X81" s="2">
        <v>60000</v>
      </c>
      <c r="Y81" s="2" t="s">
        <v>66</v>
      </c>
      <c r="Z81" s="2" t="s">
        <v>66</v>
      </c>
      <c r="AA81" s="2" t="s">
        <v>67</v>
      </c>
      <c r="AB81" s="2">
        <v>13</v>
      </c>
      <c r="AC81" s="2" t="s">
        <v>68</v>
      </c>
      <c r="AD81" s="2">
        <v>3</v>
      </c>
    </row>
    <row r="82" spans="1:30" ht="45">
      <c r="A82" s="2">
        <v>6</v>
      </c>
      <c r="B82" s="2" t="s">
        <v>57</v>
      </c>
      <c r="C82" s="2">
        <v>594</v>
      </c>
      <c r="D82" s="2"/>
      <c r="E82" s="2" t="s">
        <v>407</v>
      </c>
      <c r="F82" s="2"/>
      <c r="G82" s="2" t="s">
        <v>95</v>
      </c>
      <c r="H82" s="2" t="s">
        <v>96</v>
      </c>
      <c r="I82" s="2" t="s">
        <v>77</v>
      </c>
      <c r="J82" s="3">
        <v>41348</v>
      </c>
      <c r="K82" s="2"/>
      <c r="L82" s="2"/>
      <c r="M82" s="2">
        <v>26</v>
      </c>
      <c r="N82" s="2">
        <v>25</v>
      </c>
      <c r="O82" s="2" t="s">
        <v>72</v>
      </c>
      <c r="P82" s="2" t="s">
        <v>63</v>
      </c>
      <c r="Q82" s="2"/>
      <c r="R82" s="2" t="s">
        <v>64</v>
      </c>
      <c r="S82" s="2">
        <v>8141302602</v>
      </c>
      <c r="T82" s="2" t="s">
        <v>408</v>
      </c>
      <c r="U82" s="2"/>
      <c r="V82" s="2">
        <v>9649970447</v>
      </c>
      <c r="W82" s="2" t="s">
        <v>409</v>
      </c>
      <c r="X82" s="2">
        <v>50000</v>
      </c>
      <c r="Y82" s="2" t="s">
        <v>66</v>
      </c>
      <c r="Z82" s="2" t="s">
        <v>66</v>
      </c>
      <c r="AA82" s="2" t="s">
        <v>67</v>
      </c>
      <c r="AB82" s="2">
        <v>11</v>
      </c>
      <c r="AC82" s="2" t="s">
        <v>68</v>
      </c>
      <c r="AD82" s="2">
        <v>3</v>
      </c>
    </row>
    <row r="83" spans="1:30" ht="30">
      <c r="A83" s="2">
        <v>6</v>
      </c>
      <c r="B83" s="2" t="s">
        <v>57</v>
      </c>
      <c r="C83" s="2">
        <v>494</v>
      </c>
      <c r="D83" s="2"/>
      <c r="E83" s="2" t="s">
        <v>410</v>
      </c>
      <c r="F83" s="2"/>
      <c r="G83" s="2" t="s">
        <v>411</v>
      </c>
      <c r="H83" s="2" t="s">
        <v>412</v>
      </c>
      <c r="I83" s="2" t="s">
        <v>61</v>
      </c>
      <c r="J83" s="3">
        <v>41623</v>
      </c>
      <c r="K83" s="2"/>
      <c r="L83" s="2"/>
      <c r="M83" s="2">
        <v>26</v>
      </c>
      <c r="N83" s="2">
        <v>20</v>
      </c>
      <c r="O83" s="2" t="s">
        <v>62</v>
      </c>
      <c r="P83" s="2" t="s">
        <v>63</v>
      </c>
      <c r="Q83" s="2"/>
      <c r="R83" s="2" t="s">
        <v>64</v>
      </c>
      <c r="S83" s="2">
        <v>8141302602</v>
      </c>
      <c r="T83" s="2" t="s">
        <v>413</v>
      </c>
      <c r="U83" s="2" t="s">
        <v>414</v>
      </c>
      <c r="V83" s="2">
        <v>9982671909</v>
      </c>
      <c r="W83" s="2" t="s">
        <v>227</v>
      </c>
      <c r="X83" s="2">
        <v>50000</v>
      </c>
      <c r="Y83" s="2" t="s">
        <v>66</v>
      </c>
      <c r="Z83" s="2" t="s">
        <v>66</v>
      </c>
      <c r="AA83" s="2" t="s">
        <v>67</v>
      </c>
      <c r="AB83" s="2">
        <v>11</v>
      </c>
      <c r="AC83" s="2" t="s">
        <v>68</v>
      </c>
      <c r="AD83" s="2">
        <v>3</v>
      </c>
    </row>
    <row r="84" spans="1:30" ht="45">
      <c r="A84" s="2">
        <v>6</v>
      </c>
      <c r="B84" s="2" t="s">
        <v>57</v>
      </c>
      <c r="C84" s="2">
        <v>529</v>
      </c>
      <c r="D84" s="2"/>
      <c r="E84" s="2" t="s">
        <v>415</v>
      </c>
      <c r="F84" s="2"/>
      <c r="G84" s="2" t="s">
        <v>416</v>
      </c>
      <c r="H84" s="2" t="s">
        <v>417</v>
      </c>
      <c r="I84" s="2" t="s">
        <v>61</v>
      </c>
      <c r="J84" s="3">
        <v>41766</v>
      </c>
      <c r="K84" s="2"/>
      <c r="L84" s="2"/>
      <c r="M84" s="2">
        <v>26</v>
      </c>
      <c r="N84" s="2">
        <v>26</v>
      </c>
      <c r="O84" s="2" t="s">
        <v>72</v>
      </c>
      <c r="P84" s="2" t="s">
        <v>63</v>
      </c>
      <c r="Q84" s="2"/>
      <c r="R84" s="2" t="s">
        <v>64</v>
      </c>
      <c r="S84" s="2">
        <v>8141302602</v>
      </c>
      <c r="T84" s="2" t="s">
        <v>418</v>
      </c>
      <c r="U84" s="2" t="s">
        <v>419</v>
      </c>
      <c r="V84" s="2">
        <v>8875073199</v>
      </c>
      <c r="W84" s="2" t="s">
        <v>398</v>
      </c>
      <c r="X84" s="2">
        <v>50000</v>
      </c>
      <c r="Y84" s="2" t="s">
        <v>66</v>
      </c>
      <c r="Z84" s="2" t="s">
        <v>66</v>
      </c>
      <c r="AA84" s="2" t="s">
        <v>67</v>
      </c>
      <c r="AB84" s="2">
        <v>10</v>
      </c>
      <c r="AC84" s="2" t="s">
        <v>68</v>
      </c>
      <c r="AD84" s="2">
        <v>0</v>
      </c>
    </row>
    <row r="85" spans="1:30" ht="30">
      <c r="A85" s="2">
        <v>6</v>
      </c>
      <c r="B85" s="2" t="s">
        <v>57</v>
      </c>
      <c r="C85" s="2">
        <v>489</v>
      </c>
      <c r="D85" s="2"/>
      <c r="E85" s="2" t="s">
        <v>420</v>
      </c>
      <c r="F85" s="2"/>
      <c r="G85" s="2" t="s">
        <v>421</v>
      </c>
      <c r="H85" s="2" t="s">
        <v>422</v>
      </c>
      <c r="I85" s="2" t="s">
        <v>77</v>
      </c>
      <c r="J85" s="3">
        <v>41640</v>
      </c>
      <c r="K85" s="2"/>
      <c r="L85" s="2"/>
      <c r="M85" s="2">
        <v>26</v>
      </c>
      <c r="N85" s="2">
        <v>20</v>
      </c>
      <c r="O85" s="2" t="s">
        <v>62</v>
      </c>
      <c r="P85" s="2" t="s">
        <v>63</v>
      </c>
      <c r="Q85" s="2"/>
      <c r="R85" s="2" t="s">
        <v>64</v>
      </c>
      <c r="S85" s="2">
        <v>8141302602</v>
      </c>
      <c r="T85" s="2" t="s">
        <v>423</v>
      </c>
      <c r="U85" s="2" t="s">
        <v>424</v>
      </c>
      <c r="V85" s="2">
        <v>9783977850</v>
      </c>
      <c r="W85" s="2" t="s">
        <v>227</v>
      </c>
      <c r="X85" s="2">
        <v>50000</v>
      </c>
      <c r="Y85" s="2" t="s">
        <v>66</v>
      </c>
      <c r="Z85" s="2" t="s">
        <v>66</v>
      </c>
      <c r="AA85" s="2" t="s">
        <v>67</v>
      </c>
      <c r="AB85" s="2">
        <v>10</v>
      </c>
      <c r="AC85" s="2" t="s">
        <v>68</v>
      </c>
      <c r="AD85" s="2">
        <v>3</v>
      </c>
    </row>
    <row r="86" spans="1:30" ht="30">
      <c r="A86" s="2">
        <v>6</v>
      </c>
      <c r="B86" s="2" t="s">
        <v>57</v>
      </c>
      <c r="C86" s="2">
        <v>663</v>
      </c>
      <c r="D86" s="2"/>
      <c r="E86" s="2" t="s">
        <v>425</v>
      </c>
      <c r="F86" s="2"/>
      <c r="G86" s="2" t="s">
        <v>299</v>
      </c>
      <c r="H86" s="2" t="s">
        <v>300</v>
      </c>
      <c r="I86" s="2" t="s">
        <v>61</v>
      </c>
      <c r="J86" s="3">
        <v>41407</v>
      </c>
      <c r="K86" s="2"/>
      <c r="L86" s="2"/>
      <c r="M86" s="2">
        <v>26</v>
      </c>
      <c r="N86" s="2">
        <v>20</v>
      </c>
      <c r="O86" s="2" t="s">
        <v>101</v>
      </c>
      <c r="P86" s="2"/>
      <c r="Q86" s="2"/>
      <c r="R86" s="2" t="s">
        <v>64</v>
      </c>
      <c r="S86" s="2">
        <v>8141302602</v>
      </c>
      <c r="T86" s="2" t="s">
        <v>426</v>
      </c>
      <c r="U86" s="2"/>
      <c r="V86" s="2">
        <v>9828455982</v>
      </c>
      <c r="W86" s="2" t="s">
        <v>227</v>
      </c>
      <c r="X86" s="2">
        <v>60000</v>
      </c>
      <c r="Y86" s="2" t="s">
        <v>66</v>
      </c>
      <c r="Z86" s="2" t="s">
        <v>66</v>
      </c>
      <c r="AA86" s="2"/>
      <c r="AB86" s="2">
        <v>11</v>
      </c>
      <c r="AC86" s="2" t="s">
        <v>68</v>
      </c>
      <c r="AD86" s="2">
        <v>3</v>
      </c>
    </row>
    <row r="87" spans="1:30" ht="30">
      <c r="A87" s="2">
        <v>6</v>
      </c>
      <c r="B87" s="2" t="s">
        <v>57</v>
      </c>
      <c r="C87" s="2">
        <v>508</v>
      </c>
      <c r="D87" s="2"/>
      <c r="E87" s="2" t="s">
        <v>427</v>
      </c>
      <c r="F87" s="2"/>
      <c r="G87" s="2" t="s">
        <v>428</v>
      </c>
      <c r="H87" s="2" t="s">
        <v>429</v>
      </c>
      <c r="I87" s="2" t="s">
        <v>61</v>
      </c>
      <c r="J87" s="3">
        <v>41510</v>
      </c>
      <c r="K87" s="2"/>
      <c r="L87" s="2"/>
      <c r="M87" s="2">
        <v>26</v>
      </c>
      <c r="N87" s="2">
        <v>21</v>
      </c>
      <c r="O87" s="2" t="s">
        <v>72</v>
      </c>
      <c r="P87" s="2" t="s">
        <v>63</v>
      </c>
      <c r="Q87" s="2"/>
      <c r="R87" s="2" t="s">
        <v>64</v>
      </c>
      <c r="S87" s="2">
        <v>8141302602</v>
      </c>
      <c r="T87" s="2" t="s">
        <v>430</v>
      </c>
      <c r="U87" s="2"/>
      <c r="V87" s="2">
        <v>9982084003</v>
      </c>
      <c r="W87" s="2" t="s">
        <v>227</v>
      </c>
      <c r="X87" s="2">
        <v>36000</v>
      </c>
      <c r="Y87" s="2" t="s">
        <v>66</v>
      </c>
      <c r="Z87" s="2" t="s">
        <v>66</v>
      </c>
      <c r="AA87" s="2" t="s">
        <v>67</v>
      </c>
      <c r="AB87" s="2">
        <v>11</v>
      </c>
      <c r="AC87" s="2" t="s">
        <v>68</v>
      </c>
      <c r="AD87" s="2">
        <v>3</v>
      </c>
    </row>
    <row r="88" spans="1:30" ht="45">
      <c r="A88" s="2">
        <v>6</v>
      </c>
      <c r="B88" s="2" t="s">
        <v>57</v>
      </c>
      <c r="C88" s="2">
        <v>537</v>
      </c>
      <c r="D88" s="2"/>
      <c r="E88" s="2" t="s">
        <v>431</v>
      </c>
      <c r="F88" s="2"/>
      <c r="G88" s="2" t="s">
        <v>278</v>
      </c>
      <c r="H88" s="2" t="s">
        <v>279</v>
      </c>
      <c r="I88" s="2" t="s">
        <v>77</v>
      </c>
      <c r="J88" s="3">
        <v>41014</v>
      </c>
      <c r="K88" s="2"/>
      <c r="L88" s="2"/>
      <c r="M88" s="2">
        <v>26</v>
      </c>
      <c r="N88" s="2">
        <v>25</v>
      </c>
      <c r="O88" s="2" t="s">
        <v>101</v>
      </c>
      <c r="P88" s="2" t="s">
        <v>63</v>
      </c>
      <c r="Q88" s="2"/>
      <c r="R88" s="2" t="s">
        <v>64</v>
      </c>
      <c r="S88" s="2">
        <v>8141302602</v>
      </c>
      <c r="T88" s="2" t="s">
        <v>432</v>
      </c>
      <c r="U88" s="2" t="s">
        <v>281</v>
      </c>
      <c r="V88" s="2">
        <v>9983087312</v>
      </c>
      <c r="W88" s="2" t="s">
        <v>282</v>
      </c>
      <c r="X88" s="2">
        <v>42000</v>
      </c>
      <c r="Y88" s="2" t="s">
        <v>66</v>
      </c>
      <c r="Z88" s="2" t="s">
        <v>66</v>
      </c>
      <c r="AA88" s="2" t="s">
        <v>67</v>
      </c>
      <c r="AB88" s="2">
        <v>12</v>
      </c>
      <c r="AC88" s="2" t="s">
        <v>68</v>
      </c>
      <c r="AD88" s="2">
        <v>3</v>
      </c>
    </row>
    <row r="89" spans="1:30" ht="30">
      <c r="A89" s="2">
        <v>6</v>
      </c>
      <c r="B89" s="2" t="s">
        <v>57</v>
      </c>
      <c r="C89" s="2">
        <v>482</v>
      </c>
      <c r="D89" s="2"/>
      <c r="E89" s="2" t="s">
        <v>433</v>
      </c>
      <c r="F89" s="2"/>
      <c r="G89" s="2" t="s">
        <v>434</v>
      </c>
      <c r="H89" s="2" t="s">
        <v>435</v>
      </c>
      <c r="I89" s="2" t="s">
        <v>77</v>
      </c>
      <c r="J89" s="3">
        <v>41760</v>
      </c>
      <c r="K89" s="2"/>
      <c r="L89" s="2"/>
      <c r="M89" s="2">
        <v>26</v>
      </c>
      <c r="N89" s="2">
        <v>13</v>
      </c>
      <c r="O89" s="2" t="s">
        <v>72</v>
      </c>
      <c r="P89" s="2" t="s">
        <v>63</v>
      </c>
      <c r="Q89" s="2"/>
      <c r="R89" s="2" t="s">
        <v>64</v>
      </c>
      <c r="S89" s="2">
        <v>8141302602</v>
      </c>
      <c r="T89" s="2" t="s">
        <v>436</v>
      </c>
      <c r="U89" s="2" t="s">
        <v>437</v>
      </c>
      <c r="V89" s="2">
        <v>9649157559</v>
      </c>
      <c r="W89" s="2" t="s">
        <v>227</v>
      </c>
      <c r="X89" s="2">
        <v>30000</v>
      </c>
      <c r="Y89" s="2" t="s">
        <v>66</v>
      </c>
      <c r="Z89" s="2" t="s">
        <v>66</v>
      </c>
      <c r="AA89" s="2" t="s">
        <v>67</v>
      </c>
      <c r="AB89" s="2">
        <v>10</v>
      </c>
      <c r="AC89" s="2" t="s">
        <v>68</v>
      </c>
      <c r="AD89" s="2">
        <v>0</v>
      </c>
    </row>
    <row r="90" spans="1:30" ht="45">
      <c r="A90" s="2">
        <v>6</v>
      </c>
      <c r="B90" s="2" t="s">
        <v>57</v>
      </c>
      <c r="C90" s="2">
        <v>610</v>
      </c>
      <c r="D90" s="2"/>
      <c r="E90" s="2" t="s">
        <v>438</v>
      </c>
      <c r="F90" s="2"/>
      <c r="G90" s="2" t="s">
        <v>439</v>
      </c>
      <c r="H90" s="2" t="s">
        <v>208</v>
      </c>
      <c r="I90" s="2" t="s">
        <v>77</v>
      </c>
      <c r="J90" s="3">
        <v>41389</v>
      </c>
      <c r="K90" s="2"/>
      <c r="L90" s="2"/>
      <c r="M90" s="2">
        <v>26</v>
      </c>
      <c r="N90" s="2">
        <v>18</v>
      </c>
      <c r="O90" s="2" t="s">
        <v>72</v>
      </c>
      <c r="P90" s="2" t="s">
        <v>63</v>
      </c>
      <c r="Q90" s="2"/>
      <c r="R90" s="2" t="s">
        <v>64</v>
      </c>
      <c r="S90" s="2">
        <v>8141302602</v>
      </c>
      <c r="T90" s="2" t="s">
        <v>440</v>
      </c>
      <c r="U90" s="2"/>
      <c r="V90" s="2">
        <v>8769888198</v>
      </c>
      <c r="W90" s="2" t="s">
        <v>156</v>
      </c>
      <c r="X90" s="2">
        <v>60000</v>
      </c>
      <c r="Y90" s="2" t="s">
        <v>66</v>
      </c>
      <c r="Z90" s="2" t="s">
        <v>66</v>
      </c>
      <c r="AA90" s="2" t="s">
        <v>67</v>
      </c>
      <c r="AB90" s="2">
        <v>11</v>
      </c>
      <c r="AC90" s="2" t="s">
        <v>68</v>
      </c>
      <c r="AD90" s="2">
        <v>3</v>
      </c>
    </row>
    <row r="91" spans="1:30" ht="30">
      <c r="A91" s="2">
        <v>6</v>
      </c>
      <c r="B91" s="2" t="s">
        <v>57</v>
      </c>
      <c r="C91" s="2">
        <v>501</v>
      </c>
      <c r="D91" s="2"/>
      <c r="E91" s="2" t="s">
        <v>441</v>
      </c>
      <c r="F91" s="2"/>
      <c r="G91" s="2" t="s">
        <v>442</v>
      </c>
      <c r="H91" s="2" t="s">
        <v>443</v>
      </c>
      <c r="I91" s="2" t="s">
        <v>61</v>
      </c>
      <c r="J91" s="3">
        <v>41618</v>
      </c>
      <c r="K91" s="2"/>
      <c r="L91" s="2"/>
      <c r="M91" s="2">
        <v>26</v>
      </c>
      <c r="N91" s="2">
        <v>12</v>
      </c>
      <c r="O91" s="2" t="s">
        <v>62</v>
      </c>
      <c r="P91" s="2" t="s">
        <v>63</v>
      </c>
      <c r="Q91" s="2"/>
      <c r="R91" s="2" t="s">
        <v>64</v>
      </c>
      <c r="S91" s="2">
        <v>8141302602</v>
      </c>
      <c r="T91" s="2" t="s">
        <v>444</v>
      </c>
      <c r="U91" s="2" t="s">
        <v>445</v>
      </c>
      <c r="V91" s="2">
        <v>8239254728</v>
      </c>
      <c r="W91" s="2" t="s">
        <v>227</v>
      </c>
      <c r="X91" s="2">
        <v>40000</v>
      </c>
      <c r="Y91" s="2" t="s">
        <v>66</v>
      </c>
      <c r="Z91" s="2" t="s">
        <v>66</v>
      </c>
      <c r="AA91" s="2" t="s">
        <v>67</v>
      </c>
      <c r="AB91" s="2">
        <v>11</v>
      </c>
      <c r="AC91" s="2" t="s">
        <v>68</v>
      </c>
      <c r="AD91" s="2">
        <v>3</v>
      </c>
    </row>
    <row r="92" spans="1:30" ht="30">
      <c r="A92" s="2">
        <v>6</v>
      </c>
      <c r="B92" s="2" t="s">
        <v>57</v>
      </c>
      <c r="C92" s="2">
        <v>599</v>
      </c>
      <c r="D92" s="2"/>
      <c r="E92" s="2" t="s">
        <v>446</v>
      </c>
      <c r="F92" s="2"/>
      <c r="G92" s="2" t="s">
        <v>447</v>
      </c>
      <c r="H92" s="2" t="s">
        <v>448</v>
      </c>
      <c r="I92" s="2" t="s">
        <v>77</v>
      </c>
      <c r="J92" s="3">
        <v>41740</v>
      </c>
      <c r="K92" s="2"/>
      <c r="L92" s="2"/>
      <c r="M92" s="2">
        <v>26</v>
      </c>
      <c r="N92" s="2">
        <v>24</v>
      </c>
      <c r="O92" s="2" t="s">
        <v>83</v>
      </c>
      <c r="P92" s="2" t="s">
        <v>63</v>
      </c>
      <c r="Q92" s="2"/>
      <c r="R92" s="2" t="s">
        <v>64</v>
      </c>
      <c r="S92" s="2">
        <v>8141302602</v>
      </c>
      <c r="T92" s="2" t="s">
        <v>449</v>
      </c>
      <c r="U92" s="2"/>
      <c r="V92" s="2">
        <v>7023733839</v>
      </c>
      <c r="W92" s="2" t="s">
        <v>450</v>
      </c>
      <c r="X92" s="2">
        <v>60000</v>
      </c>
      <c r="Y92" s="2" t="s">
        <v>66</v>
      </c>
      <c r="Z92" s="2" t="s">
        <v>66</v>
      </c>
      <c r="AA92" s="2" t="s">
        <v>67</v>
      </c>
      <c r="AB92" s="2">
        <v>10</v>
      </c>
      <c r="AC92" s="2" t="s">
        <v>68</v>
      </c>
      <c r="AD92" s="2">
        <v>0</v>
      </c>
    </row>
    <row r="93" spans="1:30" ht="45">
      <c r="A93" s="2">
        <v>6</v>
      </c>
      <c r="B93" s="2" t="s">
        <v>57</v>
      </c>
      <c r="C93" s="2">
        <v>589</v>
      </c>
      <c r="D93" s="2"/>
      <c r="E93" s="2" t="s">
        <v>451</v>
      </c>
      <c r="F93" s="2"/>
      <c r="G93" s="2" t="s">
        <v>452</v>
      </c>
      <c r="H93" s="2" t="s">
        <v>300</v>
      </c>
      <c r="I93" s="2" t="s">
        <v>77</v>
      </c>
      <c r="J93" s="3">
        <v>42048</v>
      </c>
      <c r="K93" s="2"/>
      <c r="L93" s="2"/>
      <c r="M93" s="2">
        <v>26</v>
      </c>
      <c r="N93" s="2">
        <v>22</v>
      </c>
      <c r="O93" s="2" t="s">
        <v>72</v>
      </c>
      <c r="P93" s="2" t="s">
        <v>63</v>
      </c>
      <c r="Q93" s="2"/>
      <c r="R93" s="2" t="s">
        <v>64</v>
      </c>
      <c r="S93" s="2">
        <v>8141302602</v>
      </c>
      <c r="T93" s="2" t="s">
        <v>453</v>
      </c>
      <c r="U93" s="2"/>
      <c r="V93" s="2">
        <v>9982133407</v>
      </c>
      <c r="W93" s="2" t="s">
        <v>156</v>
      </c>
      <c r="X93" s="2">
        <v>42000</v>
      </c>
      <c r="Y93" s="2" t="s">
        <v>66</v>
      </c>
      <c r="Z93" s="2" t="s">
        <v>66</v>
      </c>
      <c r="AA93" s="2" t="s">
        <v>67</v>
      </c>
      <c r="AB93" s="2">
        <v>9</v>
      </c>
      <c r="AC93" s="2" t="s">
        <v>68</v>
      </c>
      <c r="AD93" s="2">
        <v>3</v>
      </c>
    </row>
    <row r="94" spans="1:30" ht="30">
      <c r="A94" s="2">
        <v>6</v>
      </c>
      <c r="B94" s="2" t="s">
        <v>57</v>
      </c>
      <c r="C94" s="2">
        <v>503</v>
      </c>
      <c r="D94" s="2"/>
      <c r="E94" s="2" t="s">
        <v>454</v>
      </c>
      <c r="F94" s="2"/>
      <c r="G94" s="2" t="s">
        <v>455</v>
      </c>
      <c r="H94" s="2" t="s">
        <v>291</v>
      </c>
      <c r="I94" s="2" t="s">
        <v>77</v>
      </c>
      <c r="J94" s="3">
        <v>41813</v>
      </c>
      <c r="K94" s="2"/>
      <c r="L94" s="2"/>
      <c r="M94" s="2">
        <v>26</v>
      </c>
      <c r="N94" s="2">
        <v>20</v>
      </c>
      <c r="O94" s="2" t="s">
        <v>72</v>
      </c>
      <c r="P94" s="2" t="s">
        <v>63</v>
      </c>
      <c r="Q94" s="2"/>
      <c r="R94" s="2" t="s">
        <v>64</v>
      </c>
      <c r="S94" s="2">
        <v>8141302602</v>
      </c>
      <c r="T94" s="2" t="s">
        <v>456</v>
      </c>
      <c r="U94" s="2"/>
      <c r="V94" s="2">
        <v>9783466512</v>
      </c>
      <c r="W94" s="2" t="s">
        <v>227</v>
      </c>
      <c r="X94" s="2">
        <v>50000</v>
      </c>
      <c r="Y94" s="2" t="s">
        <v>66</v>
      </c>
      <c r="Z94" s="2" t="s">
        <v>66</v>
      </c>
      <c r="AA94" s="2" t="s">
        <v>67</v>
      </c>
      <c r="AB94" s="2">
        <v>10</v>
      </c>
      <c r="AC94" s="2" t="s">
        <v>68</v>
      </c>
      <c r="AD94" s="2">
        <v>3</v>
      </c>
    </row>
    <row r="95" spans="1:30" ht="45">
      <c r="A95" s="2">
        <v>6</v>
      </c>
      <c r="B95" s="2" t="s">
        <v>57</v>
      </c>
      <c r="C95" s="2">
        <v>533</v>
      </c>
      <c r="D95" s="2"/>
      <c r="E95" s="2" t="s">
        <v>457</v>
      </c>
      <c r="F95" s="2"/>
      <c r="G95" s="2" t="s">
        <v>174</v>
      </c>
      <c r="H95" s="2" t="s">
        <v>175</v>
      </c>
      <c r="I95" s="2" t="s">
        <v>77</v>
      </c>
      <c r="J95" s="3">
        <v>41105</v>
      </c>
      <c r="K95" s="2"/>
      <c r="L95" s="2"/>
      <c r="M95" s="2">
        <v>26</v>
      </c>
      <c r="N95" s="2">
        <v>15</v>
      </c>
      <c r="O95" s="2" t="s">
        <v>83</v>
      </c>
      <c r="P95" s="2" t="s">
        <v>63</v>
      </c>
      <c r="Q95" s="2"/>
      <c r="R95" s="2" t="s">
        <v>64</v>
      </c>
      <c r="S95" s="2">
        <v>8141302602</v>
      </c>
      <c r="T95" s="2" t="s">
        <v>458</v>
      </c>
      <c r="U95" s="2" t="s">
        <v>459</v>
      </c>
      <c r="V95" s="2">
        <v>9784483541</v>
      </c>
      <c r="W95" s="2" t="s">
        <v>460</v>
      </c>
      <c r="X95" s="2">
        <v>40000</v>
      </c>
      <c r="Y95" s="2" t="s">
        <v>66</v>
      </c>
      <c r="Z95" s="2" t="s">
        <v>66</v>
      </c>
      <c r="AA95" s="2" t="s">
        <v>67</v>
      </c>
      <c r="AB95" s="2">
        <v>12</v>
      </c>
      <c r="AC95" s="2" t="s">
        <v>68</v>
      </c>
      <c r="AD95" s="2">
        <v>0</v>
      </c>
    </row>
    <row r="96" spans="1:30" ht="30">
      <c r="A96" s="2">
        <v>6</v>
      </c>
      <c r="B96" s="2" t="s">
        <v>57</v>
      </c>
      <c r="C96" s="2">
        <v>509</v>
      </c>
      <c r="D96" s="2"/>
      <c r="E96" s="2" t="s">
        <v>461</v>
      </c>
      <c r="F96" s="2"/>
      <c r="G96" s="2" t="s">
        <v>462</v>
      </c>
      <c r="H96" s="2" t="s">
        <v>463</v>
      </c>
      <c r="I96" s="2" t="s">
        <v>77</v>
      </c>
      <c r="J96" s="3">
        <v>41970</v>
      </c>
      <c r="K96" s="2"/>
      <c r="L96" s="2"/>
      <c r="M96" s="2">
        <v>26</v>
      </c>
      <c r="N96" s="2">
        <v>23</v>
      </c>
      <c r="O96" s="2" t="s">
        <v>101</v>
      </c>
      <c r="P96" s="2" t="s">
        <v>63</v>
      </c>
      <c r="Q96" s="2"/>
      <c r="R96" s="2" t="s">
        <v>64</v>
      </c>
      <c r="S96" s="2">
        <v>8141302602</v>
      </c>
      <c r="T96" s="2" t="s">
        <v>464</v>
      </c>
      <c r="U96" s="2" t="s">
        <v>465</v>
      </c>
      <c r="V96" s="2">
        <v>8239282566</v>
      </c>
      <c r="W96" s="2" t="s">
        <v>227</v>
      </c>
      <c r="X96" s="2">
        <v>45000</v>
      </c>
      <c r="Y96" s="2" t="s">
        <v>66</v>
      </c>
      <c r="Z96" s="2" t="s">
        <v>66</v>
      </c>
      <c r="AA96" s="2" t="s">
        <v>67</v>
      </c>
      <c r="AB96" s="2">
        <v>10</v>
      </c>
      <c r="AC96" s="2" t="s">
        <v>68</v>
      </c>
      <c r="AD96" s="2">
        <v>3</v>
      </c>
    </row>
    <row r="97" spans="1:30" ht="30">
      <c r="A97" s="2">
        <v>7</v>
      </c>
      <c r="B97" s="2" t="s">
        <v>57</v>
      </c>
      <c r="C97" s="2">
        <v>487</v>
      </c>
      <c r="D97" s="2"/>
      <c r="E97" s="2" t="s">
        <v>466</v>
      </c>
      <c r="F97" s="2"/>
      <c r="G97" s="2" t="s">
        <v>467</v>
      </c>
      <c r="H97" s="2" t="s">
        <v>468</v>
      </c>
      <c r="I97" s="2" t="s">
        <v>61</v>
      </c>
      <c r="J97" s="3">
        <v>40062</v>
      </c>
      <c r="K97" s="2"/>
      <c r="L97" s="2"/>
      <c r="M97" s="2">
        <v>33</v>
      </c>
      <c r="N97" s="2">
        <v>29</v>
      </c>
      <c r="O97" s="2" t="s">
        <v>72</v>
      </c>
      <c r="P97" s="2" t="s">
        <v>63</v>
      </c>
      <c r="Q97" s="2"/>
      <c r="R97" s="2" t="s">
        <v>64</v>
      </c>
      <c r="S97" s="2">
        <v>8141302602</v>
      </c>
      <c r="T97" s="2" t="s">
        <v>469</v>
      </c>
      <c r="U97" s="2" t="s">
        <v>470</v>
      </c>
      <c r="V97" s="2">
        <v>8003747659</v>
      </c>
      <c r="W97" s="2" t="s">
        <v>227</v>
      </c>
      <c r="X97" s="2">
        <v>50000</v>
      </c>
      <c r="Y97" s="2" t="s">
        <v>66</v>
      </c>
      <c r="Z97" s="2" t="s">
        <v>66</v>
      </c>
      <c r="AA97" s="2" t="s">
        <v>67</v>
      </c>
      <c r="AB97" s="2">
        <v>15</v>
      </c>
      <c r="AC97" s="2" t="s">
        <v>68</v>
      </c>
      <c r="AD97" s="2">
        <v>0</v>
      </c>
    </row>
    <row r="98" spans="1:30" ht="45">
      <c r="A98" s="2">
        <v>7</v>
      </c>
      <c r="B98" s="2" t="s">
        <v>57</v>
      </c>
      <c r="C98" s="2">
        <v>523</v>
      </c>
      <c r="D98" s="2"/>
      <c r="E98" s="2" t="s">
        <v>471</v>
      </c>
      <c r="F98" s="2"/>
      <c r="G98" s="2" t="s">
        <v>395</v>
      </c>
      <c r="H98" s="2" t="s">
        <v>396</v>
      </c>
      <c r="I98" s="2" t="s">
        <v>61</v>
      </c>
      <c r="J98" s="3">
        <v>41339</v>
      </c>
      <c r="K98" s="2"/>
      <c r="L98" s="2"/>
      <c r="M98" s="2">
        <v>33</v>
      </c>
      <c r="N98" s="2">
        <v>29</v>
      </c>
      <c r="O98" s="2" t="s">
        <v>72</v>
      </c>
      <c r="P98" s="2" t="s">
        <v>63</v>
      </c>
      <c r="Q98" s="2"/>
      <c r="R98" s="2" t="s">
        <v>64</v>
      </c>
      <c r="S98" s="2">
        <v>8141302602</v>
      </c>
      <c r="T98" s="2" t="s">
        <v>472</v>
      </c>
      <c r="U98" s="2"/>
      <c r="V98" s="2">
        <v>8875319266</v>
      </c>
      <c r="W98" s="2" t="s">
        <v>398</v>
      </c>
      <c r="X98" s="2">
        <v>50000</v>
      </c>
      <c r="Y98" s="2" t="s">
        <v>66</v>
      </c>
      <c r="Z98" s="2" t="s">
        <v>66</v>
      </c>
      <c r="AA98" s="2" t="s">
        <v>67</v>
      </c>
      <c r="AB98" s="2">
        <v>11</v>
      </c>
      <c r="AC98" s="2" t="s">
        <v>68</v>
      </c>
      <c r="AD98" s="2">
        <v>0</v>
      </c>
    </row>
    <row r="99" spans="1:30" ht="30">
      <c r="A99" s="2">
        <v>7</v>
      </c>
      <c r="B99" s="2" t="s">
        <v>57</v>
      </c>
      <c r="C99" s="2">
        <v>459</v>
      </c>
      <c r="D99" s="2"/>
      <c r="E99" s="2" t="s">
        <v>473</v>
      </c>
      <c r="F99" s="2"/>
      <c r="G99" s="2" t="s">
        <v>474</v>
      </c>
      <c r="H99" s="2" t="s">
        <v>475</v>
      </c>
      <c r="I99" s="2" t="s">
        <v>61</v>
      </c>
      <c r="J99" s="3">
        <v>40664</v>
      </c>
      <c r="K99" s="2"/>
      <c r="L99" s="2"/>
      <c r="M99" s="2">
        <v>33</v>
      </c>
      <c r="N99" s="2">
        <v>22</v>
      </c>
      <c r="O99" s="2" t="s">
        <v>62</v>
      </c>
      <c r="P99" s="2" t="s">
        <v>63</v>
      </c>
      <c r="Q99" s="2"/>
      <c r="R99" s="2" t="s">
        <v>64</v>
      </c>
      <c r="S99" s="2">
        <v>8141302602</v>
      </c>
      <c r="T99" s="2" t="s">
        <v>476</v>
      </c>
      <c r="U99" s="2" t="s">
        <v>387</v>
      </c>
      <c r="V99" s="2">
        <v>7665929328</v>
      </c>
      <c r="W99" s="2" t="s">
        <v>477</v>
      </c>
      <c r="X99" s="2">
        <v>25000</v>
      </c>
      <c r="Y99" s="2" t="s">
        <v>66</v>
      </c>
      <c r="Z99" s="2" t="s">
        <v>66</v>
      </c>
      <c r="AA99" s="2" t="s">
        <v>67</v>
      </c>
      <c r="AB99" s="2">
        <v>13</v>
      </c>
      <c r="AC99" s="2" t="s">
        <v>68</v>
      </c>
      <c r="AD99" s="2">
        <v>0</v>
      </c>
    </row>
    <row r="100" spans="1:30" ht="30">
      <c r="A100" s="2">
        <v>7</v>
      </c>
      <c r="B100" s="2" t="s">
        <v>57</v>
      </c>
      <c r="C100" s="2">
        <v>553</v>
      </c>
      <c r="D100" s="2"/>
      <c r="E100" s="2" t="s">
        <v>478</v>
      </c>
      <c r="F100" s="2"/>
      <c r="G100" s="2" t="s">
        <v>479</v>
      </c>
      <c r="H100" s="2" t="s">
        <v>304</v>
      </c>
      <c r="I100" s="2" t="s">
        <v>77</v>
      </c>
      <c r="J100" s="3">
        <v>41103</v>
      </c>
      <c r="K100" s="2"/>
      <c r="L100" s="2"/>
      <c r="M100" s="2">
        <v>33</v>
      </c>
      <c r="N100" s="2">
        <v>30</v>
      </c>
      <c r="O100" s="2" t="s">
        <v>62</v>
      </c>
      <c r="P100" s="2" t="s">
        <v>63</v>
      </c>
      <c r="Q100" s="2"/>
      <c r="R100" s="2" t="s">
        <v>64</v>
      </c>
      <c r="S100" s="2">
        <v>8141302602</v>
      </c>
      <c r="T100" s="2" t="s">
        <v>480</v>
      </c>
      <c r="U100" s="2" t="s">
        <v>306</v>
      </c>
      <c r="V100" s="2">
        <v>7852091195</v>
      </c>
      <c r="W100" s="2" t="s">
        <v>481</v>
      </c>
      <c r="X100" s="2">
        <v>40000</v>
      </c>
      <c r="Y100" s="2" t="s">
        <v>66</v>
      </c>
      <c r="Z100" s="2" t="s">
        <v>66</v>
      </c>
      <c r="AA100" s="2" t="s">
        <v>67</v>
      </c>
      <c r="AB100" s="2">
        <v>12</v>
      </c>
      <c r="AC100" s="2" t="s">
        <v>68</v>
      </c>
      <c r="AD100" s="2">
        <v>2</v>
      </c>
    </row>
    <row r="101" spans="1:30" ht="30">
      <c r="A101" s="2">
        <v>7</v>
      </c>
      <c r="B101" s="2" t="s">
        <v>57</v>
      </c>
      <c r="C101" s="2">
        <v>563</v>
      </c>
      <c r="D101" s="2"/>
      <c r="E101" s="2" t="s">
        <v>482</v>
      </c>
      <c r="F101" s="2"/>
      <c r="G101" s="2" t="s">
        <v>483</v>
      </c>
      <c r="H101" s="2" t="s">
        <v>484</v>
      </c>
      <c r="I101" s="2" t="s">
        <v>61</v>
      </c>
      <c r="J101" s="3">
        <v>41473</v>
      </c>
      <c r="K101" s="2"/>
      <c r="L101" s="2"/>
      <c r="M101" s="2">
        <v>33</v>
      </c>
      <c r="N101" s="2">
        <v>23</v>
      </c>
      <c r="O101" s="2" t="s">
        <v>72</v>
      </c>
      <c r="P101" s="2" t="s">
        <v>63</v>
      </c>
      <c r="Q101" s="2"/>
      <c r="R101" s="2" t="s">
        <v>64</v>
      </c>
      <c r="S101" s="2">
        <v>8141302602</v>
      </c>
      <c r="T101" s="2" t="s">
        <v>485</v>
      </c>
      <c r="U101" s="2"/>
      <c r="V101" s="2">
        <v>8619272413</v>
      </c>
      <c r="W101" s="2" t="s">
        <v>139</v>
      </c>
      <c r="X101" s="2">
        <v>50000</v>
      </c>
      <c r="Y101" s="2" t="s">
        <v>66</v>
      </c>
      <c r="Z101" s="2" t="s">
        <v>66</v>
      </c>
      <c r="AA101" s="2" t="s">
        <v>67</v>
      </c>
      <c r="AB101" s="2">
        <v>11</v>
      </c>
      <c r="AC101" s="2" t="s">
        <v>68</v>
      </c>
      <c r="AD101" s="2">
        <v>3</v>
      </c>
    </row>
    <row r="102" spans="1:30" ht="30">
      <c r="A102" s="2">
        <v>7</v>
      </c>
      <c r="B102" s="2" t="s">
        <v>57</v>
      </c>
      <c r="C102" s="2">
        <v>473</v>
      </c>
      <c r="D102" s="2"/>
      <c r="E102" s="2" t="s">
        <v>486</v>
      </c>
      <c r="F102" s="2"/>
      <c r="G102" s="2" t="s">
        <v>487</v>
      </c>
      <c r="H102" s="2" t="s">
        <v>488</v>
      </c>
      <c r="I102" s="2" t="s">
        <v>61</v>
      </c>
      <c r="J102" s="3">
        <v>41162</v>
      </c>
      <c r="K102" s="2"/>
      <c r="L102" s="2"/>
      <c r="M102" s="2">
        <v>33</v>
      </c>
      <c r="N102" s="2">
        <v>26</v>
      </c>
      <c r="O102" s="2" t="s">
        <v>62</v>
      </c>
      <c r="P102" s="2" t="s">
        <v>63</v>
      </c>
      <c r="Q102" s="2"/>
      <c r="R102" s="2" t="s">
        <v>64</v>
      </c>
      <c r="S102" s="2">
        <v>8141302602</v>
      </c>
      <c r="T102" s="2" t="s">
        <v>489</v>
      </c>
      <c r="U102" s="2" t="s">
        <v>490</v>
      </c>
      <c r="V102" s="2">
        <v>9983086201</v>
      </c>
      <c r="W102" s="2" t="s">
        <v>227</v>
      </c>
      <c r="X102" s="2">
        <v>36000</v>
      </c>
      <c r="Y102" s="2" t="s">
        <v>66</v>
      </c>
      <c r="Z102" s="2" t="s">
        <v>66</v>
      </c>
      <c r="AA102" s="2" t="s">
        <v>67</v>
      </c>
      <c r="AB102" s="2">
        <v>12</v>
      </c>
      <c r="AC102" s="2" t="s">
        <v>68</v>
      </c>
      <c r="AD102" s="2">
        <v>3</v>
      </c>
    </row>
    <row r="103" spans="1:30" ht="30">
      <c r="A103" s="2">
        <v>7</v>
      </c>
      <c r="B103" s="2" t="s">
        <v>57</v>
      </c>
      <c r="C103" s="2">
        <v>472</v>
      </c>
      <c r="D103" s="2"/>
      <c r="E103" s="2" t="s">
        <v>491</v>
      </c>
      <c r="F103" s="2"/>
      <c r="G103" s="2" t="s">
        <v>492</v>
      </c>
      <c r="H103" s="2" t="s">
        <v>493</v>
      </c>
      <c r="I103" s="2" t="s">
        <v>61</v>
      </c>
      <c r="J103" s="3">
        <v>41263</v>
      </c>
      <c r="K103" s="2"/>
      <c r="L103" s="2"/>
      <c r="M103" s="2">
        <v>33</v>
      </c>
      <c r="N103" s="2">
        <v>28</v>
      </c>
      <c r="O103" s="2" t="s">
        <v>62</v>
      </c>
      <c r="P103" s="2" t="s">
        <v>63</v>
      </c>
      <c r="Q103" s="2"/>
      <c r="R103" s="2" t="s">
        <v>64</v>
      </c>
      <c r="S103" s="2">
        <v>8141302602</v>
      </c>
      <c r="T103" s="2" t="s">
        <v>494</v>
      </c>
      <c r="U103" s="2" t="s">
        <v>495</v>
      </c>
      <c r="V103" s="2">
        <v>6378826053</v>
      </c>
      <c r="W103" s="2" t="s">
        <v>227</v>
      </c>
      <c r="X103" s="2">
        <v>36000</v>
      </c>
      <c r="Y103" s="2" t="s">
        <v>66</v>
      </c>
      <c r="Z103" s="2" t="s">
        <v>187</v>
      </c>
      <c r="AA103" s="2" t="s">
        <v>67</v>
      </c>
      <c r="AB103" s="2">
        <v>12</v>
      </c>
      <c r="AC103" s="2" t="s">
        <v>68</v>
      </c>
      <c r="AD103" s="2">
        <v>3</v>
      </c>
    </row>
    <row r="104" spans="1:30" ht="30">
      <c r="A104" s="2">
        <v>7</v>
      </c>
      <c r="B104" s="2" t="s">
        <v>57</v>
      </c>
      <c r="C104" s="2">
        <v>545</v>
      </c>
      <c r="D104" s="2"/>
      <c r="E104" s="2" t="s">
        <v>496</v>
      </c>
      <c r="F104" s="2"/>
      <c r="G104" s="2" t="s">
        <v>497</v>
      </c>
      <c r="H104" s="2" t="s">
        <v>498</v>
      </c>
      <c r="I104" s="2" t="s">
        <v>61</v>
      </c>
      <c r="J104" s="3">
        <v>41482</v>
      </c>
      <c r="K104" s="2"/>
      <c r="L104" s="2"/>
      <c r="M104" s="2">
        <v>33</v>
      </c>
      <c r="N104" s="2">
        <v>29</v>
      </c>
      <c r="O104" s="2" t="s">
        <v>83</v>
      </c>
      <c r="P104" s="2" t="s">
        <v>63</v>
      </c>
      <c r="Q104" s="2"/>
      <c r="R104" s="2" t="s">
        <v>64</v>
      </c>
      <c r="S104" s="2">
        <v>8141302602</v>
      </c>
      <c r="T104" s="2" t="s">
        <v>499</v>
      </c>
      <c r="U104" s="2" t="s">
        <v>500</v>
      </c>
      <c r="V104" s="2">
        <v>7665610139</v>
      </c>
      <c r="W104" s="2" t="s">
        <v>501</v>
      </c>
      <c r="X104" s="2">
        <v>48000</v>
      </c>
      <c r="Y104" s="2" t="s">
        <v>66</v>
      </c>
      <c r="Z104" s="2" t="s">
        <v>66</v>
      </c>
      <c r="AA104" s="2" t="s">
        <v>67</v>
      </c>
      <c r="AB104" s="2">
        <v>11</v>
      </c>
      <c r="AC104" s="2" t="s">
        <v>68</v>
      </c>
      <c r="AD104" s="2">
        <v>0</v>
      </c>
    </row>
    <row r="105" spans="1:30" ht="30">
      <c r="A105" s="2">
        <v>7</v>
      </c>
      <c r="B105" s="2" t="s">
        <v>57</v>
      </c>
      <c r="C105" s="2">
        <v>471</v>
      </c>
      <c r="D105" s="2"/>
      <c r="E105" s="2" t="s">
        <v>502</v>
      </c>
      <c r="F105" s="2"/>
      <c r="G105" s="2" t="s">
        <v>411</v>
      </c>
      <c r="H105" s="2" t="s">
        <v>503</v>
      </c>
      <c r="I105" s="2" t="s">
        <v>77</v>
      </c>
      <c r="J105" s="3">
        <v>41438</v>
      </c>
      <c r="K105" s="2"/>
      <c r="L105" s="2"/>
      <c r="M105" s="2">
        <v>33</v>
      </c>
      <c r="N105" s="2">
        <v>24</v>
      </c>
      <c r="O105" s="2" t="s">
        <v>62</v>
      </c>
      <c r="P105" s="2" t="s">
        <v>63</v>
      </c>
      <c r="Q105" s="2"/>
      <c r="R105" s="2" t="s">
        <v>64</v>
      </c>
      <c r="S105" s="2">
        <v>8141302602</v>
      </c>
      <c r="T105" s="2" t="s">
        <v>504</v>
      </c>
      <c r="U105" s="2" t="s">
        <v>505</v>
      </c>
      <c r="V105" s="2">
        <v>9610717471</v>
      </c>
      <c r="W105" s="2" t="s">
        <v>227</v>
      </c>
      <c r="X105" s="2">
        <v>36000</v>
      </c>
      <c r="Y105" s="2" t="s">
        <v>66</v>
      </c>
      <c r="Z105" s="2" t="s">
        <v>66</v>
      </c>
      <c r="AA105" s="2" t="s">
        <v>67</v>
      </c>
      <c r="AB105" s="2">
        <v>11</v>
      </c>
      <c r="AC105" s="2" t="s">
        <v>68</v>
      </c>
      <c r="AD105" s="2">
        <v>3</v>
      </c>
    </row>
    <row r="106" spans="1:30" ht="30">
      <c r="A106" s="2">
        <v>7</v>
      </c>
      <c r="B106" s="2" t="s">
        <v>57</v>
      </c>
      <c r="C106" s="2">
        <v>452</v>
      </c>
      <c r="D106" s="2"/>
      <c r="E106" s="2" t="s">
        <v>506</v>
      </c>
      <c r="F106" s="2"/>
      <c r="G106" s="2" t="s">
        <v>507</v>
      </c>
      <c r="H106" s="2" t="s">
        <v>508</v>
      </c>
      <c r="I106" s="2" t="s">
        <v>61</v>
      </c>
      <c r="J106" s="3">
        <v>41100</v>
      </c>
      <c r="K106" s="2"/>
      <c r="L106" s="2"/>
      <c r="M106" s="2">
        <v>33</v>
      </c>
      <c r="N106" s="2">
        <v>23</v>
      </c>
      <c r="O106" s="2" t="s">
        <v>72</v>
      </c>
      <c r="P106" s="2" t="s">
        <v>63</v>
      </c>
      <c r="Q106" s="2"/>
      <c r="R106" s="2" t="s">
        <v>64</v>
      </c>
      <c r="S106" s="2">
        <v>8141302602</v>
      </c>
      <c r="T106" s="2" t="s">
        <v>509</v>
      </c>
      <c r="U106" s="2"/>
      <c r="V106" s="2">
        <v>9610688744</v>
      </c>
      <c r="W106" s="2" t="s">
        <v>477</v>
      </c>
      <c r="X106" s="2">
        <v>35000</v>
      </c>
      <c r="Y106" s="2" t="s">
        <v>66</v>
      </c>
      <c r="Z106" s="2" t="s">
        <v>66</v>
      </c>
      <c r="AA106" s="2" t="s">
        <v>67</v>
      </c>
      <c r="AB106" s="2">
        <v>12</v>
      </c>
      <c r="AC106" s="2" t="s">
        <v>68</v>
      </c>
      <c r="AD106" s="2">
        <v>2</v>
      </c>
    </row>
    <row r="107" spans="1:30" ht="30">
      <c r="A107" s="2">
        <v>7</v>
      </c>
      <c r="B107" s="2" t="s">
        <v>57</v>
      </c>
      <c r="C107" s="2">
        <v>462</v>
      </c>
      <c r="D107" s="3">
        <v>43003</v>
      </c>
      <c r="E107" s="2" t="s">
        <v>510</v>
      </c>
      <c r="F107" s="2"/>
      <c r="G107" s="2" t="s">
        <v>511</v>
      </c>
      <c r="H107" s="2" t="s">
        <v>512</v>
      </c>
      <c r="I107" s="2" t="s">
        <v>77</v>
      </c>
      <c r="J107" s="3">
        <v>41287</v>
      </c>
      <c r="K107" s="2"/>
      <c r="L107" s="2"/>
      <c r="M107" s="2">
        <v>33</v>
      </c>
      <c r="N107" s="2">
        <v>10</v>
      </c>
      <c r="O107" s="2" t="s">
        <v>72</v>
      </c>
      <c r="P107" s="2" t="s">
        <v>63</v>
      </c>
      <c r="Q107" s="2"/>
      <c r="R107" s="2" t="s">
        <v>64</v>
      </c>
      <c r="S107" s="2">
        <v>8141302602</v>
      </c>
      <c r="T107" s="2" t="s">
        <v>513</v>
      </c>
      <c r="U107" s="2" t="s">
        <v>514</v>
      </c>
      <c r="V107" s="2">
        <v>7073831248</v>
      </c>
      <c r="W107" s="2" t="s">
        <v>477</v>
      </c>
      <c r="X107" s="2">
        <v>35000</v>
      </c>
      <c r="Y107" s="2" t="s">
        <v>187</v>
      </c>
      <c r="Z107" s="2" t="s">
        <v>66</v>
      </c>
      <c r="AA107" s="2" t="s">
        <v>67</v>
      </c>
      <c r="AB107" s="2">
        <v>11</v>
      </c>
      <c r="AC107" s="2" t="s">
        <v>68</v>
      </c>
      <c r="AD107" s="2">
        <v>3</v>
      </c>
    </row>
    <row r="108" spans="1:30" ht="30">
      <c r="A108" s="2">
        <v>7</v>
      </c>
      <c r="B108" s="2" t="s">
        <v>57</v>
      </c>
      <c r="C108" s="2">
        <v>479</v>
      </c>
      <c r="D108" s="2"/>
      <c r="E108" s="2" t="s">
        <v>515</v>
      </c>
      <c r="F108" s="2"/>
      <c r="G108" s="2" t="s">
        <v>516</v>
      </c>
      <c r="H108" s="2" t="s">
        <v>517</v>
      </c>
      <c r="I108" s="2" t="s">
        <v>61</v>
      </c>
      <c r="J108" s="3">
        <v>41420</v>
      </c>
      <c r="K108" s="2"/>
      <c r="L108" s="2"/>
      <c r="M108" s="2">
        <v>33</v>
      </c>
      <c r="N108" s="2">
        <v>21</v>
      </c>
      <c r="O108" s="2" t="s">
        <v>62</v>
      </c>
      <c r="P108" s="2" t="s">
        <v>63</v>
      </c>
      <c r="Q108" s="2"/>
      <c r="R108" s="2" t="s">
        <v>64</v>
      </c>
      <c r="S108" s="2">
        <v>8141302602</v>
      </c>
      <c r="T108" s="2" t="s">
        <v>518</v>
      </c>
      <c r="U108" s="2" t="s">
        <v>519</v>
      </c>
      <c r="V108" s="2">
        <v>7850947691</v>
      </c>
      <c r="W108" s="2" t="s">
        <v>227</v>
      </c>
      <c r="X108" s="2">
        <v>35000</v>
      </c>
      <c r="Y108" s="2" t="s">
        <v>66</v>
      </c>
      <c r="Z108" s="2" t="s">
        <v>66</v>
      </c>
      <c r="AA108" s="2" t="s">
        <v>67</v>
      </c>
      <c r="AB108" s="2">
        <v>11</v>
      </c>
      <c r="AC108" s="2" t="s">
        <v>68</v>
      </c>
      <c r="AD108" s="2">
        <v>3</v>
      </c>
    </row>
    <row r="109" spans="1:30" ht="45">
      <c r="A109" s="2">
        <v>7</v>
      </c>
      <c r="B109" s="2" t="s">
        <v>57</v>
      </c>
      <c r="C109" s="2">
        <v>525</v>
      </c>
      <c r="D109" s="2"/>
      <c r="E109" s="2" t="s">
        <v>520</v>
      </c>
      <c r="F109" s="2"/>
      <c r="G109" s="2" t="s">
        <v>521</v>
      </c>
      <c r="H109" s="2" t="s">
        <v>522</v>
      </c>
      <c r="I109" s="2" t="s">
        <v>77</v>
      </c>
      <c r="J109" s="3">
        <v>40760</v>
      </c>
      <c r="K109" s="2"/>
      <c r="L109" s="2"/>
      <c r="M109" s="2">
        <v>33</v>
      </c>
      <c r="N109" s="2">
        <v>27</v>
      </c>
      <c r="O109" s="2" t="s">
        <v>72</v>
      </c>
      <c r="P109" s="2" t="s">
        <v>63</v>
      </c>
      <c r="Q109" s="2"/>
      <c r="R109" s="2" t="s">
        <v>64</v>
      </c>
      <c r="S109" s="2">
        <v>8141302602</v>
      </c>
      <c r="T109" s="2" t="s">
        <v>523</v>
      </c>
      <c r="U109" s="2" t="s">
        <v>524</v>
      </c>
      <c r="V109" s="2">
        <v>8875319266</v>
      </c>
      <c r="W109" s="2" t="s">
        <v>398</v>
      </c>
      <c r="X109" s="2">
        <v>50000</v>
      </c>
      <c r="Y109" s="2" t="s">
        <v>66</v>
      </c>
      <c r="Z109" s="2" t="s">
        <v>66</v>
      </c>
      <c r="AA109" s="2" t="s">
        <v>67</v>
      </c>
      <c r="AB109" s="2">
        <v>13</v>
      </c>
      <c r="AC109" s="2" t="s">
        <v>68</v>
      </c>
      <c r="AD109" s="2">
        <v>0</v>
      </c>
    </row>
    <row r="110" spans="1:30" ht="30">
      <c r="A110" s="2">
        <v>7</v>
      </c>
      <c r="B110" s="2" t="s">
        <v>57</v>
      </c>
      <c r="C110" s="2">
        <v>453</v>
      </c>
      <c r="D110" s="2"/>
      <c r="E110" s="2" t="s">
        <v>441</v>
      </c>
      <c r="F110" s="2"/>
      <c r="G110" s="2" t="s">
        <v>525</v>
      </c>
      <c r="H110" s="2" t="s">
        <v>526</v>
      </c>
      <c r="I110" s="2" t="s">
        <v>61</v>
      </c>
      <c r="J110" s="3">
        <v>41047</v>
      </c>
      <c r="K110" s="2"/>
      <c r="L110" s="2"/>
      <c r="M110" s="2">
        <v>33</v>
      </c>
      <c r="N110" s="2">
        <v>22</v>
      </c>
      <c r="O110" s="2" t="s">
        <v>72</v>
      </c>
      <c r="P110" s="2" t="s">
        <v>63</v>
      </c>
      <c r="Q110" s="2"/>
      <c r="R110" s="2" t="s">
        <v>64</v>
      </c>
      <c r="S110" s="2">
        <v>8141302602</v>
      </c>
      <c r="T110" s="2" t="s">
        <v>527</v>
      </c>
      <c r="U110" s="2" t="s">
        <v>528</v>
      </c>
      <c r="V110" s="2">
        <v>7357322797</v>
      </c>
      <c r="W110" s="2" t="s">
        <v>477</v>
      </c>
      <c r="X110" s="2">
        <v>30000</v>
      </c>
      <c r="Y110" s="2" t="s">
        <v>66</v>
      </c>
      <c r="Z110" s="2" t="s">
        <v>66</v>
      </c>
      <c r="AA110" s="2" t="s">
        <v>67</v>
      </c>
      <c r="AB110" s="2">
        <v>12</v>
      </c>
      <c r="AC110" s="2" t="s">
        <v>68</v>
      </c>
      <c r="AD110" s="2">
        <v>2</v>
      </c>
    </row>
    <row r="111" spans="1:30" ht="30">
      <c r="A111" s="2">
        <v>7</v>
      </c>
      <c r="B111" s="2" t="s">
        <v>57</v>
      </c>
      <c r="C111" s="2">
        <v>469</v>
      </c>
      <c r="D111" s="2"/>
      <c r="E111" s="2" t="s">
        <v>529</v>
      </c>
      <c r="F111" s="2"/>
      <c r="G111" s="2" t="s">
        <v>411</v>
      </c>
      <c r="H111" s="2" t="s">
        <v>412</v>
      </c>
      <c r="I111" s="2" t="s">
        <v>77</v>
      </c>
      <c r="J111" s="3">
        <v>40899</v>
      </c>
      <c r="K111" s="2"/>
      <c r="L111" s="2"/>
      <c r="M111" s="2">
        <v>33</v>
      </c>
      <c r="N111" s="2">
        <v>28</v>
      </c>
      <c r="O111" s="2" t="s">
        <v>62</v>
      </c>
      <c r="P111" s="2" t="s">
        <v>63</v>
      </c>
      <c r="Q111" s="2"/>
      <c r="R111" s="2" t="s">
        <v>64</v>
      </c>
      <c r="S111" s="2">
        <v>8141302602</v>
      </c>
      <c r="T111" s="2" t="s">
        <v>530</v>
      </c>
      <c r="U111" s="2" t="s">
        <v>414</v>
      </c>
      <c r="V111" s="2">
        <v>9982671909</v>
      </c>
      <c r="W111" s="2" t="s">
        <v>227</v>
      </c>
      <c r="X111" s="2">
        <v>30000</v>
      </c>
      <c r="Y111" s="2" t="s">
        <v>66</v>
      </c>
      <c r="Z111" s="2" t="s">
        <v>66</v>
      </c>
      <c r="AA111" s="2" t="s">
        <v>67</v>
      </c>
      <c r="AB111" s="2">
        <v>13</v>
      </c>
      <c r="AC111" s="2" t="s">
        <v>68</v>
      </c>
      <c r="AD111" s="2">
        <v>3</v>
      </c>
    </row>
    <row r="112" spans="1:30" ht="30">
      <c r="A112" s="2">
        <v>7</v>
      </c>
      <c r="B112" s="2" t="s">
        <v>57</v>
      </c>
      <c r="C112" s="2">
        <v>562</v>
      </c>
      <c r="D112" s="2"/>
      <c r="E112" s="2" t="s">
        <v>531</v>
      </c>
      <c r="F112" s="2"/>
      <c r="G112" s="2" t="s">
        <v>483</v>
      </c>
      <c r="H112" s="2" t="s">
        <v>484</v>
      </c>
      <c r="I112" s="2" t="s">
        <v>77</v>
      </c>
      <c r="J112" s="3">
        <v>41142</v>
      </c>
      <c r="K112" s="2"/>
      <c r="L112" s="2"/>
      <c r="M112" s="2">
        <v>33</v>
      </c>
      <c r="N112" s="2">
        <v>27</v>
      </c>
      <c r="O112" s="2" t="s">
        <v>72</v>
      </c>
      <c r="P112" s="2" t="s">
        <v>63</v>
      </c>
      <c r="Q112" s="2"/>
      <c r="R112" s="2" t="s">
        <v>64</v>
      </c>
      <c r="S112" s="2">
        <v>8141302602</v>
      </c>
      <c r="T112" s="2" t="s">
        <v>532</v>
      </c>
      <c r="U112" s="2"/>
      <c r="V112" s="2">
        <v>8619272413</v>
      </c>
      <c r="W112" s="2" t="s">
        <v>139</v>
      </c>
      <c r="X112" s="2">
        <v>50000</v>
      </c>
      <c r="Y112" s="2" t="s">
        <v>66</v>
      </c>
      <c r="Z112" s="2" t="s">
        <v>66</v>
      </c>
      <c r="AA112" s="2" t="s">
        <v>67</v>
      </c>
      <c r="AB112" s="2">
        <v>12</v>
      </c>
      <c r="AC112" s="2" t="s">
        <v>68</v>
      </c>
      <c r="AD112" s="2">
        <v>3</v>
      </c>
    </row>
    <row r="113" spans="1:30" ht="30">
      <c r="A113" s="2">
        <v>7</v>
      </c>
      <c r="B113" s="2" t="s">
        <v>57</v>
      </c>
      <c r="C113" s="2">
        <v>626</v>
      </c>
      <c r="D113" s="2"/>
      <c r="E113" s="2" t="s">
        <v>531</v>
      </c>
      <c r="F113" s="2"/>
      <c r="G113" s="2" t="s">
        <v>170</v>
      </c>
      <c r="H113" s="2" t="s">
        <v>533</v>
      </c>
      <c r="I113" s="2" t="s">
        <v>77</v>
      </c>
      <c r="J113" s="3">
        <v>41275</v>
      </c>
      <c r="K113" s="2"/>
      <c r="L113" s="2"/>
      <c r="M113" s="2">
        <v>33</v>
      </c>
      <c r="N113" s="2">
        <v>30</v>
      </c>
      <c r="O113" s="2" t="s">
        <v>72</v>
      </c>
      <c r="P113" s="2" t="s">
        <v>63</v>
      </c>
      <c r="Q113" s="2"/>
      <c r="R113" s="2" t="s">
        <v>64</v>
      </c>
      <c r="S113" s="2">
        <v>8141302602</v>
      </c>
      <c r="T113" s="2" t="s">
        <v>534</v>
      </c>
      <c r="U113" s="2"/>
      <c r="V113" s="2">
        <v>8696566273</v>
      </c>
      <c r="W113" s="2" t="s">
        <v>227</v>
      </c>
      <c r="X113" s="2">
        <v>60000</v>
      </c>
      <c r="Y113" s="2" t="s">
        <v>66</v>
      </c>
      <c r="Z113" s="2" t="s">
        <v>66</v>
      </c>
      <c r="AA113" s="2" t="s">
        <v>67</v>
      </c>
      <c r="AB113" s="2">
        <v>11</v>
      </c>
      <c r="AC113" s="2" t="s">
        <v>68</v>
      </c>
      <c r="AD113" s="2">
        <v>3</v>
      </c>
    </row>
    <row r="114" spans="1:30" ht="45">
      <c r="A114" s="2">
        <v>7</v>
      </c>
      <c r="B114" s="2" t="s">
        <v>57</v>
      </c>
      <c r="C114" s="2">
        <v>463</v>
      </c>
      <c r="D114" s="2"/>
      <c r="E114" s="2" t="s">
        <v>535</v>
      </c>
      <c r="F114" s="2"/>
      <c r="G114" s="2" t="s">
        <v>536</v>
      </c>
      <c r="H114" s="2" t="s">
        <v>537</v>
      </c>
      <c r="I114" s="2" t="s">
        <v>77</v>
      </c>
      <c r="J114" s="3">
        <v>41305</v>
      </c>
      <c r="K114" s="2"/>
      <c r="L114" s="2"/>
      <c r="M114" s="2">
        <v>33</v>
      </c>
      <c r="N114" s="2">
        <v>29</v>
      </c>
      <c r="O114" s="2" t="s">
        <v>83</v>
      </c>
      <c r="P114" s="2" t="s">
        <v>63</v>
      </c>
      <c r="Q114" s="2"/>
      <c r="R114" s="2" t="s">
        <v>64</v>
      </c>
      <c r="S114" s="2">
        <v>8141302602</v>
      </c>
      <c r="T114" s="2" t="s">
        <v>538</v>
      </c>
      <c r="U114" s="2" t="s">
        <v>539</v>
      </c>
      <c r="V114" s="2">
        <v>9672735298</v>
      </c>
      <c r="W114" s="2" t="s">
        <v>156</v>
      </c>
      <c r="X114" s="2">
        <v>36000</v>
      </c>
      <c r="Y114" s="2" t="s">
        <v>66</v>
      </c>
      <c r="Z114" s="2" t="s">
        <v>66</v>
      </c>
      <c r="AA114" s="2" t="s">
        <v>67</v>
      </c>
      <c r="AB114" s="2">
        <v>11</v>
      </c>
      <c r="AC114" s="2" t="s">
        <v>68</v>
      </c>
      <c r="AD114" s="2">
        <v>0</v>
      </c>
    </row>
    <row r="115" spans="1:30" ht="30">
      <c r="A115" s="2">
        <v>7</v>
      </c>
      <c r="B115" s="2" t="s">
        <v>57</v>
      </c>
      <c r="C115" s="2">
        <v>468</v>
      </c>
      <c r="D115" s="2"/>
      <c r="E115" s="2" t="s">
        <v>540</v>
      </c>
      <c r="F115" s="2"/>
      <c r="G115" s="2" t="s">
        <v>541</v>
      </c>
      <c r="H115" s="2" t="s">
        <v>542</v>
      </c>
      <c r="I115" s="2" t="s">
        <v>77</v>
      </c>
      <c r="J115" s="3">
        <v>41066</v>
      </c>
      <c r="K115" s="2"/>
      <c r="L115" s="2"/>
      <c r="M115" s="2">
        <v>33</v>
      </c>
      <c r="N115" s="2">
        <v>26</v>
      </c>
      <c r="O115" s="2" t="s">
        <v>62</v>
      </c>
      <c r="P115" s="2" t="s">
        <v>63</v>
      </c>
      <c r="Q115" s="2"/>
      <c r="R115" s="2" t="s">
        <v>64</v>
      </c>
      <c r="S115" s="2">
        <v>8141302602</v>
      </c>
      <c r="T115" s="2" t="s">
        <v>543</v>
      </c>
      <c r="U115" s="2" t="s">
        <v>296</v>
      </c>
      <c r="V115" s="2">
        <v>9982671909</v>
      </c>
      <c r="W115" s="2" t="s">
        <v>227</v>
      </c>
      <c r="X115" s="2">
        <v>30000</v>
      </c>
      <c r="Y115" s="2" t="s">
        <v>66</v>
      </c>
      <c r="Z115" s="2" t="s">
        <v>66</v>
      </c>
      <c r="AA115" s="2" t="s">
        <v>67</v>
      </c>
      <c r="AB115" s="2">
        <v>12</v>
      </c>
      <c r="AC115" s="2" t="s">
        <v>68</v>
      </c>
      <c r="AD115" s="2">
        <v>3</v>
      </c>
    </row>
    <row r="116" spans="1:30" ht="30">
      <c r="A116" s="2">
        <v>8</v>
      </c>
      <c r="B116" s="2" t="s">
        <v>57</v>
      </c>
      <c r="C116" s="2">
        <v>627</v>
      </c>
      <c r="D116" s="2"/>
      <c r="E116" s="2" t="s">
        <v>544</v>
      </c>
      <c r="F116" s="2"/>
      <c r="G116" s="2" t="s">
        <v>545</v>
      </c>
      <c r="H116" s="2" t="s">
        <v>546</v>
      </c>
      <c r="I116" s="2" t="s">
        <v>61</v>
      </c>
      <c r="J116" s="3">
        <v>40470</v>
      </c>
      <c r="K116" s="2"/>
      <c r="L116" s="2"/>
      <c r="M116" s="2">
        <v>33</v>
      </c>
      <c r="N116" s="2">
        <v>32</v>
      </c>
      <c r="O116" s="2" t="s">
        <v>72</v>
      </c>
      <c r="P116" s="2" t="s">
        <v>63</v>
      </c>
      <c r="Q116" s="2"/>
      <c r="R116" s="2" t="s">
        <v>64</v>
      </c>
      <c r="S116" s="2">
        <v>8141302602</v>
      </c>
      <c r="T116" s="2" t="s">
        <v>547</v>
      </c>
      <c r="U116" s="2"/>
      <c r="V116" s="2">
        <v>9828273030</v>
      </c>
      <c r="W116" s="2" t="s">
        <v>548</v>
      </c>
      <c r="X116" s="2">
        <v>30000</v>
      </c>
      <c r="Y116" s="2" t="s">
        <v>66</v>
      </c>
      <c r="Z116" s="2" t="s">
        <v>66</v>
      </c>
      <c r="AA116" s="2" t="s">
        <v>67</v>
      </c>
      <c r="AB116" s="2">
        <v>14</v>
      </c>
      <c r="AC116" s="2" t="s">
        <v>68</v>
      </c>
      <c r="AD116" s="2">
        <v>3</v>
      </c>
    </row>
    <row r="117" spans="1:30" ht="30">
      <c r="A117" s="2">
        <v>8</v>
      </c>
      <c r="B117" s="2" t="s">
        <v>57</v>
      </c>
      <c r="C117" s="2">
        <v>672</v>
      </c>
      <c r="D117" s="2"/>
      <c r="E117" s="2" t="s">
        <v>549</v>
      </c>
      <c r="F117" s="2"/>
      <c r="G117" s="2" t="s">
        <v>550</v>
      </c>
      <c r="H117" s="2" t="s">
        <v>551</v>
      </c>
      <c r="I117" s="2" t="s">
        <v>77</v>
      </c>
      <c r="J117" s="3">
        <v>40204</v>
      </c>
      <c r="K117" s="2"/>
      <c r="L117" s="2"/>
      <c r="M117" s="2">
        <v>33</v>
      </c>
      <c r="N117" s="2">
        <v>25</v>
      </c>
      <c r="O117" s="2" t="s">
        <v>83</v>
      </c>
      <c r="P117" s="2"/>
      <c r="Q117" s="2"/>
      <c r="R117" s="2" t="s">
        <v>64</v>
      </c>
      <c r="S117" s="2">
        <v>8141302602</v>
      </c>
      <c r="T117" s="2"/>
      <c r="U117" s="2"/>
      <c r="V117" s="2">
        <v>9057357551</v>
      </c>
      <c r="W117" s="2" t="s">
        <v>552</v>
      </c>
      <c r="X117" s="2">
        <v>35000</v>
      </c>
      <c r="Y117" s="2" t="s">
        <v>66</v>
      </c>
      <c r="Z117" s="2" t="s">
        <v>66</v>
      </c>
      <c r="AA117" s="2"/>
      <c r="AB117" s="2">
        <v>14</v>
      </c>
      <c r="AC117" s="2" t="s">
        <v>68</v>
      </c>
      <c r="AD117" s="2">
        <v>3</v>
      </c>
    </row>
    <row r="118" spans="1:30" ht="30">
      <c r="A118" s="2">
        <v>8</v>
      </c>
      <c r="B118" s="2" t="s">
        <v>57</v>
      </c>
      <c r="C118" s="2">
        <v>441</v>
      </c>
      <c r="D118" s="2"/>
      <c r="E118" s="2" t="s">
        <v>553</v>
      </c>
      <c r="F118" s="2"/>
      <c r="G118" s="2" t="s">
        <v>554</v>
      </c>
      <c r="H118" s="2" t="s">
        <v>555</v>
      </c>
      <c r="I118" s="2" t="s">
        <v>77</v>
      </c>
      <c r="J118" s="3">
        <v>40717</v>
      </c>
      <c r="K118" s="2"/>
      <c r="L118" s="2"/>
      <c r="M118" s="2">
        <v>33</v>
      </c>
      <c r="N118" s="2">
        <v>20</v>
      </c>
      <c r="O118" s="2" t="s">
        <v>72</v>
      </c>
      <c r="P118" s="2" t="s">
        <v>63</v>
      </c>
      <c r="Q118" s="2"/>
      <c r="R118" s="2" t="s">
        <v>64</v>
      </c>
      <c r="S118" s="2">
        <v>8141302602</v>
      </c>
      <c r="T118" s="2" t="s">
        <v>556</v>
      </c>
      <c r="U118" s="2" t="s">
        <v>557</v>
      </c>
      <c r="V118" s="2">
        <v>9352312388</v>
      </c>
      <c r="W118" s="2" t="s">
        <v>477</v>
      </c>
      <c r="X118" s="2">
        <v>36000</v>
      </c>
      <c r="Y118" s="2" t="s">
        <v>66</v>
      </c>
      <c r="Z118" s="2" t="s">
        <v>66</v>
      </c>
      <c r="AA118" s="2" t="s">
        <v>67</v>
      </c>
      <c r="AB118" s="2">
        <v>13</v>
      </c>
      <c r="AC118" s="2" t="s">
        <v>68</v>
      </c>
      <c r="AD118" s="2">
        <v>0</v>
      </c>
    </row>
    <row r="119" spans="1:30" ht="30">
      <c r="A119" s="2">
        <v>8</v>
      </c>
      <c r="B119" s="2" t="s">
        <v>57</v>
      </c>
      <c r="C119" s="2">
        <v>401</v>
      </c>
      <c r="D119" s="2"/>
      <c r="E119" s="2" t="s">
        <v>558</v>
      </c>
      <c r="F119" s="2"/>
      <c r="G119" s="2" t="s">
        <v>559</v>
      </c>
      <c r="H119" s="2" t="s">
        <v>560</v>
      </c>
      <c r="I119" s="2" t="s">
        <v>61</v>
      </c>
      <c r="J119" s="3">
        <v>41165</v>
      </c>
      <c r="K119" s="2"/>
      <c r="L119" s="2"/>
      <c r="M119" s="2">
        <v>33</v>
      </c>
      <c r="N119" s="2">
        <v>33</v>
      </c>
      <c r="O119" s="2" t="s">
        <v>83</v>
      </c>
      <c r="P119" s="2"/>
      <c r="Q119" s="2"/>
      <c r="R119" s="2" t="s">
        <v>64</v>
      </c>
      <c r="S119" s="2">
        <v>8141302602</v>
      </c>
      <c r="T119" s="2" t="s">
        <v>561</v>
      </c>
      <c r="U119" s="2" t="s">
        <v>562</v>
      </c>
      <c r="V119" s="2">
        <v>6350026579</v>
      </c>
      <c r="W119" s="2" t="s">
        <v>563</v>
      </c>
      <c r="X119" s="2">
        <v>30000</v>
      </c>
      <c r="Y119" s="2" t="s">
        <v>66</v>
      </c>
      <c r="Z119" s="2" t="s">
        <v>66</v>
      </c>
      <c r="AA119" s="2"/>
      <c r="AB119" s="2">
        <v>12</v>
      </c>
      <c r="AC119" s="2" t="s">
        <v>68</v>
      </c>
      <c r="AD119" s="2">
        <v>0</v>
      </c>
    </row>
    <row r="120" spans="1:30" ht="30">
      <c r="A120" s="2">
        <v>8</v>
      </c>
      <c r="B120" s="2" t="s">
        <v>57</v>
      </c>
      <c r="C120" s="2">
        <v>438</v>
      </c>
      <c r="D120" s="2"/>
      <c r="E120" s="2" t="s">
        <v>564</v>
      </c>
      <c r="F120" s="2"/>
      <c r="G120" s="2" t="s">
        <v>565</v>
      </c>
      <c r="H120" s="2" t="s">
        <v>566</v>
      </c>
      <c r="I120" s="2" t="s">
        <v>61</v>
      </c>
      <c r="J120" s="3">
        <v>41181</v>
      </c>
      <c r="K120" s="2"/>
      <c r="L120" s="2"/>
      <c r="M120" s="2">
        <v>33</v>
      </c>
      <c r="N120" s="2">
        <v>29</v>
      </c>
      <c r="O120" s="2" t="s">
        <v>72</v>
      </c>
      <c r="P120" s="2"/>
      <c r="Q120" s="2"/>
      <c r="R120" s="2" t="s">
        <v>64</v>
      </c>
      <c r="S120" s="2">
        <v>8141302602</v>
      </c>
      <c r="T120" s="2" t="s">
        <v>567</v>
      </c>
      <c r="U120" s="2" t="s">
        <v>387</v>
      </c>
      <c r="V120" s="2">
        <v>9783954839</v>
      </c>
      <c r="W120" s="2" t="s">
        <v>568</v>
      </c>
      <c r="X120" s="2">
        <v>40000</v>
      </c>
      <c r="Y120" s="2" t="s">
        <v>66</v>
      </c>
      <c r="Z120" s="2" t="s">
        <v>66</v>
      </c>
      <c r="AA120" s="2"/>
      <c r="AB120" s="2">
        <v>12</v>
      </c>
      <c r="AC120" s="2" t="s">
        <v>68</v>
      </c>
      <c r="AD120" s="2">
        <v>3</v>
      </c>
    </row>
    <row r="121" spans="1:30" ht="45">
      <c r="A121" s="2">
        <v>8</v>
      </c>
      <c r="B121" s="2" t="s">
        <v>57</v>
      </c>
      <c r="C121" s="2">
        <v>588</v>
      </c>
      <c r="D121" s="2"/>
      <c r="E121" s="2" t="s">
        <v>569</v>
      </c>
      <c r="F121" s="2"/>
      <c r="G121" s="2" t="s">
        <v>452</v>
      </c>
      <c r="H121" s="2" t="s">
        <v>300</v>
      </c>
      <c r="I121" s="2" t="s">
        <v>77</v>
      </c>
      <c r="J121" s="3">
        <v>41152</v>
      </c>
      <c r="K121" s="2"/>
      <c r="L121" s="2"/>
      <c r="M121" s="2">
        <v>33</v>
      </c>
      <c r="N121" s="2">
        <v>30</v>
      </c>
      <c r="O121" s="2" t="s">
        <v>72</v>
      </c>
      <c r="P121" s="2" t="s">
        <v>63</v>
      </c>
      <c r="Q121" s="2"/>
      <c r="R121" s="2" t="s">
        <v>64</v>
      </c>
      <c r="S121" s="2">
        <v>8141302602</v>
      </c>
      <c r="T121" s="2" t="s">
        <v>570</v>
      </c>
      <c r="U121" s="2"/>
      <c r="V121" s="2">
        <v>9982133407</v>
      </c>
      <c r="W121" s="2" t="s">
        <v>156</v>
      </c>
      <c r="X121" s="2">
        <v>42000</v>
      </c>
      <c r="Y121" s="2" t="s">
        <v>66</v>
      </c>
      <c r="Z121" s="2" t="s">
        <v>66</v>
      </c>
      <c r="AA121" s="2" t="s">
        <v>67</v>
      </c>
      <c r="AB121" s="2">
        <v>12</v>
      </c>
      <c r="AC121" s="2" t="s">
        <v>68</v>
      </c>
      <c r="AD121" s="2">
        <v>3</v>
      </c>
    </row>
    <row r="122" spans="1:30" ht="30">
      <c r="A122" s="2">
        <v>8</v>
      </c>
      <c r="B122" s="2" t="s">
        <v>57</v>
      </c>
      <c r="C122" s="2">
        <v>413</v>
      </c>
      <c r="D122" s="2"/>
      <c r="E122" s="2" t="s">
        <v>571</v>
      </c>
      <c r="F122" s="2"/>
      <c r="G122" s="2" t="s">
        <v>572</v>
      </c>
      <c r="H122" s="2" t="s">
        <v>573</v>
      </c>
      <c r="I122" s="2" t="s">
        <v>77</v>
      </c>
      <c r="J122" s="3">
        <v>40998</v>
      </c>
      <c r="K122" s="2"/>
      <c r="L122" s="2"/>
      <c r="M122" s="2">
        <v>33</v>
      </c>
      <c r="N122" s="2">
        <v>31</v>
      </c>
      <c r="O122" s="2" t="s">
        <v>72</v>
      </c>
      <c r="P122" s="2"/>
      <c r="Q122" s="2"/>
      <c r="R122" s="2" t="s">
        <v>64</v>
      </c>
      <c r="S122" s="2">
        <v>8141302602</v>
      </c>
      <c r="T122" s="2" t="s">
        <v>574</v>
      </c>
      <c r="U122" s="2" t="s">
        <v>575</v>
      </c>
      <c r="V122" s="2">
        <v>7851912570</v>
      </c>
      <c r="W122" s="2" t="s">
        <v>568</v>
      </c>
      <c r="X122" s="2">
        <v>40000</v>
      </c>
      <c r="Y122" s="2" t="s">
        <v>66</v>
      </c>
      <c r="Z122" s="2" t="s">
        <v>66</v>
      </c>
      <c r="AA122" s="2"/>
      <c r="AB122" s="2">
        <v>12</v>
      </c>
      <c r="AC122" s="2" t="s">
        <v>68</v>
      </c>
      <c r="AD122" s="2">
        <v>0</v>
      </c>
    </row>
    <row r="123" spans="1:30" ht="30">
      <c r="A123" s="2">
        <v>8</v>
      </c>
      <c r="B123" s="2" t="s">
        <v>57</v>
      </c>
      <c r="C123" s="2">
        <v>439</v>
      </c>
      <c r="D123" s="2"/>
      <c r="E123" s="2" t="s">
        <v>576</v>
      </c>
      <c r="F123" s="2"/>
      <c r="G123" s="2" t="s">
        <v>411</v>
      </c>
      <c r="H123" s="2" t="s">
        <v>503</v>
      </c>
      <c r="I123" s="2" t="s">
        <v>77</v>
      </c>
      <c r="J123" s="3">
        <v>40987</v>
      </c>
      <c r="K123" s="2"/>
      <c r="L123" s="2"/>
      <c r="M123" s="2">
        <v>33</v>
      </c>
      <c r="N123" s="2">
        <v>32</v>
      </c>
      <c r="O123" s="2" t="s">
        <v>62</v>
      </c>
      <c r="P123" s="2" t="s">
        <v>63</v>
      </c>
      <c r="Q123" s="2"/>
      <c r="R123" s="2" t="s">
        <v>64</v>
      </c>
      <c r="S123" s="2">
        <v>8141302602</v>
      </c>
      <c r="T123" s="2" t="s">
        <v>577</v>
      </c>
      <c r="U123" s="2" t="s">
        <v>505</v>
      </c>
      <c r="V123" s="2">
        <v>9610717471</v>
      </c>
      <c r="W123" s="2" t="s">
        <v>568</v>
      </c>
      <c r="X123" s="2">
        <v>36000</v>
      </c>
      <c r="Y123" s="2" t="s">
        <v>66</v>
      </c>
      <c r="Z123" s="2" t="s">
        <v>66</v>
      </c>
      <c r="AA123" s="2" t="s">
        <v>67</v>
      </c>
      <c r="AB123" s="2">
        <v>12</v>
      </c>
      <c r="AC123" s="2" t="s">
        <v>68</v>
      </c>
      <c r="AD123" s="2">
        <v>3</v>
      </c>
    </row>
    <row r="124" spans="1:30" ht="45">
      <c r="A124" s="2">
        <v>8</v>
      </c>
      <c r="B124" s="2" t="s">
        <v>57</v>
      </c>
      <c r="C124" s="2">
        <v>528</v>
      </c>
      <c r="D124" s="2"/>
      <c r="E124" s="2" t="s">
        <v>578</v>
      </c>
      <c r="F124" s="2"/>
      <c r="G124" s="2" t="s">
        <v>579</v>
      </c>
      <c r="H124" s="2" t="s">
        <v>580</v>
      </c>
      <c r="I124" s="2" t="s">
        <v>61</v>
      </c>
      <c r="J124" s="3">
        <v>40818</v>
      </c>
      <c r="K124" s="2"/>
      <c r="L124" s="2"/>
      <c r="M124" s="2">
        <v>33</v>
      </c>
      <c r="N124" s="2">
        <v>30</v>
      </c>
      <c r="O124" s="2" t="s">
        <v>72</v>
      </c>
      <c r="P124" s="2"/>
      <c r="Q124" s="2"/>
      <c r="R124" s="2" t="s">
        <v>64</v>
      </c>
      <c r="S124" s="2">
        <v>8141302602</v>
      </c>
      <c r="T124" s="2" t="s">
        <v>581</v>
      </c>
      <c r="U124" s="2" t="s">
        <v>419</v>
      </c>
      <c r="V124" s="2">
        <v>8875073199</v>
      </c>
      <c r="W124" s="2" t="s">
        <v>398</v>
      </c>
      <c r="X124" s="2">
        <v>50000</v>
      </c>
      <c r="Y124" s="2" t="s">
        <v>66</v>
      </c>
      <c r="Z124" s="2" t="s">
        <v>66</v>
      </c>
      <c r="AA124" s="2"/>
      <c r="AB124" s="2">
        <v>13</v>
      </c>
      <c r="AC124" s="2" t="s">
        <v>68</v>
      </c>
      <c r="AD124" s="2">
        <v>0</v>
      </c>
    </row>
    <row r="125" spans="1:30" ht="30">
      <c r="A125" s="2">
        <v>8</v>
      </c>
      <c r="B125" s="2" t="s">
        <v>57</v>
      </c>
      <c r="C125" s="2">
        <v>412</v>
      </c>
      <c r="D125" s="2"/>
      <c r="E125" s="2" t="s">
        <v>486</v>
      </c>
      <c r="F125" s="2"/>
      <c r="G125" s="2" t="s">
        <v>365</v>
      </c>
      <c r="H125" s="2" t="s">
        <v>366</v>
      </c>
      <c r="I125" s="2" t="s">
        <v>61</v>
      </c>
      <c r="J125" s="3">
        <v>40915</v>
      </c>
      <c r="K125" s="2"/>
      <c r="L125" s="2"/>
      <c r="M125" s="2">
        <v>33</v>
      </c>
      <c r="N125" s="2">
        <v>31</v>
      </c>
      <c r="O125" s="2" t="s">
        <v>72</v>
      </c>
      <c r="P125" s="2"/>
      <c r="Q125" s="2"/>
      <c r="R125" s="2" t="s">
        <v>64</v>
      </c>
      <c r="S125" s="2">
        <v>8141302602</v>
      </c>
      <c r="T125" s="2" t="s">
        <v>582</v>
      </c>
      <c r="U125" s="2" t="s">
        <v>368</v>
      </c>
      <c r="V125" s="2">
        <v>6375673818</v>
      </c>
      <c r="W125" s="2" t="s">
        <v>568</v>
      </c>
      <c r="X125" s="2">
        <v>40000</v>
      </c>
      <c r="Y125" s="2" t="s">
        <v>66</v>
      </c>
      <c r="Z125" s="2" t="s">
        <v>66</v>
      </c>
      <c r="AA125" s="2"/>
      <c r="AB125" s="2">
        <v>12</v>
      </c>
      <c r="AC125" s="2" t="s">
        <v>68</v>
      </c>
      <c r="AD125" s="2">
        <v>3</v>
      </c>
    </row>
    <row r="126" spans="1:30" ht="45">
      <c r="A126" s="2">
        <v>8</v>
      </c>
      <c r="B126" s="2" t="s">
        <v>57</v>
      </c>
      <c r="C126" s="2">
        <v>400</v>
      </c>
      <c r="D126" s="2"/>
      <c r="E126" s="2" t="s">
        <v>583</v>
      </c>
      <c r="F126" s="2"/>
      <c r="G126" s="2" t="s">
        <v>584</v>
      </c>
      <c r="H126" s="2" t="s">
        <v>585</v>
      </c>
      <c r="I126" s="2" t="s">
        <v>77</v>
      </c>
      <c r="J126" s="3">
        <v>41197</v>
      </c>
      <c r="K126" s="2"/>
      <c r="L126" s="2"/>
      <c r="M126" s="2">
        <v>33</v>
      </c>
      <c r="N126" s="2">
        <v>28</v>
      </c>
      <c r="O126" s="2" t="s">
        <v>83</v>
      </c>
      <c r="P126" s="2" t="s">
        <v>63</v>
      </c>
      <c r="Q126" s="2"/>
      <c r="R126" s="2" t="s">
        <v>64</v>
      </c>
      <c r="S126" s="2">
        <v>8141302602</v>
      </c>
      <c r="T126" s="2" t="s">
        <v>586</v>
      </c>
      <c r="U126" s="2" t="s">
        <v>587</v>
      </c>
      <c r="V126" s="2">
        <v>6375099063</v>
      </c>
      <c r="W126" s="2" t="s">
        <v>588</v>
      </c>
      <c r="X126" s="2">
        <v>24000</v>
      </c>
      <c r="Y126" s="2" t="s">
        <v>66</v>
      </c>
      <c r="Z126" s="2" t="s">
        <v>187</v>
      </c>
      <c r="AA126" s="2" t="s">
        <v>67</v>
      </c>
      <c r="AB126" s="2">
        <v>12</v>
      </c>
      <c r="AC126" s="2" t="s">
        <v>68</v>
      </c>
      <c r="AD126" s="2">
        <v>0</v>
      </c>
    </row>
    <row r="127" spans="1:30" ht="30">
      <c r="A127" s="2">
        <v>8</v>
      </c>
      <c r="B127" s="2" t="s">
        <v>57</v>
      </c>
      <c r="C127" s="2">
        <v>628</v>
      </c>
      <c r="D127" s="2"/>
      <c r="E127" s="2" t="s">
        <v>589</v>
      </c>
      <c r="F127" s="2"/>
      <c r="G127" s="2" t="s">
        <v>590</v>
      </c>
      <c r="H127" s="2" t="s">
        <v>546</v>
      </c>
      <c r="I127" s="2" t="s">
        <v>61</v>
      </c>
      <c r="J127" s="3">
        <v>40470</v>
      </c>
      <c r="K127" s="2"/>
      <c r="L127" s="2"/>
      <c r="M127" s="2">
        <v>33</v>
      </c>
      <c r="N127" s="2">
        <v>30</v>
      </c>
      <c r="O127" s="2" t="s">
        <v>72</v>
      </c>
      <c r="P127" s="2" t="s">
        <v>63</v>
      </c>
      <c r="Q127" s="2"/>
      <c r="R127" s="2" t="s">
        <v>64</v>
      </c>
      <c r="S127" s="2">
        <v>8141302602</v>
      </c>
      <c r="T127" s="2" t="s">
        <v>591</v>
      </c>
      <c r="U127" s="2"/>
      <c r="V127" s="2">
        <v>9460273030</v>
      </c>
      <c r="W127" s="2" t="s">
        <v>548</v>
      </c>
      <c r="X127" s="2">
        <v>30000</v>
      </c>
      <c r="Y127" s="2" t="s">
        <v>66</v>
      </c>
      <c r="Z127" s="2" t="s">
        <v>66</v>
      </c>
      <c r="AA127" s="2" t="s">
        <v>67</v>
      </c>
      <c r="AB127" s="2">
        <v>14</v>
      </c>
      <c r="AC127" s="2" t="s">
        <v>68</v>
      </c>
      <c r="AD127" s="2">
        <v>3</v>
      </c>
    </row>
    <row r="128" spans="1:30" ht="30">
      <c r="A128" s="2">
        <v>8</v>
      </c>
      <c r="B128" s="2" t="s">
        <v>57</v>
      </c>
      <c r="C128" s="2">
        <v>450</v>
      </c>
      <c r="D128" s="2"/>
      <c r="E128" s="2" t="s">
        <v>592</v>
      </c>
      <c r="F128" s="2"/>
      <c r="G128" s="2" t="s">
        <v>516</v>
      </c>
      <c r="H128" s="2" t="s">
        <v>593</v>
      </c>
      <c r="I128" s="2" t="s">
        <v>77</v>
      </c>
      <c r="J128" s="3">
        <v>40796</v>
      </c>
      <c r="K128" s="2"/>
      <c r="L128" s="2"/>
      <c r="M128" s="2">
        <v>33</v>
      </c>
      <c r="N128" s="2">
        <v>27</v>
      </c>
      <c r="O128" s="2" t="s">
        <v>62</v>
      </c>
      <c r="P128" s="2" t="s">
        <v>63</v>
      </c>
      <c r="Q128" s="2"/>
      <c r="R128" s="2" t="s">
        <v>64</v>
      </c>
      <c r="S128" s="2">
        <v>8141302602</v>
      </c>
      <c r="T128" s="2" t="s">
        <v>594</v>
      </c>
      <c r="U128" s="2" t="s">
        <v>519</v>
      </c>
      <c r="V128" s="2">
        <v>7850947691</v>
      </c>
      <c r="W128" s="2" t="s">
        <v>477</v>
      </c>
      <c r="X128" s="2">
        <v>34000</v>
      </c>
      <c r="Y128" s="2" t="s">
        <v>66</v>
      </c>
      <c r="Z128" s="2" t="s">
        <v>66</v>
      </c>
      <c r="AA128" s="2" t="s">
        <v>67</v>
      </c>
      <c r="AB128" s="2">
        <v>13</v>
      </c>
      <c r="AC128" s="2" t="s">
        <v>68</v>
      </c>
      <c r="AD128" s="2">
        <v>3</v>
      </c>
    </row>
    <row r="129" spans="1:30" ht="30">
      <c r="A129" s="2">
        <v>8</v>
      </c>
      <c r="B129" s="2" t="s">
        <v>57</v>
      </c>
      <c r="C129" s="2">
        <v>460</v>
      </c>
      <c r="D129" s="2"/>
      <c r="E129" s="2" t="s">
        <v>595</v>
      </c>
      <c r="F129" s="2"/>
      <c r="G129" s="2" t="s">
        <v>596</v>
      </c>
      <c r="H129" s="2" t="s">
        <v>597</v>
      </c>
      <c r="I129" s="2" t="s">
        <v>61</v>
      </c>
      <c r="J129" s="3">
        <v>41075</v>
      </c>
      <c r="K129" s="2"/>
      <c r="L129" s="2"/>
      <c r="M129" s="2">
        <v>33</v>
      </c>
      <c r="N129" s="2">
        <v>30</v>
      </c>
      <c r="O129" s="2" t="s">
        <v>72</v>
      </c>
      <c r="P129" s="2" t="s">
        <v>63</v>
      </c>
      <c r="Q129" s="2"/>
      <c r="R129" s="2" t="s">
        <v>64</v>
      </c>
      <c r="S129" s="2">
        <v>8141302602</v>
      </c>
      <c r="T129" s="2" t="s">
        <v>598</v>
      </c>
      <c r="U129" s="2" t="s">
        <v>330</v>
      </c>
      <c r="V129" s="2">
        <v>9587758441</v>
      </c>
      <c r="W129" s="2" t="s">
        <v>477</v>
      </c>
      <c r="X129" s="2">
        <v>35000</v>
      </c>
      <c r="Y129" s="2" t="s">
        <v>66</v>
      </c>
      <c r="Z129" s="2" t="s">
        <v>66</v>
      </c>
      <c r="AA129" s="2" t="s">
        <v>67</v>
      </c>
      <c r="AB129" s="2">
        <v>12</v>
      </c>
      <c r="AC129" s="2" t="s">
        <v>68</v>
      </c>
      <c r="AD129" s="2">
        <v>3</v>
      </c>
    </row>
    <row r="130" spans="1:30" ht="30">
      <c r="A130" s="2">
        <v>8</v>
      </c>
      <c r="B130" s="2" t="s">
        <v>57</v>
      </c>
      <c r="C130" s="2">
        <v>442</v>
      </c>
      <c r="D130" s="2"/>
      <c r="E130" s="2" t="s">
        <v>599</v>
      </c>
      <c r="F130" s="2"/>
      <c r="G130" s="2" t="s">
        <v>600</v>
      </c>
      <c r="H130" s="2" t="s">
        <v>435</v>
      </c>
      <c r="I130" s="2" t="s">
        <v>61</v>
      </c>
      <c r="J130" s="3">
        <v>40462</v>
      </c>
      <c r="K130" s="2"/>
      <c r="L130" s="2"/>
      <c r="M130" s="2">
        <v>33</v>
      </c>
      <c r="N130" s="2">
        <v>29</v>
      </c>
      <c r="O130" s="2" t="s">
        <v>72</v>
      </c>
      <c r="P130" s="2" t="s">
        <v>63</v>
      </c>
      <c r="Q130" s="2"/>
      <c r="R130" s="2" t="s">
        <v>64</v>
      </c>
      <c r="S130" s="2">
        <v>8141302602</v>
      </c>
      <c r="T130" s="2" t="s">
        <v>601</v>
      </c>
      <c r="U130" s="2" t="s">
        <v>437</v>
      </c>
      <c r="V130" s="2">
        <v>9649157559</v>
      </c>
      <c r="W130" s="2" t="s">
        <v>477</v>
      </c>
      <c r="X130" s="2">
        <v>36000</v>
      </c>
      <c r="Y130" s="2" t="s">
        <v>66</v>
      </c>
      <c r="Z130" s="2" t="s">
        <v>66</v>
      </c>
      <c r="AA130" s="2" t="s">
        <v>67</v>
      </c>
      <c r="AB130" s="2">
        <v>14</v>
      </c>
      <c r="AC130" s="2" t="s">
        <v>68</v>
      </c>
      <c r="AD130" s="2">
        <v>0</v>
      </c>
    </row>
    <row r="131" spans="1:30" ht="30">
      <c r="A131" s="2">
        <v>8</v>
      </c>
      <c r="B131" s="2" t="s">
        <v>57</v>
      </c>
      <c r="C131" s="2">
        <v>470</v>
      </c>
      <c r="D131" s="2"/>
      <c r="E131" s="2" t="s">
        <v>515</v>
      </c>
      <c r="F131" s="2"/>
      <c r="G131" s="2" t="s">
        <v>411</v>
      </c>
      <c r="H131" s="2" t="s">
        <v>412</v>
      </c>
      <c r="I131" s="2" t="s">
        <v>61</v>
      </c>
      <c r="J131" s="3">
        <v>40065</v>
      </c>
      <c r="K131" s="2"/>
      <c r="L131" s="2"/>
      <c r="M131" s="2">
        <v>33</v>
      </c>
      <c r="N131" s="2">
        <v>27</v>
      </c>
      <c r="O131" s="2" t="s">
        <v>62</v>
      </c>
      <c r="P131" s="2" t="s">
        <v>63</v>
      </c>
      <c r="Q131" s="2"/>
      <c r="R131" s="2" t="s">
        <v>64</v>
      </c>
      <c r="S131" s="2">
        <v>8141302602</v>
      </c>
      <c r="T131" s="2" t="s">
        <v>602</v>
      </c>
      <c r="U131" s="2" t="s">
        <v>414</v>
      </c>
      <c r="V131" s="2">
        <v>9982671909</v>
      </c>
      <c r="W131" s="2" t="s">
        <v>227</v>
      </c>
      <c r="X131" s="2">
        <v>30000</v>
      </c>
      <c r="Y131" s="2" t="s">
        <v>66</v>
      </c>
      <c r="Z131" s="2" t="s">
        <v>66</v>
      </c>
      <c r="AA131" s="2" t="s">
        <v>67</v>
      </c>
      <c r="AB131" s="2">
        <v>15</v>
      </c>
      <c r="AC131" s="2" t="s">
        <v>68</v>
      </c>
      <c r="AD131" s="2">
        <v>3</v>
      </c>
    </row>
    <row r="132" spans="1:30" ht="30">
      <c r="A132" s="2">
        <v>8</v>
      </c>
      <c r="B132" s="2" t="s">
        <v>57</v>
      </c>
      <c r="C132" s="2">
        <v>436</v>
      </c>
      <c r="D132" s="2"/>
      <c r="E132" s="2" t="s">
        <v>603</v>
      </c>
      <c r="F132" s="2"/>
      <c r="G132" s="2" t="s">
        <v>604</v>
      </c>
      <c r="H132" s="2" t="s">
        <v>546</v>
      </c>
      <c r="I132" s="2" t="s">
        <v>61</v>
      </c>
      <c r="J132" s="3">
        <v>41065</v>
      </c>
      <c r="K132" s="2"/>
      <c r="L132" s="2"/>
      <c r="M132" s="2">
        <v>33</v>
      </c>
      <c r="N132" s="2">
        <v>33</v>
      </c>
      <c r="O132" s="2" t="s">
        <v>72</v>
      </c>
      <c r="P132" s="2"/>
      <c r="Q132" s="2"/>
      <c r="R132" s="2" t="s">
        <v>64</v>
      </c>
      <c r="S132" s="2">
        <v>8141302602</v>
      </c>
      <c r="T132" s="2" t="s">
        <v>605</v>
      </c>
      <c r="U132" s="2" t="s">
        <v>606</v>
      </c>
      <c r="V132" s="2">
        <v>6350524305</v>
      </c>
      <c r="W132" s="2" t="s">
        <v>607</v>
      </c>
      <c r="X132" s="2">
        <v>40000</v>
      </c>
      <c r="Y132" s="2" t="s">
        <v>66</v>
      </c>
      <c r="Z132" s="2" t="s">
        <v>66</v>
      </c>
      <c r="AA132" s="2"/>
      <c r="AB132" s="2">
        <v>12</v>
      </c>
      <c r="AC132" s="2" t="s">
        <v>68</v>
      </c>
      <c r="AD132" s="2">
        <v>3</v>
      </c>
    </row>
    <row r="133" spans="1:30" ht="30">
      <c r="A133" s="2">
        <v>8</v>
      </c>
      <c r="B133" s="2" t="s">
        <v>57</v>
      </c>
      <c r="C133" s="2">
        <v>609</v>
      </c>
      <c r="D133" s="2"/>
      <c r="E133" s="2" t="s">
        <v>608</v>
      </c>
      <c r="F133" s="2"/>
      <c r="G133" s="2" t="s">
        <v>439</v>
      </c>
      <c r="H133" s="2" t="s">
        <v>208</v>
      </c>
      <c r="I133" s="2" t="s">
        <v>77</v>
      </c>
      <c r="J133" s="3">
        <v>40844</v>
      </c>
      <c r="K133" s="2"/>
      <c r="L133" s="2"/>
      <c r="M133" s="2">
        <v>33</v>
      </c>
      <c r="N133" s="2">
        <v>19</v>
      </c>
      <c r="O133" s="2" t="s">
        <v>72</v>
      </c>
      <c r="P133" s="2" t="s">
        <v>63</v>
      </c>
      <c r="Q133" s="2"/>
      <c r="R133" s="2" t="s">
        <v>64</v>
      </c>
      <c r="S133" s="2">
        <v>8141302602</v>
      </c>
      <c r="T133" s="2" t="s">
        <v>609</v>
      </c>
      <c r="U133" s="2"/>
      <c r="V133" s="2">
        <v>9610432569</v>
      </c>
      <c r="W133" s="2" t="s">
        <v>244</v>
      </c>
      <c r="X133" s="2">
        <v>60000</v>
      </c>
      <c r="Y133" s="2" t="s">
        <v>66</v>
      </c>
      <c r="Z133" s="2" t="s">
        <v>66</v>
      </c>
      <c r="AA133" s="2" t="s">
        <v>67</v>
      </c>
      <c r="AB133" s="2">
        <v>13</v>
      </c>
      <c r="AC133" s="2" t="s">
        <v>68</v>
      </c>
      <c r="AD133" s="2">
        <v>3</v>
      </c>
    </row>
    <row r="134" spans="1:30" ht="30">
      <c r="A134" s="2">
        <v>8</v>
      </c>
      <c r="B134" s="2" t="s">
        <v>57</v>
      </c>
      <c r="C134" s="2">
        <v>449</v>
      </c>
      <c r="D134" s="2"/>
      <c r="E134" s="2" t="s">
        <v>610</v>
      </c>
      <c r="F134" s="2"/>
      <c r="G134" s="2" t="s">
        <v>611</v>
      </c>
      <c r="H134" s="2" t="s">
        <v>612</v>
      </c>
      <c r="I134" s="2" t="s">
        <v>77</v>
      </c>
      <c r="J134" s="3">
        <v>41235</v>
      </c>
      <c r="K134" s="2"/>
      <c r="L134" s="2"/>
      <c r="M134" s="2">
        <v>33</v>
      </c>
      <c r="N134" s="2">
        <v>29</v>
      </c>
      <c r="O134" s="2" t="s">
        <v>83</v>
      </c>
      <c r="P134" s="2" t="s">
        <v>63</v>
      </c>
      <c r="Q134" s="2"/>
      <c r="R134" s="2" t="s">
        <v>64</v>
      </c>
      <c r="S134" s="2">
        <v>8141302602</v>
      </c>
      <c r="T134" s="2" t="s">
        <v>229</v>
      </c>
      <c r="U134" s="2" t="s">
        <v>613</v>
      </c>
      <c r="V134" s="2">
        <v>9783748734</v>
      </c>
      <c r="W134" s="2" t="s">
        <v>477</v>
      </c>
      <c r="X134" s="2">
        <v>25000</v>
      </c>
      <c r="Y134" s="2" t="s">
        <v>66</v>
      </c>
      <c r="Z134" s="2" t="s">
        <v>66</v>
      </c>
      <c r="AA134" s="2" t="s">
        <v>67</v>
      </c>
      <c r="AB134" s="2">
        <v>12</v>
      </c>
      <c r="AC134" s="2" t="s">
        <v>68</v>
      </c>
      <c r="AD134" s="2">
        <v>0</v>
      </c>
    </row>
    <row r="135" spans="1:30" ht="30">
      <c r="A135" s="2">
        <v>8</v>
      </c>
      <c r="B135" s="2" t="s">
        <v>57</v>
      </c>
      <c r="C135" s="2">
        <v>411</v>
      </c>
      <c r="D135" s="2"/>
      <c r="E135" s="2" t="s">
        <v>614</v>
      </c>
      <c r="F135" s="2"/>
      <c r="G135" s="2" t="s">
        <v>615</v>
      </c>
      <c r="H135" s="2" t="s">
        <v>616</v>
      </c>
      <c r="I135" s="2" t="s">
        <v>77</v>
      </c>
      <c r="J135" s="3">
        <v>40690</v>
      </c>
      <c r="K135" s="2"/>
      <c r="L135" s="2"/>
      <c r="M135" s="2">
        <v>33</v>
      </c>
      <c r="N135" s="2">
        <v>18</v>
      </c>
      <c r="O135" s="2" t="s">
        <v>83</v>
      </c>
      <c r="P135" s="2"/>
      <c r="Q135" s="2"/>
      <c r="R135" s="2" t="s">
        <v>64</v>
      </c>
      <c r="S135" s="2">
        <v>8141302602</v>
      </c>
      <c r="T135" s="2" t="s">
        <v>617</v>
      </c>
      <c r="U135" s="2" t="s">
        <v>575</v>
      </c>
      <c r="V135" s="2">
        <v>9649569727</v>
      </c>
      <c r="W135" s="2" t="s">
        <v>568</v>
      </c>
      <c r="X135" s="2">
        <v>0</v>
      </c>
      <c r="Y135" s="2" t="s">
        <v>66</v>
      </c>
      <c r="Z135" s="2" t="s">
        <v>66</v>
      </c>
      <c r="AA135" s="2"/>
      <c r="AB135" s="2">
        <v>13</v>
      </c>
      <c r="AC135" s="2" t="s">
        <v>68</v>
      </c>
      <c r="AD135" s="2">
        <v>0</v>
      </c>
    </row>
    <row r="136" spans="1:30" ht="30">
      <c r="A136" s="2">
        <v>8</v>
      </c>
      <c r="B136" s="2" t="s">
        <v>57</v>
      </c>
      <c r="C136" s="2">
        <v>437</v>
      </c>
      <c r="D136" s="2"/>
      <c r="E136" s="2" t="s">
        <v>618</v>
      </c>
      <c r="F136" s="2"/>
      <c r="G136" s="2" t="s">
        <v>619</v>
      </c>
      <c r="H136" s="2" t="s">
        <v>620</v>
      </c>
      <c r="I136" s="2" t="s">
        <v>61</v>
      </c>
      <c r="J136" s="3">
        <v>40907</v>
      </c>
      <c r="K136" s="2"/>
      <c r="L136" s="2"/>
      <c r="M136" s="2">
        <v>33</v>
      </c>
      <c r="N136" s="2">
        <v>30</v>
      </c>
      <c r="O136" s="2" t="s">
        <v>62</v>
      </c>
      <c r="P136" s="2"/>
      <c r="Q136" s="2"/>
      <c r="R136" s="2" t="s">
        <v>64</v>
      </c>
      <c r="S136" s="2">
        <v>8141302602</v>
      </c>
      <c r="T136" s="2" t="s">
        <v>621</v>
      </c>
      <c r="U136" s="2" t="s">
        <v>232</v>
      </c>
      <c r="V136" s="2">
        <v>9587753928</v>
      </c>
      <c r="W136" s="2" t="s">
        <v>568</v>
      </c>
      <c r="X136" s="2">
        <v>0</v>
      </c>
      <c r="Y136" s="2" t="s">
        <v>66</v>
      </c>
      <c r="Z136" s="2" t="s">
        <v>66</v>
      </c>
      <c r="AA136" s="2"/>
      <c r="AB136" s="2">
        <v>13</v>
      </c>
      <c r="AC136" s="2" t="s">
        <v>68</v>
      </c>
      <c r="AD136" s="2">
        <v>0</v>
      </c>
    </row>
    <row r="137" spans="1:30" ht="30">
      <c r="A137" s="2">
        <v>9</v>
      </c>
      <c r="B137" s="2" t="s">
        <v>57</v>
      </c>
      <c r="C137" s="2">
        <v>550</v>
      </c>
      <c r="D137" s="2"/>
      <c r="E137" s="2" t="s">
        <v>622</v>
      </c>
      <c r="F137" s="2"/>
      <c r="G137" s="2" t="s">
        <v>623</v>
      </c>
      <c r="H137" s="2" t="s">
        <v>624</v>
      </c>
      <c r="I137" s="2" t="s">
        <v>77</v>
      </c>
      <c r="J137" s="3">
        <v>40523</v>
      </c>
      <c r="K137" s="2"/>
      <c r="L137" s="2"/>
      <c r="M137" s="2">
        <v>26</v>
      </c>
      <c r="N137" s="2">
        <v>25</v>
      </c>
      <c r="O137" s="2" t="s">
        <v>62</v>
      </c>
      <c r="P137" s="2" t="s">
        <v>63</v>
      </c>
      <c r="Q137" s="2"/>
      <c r="R137" s="2" t="s">
        <v>64</v>
      </c>
      <c r="S137" s="2">
        <v>8141302602</v>
      </c>
      <c r="T137" s="2" t="s">
        <v>625</v>
      </c>
      <c r="U137" s="2" t="s">
        <v>626</v>
      </c>
      <c r="V137" s="2">
        <v>6376874150</v>
      </c>
      <c r="W137" s="2" t="s">
        <v>627</v>
      </c>
      <c r="X137" s="2">
        <v>45000</v>
      </c>
      <c r="Y137" s="2" t="s">
        <v>66</v>
      </c>
      <c r="Z137" s="2" t="s">
        <v>66</v>
      </c>
      <c r="AA137" s="2" t="s">
        <v>67</v>
      </c>
      <c r="AB137" s="2">
        <v>14</v>
      </c>
      <c r="AC137" s="2" t="s">
        <v>68</v>
      </c>
      <c r="AD137" s="2">
        <v>1</v>
      </c>
    </row>
    <row r="138" spans="1:30" ht="30">
      <c r="A138" s="2">
        <v>9</v>
      </c>
      <c r="B138" s="2" t="s">
        <v>57</v>
      </c>
      <c r="C138" s="2">
        <v>604</v>
      </c>
      <c r="D138" s="2"/>
      <c r="E138" s="2" t="s">
        <v>628</v>
      </c>
      <c r="F138" s="2"/>
      <c r="G138" s="2" t="s">
        <v>629</v>
      </c>
      <c r="H138" s="2" t="s">
        <v>630</v>
      </c>
      <c r="I138" s="2" t="s">
        <v>61</v>
      </c>
      <c r="J138" s="3">
        <v>40409</v>
      </c>
      <c r="K138" s="2"/>
      <c r="L138" s="2"/>
      <c r="M138" s="2">
        <v>26</v>
      </c>
      <c r="N138" s="2">
        <v>23</v>
      </c>
      <c r="O138" s="2" t="s">
        <v>83</v>
      </c>
      <c r="P138" s="2" t="s">
        <v>63</v>
      </c>
      <c r="Q138" s="2"/>
      <c r="R138" s="2" t="s">
        <v>64</v>
      </c>
      <c r="S138" s="2">
        <v>8141302602</v>
      </c>
      <c r="T138" s="2" t="s">
        <v>631</v>
      </c>
      <c r="U138" s="2"/>
      <c r="V138" s="2">
        <v>9828941897</v>
      </c>
      <c r="W138" s="2" t="s">
        <v>227</v>
      </c>
      <c r="X138" s="2">
        <v>60000</v>
      </c>
      <c r="Y138" s="2" t="s">
        <v>66</v>
      </c>
      <c r="Z138" s="2" t="s">
        <v>66</v>
      </c>
      <c r="AA138" s="2" t="s">
        <v>67</v>
      </c>
      <c r="AB138" s="2">
        <v>14</v>
      </c>
      <c r="AC138" s="2" t="s">
        <v>68</v>
      </c>
      <c r="AD138" s="2">
        <v>0</v>
      </c>
    </row>
    <row r="139" spans="1:30" ht="30">
      <c r="A139" s="2">
        <v>9</v>
      </c>
      <c r="B139" s="2" t="s">
        <v>57</v>
      </c>
      <c r="C139" s="2">
        <v>495</v>
      </c>
      <c r="D139" s="2"/>
      <c r="E139" s="2" t="s">
        <v>632</v>
      </c>
      <c r="F139" s="2"/>
      <c r="G139" s="2" t="s">
        <v>633</v>
      </c>
      <c r="H139" s="2" t="s">
        <v>634</v>
      </c>
      <c r="I139" s="2" t="s">
        <v>77</v>
      </c>
      <c r="J139" s="3">
        <v>40882</v>
      </c>
      <c r="K139" s="2"/>
      <c r="L139" s="2"/>
      <c r="M139" s="2">
        <v>26</v>
      </c>
      <c r="N139" s="2">
        <v>25</v>
      </c>
      <c r="O139" s="2" t="s">
        <v>101</v>
      </c>
      <c r="P139" s="2" t="s">
        <v>63</v>
      </c>
      <c r="Q139" s="2"/>
      <c r="R139" s="2" t="s">
        <v>64</v>
      </c>
      <c r="S139" s="2">
        <v>8141302602</v>
      </c>
      <c r="T139" s="2" t="s">
        <v>635</v>
      </c>
      <c r="U139" s="2" t="s">
        <v>465</v>
      </c>
      <c r="V139" s="2">
        <v>8239282566</v>
      </c>
      <c r="W139" s="2" t="s">
        <v>227</v>
      </c>
      <c r="X139" s="2">
        <v>50000</v>
      </c>
      <c r="Y139" s="2" t="s">
        <v>66</v>
      </c>
      <c r="Z139" s="2" t="s">
        <v>66</v>
      </c>
      <c r="AA139" s="2" t="s">
        <v>67</v>
      </c>
      <c r="AB139" s="2">
        <v>13</v>
      </c>
      <c r="AC139" s="2" t="s">
        <v>68</v>
      </c>
      <c r="AD139" s="2">
        <v>3</v>
      </c>
    </row>
    <row r="140" spans="1:30" ht="30">
      <c r="A140" s="2">
        <v>9</v>
      </c>
      <c r="B140" s="2" t="s">
        <v>57</v>
      </c>
      <c r="C140" s="2">
        <v>392</v>
      </c>
      <c r="D140" s="2"/>
      <c r="E140" s="2" t="s">
        <v>636</v>
      </c>
      <c r="F140" s="2"/>
      <c r="G140" s="2" t="s">
        <v>637</v>
      </c>
      <c r="H140" s="2" t="s">
        <v>638</v>
      </c>
      <c r="I140" s="2" t="s">
        <v>77</v>
      </c>
      <c r="J140" s="3">
        <v>40825</v>
      </c>
      <c r="K140" s="2"/>
      <c r="L140" s="2"/>
      <c r="M140" s="2">
        <v>26</v>
      </c>
      <c r="N140" s="2">
        <v>25</v>
      </c>
      <c r="O140" s="2" t="s">
        <v>72</v>
      </c>
      <c r="P140" s="2" t="s">
        <v>63</v>
      </c>
      <c r="Q140" s="2"/>
      <c r="R140" s="2" t="s">
        <v>64</v>
      </c>
      <c r="S140" s="2">
        <v>8141302602</v>
      </c>
      <c r="T140" s="2" t="s">
        <v>639</v>
      </c>
      <c r="U140" s="2" t="s">
        <v>640</v>
      </c>
      <c r="V140" s="2">
        <v>8302135597</v>
      </c>
      <c r="W140" s="2" t="s">
        <v>641</v>
      </c>
      <c r="X140" s="2">
        <v>32000</v>
      </c>
      <c r="Y140" s="2" t="s">
        <v>66</v>
      </c>
      <c r="Z140" s="2" t="s">
        <v>66</v>
      </c>
      <c r="AA140" s="2" t="s">
        <v>67</v>
      </c>
      <c r="AB140" s="2">
        <v>13</v>
      </c>
      <c r="AC140" s="2" t="s">
        <v>68</v>
      </c>
      <c r="AD140" s="2">
        <v>1</v>
      </c>
    </row>
    <row r="141" spans="1:30" ht="30">
      <c r="A141" s="2">
        <v>9</v>
      </c>
      <c r="B141" s="2" t="s">
        <v>57</v>
      </c>
      <c r="C141" s="2">
        <v>443</v>
      </c>
      <c r="D141" s="2"/>
      <c r="E141" s="2" t="s">
        <v>642</v>
      </c>
      <c r="F141" s="2"/>
      <c r="G141" s="2" t="s">
        <v>643</v>
      </c>
      <c r="H141" s="2" t="s">
        <v>644</v>
      </c>
      <c r="I141" s="2" t="s">
        <v>77</v>
      </c>
      <c r="J141" s="3">
        <v>40308</v>
      </c>
      <c r="K141" s="2"/>
      <c r="L141" s="2"/>
      <c r="M141" s="2">
        <v>26</v>
      </c>
      <c r="N141" s="2">
        <v>22</v>
      </c>
      <c r="O141" s="2" t="s">
        <v>62</v>
      </c>
      <c r="P141" s="2" t="s">
        <v>63</v>
      </c>
      <c r="Q141" s="2"/>
      <c r="R141" s="2" t="s">
        <v>64</v>
      </c>
      <c r="S141" s="2">
        <v>8141302602</v>
      </c>
      <c r="T141" s="2" t="s">
        <v>645</v>
      </c>
      <c r="U141" s="2" t="s">
        <v>424</v>
      </c>
      <c r="V141" s="2">
        <v>9079334217</v>
      </c>
      <c r="W141" s="2" t="s">
        <v>646</v>
      </c>
      <c r="X141" s="2">
        <v>40000</v>
      </c>
      <c r="Y141" s="2" t="s">
        <v>66</v>
      </c>
      <c r="Z141" s="2" t="s">
        <v>66</v>
      </c>
      <c r="AA141" s="2" t="s">
        <v>67</v>
      </c>
      <c r="AB141" s="2">
        <v>14</v>
      </c>
      <c r="AC141" s="2" t="s">
        <v>68</v>
      </c>
      <c r="AD141" s="2">
        <v>3</v>
      </c>
    </row>
    <row r="142" spans="1:30" ht="45">
      <c r="A142" s="2">
        <v>9</v>
      </c>
      <c r="B142" s="2" t="s">
        <v>57</v>
      </c>
      <c r="C142" s="2">
        <v>535</v>
      </c>
      <c r="D142" s="2"/>
      <c r="E142" s="2" t="s">
        <v>647</v>
      </c>
      <c r="F142" s="2"/>
      <c r="G142" s="2" t="s">
        <v>648</v>
      </c>
      <c r="H142" s="2" t="s">
        <v>649</v>
      </c>
      <c r="I142" s="2" t="s">
        <v>77</v>
      </c>
      <c r="J142" s="3">
        <v>39918</v>
      </c>
      <c r="K142" s="2"/>
      <c r="L142" s="2"/>
      <c r="M142" s="2">
        <v>26</v>
      </c>
      <c r="N142" s="2">
        <v>26</v>
      </c>
      <c r="O142" s="2" t="s">
        <v>101</v>
      </c>
      <c r="P142" s="2" t="s">
        <v>63</v>
      </c>
      <c r="Q142" s="2"/>
      <c r="R142" s="2" t="s">
        <v>64</v>
      </c>
      <c r="S142" s="2">
        <v>8141302602</v>
      </c>
      <c r="T142" s="2" t="s">
        <v>650</v>
      </c>
      <c r="U142" s="2" t="s">
        <v>281</v>
      </c>
      <c r="V142" s="2">
        <v>9983087312</v>
      </c>
      <c r="W142" s="2" t="s">
        <v>282</v>
      </c>
      <c r="X142" s="2">
        <v>42000</v>
      </c>
      <c r="Y142" s="2" t="s">
        <v>66</v>
      </c>
      <c r="Z142" s="2" t="s">
        <v>66</v>
      </c>
      <c r="AA142" s="2" t="s">
        <v>67</v>
      </c>
      <c r="AB142" s="2">
        <v>15</v>
      </c>
      <c r="AC142" s="2" t="s">
        <v>68</v>
      </c>
      <c r="AD142" s="2">
        <v>3</v>
      </c>
    </row>
    <row r="143" spans="1:30" ht="30">
      <c r="A143" s="2">
        <v>9</v>
      </c>
      <c r="B143" s="2" t="s">
        <v>57</v>
      </c>
      <c r="C143" s="2">
        <v>629</v>
      </c>
      <c r="D143" s="2"/>
      <c r="E143" s="2" t="s">
        <v>651</v>
      </c>
      <c r="F143" s="2"/>
      <c r="G143" s="2" t="s">
        <v>119</v>
      </c>
      <c r="H143" s="2" t="s">
        <v>287</v>
      </c>
      <c r="I143" s="2" t="s">
        <v>61</v>
      </c>
      <c r="J143" s="3">
        <v>41104</v>
      </c>
      <c r="K143" s="2"/>
      <c r="L143" s="2"/>
      <c r="M143" s="2">
        <v>26</v>
      </c>
      <c r="N143" s="2">
        <v>23</v>
      </c>
      <c r="O143" s="2" t="s">
        <v>72</v>
      </c>
      <c r="P143" s="2" t="s">
        <v>63</v>
      </c>
      <c r="Q143" s="2"/>
      <c r="R143" s="2" t="s">
        <v>64</v>
      </c>
      <c r="S143" s="2">
        <v>8141302602</v>
      </c>
      <c r="T143" s="2" t="s">
        <v>652</v>
      </c>
      <c r="U143" s="2"/>
      <c r="V143" s="2">
        <v>9772857491</v>
      </c>
      <c r="W143" s="2" t="s">
        <v>129</v>
      </c>
      <c r="X143" s="2">
        <v>60000</v>
      </c>
      <c r="Y143" s="2" t="s">
        <v>66</v>
      </c>
      <c r="Z143" s="2" t="s">
        <v>66</v>
      </c>
      <c r="AA143" s="2" t="s">
        <v>67</v>
      </c>
      <c r="AB143" s="2">
        <v>12</v>
      </c>
      <c r="AC143" s="2" t="s">
        <v>68</v>
      </c>
      <c r="AD143" s="2">
        <v>3</v>
      </c>
    </row>
    <row r="144" spans="1:30" ht="30">
      <c r="A144" s="2">
        <v>9</v>
      </c>
      <c r="B144" s="2" t="s">
        <v>57</v>
      </c>
      <c r="C144" s="2">
        <v>602</v>
      </c>
      <c r="D144" s="2"/>
      <c r="E144" s="2" t="s">
        <v>653</v>
      </c>
      <c r="F144" s="2"/>
      <c r="G144" s="2" t="s">
        <v>654</v>
      </c>
      <c r="H144" s="2" t="s">
        <v>655</v>
      </c>
      <c r="I144" s="2" t="s">
        <v>77</v>
      </c>
      <c r="J144" s="3">
        <v>40637</v>
      </c>
      <c r="K144" s="2"/>
      <c r="L144" s="2"/>
      <c r="M144" s="2">
        <v>26</v>
      </c>
      <c r="N144" s="2">
        <v>25</v>
      </c>
      <c r="O144" s="2" t="s">
        <v>72</v>
      </c>
      <c r="P144" s="2" t="s">
        <v>63</v>
      </c>
      <c r="Q144" s="2"/>
      <c r="R144" s="2" t="s">
        <v>64</v>
      </c>
      <c r="S144" s="2">
        <v>8141302602</v>
      </c>
      <c r="T144" s="2" t="s">
        <v>656</v>
      </c>
      <c r="U144" s="2" t="s">
        <v>657</v>
      </c>
      <c r="V144" s="2">
        <v>9982551587</v>
      </c>
      <c r="W144" s="2" t="s">
        <v>227</v>
      </c>
      <c r="X144" s="2">
        <v>60000</v>
      </c>
      <c r="Y144" s="2" t="s">
        <v>66</v>
      </c>
      <c r="Z144" s="2" t="s">
        <v>66</v>
      </c>
      <c r="AA144" s="2" t="s">
        <v>67</v>
      </c>
      <c r="AB144" s="2">
        <v>13</v>
      </c>
      <c r="AC144" s="2" t="s">
        <v>68</v>
      </c>
      <c r="AD144" s="2">
        <v>3</v>
      </c>
    </row>
    <row r="145" spans="1:30" ht="30">
      <c r="A145" s="2">
        <v>9</v>
      </c>
      <c r="B145" s="2" t="s">
        <v>57</v>
      </c>
      <c r="C145" s="2">
        <v>444</v>
      </c>
      <c r="D145" s="2"/>
      <c r="E145" s="2" t="s">
        <v>658</v>
      </c>
      <c r="F145" s="2"/>
      <c r="G145" s="2" t="s">
        <v>600</v>
      </c>
      <c r="H145" s="2" t="s">
        <v>435</v>
      </c>
      <c r="I145" s="2" t="s">
        <v>77</v>
      </c>
      <c r="J145" s="3">
        <v>40040</v>
      </c>
      <c r="K145" s="2"/>
      <c r="L145" s="2"/>
      <c r="M145" s="2">
        <v>26</v>
      </c>
      <c r="N145" s="2">
        <v>13</v>
      </c>
      <c r="O145" s="2" t="s">
        <v>72</v>
      </c>
      <c r="P145" s="2" t="s">
        <v>63</v>
      </c>
      <c r="Q145" s="2"/>
      <c r="R145" s="2" t="s">
        <v>64</v>
      </c>
      <c r="S145" s="2">
        <v>8141302602</v>
      </c>
      <c r="T145" s="2" t="s">
        <v>659</v>
      </c>
      <c r="U145" s="2" t="s">
        <v>437</v>
      </c>
      <c r="V145" s="2">
        <v>9649157559</v>
      </c>
      <c r="W145" s="2" t="s">
        <v>477</v>
      </c>
      <c r="X145" s="2">
        <v>40000</v>
      </c>
      <c r="Y145" s="2" t="s">
        <v>66</v>
      </c>
      <c r="Z145" s="2" t="s">
        <v>66</v>
      </c>
      <c r="AA145" s="2" t="s">
        <v>67</v>
      </c>
      <c r="AB145" s="2">
        <v>15</v>
      </c>
      <c r="AC145" s="2" t="s">
        <v>68</v>
      </c>
      <c r="AD145" s="2">
        <v>1</v>
      </c>
    </row>
    <row r="146" spans="1:30" ht="30">
      <c r="A146" s="2">
        <v>9</v>
      </c>
      <c r="B146" s="2" t="s">
        <v>57</v>
      </c>
      <c r="C146" s="2">
        <v>387</v>
      </c>
      <c r="D146" s="2"/>
      <c r="E146" s="2" t="s">
        <v>660</v>
      </c>
      <c r="F146" s="2"/>
      <c r="G146" s="2" t="s">
        <v>661</v>
      </c>
      <c r="H146" s="2" t="s">
        <v>662</v>
      </c>
      <c r="I146" s="2" t="s">
        <v>77</v>
      </c>
      <c r="J146" s="3">
        <v>40502</v>
      </c>
      <c r="K146" s="2"/>
      <c r="L146" s="2"/>
      <c r="M146" s="2">
        <v>26</v>
      </c>
      <c r="N146" s="2">
        <v>25</v>
      </c>
      <c r="O146" s="2" t="s">
        <v>72</v>
      </c>
      <c r="P146" s="2" t="s">
        <v>63</v>
      </c>
      <c r="Q146" s="2"/>
      <c r="R146" s="2" t="s">
        <v>64</v>
      </c>
      <c r="S146" s="2">
        <v>8141302602</v>
      </c>
      <c r="T146" s="2" t="s">
        <v>663</v>
      </c>
      <c r="U146" s="2" t="s">
        <v>664</v>
      </c>
      <c r="V146" s="2">
        <v>8278699171</v>
      </c>
      <c r="W146" s="2" t="s">
        <v>641</v>
      </c>
      <c r="X146" s="2">
        <v>30000</v>
      </c>
      <c r="Y146" s="2" t="s">
        <v>66</v>
      </c>
      <c r="Z146" s="2" t="s">
        <v>66</v>
      </c>
      <c r="AA146" s="2" t="s">
        <v>67</v>
      </c>
      <c r="AB146" s="2">
        <v>14</v>
      </c>
      <c r="AC146" s="2" t="s">
        <v>68</v>
      </c>
      <c r="AD146" s="2">
        <v>0</v>
      </c>
    </row>
    <row r="147" spans="1:30" ht="30">
      <c r="A147" s="2">
        <v>9</v>
      </c>
      <c r="B147" s="2" t="s">
        <v>57</v>
      </c>
      <c r="C147" s="2">
        <v>353</v>
      </c>
      <c r="D147" s="2"/>
      <c r="E147" s="2" t="s">
        <v>665</v>
      </c>
      <c r="F147" s="2"/>
      <c r="G147" s="2" t="s">
        <v>666</v>
      </c>
      <c r="H147" s="2" t="s">
        <v>401</v>
      </c>
      <c r="I147" s="2" t="s">
        <v>77</v>
      </c>
      <c r="J147" s="3">
        <v>40795</v>
      </c>
      <c r="K147" s="2"/>
      <c r="L147" s="2"/>
      <c r="M147" s="2">
        <v>26</v>
      </c>
      <c r="N147" s="2">
        <v>20</v>
      </c>
      <c r="O147" s="2" t="s">
        <v>72</v>
      </c>
      <c r="P147" s="2" t="s">
        <v>63</v>
      </c>
      <c r="Q147" s="2"/>
      <c r="R147" s="2" t="s">
        <v>64</v>
      </c>
      <c r="S147" s="2">
        <v>8141302602</v>
      </c>
      <c r="T147" s="2" t="s">
        <v>667</v>
      </c>
      <c r="U147" s="2" t="s">
        <v>403</v>
      </c>
      <c r="V147" s="2">
        <v>7878410594</v>
      </c>
      <c r="W147" s="2" t="s">
        <v>227</v>
      </c>
      <c r="X147" s="2">
        <v>20000</v>
      </c>
      <c r="Y147" s="2" t="s">
        <v>66</v>
      </c>
      <c r="Z147" s="2" t="s">
        <v>66</v>
      </c>
      <c r="AA147" s="2" t="s">
        <v>67</v>
      </c>
      <c r="AB147" s="2">
        <v>13</v>
      </c>
      <c r="AC147" s="2" t="s">
        <v>68</v>
      </c>
      <c r="AD147" s="2">
        <v>0</v>
      </c>
    </row>
    <row r="148" spans="1:30" ht="30">
      <c r="A148" s="2">
        <v>9</v>
      </c>
      <c r="B148" s="2" t="s">
        <v>57</v>
      </c>
      <c r="C148" s="2">
        <v>504</v>
      </c>
      <c r="D148" s="2"/>
      <c r="E148" s="2" t="s">
        <v>668</v>
      </c>
      <c r="F148" s="2"/>
      <c r="G148" s="2" t="s">
        <v>669</v>
      </c>
      <c r="H148" s="2" t="s">
        <v>616</v>
      </c>
      <c r="I148" s="2" t="s">
        <v>61</v>
      </c>
      <c r="J148" s="3">
        <v>40571</v>
      </c>
      <c r="K148" s="2"/>
      <c r="L148" s="2"/>
      <c r="M148" s="2">
        <v>26</v>
      </c>
      <c r="N148" s="2">
        <v>25</v>
      </c>
      <c r="O148" s="2" t="s">
        <v>72</v>
      </c>
      <c r="P148" s="2" t="s">
        <v>63</v>
      </c>
      <c r="Q148" s="2"/>
      <c r="R148" s="2" t="s">
        <v>64</v>
      </c>
      <c r="S148" s="2">
        <v>8141302602</v>
      </c>
      <c r="T148" s="2" t="s">
        <v>670</v>
      </c>
      <c r="U148" s="2" t="s">
        <v>671</v>
      </c>
      <c r="V148" s="2">
        <v>9828860332</v>
      </c>
      <c r="W148" s="2" t="s">
        <v>641</v>
      </c>
      <c r="X148" s="2">
        <v>30000</v>
      </c>
      <c r="Y148" s="2" t="s">
        <v>66</v>
      </c>
      <c r="Z148" s="2" t="s">
        <v>66</v>
      </c>
      <c r="AA148" s="2" t="s">
        <v>67</v>
      </c>
      <c r="AB148" s="2">
        <v>13</v>
      </c>
      <c r="AC148" s="2" t="s">
        <v>68</v>
      </c>
      <c r="AD148" s="2">
        <v>0</v>
      </c>
    </row>
    <row r="149" spans="1:30" ht="30">
      <c r="A149" s="2">
        <v>9</v>
      </c>
      <c r="B149" s="2" t="s">
        <v>57</v>
      </c>
      <c r="C149" s="2">
        <v>613</v>
      </c>
      <c r="D149" s="2"/>
      <c r="E149" s="2" t="s">
        <v>425</v>
      </c>
      <c r="F149" s="2"/>
      <c r="G149" s="2" t="s">
        <v>119</v>
      </c>
      <c r="H149" s="2" t="s">
        <v>241</v>
      </c>
      <c r="I149" s="2" t="s">
        <v>61</v>
      </c>
      <c r="J149" s="3">
        <v>40190</v>
      </c>
      <c r="K149" s="2"/>
      <c r="L149" s="2"/>
      <c r="M149" s="2">
        <v>26</v>
      </c>
      <c r="N149" s="2">
        <v>22</v>
      </c>
      <c r="O149" s="2" t="s">
        <v>72</v>
      </c>
      <c r="P149" s="2" t="s">
        <v>63</v>
      </c>
      <c r="Q149" s="2"/>
      <c r="R149" s="2" t="s">
        <v>64</v>
      </c>
      <c r="S149" s="2">
        <v>8141302602</v>
      </c>
      <c r="T149" s="2" t="s">
        <v>672</v>
      </c>
      <c r="U149" s="2" t="s">
        <v>243</v>
      </c>
      <c r="V149" s="2">
        <v>6350174597</v>
      </c>
      <c r="W149" s="2" t="s">
        <v>227</v>
      </c>
      <c r="X149" s="2">
        <v>60000</v>
      </c>
      <c r="Y149" s="2" t="s">
        <v>66</v>
      </c>
      <c r="Z149" s="2" t="s">
        <v>66</v>
      </c>
      <c r="AA149" s="2" t="s">
        <v>67</v>
      </c>
      <c r="AB149" s="2">
        <v>14</v>
      </c>
      <c r="AC149" s="2" t="s">
        <v>68</v>
      </c>
      <c r="AD149" s="2">
        <v>0</v>
      </c>
    </row>
    <row r="150" spans="1:30" ht="30">
      <c r="A150" s="2">
        <v>9</v>
      </c>
      <c r="B150" s="2" t="s">
        <v>57</v>
      </c>
      <c r="C150" s="2">
        <v>389</v>
      </c>
      <c r="D150" s="2"/>
      <c r="E150" s="2" t="s">
        <v>673</v>
      </c>
      <c r="F150" s="2"/>
      <c r="G150" s="2" t="s">
        <v>674</v>
      </c>
      <c r="H150" s="2" t="s">
        <v>675</v>
      </c>
      <c r="I150" s="2" t="s">
        <v>61</v>
      </c>
      <c r="J150" s="3">
        <v>40544</v>
      </c>
      <c r="K150" s="2"/>
      <c r="L150" s="2"/>
      <c r="M150" s="2">
        <v>26</v>
      </c>
      <c r="N150" s="2">
        <v>25</v>
      </c>
      <c r="O150" s="2" t="s">
        <v>83</v>
      </c>
      <c r="P150" s="2" t="s">
        <v>63</v>
      </c>
      <c r="Q150" s="2"/>
      <c r="R150" s="2" t="s">
        <v>64</v>
      </c>
      <c r="S150" s="2">
        <v>8141302602</v>
      </c>
      <c r="T150" s="2" t="s">
        <v>676</v>
      </c>
      <c r="U150" s="2" t="s">
        <v>677</v>
      </c>
      <c r="V150" s="2">
        <v>9549957038</v>
      </c>
      <c r="W150" s="2" t="s">
        <v>641</v>
      </c>
      <c r="X150" s="2">
        <v>30000</v>
      </c>
      <c r="Y150" s="2" t="s">
        <v>66</v>
      </c>
      <c r="Z150" s="2" t="s">
        <v>66</v>
      </c>
      <c r="AA150" s="2" t="s">
        <v>67</v>
      </c>
      <c r="AB150" s="2">
        <v>13</v>
      </c>
      <c r="AC150" s="2" t="s">
        <v>68</v>
      </c>
      <c r="AD150" s="2">
        <v>1</v>
      </c>
    </row>
    <row r="151" spans="1:30" ht="30">
      <c r="A151" s="2">
        <v>9</v>
      </c>
      <c r="B151" s="2" t="s">
        <v>57</v>
      </c>
      <c r="C151" s="2">
        <v>368</v>
      </c>
      <c r="D151" s="2"/>
      <c r="E151" s="2" t="s">
        <v>678</v>
      </c>
      <c r="F151" s="2"/>
      <c r="G151" s="2" t="s">
        <v>679</v>
      </c>
      <c r="H151" s="2" t="s">
        <v>555</v>
      </c>
      <c r="I151" s="2" t="s">
        <v>61</v>
      </c>
      <c r="J151" s="3">
        <v>40878</v>
      </c>
      <c r="K151" s="2"/>
      <c r="L151" s="2"/>
      <c r="M151" s="2">
        <v>26</v>
      </c>
      <c r="N151" s="2">
        <v>22</v>
      </c>
      <c r="O151" s="2" t="s">
        <v>72</v>
      </c>
      <c r="P151" s="2" t="s">
        <v>63</v>
      </c>
      <c r="Q151" s="2"/>
      <c r="R151" s="2" t="s">
        <v>64</v>
      </c>
      <c r="S151" s="2">
        <v>8141302602</v>
      </c>
      <c r="T151" s="2" t="s">
        <v>680</v>
      </c>
      <c r="U151" s="2" t="s">
        <v>681</v>
      </c>
      <c r="V151" s="2">
        <v>9982659538</v>
      </c>
      <c r="W151" s="2" t="s">
        <v>641</v>
      </c>
      <c r="X151" s="2">
        <v>20000</v>
      </c>
      <c r="Y151" s="2" t="s">
        <v>187</v>
      </c>
      <c r="Z151" s="2" t="s">
        <v>66</v>
      </c>
      <c r="AA151" s="2" t="s">
        <v>67</v>
      </c>
      <c r="AB151" s="2">
        <v>13</v>
      </c>
      <c r="AC151" s="2" t="s">
        <v>68</v>
      </c>
      <c r="AD151" s="2">
        <v>3</v>
      </c>
    </row>
    <row r="152" spans="1:30" ht="45">
      <c r="A152" s="2">
        <v>9</v>
      </c>
      <c r="B152" s="2" t="s">
        <v>57</v>
      </c>
      <c r="C152" s="2">
        <v>548</v>
      </c>
      <c r="D152" s="2"/>
      <c r="E152" s="2" t="s">
        <v>682</v>
      </c>
      <c r="F152" s="2"/>
      <c r="G152" s="2" t="s">
        <v>683</v>
      </c>
      <c r="H152" s="2" t="s">
        <v>684</v>
      </c>
      <c r="I152" s="2" t="s">
        <v>61</v>
      </c>
      <c r="J152" s="3">
        <v>40739</v>
      </c>
      <c r="K152" s="2"/>
      <c r="L152" s="2"/>
      <c r="M152" s="2">
        <v>26</v>
      </c>
      <c r="N152" s="2">
        <v>26</v>
      </c>
      <c r="O152" s="2" t="s">
        <v>83</v>
      </c>
      <c r="P152" s="2" t="s">
        <v>63</v>
      </c>
      <c r="Q152" s="2"/>
      <c r="R152" s="2" t="s">
        <v>64</v>
      </c>
      <c r="S152" s="2">
        <v>8141302602</v>
      </c>
      <c r="T152" s="2" t="s">
        <v>685</v>
      </c>
      <c r="U152" s="2"/>
      <c r="V152" s="2">
        <v>9983767536</v>
      </c>
      <c r="W152" s="2" t="s">
        <v>686</v>
      </c>
      <c r="X152" s="2">
        <v>45000</v>
      </c>
      <c r="Y152" s="2" t="s">
        <v>66</v>
      </c>
      <c r="Z152" s="2" t="s">
        <v>66</v>
      </c>
      <c r="AA152" s="2" t="s">
        <v>67</v>
      </c>
      <c r="AB152" s="2">
        <v>13</v>
      </c>
      <c r="AC152" s="2" t="s">
        <v>68</v>
      </c>
      <c r="AD152" s="2">
        <v>0</v>
      </c>
    </row>
    <row r="153" spans="1:30" ht="30">
      <c r="A153" s="2">
        <v>9</v>
      </c>
      <c r="B153" s="2" t="s">
        <v>57</v>
      </c>
      <c r="C153" s="2">
        <v>592</v>
      </c>
      <c r="D153" s="2"/>
      <c r="E153" s="2" t="s">
        <v>687</v>
      </c>
      <c r="F153" s="2"/>
      <c r="G153" s="2" t="s">
        <v>688</v>
      </c>
      <c r="H153" s="2" t="s">
        <v>689</v>
      </c>
      <c r="I153" s="2" t="s">
        <v>61</v>
      </c>
      <c r="J153" s="3">
        <v>41130</v>
      </c>
      <c r="K153" s="2"/>
      <c r="L153" s="2"/>
      <c r="M153" s="2">
        <v>26</v>
      </c>
      <c r="N153" s="2">
        <v>26</v>
      </c>
      <c r="O153" s="2" t="s">
        <v>72</v>
      </c>
      <c r="P153" s="2" t="s">
        <v>63</v>
      </c>
      <c r="Q153" s="2"/>
      <c r="R153" s="2" t="s">
        <v>64</v>
      </c>
      <c r="S153" s="2">
        <v>8141302602</v>
      </c>
      <c r="T153" s="2" t="s">
        <v>690</v>
      </c>
      <c r="U153" s="2"/>
      <c r="V153" s="2">
        <v>9587293382</v>
      </c>
      <c r="W153" s="2" t="s">
        <v>691</v>
      </c>
      <c r="X153" s="2">
        <v>50000</v>
      </c>
      <c r="Y153" s="2" t="s">
        <v>66</v>
      </c>
      <c r="Z153" s="2" t="s">
        <v>66</v>
      </c>
      <c r="AA153" s="2" t="s">
        <v>67</v>
      </c>
      <c r="AB153" s="2">
        <v>12</v>
      </c>
      <c r="AC153" s="2" t="s">
        <v>68</v>
      </c>
      <c r="AD153" s="2">
        <v>3</v>
      </c>
    </row>
    <row r="154" spans="1:30" ht="30">
      <c r="A154" s="2">
        <v>9</v>
      </c>
      <c r="B154" s="2" t="s">
        <v>57</v>
      </c>
      <c r="C154" s="2">
        <v>446</v>
      </c>
      <c r="D154" s="2"/>
      <c r="E154" s="2" t="s">
        <v>692</v>
      </c>
      <c r="F154" s="2"/>
      <c r="G154" s="2" t="s">
        <v>693</v>
      </c>
      <c r="H154" s="2" t="s">
        <v>694</v>
      </c>
      <c r="I154" s="2" t="s">
        <v>77</v>
      </c>
      <c r="J154" s="3">
        <v>40205</v>
      </c>
      <c r="K154" s="2"/>
      <c r="L154" s="2"/>
      <c r="M154" s="2">
        <v>26</v>
      </c>
      <c r="N154" s="2">
        <v>21</v>
      </c>
      <c r="O154" s="2" t="s">
        <v>72</v>
      </c>
      <c r="P154" s="2" t="s">
        <v>63</v>
      </c>
      <c r="Q154" s="2"/>
      <c r="R154" s="2" t="s">
        <v>64</v>
      </c>
      <c r="S154" s="2">
        <v>8141302602</v>
      </c>
      <c r="T154" s="2" t="s">
        <v>695</v>
      </c>
      <c r="U154" s="2" t="s">
        <v>696</v>
      </c>
      <c r="V154" s="2">
        <v>9509207248</v>
      </c>
      <c r="W154" s="2" t="s">
        <v>697</v>
      </c>
      <c r="X154" s="2">
        <v>36000</v>
      </c>
      <c r="Y154" s="2" t="s">
        <v>66</v>
      </c>
      <c r="Z154" s="2" t="s">
        <v>66</v>
      </c>
      <c r="AA154" s="2" t="s">
        <v>67</v>
      </c>
      <c r="AB154" s="2">
        <v>14</v>
      </c>
      <c r="AC154" s="2" t="s">
        <v>68</v>
      </c>
      <c r="AD154" s="2">
        <v>0</v>
      </c>
    </row>
    <row r="155" spans="1:30" ht="30">
      <c r="A155" s="2">
        <v>9</v>
      </c>
      <c r="B155" s="2" t="s">
        <v>57</v>
      </c>
      <c r="C155" s="2">
        <v>650</v>
      </c>
      <c r="D155" s="2"/>
      <c r="E155" s="2" t="s">
        <v>698</v>
      </c>
      <c r="F155" s="2"/>
      <c r="G155" s="2" t="s">
        <v>699</v>
      </c>
      <c r="H155" s="2" t="s">
        <v>700</v>
      </c>
      <c r="I155" s="2" t="s">
        <v>77</v>
      </c>
      <c r="J155" s="3">
        <v>40371</v>
      </c>
      <c r="K155" s="2"/>
      <c r="L155" s="2"/>
      <c r="M155" s="2">
        <v>26</v>
      </c>
      <c r="N155" s="2">
        <v>26</v>
      </c>
      <c r="O155" s="2" t="s">
        <v>83</v>
      </c>
      <c r="P155" s="2"/>
      <c r="Q155" s="2"/>
      <c r="R155" s="2" t="s">
        <v>64</v>
      </c>
      <c r="S155" s="2">
        <v>8141302602</v>
      </c>
      <c r="T155" s="2" t="s">
        <v>701</v>
      </c>
      <c r="U155" s="2"/>
      <c r="V155" s="2">
        <v>8696105918</v>
      </c>
      <c r="W155" s="2" t="s">
        <v>702</v>
      </c>
      <c r="X155" s="2">
        <v>0</v>
      </c>
      <c r="Y155" s="2" t="s">
        <v>66</v>
      </c>
      <c r="Z155" s="2" t="s">
        <v>66</v>
      </c>
      <c r="AA155" s="2"/>
      <c r="AB155" s="2">
        <v>14</v>
      </c>
      <c r="AC155" s="2" t="s">
        <v>68</v>
      </c>
      <c r="AD155" s="2">
        <v>3</v>
      </c>
    </row>
    <row r="156" spans="1:30" ht="30">
      <c r="A156" s="2">
        <v>10</v>
      </c>
      <c r="B156" s="2" t="s">
        <v>57</v>
      </c>
      <c r="C156" s="2">
        <v>678</v>
      </c>
      <c r="D156" s="3">
        <v>45503</v>
      </c>
      <c r="E156" s="2" t="s">
        <v>703</v>
      </c>
      <c r="F156" s="2"/>
      <c r="G156" s="2" t="s">
        <v>600</v>
      </c>
      <c r="H156" s="2" t="s">
        <v>704</v>
      </c>
      <c r="I156" s="2" t="s">
        <v>77</v>
      </c>
      <c r="J156" s="3">
        <v>40334</v>
      </c>
      <c r="K156" s="2"/>
      <c r="L156" s="2"/>
      <c r="M156" s="2">
        <v>33</v>
      </c>
      <c r="N156" s="2">
        <v>2</v>
      </c>
      <c r="O156" s="2" t="s">
        <v>62</v>
      </c>
      <c r="P156" s="2" t="s">
        <v>63</v>
      </c>
      <c r="Q156" s="2"/>
      <c r="R156" s="2" t="s">
        <v>64</v>
      </c>
      <c r="S156" s="2">
        <v>8141302602</v>
      </c>
      <c r="T156" s="2" t="s">
        <v>705</v>
      </c>
      <c r="U156" s="2"/>
      <c r="V156" s="2">
        <v>8390111643</v>
      </c>
      <c r="W156" s="2" t="s">
        <v>706</v>
      </c>
      <c r="X156" s="2">
        <v>0</v>
      </c>
      <c r="Y156" s="2" t="s">
        <v>66</v>
      </c>
      <c r="Z156" s="2" t="s">
        <v>66</v>
      </c>
      <c r="AA156" s="2" t="s">
        <v>67</v>
      </c>
      <c r="AB156" s="2">
        <v>14</v>
      </c>
      <c r="AC156" s="2" t="s">
        <v>68</v>
      </c>
      <c r="AD156" s="2">
        <v>3</v>
      </c>
    </row>
    <row r="157" spans="1:30" ht="30">
      <c r="A157" s="2">
        <v>10</v>
      </c>
      <c r="B157" s="2" t="s">
        <v>57</v>
      </c>
      <c r="C157" s="2">
        <v>341</v>
      </c>
      <c r="D157" s="2"/>
      <c r="E157" s="2" t="s">
        <v>707</v>
      </c>
      <c r="F157" s="2"/>
      <c r="G157" s="2" t="s">
        <v>708</v>
      </c>
      <c r="H157" s="2" t="s">
        <v>709</v>
      </c>
      <c r="I157" s="2" t="s">
        <v>61</v>
      </c>
      <c r="J157" s="3">
        <v>40004</v>
      </c>
      <c r="K157" s="2"/>
      <c r="L157" s="2"/>
      <c r="M157" s="2">
        <v>33</v>
      </c>
      <c r="N157" s="2">
        <v>33</v>
      </c>
      <c r="O157" s="2" t="s">
        <v>72</v>
      </c>
      <c r="P157" s="2" t="s">
        <v>63</v>
      </c>
      <c r="Q157" s="2"/>
      <c r="R157" s="2" t="s">
        <v>64</v>
      </c>
      <c r="S157" s="2">
        <v>8141302602</v>
      </c>
      <c r="T157" s="2" t="s">
        <v>710</v>
      </c>
      <c r="U157" s="2" t="s">
        <v>711</v>
      </c>
      <c r="V157" s="2">
        <v>9131817140</v>
      </c>
      <c r="W157" s="2" t="s">
        <v>712</v>
      </c>
      <c r="X157" s="2">
        <v>45000</v>
      </c>
      <c r="Y157" s="2" t="s">
        <v>66</v>
      </c>
      <c r="Z157" s="2" t="s">
        <v>66</v>
      </c>
      <c r="AA157" s="2" t="s">
        <v>67</v>
      </c>
      <c r="AB157" s="2">
        <v>15</v>
      </c>
      <c r="AC157" s="2" t="s">
        <v>68</v>
      </c>
      <c r="AD157" s="2">
        <v>2</v>
      </c>
    </row>
    <row r="158" spans="1:30" ht="30">
      <c r="A158" s="2">
        <v>10</v>
      </c>
      <c r="B158" s="2" t="s">
        <v>57</v>
      </c>
      <c r="C158" s="2">
        <v>351</v>
      </c>
      <c r="D158" s="2"/>
      <c r="E158" s="2" t="s">
        <v>713</v>
      </c>
      <c r="F158" s="2"/>
      <c r="G158" s="2" t="s">
        <v>714</v>
      </c>
      <c r="H158" s="2" t="s">
        <v>401</v>
      </c>
      <c r="I158" s="2" t="s">
        <v>61</v>
      </c>
      <c r="J158" s="3">
        <v>40080</v>
      </c>
      <c r="K158" s="2"/>
      <c r="L158" s="2"/>
      <c r="M158" s="2">
        <v>33</v>
      </c>
      <c r="N158" s="2">
        <v>27</v>
      </c>
      <c r="O158" s="2" t="s">
        <v>72</v>
      </c>
      <c r="P158" s="2" t="s">
        <v>63</v>
      </c>
      <c r="Q158" s="2"/>
      <c r="R158" s="2" t="s">
        <v>64</v>
      </c>
      <c r="S158" s="2">
        <v>8141302602</v>
      </c>
      <c r="T158" s="2" t="s">
        <v>715</v>
      </c>
      <c r="U158" s="2" t="s">
        <v>403</v>
      </c>
      <c r="V158" s="2">
        <v>9509207248</v>
      </c>
      <c r="W158" s="2" t="s">
        <v>712</v>
      </c>
      <c r="X158" s="2">
        <v>40000</v>
      </c>
      <c r="Y158" s="2" t="s">
        <v>66</v>
      </c>
      <c r="Z158" s="2" t="s">
        <v>66</v>
      </c>
      <c r="AA158" s="2" t="s">
        <v>67</v>
      </c>
      <c r="AB158" s="2">
        <v>15</v>
      </c>
      <c r="AC158" s="2" t="s">
        <v>68</v>
      </c>
      <c r="AD158" s="2">
        <v>0</v>
      </c>
    </row>
    <row r="159" spans="1:30" ht="45">
      <c r="A159" s="2">
        <v>10</v>
      </c>
      <c r="B159" s="2" t="s">
        <v>57</v>
      </c>
      <c r="C159" s="2">
        <v>447</v>
      </c>
      <c r="D159" s="2"/>
      <c r="E159" s="2" t="s">
        <v>716</v>
      </c>
      <c r="F159" s="2"/>
      <c r="G159" s="2" t="s">
        <v>717</v>
      </c>
      <c r="H159" s="2" t="s">
        <v>718</v>
      </c>
      <c r="I159" s="2" t="s">
        <v>77</v>
      </c>
      <c r="J159" s="3">
        <v>40071</v>
      </c>
      <c r="K159" s="2"/>
      <c r="L159" s="2"/>
      <c r="M159" s="2">
        <v>33</v>
      </c>
      <c r="N159" s="2">
        <v>29</v>
      </c>
      <c r="O159" s="2" t="s">
        <v>62</v>
      </c>
      <c r="P159" s="2" t="s">
        <v>63</v>
      </c>
      <c r="Q159" s="2"/>
      <c r="R159" s="2" t="s">
        <v>64</v>
      </c>
      <c r="S159" s="2">
        <v>8141302602</v>
      </c>
      <c r="T159" s="2" t="s">
        <v>719</v>
      </c>
      <c r="U159" s="2" t="s">
        <v>720</v>
      </c>
      <c r="V159" s="2">
        <v>9983408168</v>
      </c>
      <c r="W159" s="2" t="s">
        <v>721</v>
      </c>
      <c r="X159" s="2">
        <v>25000</v>
      </c>
      <c r="Y159" s="2" t="s">
        <v>66</v>
      </c>
      <c r="Z159" s="2" t="s">
        <v>66</v>
      </c>
      <c r="AA159" s="2" t="s">
        <v>67</v>
      </c>
      <c r="AB159" s="2">
        <v>15</v>
      </c>
      <c r="AC159" s="2" t="s">
        <v>68</v>
      </c>
      <c r="AD159" s="2">
        <v>3</v>
      </c>
    </row>
    <row r="160" spans="1:30" ht="30">
      <c r="A160" s="2">
        <v>10</v>
      </c>
      <c r="B160" s="2" t="s">
        <v>57</v>
      </c>
      <c r="C160" s="2">
        <v>342</v>
      </c>
      <c r="D160" s="2"/>
      <c r="E160" s="2" t="s">
        <v>722</v>
      </c>
      <c r="F160" s="2"/>
      <c r="G160" s="2" t="s">
        <v>723</v>
      </c>
      <c r="H160" s="2" t="s">
        <v>724</v>
      </c>
      <c r="I160" s="2" t="s">
        <v>61</v>
      </c>
      <c r="J160" s="3">
        <v>40367</v>
      </c>
      <c r="K160" s="2"/>
      <c r="L160" s="2"/>
      <c r="M160" s="2">
        <v>33</v>
      </c>
      <c r="N160" s="2">
        <v>24</v>
      </c>
      <c r="O160" s="2" t="s">
        <v>62</v>
      </c>
      <c r="P160" s="2" t="s">
        <v>63</v>
      </c>
      <c r="Q160" s="2"/>
      <c r="R160" s="2" t="s">
        <v>64</v>
      </c>
      <c r="S160" s="2">
        <v>8141302602</v>
      </c>
      <c r="T160" s="2" t="s">
        <v>725</v>
      </c>
      <c r="U160" s="2"/>
      <c r="V160" s="2">
        <v>7665929328</v>
      </c>
      <c r="W160" s="2" t="s">
        <v>712</v>
      </c>
      <c r="X160" s="2">
        <v>60000</v>
      </c>
      <c r="Y160" s="2" t="s">
        <v>66</v>
      </c>
      <c r="Z160" s="2" t="s">
        <v>66</v>
      </c>
      <c r="AA160" s="2" t="s">
        <v>67</v>
      </c>
      <c r="AB160" s="2">
        <v>14</v>
      </c>
      <c r="AC160" s="2" t="s">
        <v>68</v>
      </c>
      <c r="AD160" s="2">
        <v>0</v>
      </c>
    </row>
    <row r="161" spans="1:30" ht="30">
      <c r="A161" s="2">
        <v>10</v>
      </c>
      <c r="B161" s="2" t="s">
        <v>57</v>
      </c>
      <c r="C161" s="2">
        <v>344</v>
      </c>
      <c r="D161" s="2"/>
      <c r="E161" s="2" t="s">
        <v>726</v>
      </c>
      <c r="F161" s="2"/>
      <c r="G161" s="2" t="s">
        <v>723</v>
      </c>
      <c r="H161" s="2" t="s">
        <v>724</v>
      </c>
      <c r="I161" s="2" t="s">
        <v>61</v>
      </c>
      <c r="J161" s="3">
        <v>40367</v>
      </c>
      <c r="K161" s="2"/>
      <c r="L161" s="2"/>
      <c r="M161" s="2">
        <v>33</v>
      </c>
      <c r="N161" s="2">
        <v>28</v>
      </c>
      <c r="O161" s="2" t="s">
        <v>62</v>
      </c>
      <c r="P161" s="2" t="s">
        <v>63</v>
      </c>
      <c r="Q161" s="2"/>
      <c r="R161" s="2" t="s">
        <v>64</v>
      </c>
      <c r="S161" s="2">
        <v>8141302602</v>
      </c>
      <c r="T161" s="2" t="s">
        <v>727</v>
      </c>
      <c r="U161" s="2"/>
      <c r="V161" s="2">
        <v>7665929328</v>
      </c>
      <c r="W161" s="2" t="s">
        <v>712</v>
      </c>
      <c r="X161" s="2">
        <v>60000</v>
      </c>
      <c r="Y161" s="2" t="s">
        <v>66</v>
      </c>
      <c r="Z161" s="2" t="s">
        <v>66</v>
      </c>
      <c r="AA161" s="2" t="s">
        <v>67</v>
      </c>
      <c r="AB161" s="2">
        <v>14</v>
      </c>
      <c r="AC161" s="2" t="s">
        <v>68</v>
      </c>
      <c r="AD161" s="2">
        <v>0</v>
      </c>
    </row>
    <row r="162" spans="1:30" ht="30">
      <c r="A162" s="2">
        <v>10</v>
      </c>
      <c r="B162" s="2" t="s">
        <v>57</v>
      </c>
      <c r="C162" s="2">
        <v>343</v>
      </c>
      <c r="D162" s="2"/>
      <c r="E162" s="2" t="s">
        <v>728</v>
      </c>
      <c r="F162" s="2"/>
      <c r="G162" s="2" t="s">
        <v>729</v>
      </c>
      <c r="H162" s="2" t="s">
        <v>730</v>
      </c>
      <c r="I162" s="2" t="s">
        <v>61</v>
      </c>
      <c r="J162" s="3">
        <v>40308</v>
      </c>
      <c r="K162" s="2"/>
      <c r="L162" s="2"/>
      <c r="M162" s="2">
        <v>33</v>
      </c>
      <c r="N162" s="2">
        <v>28</v>
      </c>
      <c r="O162" s="2" t="s">
        <v>62</v>
      </c>
      <c r="P162" s="2" t="s">
        <v>63</v>
      </c>
      <c r="Q162" s="2"/>
      <c r="R162" s="2" t="s">
        <v>64</v>
      </c>
      <c r="S162" s="2">
        <v>8141302602</v>
      </c>
      <c r="T162" s="2" t="s">
        <v>731</v>
      </c>
      <c r="U162" s="2" t="s">
        <v>732</v>
      </c>
      <c r="V162" s="2">
        <v>9587753928</v>
      </c>
      <c r="W162" s="2" t="s">
        <v>712</v>
      </c>
      <c r="X162" s="2">
        <v>40000</v>
      </c>
      <c r="Y162" s="2" t="s">
        <v>66</v>
      </c>
      <c r="Z162" s="2" t="s">
        <v>66</v>
      </c>
      <c r="AA162" s="2" t="s">
        <v>67</v>
      </c>
      <c r="AB162" s="2">
        <v>14</v>
      </c>
      <c r="AC162" s="2" t="s">
        <v>68</v>
      </c>
      <c r="AD162" s="2">
        <v>0</v>
      </c>
    </row>
    <row r="163" spans="1:30" ht="30">
      <c r="A163" s="2">
        <v>10</v>
      </c>
      <c r="B163" s="2" t="s">
        <v>57</v>
      </c>
      <c r="C163" s="2">
        <v>427</v>
      </c>
      <c r="D163" s="2"/>
      <c r="E163" s="2" t="s">
        <v>441</v>
      </c>
      <c r="F163" s="2"/>
      <c r="G163" s="2" t="s">
        <v>733</v>
      </c>
      <c r="H163" s="2" t="s">
        <v>734</v>
      </c>
      <c r="I163" s="2" t="s">
        <v>61</v>
      </c>
      <c r="J163" s="3">
        <v>40179</v>
      </c>
      <c r="K163" s="2"/>
      <c r="L163" s="2"/>
      <c r="M163" s="2">
        <v>33</v>
      </c>
      <c r="N163" s="2">
        <v>13</v>
      </c>
      <c r="O163" s="2" t="s">
        <v>72</v>
      </c>
      <c r="P163" s="2" t="s">
        <v>63</v>
      </c>
      <c r="Q163" s="2"/>
      <c r="R163" s="2" t="s">
        <v>64</v>
      </c>
      <c r="S163" s="2">
        <v>8141302602</v>
      </c>
      <c r="T163" s="2" t="s">
        <v>735</v>
      </c>
      <c r="U163" s="2" t="s">
        <v>736</v>
      </c>
      <c r="V163" s="2">
        <v>8278699171</v>
      </c>
      <c r="W163" s="2" t="s">
        <v>737</v>
      </c>
      <c r="X163" s="2">
        <v>40000</v>
      </c>
      <c r="Y163" s="2" t="s">
        <v>66</v>
      </c>
      <c r="Z163" s="2" t="s">
        <v>187</v>
      </c>
      <c r="AA163" s="2" t="s">
        <v>67</v>
      </c>
      <c r="AB163" s="2">
        <v>14</v>
      </c>
      <c r="AC163" s="2" t="s">
        <v>68</v>
      </c>
      <c r="AD163" s="2">
        <v>0</v>
      </c>
    </row>
    <row r="164" spans="1:30" ht="30">
      <c r="A164" s="2">
        <v>10</v>
      </c>
      <c r="B164" s="2" t="s">
        <v>57</v>
      </c>
      <c r="C164" s="2">
        <v>497</v>
      </c>
      <c r="D164" s="2"/>
      <c r="E164" s="2" t="s">
        <v>738</v>
      </c>
      <c r="F164" s="2"/>
      <c r="G164" s="2" t="s">
        <v>467</v>
      </c>
      <c r="H164" s="2" t="s">
        <v>468</v>
      </c>
      <c r="I164" s="2" t="s">
        <v>77</v>
      </c>
      <c r="J164" s="3">
        <v>39636</v>
      </c>
      <c r="K164" s="2"/>
      <c r="L164" s="2"/>
      <c r="M164" s="2">
        <v>33</v>
      </c>
      <c r="N164" s="2">
        <v>26</v>
      </c>
      <c r="O164" s="2" t="s">
        <v>72</v>
      </c>
      <c r="P164" s="2" t="s">
        <v>63</v>
      </c>
      <c r="Q164" s="2"/>
      <c r="R164" s="2" t="s">
        <v>64</v>
      </c>
      <c r="S164" s="2">
        <v>8141302602</v>
      </c>
      <c r="T164" s="2" t="s">
        <v>739</v>
      </c>
      <c r="U164" s="2" t="s">
        <v>740</v>
      </c>
      <c r="V164" s="2">
        <v>8003747659</v>
      </c>
      <c r="W164" s="2" t="s">
        <v>741</v>
      </c>
      <c r="X164" s="2">
        <v>40000</v>
      </c>
      <c r="Y164" s="2" t="s">
        <v>66</v>
      </c>
      <c r="Z164" s="2" t="s">
        <v>66</v>
      </c>
      <c r="AA164" s="2" t="s">
        <v>67</v>
      </c>
      <c r="AB164" s="2">
        <v>16</v>
      </c>
      <c r="AC164" s="2" t="s">
        <v>68</v>
      </c>
      <c r="AD164" s="2">
        <v>0</v>
      </c>
    </row>
    <row r="165" spans="1:30" ht="45">
      <c r="A165" s="2">
        <v>10</v>
      </c>
      <c r="B165" s="2" t="s">
        <v>57</v>
      </c>
      <c r="C165" s="2">
        <v>526</v>
      </c>
      <c r="D165" s="2"/>
      <c r="E165" s="2" t="s">
        <v>742</v>
      </c>
      <c r="F165" s="2"/>
      <c r="G165" s="2" t="s">
        <v>521</v>
      </c>
      <c r="H165" s="2" t="s">
        <v>522</v>
      </c>
      <c r="I165" s="2" t="s">
        <v>61</v>
      </c>
      <c r="J165" s="3">
        <v>39989</v>
      </c>
      <c r="K165" s="2"/>
      <c r="L165" s="2"/>
      <c r="M165" s="2">
        <v>33</v>
      </c>
      <c r="N165" s="2">
        <v>28</v>
      </c>
      <c r="O165" s="2" t="s">
        <v>72</v>
      </c>
      <c r="P165" s="2" t="s">
        <v>63</v>
      </c>
      <c r="Q165" s="2"/>
      <c r="R165" s="2" t="s">
        <v>64</v>
      </c>
      <c r="S165" s="2">
        <v>8141302602</v>
      </c>
      <c r="T165" s="2" t="s">
        <v>743</v>
      </c>
      <c r="U165" s="2" t="s">
        <v>524</v>
      </c>
      <c r="V165" s="2">
        <v>8875319266</v>
      </c>
      <c r="W165" s="2" t="s">
        <v>398</v>
      </c>
      <c r="X165" s="2">
        <v>46000</v>
      </c>
      <c r="Y165" s="2" t="s">
        <v>66</v>
      </c>
      <c r="Z165" s="2" t="s">
        <v>66</v>
      </c>
      <c r="AA165" s="2" t="s">
        <v>67</v>
      </c>
      <c r="AB165" s="2">
        <v>15</v>
      </c>
      <c r="AC165" s="2" t="s">
        <v>68</v>
      </c>
      <c r="AD165" s="2">
        <v>0</v>
      </c>
    </row>
    <row r="166" spans="1:30" ht="30">
      <c r="A166" s="2">
        <v>10</v>
      </c>
      <c r="B166" s="2" t="s">
        <v>57</v>
      </c>
      <c r="C166" s="2">
        <v>381</v>
      </c>
      <c r="D166" s="2"/>
      <c r="E166" s="2" t="s">
        <v>744</v>
      </c>
      <c r="F166" s="2"/>
      <c r="G166" s="2" t="s">
        <v>615</v>
      </c>
      <c r="H166" s="2" t="s">
        <v>616</v>
      </c>
      <c r="I166" s="2" t="s">
        <v>61</v>
      </c>
      <c r="J166" s="3">
        <v>39451</v>
      </c>
      <c r="K166" s="2"/>
      <c r="L166" s="2"/>
      <c r="M166" s="2">
        <v>33</v>
      </c>
      <c r="N166" s="2">
        <v>28</v>
      </c>
      <c r="O166" s="2" t="s">
        <v>83</v>
      </c>
      <c r="P166" s="2" t="s">
        <v>63</v>
      </c>
      <c r="Q166" s="2"/>
      <c r="R166" s="2" t="s">
        <v>64</v>
      </c>
      <c r="S166" s="2">
        <v>8141302602</v>
      </c>
      <c r="T166" s="2" t="s">
        <v>745</v>
      </c>
      <c r="U166" s="2" t="s">
        <v>746</v>
      </c>
      <c r="V166" s="2">
        <v>9649569727</v>
      </c>
      <c r="W166" s="2" t="s">
        <v>747</v>
      </c>
      <c r="X166" s="2">
        <v>30000</v>
      </c>
      <c r="Y166" s="2" t="s">
        <v>66</v>
      </c>
      <c r="Z166" s="2" t="s">
        <v>66</v>
      </c>
      <c r="AA166" s="2" t="s">
        <v>67</v>
      </c>
      <c r="AB166" s="2">
        <v>16</v>
      </c>
      <c r="AC166" s="2" t="s">
        <v>68</v>
      </c>
      <c r="AD166" s="2">
        <v>0</v>
      </c>
    </row>
    <row r="167" spans="1:30" ht="30">
      <c r="A167" s="2">
        <v>10</v>
      </c>
      <c r="B167" s="2" t="s">
        <v>57</v>
      </c>
      <c r="C167" s="2">
        <v>348</v>
      </c>
      <c r="D167" s="2"/>
      <c r="E167" s="2" t="s">
        <v>748</v>
      </c>
      <c r="F167" s="2"/>
      <c r="G167" s="2" t="s">
        <v>666</v>
      </c>
      <c r="H167" s="2" t="s">
        <v>749</v>
      </c>
      <c r="I167" s="2" t="s">
        <v>77</v>
      </c>
      <c r="J167" s="3">
        <v>40044</v>
      </c>
      <c r="K167" s="2"/>
      <c r="L167" s="2"/>
      <c r="M167" s="2">
        <v>33</v>
      </c>
      <c r="N167" s="2">
        <v>21</v>
      </c>
      <c r="O167" s="2" t="s">
        <v>72</v>
      </c>
      <c r="P167" s="2" t="s">
        <v>63</v>
      </c>
      <c r="Q167" s="2"/>
      <c r="R167" s="2" t="s">
        <v>64</v>
      </c>
      <c r="S167" s="2">
        <v>8141302602</v>
      </c>
      <c r="T167" s="2" t="s">
        <v>750</v>
      </c>
      <c r="U167" s="2" t="s">
        <v>751</v>
      </c>
      <c r="V167" s="2">
        <v>9982131998</v>
      </c>
      <c r="W167" s="2" t="s">
        <v>712</v>
      </c>
      <c r="X167" s="2">
        <v>30000</v>
      </c>
      <c r="Y167" s="2" t="s">
        <v>187</v>
      </c>
      <c r="Z167" s="2" t="s">
        <v>66</v>
      </c>
      <c r="AA167" s="2" t="s">
        <v>67</v>
      </c>
      <c r="AB167" s="2">
        <v>15</v>
      </c>
      <c r="AC167" s="2" t="s">
        <v>68</v>
      </c>
      <c r="AD167" s="2">
        <v>2</v>
      </c>
    </row>
    <row r="168" spans="1:30" ht="30">
      <c r="A168" s="2">
        <v>11</v>
      </c>
      <c r="B168" s="2" t="s">
        <v>57</v>
      </c>
      <c r="C168" s="2">
        <v>605</v>
      </c>
      <c r="D168" s="2"/>
      <c r="E168" s="2" t="s">
        <v>752</v>
      </c>
      <c r="F168" s="2"/>
      <c r="G168" s="2" t="s">
        <v>753</v>
      </c>
      <c r="H168" s="2" t="s">
        <v>496</v>
      </c>
      <c r="I168" s="2" t="s">
        <v>61</v>
      </c>
      <c r="J168" s="3">
        <v>40475</v>
      </c>
      <c r="K168" s="2"/>
      <c r="L168" s="2"/>
      <c r="M168" s="2">
        <v>26</v>
      </c>
      <c r="N168" s="2">
        <v>13</v>
      </c>
      <c r="O168" s="2" t="s">
        <v>83</v>
      </c>
      <c r="P168" s="2" t="s">
        <v>63</v>
      </c>
      <c r="Q168" s="2"/>
      <c r="R168" s="2" t="s">
        <v>64</v>
      </c>
      <c r="S168" s="2">
        <v>8141302602</v>
      </c>
      <c r="T168" s="2" t="s">
        <v>754</v>
      </c>
      <c r="U168" s="2" t="s">
        <v>755</v>
      </c>
      <c r="V168" s="2">
        <v>7877682425</v>
      </c>
      <c r="W168" s="2" t="s">
        <v>227</v>
      </c>
      <c r="X168" s="2">
        <v>60000</v>
      </c>
      <c r="Y168" s="2" t="s">
        <v>66</v>
      </c>
      <c r="Z168" s="2" t="s">
        <v>66</v>
      </c>
      <c r="AA168" s="2" t="s">
        <v>67</v>
      </c>
      <c r="AB168" s="2">
        <v>14</v>
      </c>
      <c r="AC168" s="2" t="s">
        <v>68</v>
      </c>
      <c r="AD168" s="2">
        <v>3</v>
      </c>
    </row>
    <row r="169" spans="1:30" ht="30">
      <c r="A169" s="2">
        <v>11</v>
      </c>
      <c r="B169" s="2" t="s">
        <v>57</v>
      </c>
      <c r="C169" s="2">
        <v>406</v>
      </c>
      <c r="D169" s="2"/>
      <c r="E169" s="2" t="s">
        <v>756</v>
      </c>
      <c r="F169" s="2"/>
      <c r="G169" s="2" t="s">
        <v>757</v>
      </c>
      <c r="H169" s="2" t="s">
        <v>758</v>
      </c>
      <c r="I169" s="2" t="s">
        <v>61</v>
      </c>
      <c r="J169" s="3">
        <v>39969</v>
      </c>
      <c r="K169" s="2"/>
      <c r="L169" s="2"/>
      <c r="M169" s="2">
        <v>26</v>
      </c>
      <c r="N169" s="2">
        <v>22</v>
      </c>
      <c r="O169" s="2" t="s">
        <v>62</v>
      </c>
      <c r="P169" s="2"/>
      <c r="Q169" s="2"/>
      <c r="R169" s="2" t="s">
        <v>64</v>
      </c>
      <c r="S169" s="2">
        <v>8141302602</v>
      </c>
      <c r="T169" s="2" t="s">
        <v>759</v>
      </c>
      <c r="U169" s="2" t="s">
        <v>760</v>
      </c>
      <c r="V169" s="2">
        <v>9772517640</v>
      </c>
      <c r="W169" s="2" t="s">
        <v>568</v>
      </c>
      <c r="X169" s="2">
        <v>36000</v>
      </c>
      <c r="Y169" s="2" t="s">
        <v>66</v>
      </c>
      <c r="Z169" s="2" t="s">
        <v>66</v>
      </c>
      <c r="AA169" s="2"/>
      <c r="AB169" s="2">
        <v>15</v>
      </c>
      <c r="AC169" s="2" t="s">
        <v>68</v>
      </c>
      <c r="AD169" s="2">
        <v>0</v>
      </c>
    </row>
    <row r="170" spans="1:30" ht="30">
      <c r="A170" s="2">
        <v>11</v>
      </c>
      <c r="B170" s="2" t="s">
        <v>57</v>
      </c>
      <c r="C170" s="2">
        <v>311</v>
      </c>
      <c r="D170" s="2"/>
      <c r="E170" s="2" t="s">
        <v>761</v>
      </c>
      <c r="F170" s="2"/>
      <c r="G170" s="2" t="s">
        <v>596</v>
      </c>
      <c r="H170" s="2" t="s">
        <v>597</v>
      </c>
      <c r="I170" s="2" t="s">
        <v>77</v>
      </c>
      <c r="J170" s="3">
        <v>40214</v>
      </c>
      <c r="K170" s="2"/>
      <c r="L170" s="2"/>
      <c r="M170" s="2">
        <v>26</v>
      </c>
      <c r="N170" s="2">
        <v>15</v>
      </c>
      <c r="O170" s="2" t="s">
        <v>72</v>
      </c>
      <c r="P170" s="2" t="s">
        <v>63</v>
      </c>
      <c r="Q170" s="2"/>
      <c r="R170" s="2" t="s">
        <v>64</v>
      </c>
      <c r="S170" s="2">
        <v>8141302602</v>
      </c>
      <c r="T170" s="2" t="s">
        <v>762</v>
      </c>
      <c r="U170" s="2" t="s">
        <v>330</v>
      </c>
      <c r="V170" s="2">
        <v>7878384665</v>
      </c>
      <c r="W170" s="2" t="s">
        <v>712</v>
      </c>
      <c r="X170" s="2">
        <v>46000</v>
      </c>
      <c r="Y170" s="2" t="s">
        <v>66</v>
      </c>
      <c r="Z170" s="2" t="s">
        <v>66</v>
      </c>
      <c r="AA170" s="2" t="s">
        <v>67</v>
      </c>
      <c r="AB170" s="2">
        <v>14</v>
      </c>
      <c r="AC170" s="2" t="s">
        <v>68</v>
      </c>
      <c r="AD170" s="2">
        <v>2.1</v>
      </c>
    </row>
    <row r="171" spans="1:30" ht="30">
      <c r="A171" s="2">
        <v>11</v>
      </c>
      <c r="B171" s="2" t="s">
        <v>57</v>
      </c>
      <c r="C171" s="2">
        <v>356</v>
      </c>
      <c r="D171" s="2"/>
      <c r="E171" s="2" t="s">
        <v>763</v>
      </c>
      <c r="F171" s="2"/>
      <c r="G171" s="2" t="s">
        <v>764</v>
      </c>
      <c r="H171" s="2" t="s">
        <v>765</v>
      </c>
      <c r="I171" s="2" t="s">
        <v>77</v>
      </c>
      <c r="J171" s="3">
        <v>37987</v>
      </c>
      <c r="K171" s="2"/>
      <c r="L171" s="2"/>
      <c r="M171" s="2">
        <v>26</v>
      </c>
      <c r="N171" s="2">
        <v>17</v>
      </c>
      <c r="O171" s="2" t="s">
        <v>62</v>
      </c>
      <c r="P171" s="2" t="s">
        <v>63</v>
      </c>
      <c r="Q171" s="2"/>
      <c r="R171" s="2" t="s">
        <v>64</v>
      </c>
      <c r="S171" s="2">
        <v>8141302602</v>
      </c>
      <c r="T171" s="2" t="s">
        <v>766</v>
      </c>
      <c r="U171" s="2" t="s">
        <v>445</v>
      </c>
      <c r="V171" s="2">
        <v>9828659459</v>
      </c>
      <c r="W171" s="2" t="s">
        <v>227</v>
      </c>
      <c r="X171" s="2">
        <v>60000</v>
      </c>
      <c r="Y171" s="2" t="s">
        <v>66</v>
      </c>
      <c r="Z171" s="2" t="s">
        <v>66</v>
      </c>
      <c r="AA171" s="2" t="s">
        <v>67</v>
      </c>
      <c r="AB171" s="2">
        <v>20</v>
      </c>
      <c r="AC171" s="2" t="s">
        <v>68</v>
      </c>
      <c r="AD171" s="2">
        <v>2.1</v>
      </c>
    </row>
    <row r="172" spans="1:30" ht="30">
      <c r="A172" s="2">
        <v>11</v>
      </c>
      <c r="B172" s="2" t="s">
        <v>57</v>
      </c>
      <c r="C172" s="2">
        <v>325</v>
      </c>
      <c r="D172" s="2"/>
      <c r="E172" s="2" t="s">
        <v>767</v>
      </c>
      <c r="F172" s="2"/>
      <c r="G172" s="2" t="s">
        <v>768</v>
      </c>
      <c r="H172" s="2" t="s">
        <v>769</v>
      </c>
      <c r="I172" s="2" t="s">
        <v>77</v>
      </c>
      <c r="J172" s="3">
        <v>39335</v>
      </c>
      <c r="K172" s="2"/>
      <c r="L172" s="2"/>
      <c r="M172" s="2">
        <v>26</v>
      </c>
      <c r="N172" s="2">
        <v>26</v>
      </c>
      <c r="O172" s="2" t="s">
        <v>72</v>
      </c>
      <c r="P172" s="2" t="s">
        <v>63</v>
      </c>
      <c r="Q172" s="2"/>
      <c r="R172" s="2" t="s">
        <v>64</v>
      </c>
      <c r="S172" s="2">
        <v>8141302602</v>
      </c>
      <c r="T172" s="2" t="s">
        <v>770</v>
      </c>
      <c r="U172" s="2" t="s">
        <v>771</v>
      </c>
      <c r="V172" s="2">
        <v>9982131998</v>
      </c>
      <c r="W172" s="2" t="s">
        <v>712</v>
      </c>
      <c r="X172" s="2">
        <v>30000</v>
      </c>
      <c r="Y172" s="2" t="s">
        <v>187</v>
      </c>
      <c r="Z172" s="2" t="s">
        <v>66</v>
      </c>
      <c r="AA172" s="2" t="s">
        <v>67</v>
      </c>
      <c r="AB172" s="2">
        <v>17</v>
      </c>
      <c r="AC172" s="2" t="s">
        <v>68</v>
      </c>
      <c r="AD172" s="2">
        <v>3</v>
      </c>
    </row>
    <row r="173" spans="1:30" ht="30">
      <c r="A173" s="2">
        <v>11</v>
      </c>
      <c r="B173" s="2" t="s">
        <v>57</v>
      </c>
      <c r="C173" s="2">
        <v>326</v>
      </c>
      <c r="D173" s="2"/>
      <c r="E173" s="2" t="s">
        <v>772</v>
      </c>
      <c r="F173" s="2"/>
      <c r="G173" s="2" t="s">
        <v>773</v>
      </c>
      <c r="H173" s="2" t="s">
        <v>774</v>
      </c>
      <c r="I173" s="2" t="s">
        <v>77</v>
      </c>
      <c r="J173" s="3">
        <v>39937</v>
      </c>
      <c r="K173" s="2"/>
      <c r="L173" s="2"/>
      <c r="M173" s="2">
        <v>26</v>
      </c>
      <c r="N173" s="2">
        <v>22</v>
      </c>
      <c r="O173" s="2" t="s">
        <v>62</v>
      </c>
      <c r="P173" s="2" t="s">
        <v>63</v>
      </c>
      <c r="Q173" s="2"/>
      <c r="R173" s="2" t="s">
        <v>64</v>
      </c>
      <c r="S173" s="2">
        <v>8141302602</v>
      </c>
      <c r="T173" s="2" t="s">
        <v>775</v>
      </c>
      <c r="U173" s="2" t="s">
        <v>776</v>
      </c>
      <c r="V173" s="2">
        <v>9549411623</v>
      </c>
      <c r="W173" s="2" t="s">
        <v>712</v>
      </c>
      <c r="X173" s="2">
        <v>36000</v>
      </c>
      <c r="Y173" s="2" t="s">
        <v>66</v>
      </c>
      <c r="Z173" s="2" t="s">
        <v>187</v>
      </c>
      <c r="AA173" s="2" t="s">
        <v>67</v>
      </c>
      <c r="AB173" s="2">
        <v>15</v>
      </c>
      <c r="AC173" s="2" t="s">
        <v>68</v>
      </c>
      <c r="AD173" s="2">
        <v>2.5</v>
      </c>
    </row>
    <row r="174" spans="1:30" ht="30">
      <c r="A174" s="2">
        <v>11</v>
      </c>
      <c r="B174" s="2" t="s">
        <v>57</v>
      </c>
      <c r="C174" s="2">
        <v>304</v>
      </c>
      <c r="D174" s="2"/>
      <c r="E174" s="2" t="s">
        <v>777</v>
      </c>
      <c r="F174" s="2"/>
      <c r="G174" s="2" t="s">
        <v>600</v>
      </c>
      <c r="H174" s="2" t="s">
        <v>778</v>
      </c>
      <c r="I174" s="2" t="s">
        <v>77</v>
      </c>
      <c r="J174" s="3">
        <v>38490</v>
      </c>
      <c r="K174" s="2"/>
      <c r="L174" s="2"/>
      <c r="M174" s="2">
        <v>26</v>
      </c>
      <c r="N174" s="2">
        <v>0</v>
      </c>
      <c r="O174" s="2" t="s">
        <v>101</v>
      </c>
      <c r="P174" s="2" t="s">
        <v>63</v>
      </c>
      <c r="Q174" s="2"/>
      <c r="R174" s="2" t="s">
        <v>64</v>
      </c>
      <c r="S174" s="2">
        <v>8141302602</v>
      </c>
      <c r="T174" s="2" t="s">
        <v>779</v>
      </c>
      <c r="U174" s="2" t="s">
        <v>780</v>
      </c>
      <c r="V174" s="2">
        <v>9982669072</v>
      </c>
      <c r="W174" s="2" t="s">
        <v>712</v>
      </c>
      <c r="X174" s="2">
        <v>40000</v>
      </c>
      <c r="Y174" s="2" t="s">
        <v>66</v>
      </c>
      <c r="Z174" s="2" t="s">
        <v>66</v>
      </c>
      <c r="AA174" s="2" t="s">
        <v>67</v>
      </c>
      <c r="AB174" s="2">
        <v>19</v>
      </c>
      <c r="AC174" s="2" t="s">
        <v>68</v>
      </c>
      <c r="AD174" s="2">
        <v>2.1</v>
      </c>
    </row>
    <row r="175" spans="1:30" ht="30">
      <c r="A175" s="2">
        <v>11</v>
      </c>
      <c r="B175" s="2" t="s">
        <v>57</v>
      </c>
      <c r="C175" s="2">
        <v>317</v>
      </c>
      <c r="D175" s="2"/>
      <c r="E175" s="2" t="s">
        <v>781</v>
      </c>
      <c r="F175" s="2"/>
      <c r="G175" s="2" t="s">
        <v>674</v>
      </c>
      <c r="H175" s="2" t="s">
        <v>782</v>
      </c>
      <c r="I175" s="2" t="s">
        <v>61</v>
      </c>
      <c r="J175" s="3">
        <v>39833</v>
      </c>
      <c r="K175" s="2"/>
      <c r="L175" s="2"/>
      <c r="M175" s="2">
        <v>26</v>
      </c>
      <c r="N175" s="2">
        <v>26</v>
      </c>
      <c r="O175" s="2" t="s">
        <v>83</v>
      </c>
      <c r="P175" s="2" t="s">
        <v>63</v>
      </c>
      <c r="Q175" s="2"/>
      <c r="R175" s="2" t="s">
        <v>64</v>
      </c>
      <c r="S175" s="2">
        <v>8141302602</v>
      </c>
      <c r="T175" s="2" t="s">
        <v>783</v>
      </c>
      <c r="U175" s="2" t="s">
        <v>677</v>
      </c>
      <c r="V175" s="2">
        <v>9549957038</v>
      </c>
      <c r="W175" s="2" t="s">
        <v>712</v>
      </c>
      <c r="X175" s="2">
        <v>30000</v>
      </c>
      <c r="Y175" s="2" t="s">
        <v>66</v>
      </c>
      <c r="Z175" s="2" t="s">
        <v>66</v>
      </c>
      <c r="AA175" s="2" t="s">
        <v>67</v>
      </c>
      <c r="AB175" s="2">
        <v>15</v>
      </c>
      <c r="AC175" s="2" t="s">
        <v>68</v>
      </c>
      <c r="AD175" s="2">
        <v>0.5</v>
      </c>
    </row>
    <row r="176" spans="1:30" ht="30">
      <c r="A176" s="2">
        <v>11</v>
      </c>
      <c r="B176" s="2" t="s">
        <v>57</v>
      </c>
      <c r="C176" s="2">
        <v>308</v>
      </c>
      <c r="D176" s="2"/>
      <c r="E176" s="2" t="s">
        <v>784</v>
      </c>
      <c r="F176" s="2"/>
      <c r="G176" s="2" t="s">
        <v>637</v>
      </c>
      <c r="H176" s="2" t="s">
        <v>638</v>
      </c>
      <c r="I176" s="2" t="s">
        <v>77</v>
      </c>
      <c r="J176" s="3">
        <v>39861</v>
      </c>
      <c r="K176" s="2"/>
      <c r="L176" s="2"/>
      <c r="M176" s="2">
        <v>26</v>
      </c>
      <c r="N176" s="2">
        <v>25</v>
      </c>
      <c r="O176" s="2" t="s">
        <v>72</v>
      </c>
      <c r="P176" s="2" t="s">
        <v>63</v>
      </c>
      <c r="Q176" s="2"/>
      <c r="R176" s="2" t="s">
        <v>64</v>
      </c>
      <c r="S176" s="2">
        <v>8141302602</v>
      </c>
      <c r="T176" s="2" t="s">
        <v>785</v>
      </c>
      <c r="U176" s="2" t="s">
        <v>640</v>
      </c>
      <c r="V176" s="2">
        <v>8094466658</v>
      </c>
      <c r="W176" s="2" t="s">
        <v>712</v>
      </c>
      <c r="X176" s="2">
        <v>36000</v>
      </c>
      <c r="Y176" s="2" t="s">
        <v>66</v>
      </c>
      <c r="Z176" s="2" t="s">
        <v>66</v>
      </c>
      <c r="AA176" s="2" t="s">
        <v>67</v>
      </c>
      <c r="AB176" s="2">
        <v>15</v>
      </c>
      <c r="AC176" s="2" t="s">
        <v>68</v>
      </c>
      <c r="AD176" s="2">
        <v>0</v>
      </c>
    </row>
    <row r="177" spans="1:30" ht="30">
      <c r="A177" s="2">
        <v>12</v>
      </c>
      <c r="B177" s="2" t="s">
        <v>57</v>
      </c>
      <c r="C177" s="2">
        <v>625</v>
      </c>
      <c r="D177" s="2"/>
      <c r="E177" s="2" t="s">
        <v>786</v>
      </c>
      <c r="F177" s="2"/>
      <c r="G177" s="2" t="s">
        <v>170</v>
      </c>
      <c r="H177" s="2" t="s">
        <v>533</v>
      </c>
      <c r="I177" s="2" t="s">
        <v>77</v>
      </c>
      <c r="J177" s="3">
        <v>39269</v>
      </c>
      <c r="K177" s="2"/>
      <c r="L177" s="2"/>
      <c r="M177" s="2">
        <v>33</v>
      </c>
      <c r="N177" s="2">
        <v>25</v>
      </c>
      <c r="O177" s="2" t="s">
        <v>72</v>
      </c>
      <c r="P177" s="2" t="s">
        <v>63</v>
      </c>
      <c r="Q177" s="2"/>
      <c r="R177" s="2" t="s">
        <v>64</v>
      </c>
      <c r="S177" s="2">
        <v>8141302602</v>
      </c>
      <c r="T177" s="2" t="s">
        <v>787</v>
      </c>
      <c r="U177" s="2"/>
      <c r="V177" s="2">
        <v>8696566273</v>
      </c>
      <c r="W177" s="2" t="s">
        <v>129</v>
      </c>
      <c r="X177" s="2">
        <v>60000</v>
      </c>
      <c r="Y177" s="2" t="s">
        <v>66</v>
      </c>
      <c r="Z177" s="2" t="s">
        <v>66</v>
      </c>
      <c r="AA177" s="2" t="s">
        <v>67</v>
      </c>
      <c r="AB177" s="2">
        <v>17</v>
      </c>
      <c r="AC177" s="2" t="s">
        <v>68</v>
      </c>
      <c r="AD177" s="2">
        <v>2</v>
      </c>
    </row>
    <row r="178" spans="1:30" ht="30">
      <c r="A178" s="2">
        <v>12</v>
      </c>
      <c r="B178" s="2" t="s">
        <v>57</v>
      </c>
      <c r="C178" s="2">
        <v>298</v>
      </c>
      <c r="D178" s="2"/>
      <c r="E178" s="2" t="s">
        <v>788</v>
      </c>
      <c r="F178" s="2"/>
      <c r="G178" s="2" t="s">
        <v>565</v>
      </c>
      <c r="H178" s="2" t="s">
        <v>789</v>
      </c>
      <c r="I178" s="2" t="s">
        <v>61</v>
      </c>
      <c r="J178" s="3">
        <v>39887</v>
      </c>
      <c r="K178" s="2"/>
      <c r="L178" s="2"/>
      <c r="M178" s="2">
        <v>33</v>
      </c>
      <c r="N178" s="2">
        <v>32</v>
      </c>
      <c r="O178" s="2" t="s">
        <v>72</v>
      </c>
      <c r="P178" s="2" t="s">
        <v>63</v>
      </c>
      <c r="Q178" s="2"/>
      <c r="R178" s="2" t="s">
        <v>64</v>
      </c>
      <c r="S178" s="2">
        <v>8141302602</v>
      </c>
      <c r="T178" s="2" t="s">
        <v>790</v>
      </c>
      <c r="U178" s="2"/>
      <c r="V178" s="2">
        <v>8875073208</v>
      </c>
      <c r="W178" s="2" t="s">
        <v>712</v>
      </c>
      <c r="X178" s="2">
        <v>40000</v>
      </c>
      <c r="Y178" s="2" t="s">
        <v>66</v>
      </c>
      <c r="Z178" s="2" t="s">
        <v>66</v>
      </c>
      <c r="AA178" s="2" t="s">
        <v>67</v>
      </c>
      <c r="AB178" s="2">
        <v>15</v>
      </c>
      <c r="AC178" s="2" t="s">
        <v>68</v>
      </c>
      <c r="AD178" s="2">
        <v>2.1</v>
      </c>
    </row>
    <row r="179" spans="1:30" ht="30">
      <c r="A179" s="2">
        <v>12</v>
      </c>
      <c r="B179" s="2" t="s">
        <v>57</v>
      </c>
      <c r="C179" s="2">
        <v>380</v>
      </c>
      <c r="D179" s="2"/>
      <c r="E179" s="2" t="s">
        <v>791</v>
      </c>
      <c r="F179" s="2"/>
      <c r="G179" s="2" t="s">
        <v>792</v>
      </c>
      <c r="H179" s="2" t="s">
        <v>684</v>
      </c>
      <c r="I179" s="2" t="s">
        <v>61</v>
      </c>
      <c r="J179" s="3">
        <v>39583</v>
      </c>
      <c r="K179" s="2"/>
      <c r="L179" s="2"/>
      <c r="M179" s="2">
        <v>33</v>
      </c>
      <c r="N179" s="2">
        <v>30</v>
      </c>
      <c r="O179" s="2" t="s">
        <v>83</v>
      </c>
      <c r="P179" s="2" t="s">
        <v>63</v>
      </c>
      <c r="Q179" s="2"/>
      <c r="R179" s="2" t="s">
        <v>64</v>
      </c>
      <c r="S179" s="2">
        <v>8141302602</v>
      </c>
      <c r="T179" s="2" t="s">
        <v>793</v>
      </c>
      <c r="U179" s="2" t="s">
        <v>794</v>
      </c>
      <c r="V179" s="2">
        <v>8094053619</v>
      </c>
      <c r="W179" s="2" t="s">
        <v>641</v>
      </c>
      <c r="X179" s="2">
        <v>40000</v>
      </c>
      <c r="Y179" s="2" t="s">
        <v>66</v>
      </c>
      <c r="Z179" s="2" t="s">
        <v>66</v>
      </c>
      <c r="AA179" s="2" t="s">
        <v>67</v>
      </c>
      <c r="AB179" s="2">
        <v>16</v>
      </c>
      <c r="AC179" s="2" t="s">
        <v>68</v>
      </c>
      <c r="AD179" s="2">
        <v>3</v>
      </c>
    </row>
    <row r="180" spans="1:30" ht="30">
      <c r="A180" s="2">
        <v>12</v>
      </c>
      <c r="B180" s="2" t="s">
        <v>57</v>
      </c>
      <c r="C180" s="2">
        <v>300</v>
      </c>
      <c r="D180" s="2"/>
      <c r="E180" s="2" t="s">
        <v>795</v>
      </c>
      <c r="F180" s="2"/>
      <c r="G180" s="2" t="s">
        <v>796</v>
      </c>
      <c r="H180" s="2" t="s">
        <v>797</v>
      </c>
      <c r="I180" s="2" t="s">
        <v>77</v>
      </c>
      <c r="J180" s="3">
        <v>39670</v>
      </c>
      <c r="K180" s="2"/>
      <c r="L180" s="2"/>
      <c r="M180" s="2">
        <v>33</v>
      </c>
      <c r="N180" s="2">
        <v>23</v>
      </c>
      <c r="O180" s="2" t="s">
        <v>72</v>
      </c>
      <c r="P180" s="2" t="s">
        <v>63</v>
      </c>
      <c r="Q180" s="2"/>
      <c r="R180" s="2" t="s">
        <v>64</v>
      </c>
      <c r="S180" s="2">
        <v>8141302602</v>
      </c>
      <c r="T180" s="2" t="s">
        <v>798</v>
      </c>
      <c r="U180" s="2" t="s">
        <v>799</v>
      </c>
      <c r="V180" s="2">
        <v>6350010736</v>
      </c>
      <c r="W180" s="2" t="s">
        <v>712</v>
      </c>
      <c r="X180" s="2">
        <v>42000</v>
      </c>
      <c r="Y180" s="2" t="s">
        <v>66</v>
      </c>
      <c r="Z180" s="2" t="s">
        <v>66</v>
      </c>
      <c r="AA180" s="2" t="s">
        <v>67</v>
      </c>
      <c r="AB180" s="2">
        <v>16</v>
      </c>
      <c r="AC180" s="2" t="s">
        <v>68</v>
      </c>
      <c r="AD180" s="2">
        <v>2.1</v>
      </c>
    </row>
    <row r="181" spans="1:30" ht="30">
      <c r="A181" s="2">
        <v>12</v>
      </c>
      <c r="B181" s="2" t="s">
        <v>57</v>
      </c>
      <c r="C181" s="2">
        <v>301</v>
      </c>
      <c r="D181" s="2"/>
      <c r="E181" s="2" t="s">
        <v>800</v>
      </c>
      <c r="F181" s="2"/>
      <c r="G181" s="2" t="s">
        <v>792</v>
      </c>
      <c r="H181" s="2" t="s">
        <v>684</v>
      </c>
      <c r="I181" s="2" t="s">
        <v>61</v>
      </c>
      <c r="J181" s="3">
        <v>38486</v>
      </c>
      <c r="K181" s="2"/>
      <c r="L181" s="2"/>
      <c r="M181" s="2">
        <v>33</v>
      </c>
      <c r="N181" s="2">
        <v>28</v>
      </c>
      <c r="O181" s="2" t="s">
        <v>83</v>
      </c>
      <c r="P181" s="2" t="s">
        <v>63</v>
      </c>
      <c r="Q181" s="2"/>
      <c r="R181" s="2" t="s">
        <v>64</v>
      </c>
      <c r="S181" s="2">
        <v>8141302602</v>
      </c>
      <c r="T181" s="2" t="s">
        <v>801</v>
      </c>
      <c r="U181" s="2" t="s">
        <v>802</v>
      </c>
      <c r="V181" s="2">
        <v>8094053619</v>
      </c>
      <c r="W181" s="2" t="s">
        <v>712</v>
      </c>
      <c r="X181" s="2">
        <v>35000</v>
      </c>
      <c r="Y181" s="2" t="s">
        <v>66</v>
      </c>
      <c r="Z181" s="2" t="s">
        <v>66</v>
      </c>
      <c r="AA181" s="2" t="s">
        <v>67</v>
      </c>
      <c r="AB181" s="2">
        <v>19</v>
      </c>
      <c r="AC181" s="2" t="s">
        <v>68</v>
      </c>
      <c r="AD181" s="2">
        <v>3</v>
      </c>
    </row>
    <row r="182" spans="1:30" ht="30">
      <c r="A182" s="2">
        <v>12</v>
      </c>
      <c r="B182" s="2" t="s">
        <v>57</v>
      </c>
      <c r="C182" s="2">
        <v>302</v>
      </c>
      <c r="D182" s="2"/>
      <c r="E182" s="2" t="s">
        <v>803</v>
      </c>
      <c r="F182" s="2"/>
      <c r="G182" s="2" t="s">
        <v>804</v>
      </c>
      <c r="H182" s="2" t="s">
        <v>805</v>
      </c>
      <c r="I182" s="2" t="s">
        <v>77</v>
      </c>
      <c r="J182" s="3">
        <v>39966</v>
      </c>
      <c r="K182" s="2"/>
      <c r="L182" s="2"/>
      <c r="M182" s="2">
        <v>33</v>
      </c>
      <c r="N182" s="2">
        <v>28</v>
      </c>
      <c r="O182" s="2" t="s">
        <v>101</v>
      </c>
      <c r="P182" s="2" t="s">
        <v>63</v>
      </c>
      <c r="Q182" s="2"/>
      <c r="R182" s="2" t="s">
        <v>64</v>
      </c>
      <c r="S182" s="2">
        <v>8141302602</v>
      </c>
      <c r="T182" s="2" t="s">
        <v>806</v>
      </c>
      <c r="U182" s="2" t="s">
        <v>807</v>
      </c>
      <c r="V182" s="2">
        <v>9828791719</v>
      </c>
      <c r="W182" s="2" t="s">
        <v>712</v>
      </c>
      <c r="X182" s="2">
        <v>40000</v>
      </c>
      <c r="Y182" s="2" t="s">
        <v>66</v>
      </c>
      <c r="Z182" s="2" t="s">
        <v>66</v>
      </c>
      <c r="AA182" s="2" t="s">
        <v>67</v>
      </c>
      <c r="AB182" s="2">
        <v>15</v>
      </c>
      <c r="AC182" s="2" t="s">
        <v>68</v>
      </c>
      <c r="AD182" s="2">
        <v>2.2000000000000002</v>
      </c>
    </row>
    <row r="183" spans="1:30" ht="30">
      <c r="A183" s="2">
        <v>12</v>
      </c>
      <c r="B183" s="2" t="s">
        <v>57</v>
      </c>
      <c r="C183" s="2">
        <v>623</v>
      </c>
      <c r="D183" s="2"/>
      <c r="E183" s="2" t="s">
        <v>808</v>
      </c>
      <c r="F183" s="2"/>
      <c r="G183" s="2" t="s">
        <v>809</v>
      </c>
      <c r="H183" s="2" t="s">
        <v>810</v>
      </c>
      <c r="I183" s="2" t="s">
        <v>61</v>
      </c>
      <c r="J183" s="3">
        <v>39887</v>
      </c>
      <c r="K183" s="2"/>
      <c r="L183" s="2"/>
      <c r="M183" s="2">
        <v>33</v>
      </c>
      <c r="N183" s="2">
        <v>25</v>
      </c>
      <c r="O183" s="2" t="s">
        <v>72</v>
      </c>
      <c r="P183" s="2" t="s">
        <v>63</v>
      </c>
      <c r="Q183" s="2"/>
      <c r="R183" s="2" t="s">
        <v>64</v>
      </c>
      <c r="S183" s="2">
        <v>8141302602</v>
      </c>
      <c r="T183" s="2" t="s">
        <v>811</v>
      </c>
      <c r="U183" s="2"/>
      <c r="V183" s="2">
        <v>9549681069</v>
      </c>
      <c r="W183" s="2" t="s">
        <v>139</v>
      </c>
      <c r="X183" s="2">
        <v>50000</v>
      </c>
      <c r="Y183" s="2" t="s">
        <v>66</v>
      </c>
      <c r="Z183" s="2" t="s">
        <v>66</v>
      </c>
      <c r="AA183" s="2" t="s">
        <v>67</v>
      </c>
      <c r="AB183" s="2">
        <v>15</v>
      </c>
      <c r="AC183" s="2" t="s">
        <v>68</v>
      </c>
      <c r="AD183" s="2">
        <v>3</v>
      </c>
    </row>
    <row r="184" spans="1:30" ht="30">
      <c r="A184" s="2">
        <v>12</v>
      </c>
      <c r="B184" s="2" t="s">
        <v>57</v>
      </c>
      <c r="C184" s="2">
        <v>396</v>
      </c>
      <c r="D184" s="2"/>
      <c r="E184" s="2" t="s">
        <v>812</v>
      </c>
      <c r="F184" s="2"/>
      <c r="G184" s="2" t="s">
        <v>813</v>
      </c>
      <c r="H184" s="2" t="s">
        <v>782</v>
      </c>
      <c r="I184" s="2" t="s">
        <v>77</v>
      </c>
      <c r="J184" s="3">
        <v>37987</v>
      </c>
      <c r="K184" s="2"/>
      <c r="L184" s="2"/>
      <c r="M184" s="2">
        <v>33</v>
      </c>
      <c r="N184" s="2">
        <v>24</v>
      </c>
      <c r="O184" s="2" t="s">
        <v>83</v>
      </c>
      <c r="P184" s="2" t="s">
        <v>63</v>
      </c>
      <c r="Q184" s="2"/>
      <c r="R184" s="2" t="s">
        <v>64</v>
      </c>
      <c r="S184" s="2">
        <v>8141302602</v>
      </c>
      <c r="T184" s="2" t="s">
        <v>814</v>
      </c>
      <c r="U184" s="2" t="s">
        <v>815</v>
      </c>
      <c r="V184" s="2">
        <v>7878536271</v>
      </c>
      <c r="W184" s="2" t="s">
        <v>816</v>
      </c>
      <c r="X184" s="2">
        <v>40000</v>
      </c>
      <c r="Y184" s="2" t="s">
        <v>66</v>
      </c>
      <c r="Z184" s="2" t="s">
        <v>66</v>
      </c>
      <c r="AA184" s="2" t="s">
        <v>67</v>
      </c>
      <c r="AB184" s="2">
        <v>20</v>
      </c>
      <c r="AC184" s="2" t="s">
        <v>68</v>
      </c>
      <c r="AD184" s="2">
        <v>2</v>
      </c>
    </row>
    <row r="185" spans="1:30" ht="30">
      <c r="A185" s="2">
        <v>12</v>
      </c>
      <c r="B185" s="2" t="s">
        <v>57</v>
      </c>
      <c r="C185" s="2">
        <v>306</v>
      </c>
      <c r="D185" s="2"/>
      <c r="E185" s="2" t="s">
        <v>817</v>
      </c>
      <c r="F185" s="2"/>
      <c r="G185" s="2" t="s">
        <v>818</v>
      </c>
      <c r="H185" s="2" t="s">
        <v>412</v>
      </c>
      <c r="I185" s="2" t="s">
        <v>61</v>
      </c>
      <c r="J185" s="3">
        <v>39937</v>
      </c>
      <c r="K185" s="2"/>
      <c r="L185" s="2"/>
      <c r="M185" s="2">
        <v>33</v>
      </c>
      <c r="N185" s="2">
        <v>27</v>
      </c>
      <c r="O185" s="2" t="s">
        <v>72</v>
      </c>
      <c r="P185" s="2" t="s">
        <v>63</v>
      </c>
      <c r="Q185" s="2"/>
      <c r="R185" s="2" t="s">
        <v>64</v>
      </c>
      <c r="S185" s="2">
        <v>8141302602</v>
      </c>
      <c r="T185" s="2" t="s">
        <v>819</v>
      </c>
      <c r="U185" s="2" t="s">
        <v>820</v>
      </c>
      <c r="V185" s="2">
        <v>9610176129</v>
      </c>
      <c r="W185" s="2" t="s">
        <v>712</v>
      </c>
      <c r="X185" s="2">
        <v>40000</v>
      </c>
      <c r="Y185" s="2" t="s">
        <v>66</v>
      </c>
      <c r="Z185" s="2" t="s">
        <v>66</v>
      </c>
      <c r="AA185" s="2" t="s">
        <v>67</v>
      </c>
      <c r="AB185" s="2">
        <v>15</v>
      </c>
      <c r="AC185" s="2" t="s">
        <v>68</v>
      </c>
      <c r="AD185" s="2">
        <v>2.1</v>
      </c>
    </row>
    <row r="186" spans="1:30" ht="30">
      <c r="A186" s="2">
        <v>12</v>
      </c>
      <c r="B186" s="2" t="s">
        <v>57</v>
      </c>
      <c r="C186" s="2">
        <v>542</v>
      </c>
      <c r="D186" s="2"/>
      <c r="E186" s="2" t="s">
        <v>821</v>
      </c>
      <c r="F186" s="2"/>
      <c r="G186" s="2" t="s">
        <v>708</v>
      </c>
      <c r="H186" s="2" t="s">
        <v>822</v>
      </c>
      <c r="I186" s="2" t="s">
        <v>77</v>
      </c>
      <c r="J186" s="3">
        <v>38426</v>
      </c>
      <c r="K186" s="2"/>
      <c r="L186" s="2"/>
      <c r="M186" s="2">
        <v>33</v>
      </c>
      <c r="N186" s="2">
        <v>18</v>
      </c>
      <c r="O186" s="2" t="s">
        <v>72</v>
      </c>
      <c r="P186" s="2" t="s">
        <v>63</v>
      </c>
      <c r="Q186" s="2"/>
      <c r="R186" s="2" t="s">
        <v>64</v>
      </c>
      <c r="S186" s="2">
        <v>8141302602</v>
      </c>
      <c r="T186" s="2" t="s">
        <v>823</v>
      </c>
      <c r="U186" s="2" t="s">
        <v>824</v>
      </c>
      <c r="V186" s="2">
        <v>9672801049</v>
      </c>
      <c r="W186" s="2" t="s">
        <v>825</v>
      </c>
      <c r="X186" s="2">
        <v>36000</v>
      </c>
      <c r="Y186" s="2" t="s">
        <v>66</v>
      </c>
      <c r="Z186" s="2" t="s">
        <v>66</v>
      </c>
      <c r="AA186" s="2" t="s">
        <v>67</v>
      </c>
      <c r="AB186" s="2">
        <v>19</v>
      </c>
      <c r="AC186" s="2" t="s">
        <v>68</v>
      </c>
      <c r="AD186" s="2">
        <v>3</v>
      </c>
    </row>
    <row r="187" spans="1:30" ht="45">
      <c r="A187" s="2">
        <v>12</v>
      </c>
      <c r="B187" s="2" t="s">
        <v>57</v>
      </c>
      <c r="C187" s="2">
        <v>647</v>
      </c>
      <c r="D187" s="2"/>
      <c r="E187" s="2" t="s">
        <v>826</v>
      </c>
      <c r="F187" s="2"/>
      <c r="G187" s="2" t="s">
        <v>827</v>
      </c>
      <c r="H187" s="2" t="s">
        <v>828</v>
      </c>
      <c r="I187" s="2" t="s">
        <v>77</v>
      </c>
      <c r="J187" s="3">
        <v>39273</v>
      </c>
      <c r="K187" s="2"/>
      <c r="L187" s="2"/>
      <c r="M187" s="2">
        <v>33</v>
      </c>
      <c r="N187" s="2">
        <v>25</v>
      </c>
      <c r="O187" s="2" t="s">
        <v>72</v>
      </c>
      <c r="P187" s="2" t="s">
        <v>63</v>
      </c>
      <c r="Q187" s="2"/>
      <c r="R187" s="2" t="s">
        <v>64</v>
      </c>
      <c r="S187" s="2">
        <v>8141302602</v>
      </c>
      <c r="T187" s="2" t="s">
        <v>829</v>
      </c>
      <c r="U187" s="2"/>
      <c r="V187" s="2">
        <v>7878748341</v>
      </c>
      <c r="W187" s="2" t="s">
        <v>830</v>
      </c>
      <c r="X187" s="2">
        <v>40000</v>
      </c>
      <c r="Y187" s="2" t="s">
        <v>66</v>
      </c>
      <c r="Z187" s="2" t="s">
        <v>66</v>
      </c>
      <c r="AA187" s="2" t="s">
        <v>67</v>
      </c>
      <c r="AB187" s="2">
        <v>17</v>
      </c>
      <c r="AC187" s="2" t="s">
        <v>68</v>
      </c>
      <c r="AD187" s="2">
        <v>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opLeftCell="A26" workbookViewId="0">
      <selection activeCell="N11" sqref="N11"/>
    </sheetView>
  </sheetViews>
  <sheetFormatPr defaultColWidth="10" defaultRowHeight="15"/>
  <cols>
    <col min="1" max="1" width="4.42578125" customWidth="1"/>
    <col min="2" max="2" width="5.28515625" customWidth="1"/>
    <col min="3" max="3" width="24.28515625" customWidth="1"/>
    <col min="4" max="4" width="10.42578125" customWidth="1"/>
    <col min="5" max="5" width="11.5703125" customWidth="1"/>
    <col min="6" max="6" width="19" customWidth="1"/>
    <col min="7" max="7" width="16.42578125" customWidth="1"/>
    <col min="8" max="8" width="11" customWidth="1"/>
    <col min="9" max="9" width="0.5703125" customWidth="1"/>
  </cols>
  <sheetData>
    <row r="1" spans="1:9" ht="26.25">
      <c r="A1" s="430"/>
      <c r="B1" s="1051" t="s">
        <v>1307</v>
      </c>
      <c r="C1" s="1051"/>
      <c r="D1" s="1051"/>
      <c r="E1" s="1051"/>
      <c r="F1" s="1051"/>
      <c r="G1" s="1051"/>
      <c r="H1" s="1051"/>
      <c r="I1" s="1051"/>
    </row>
    <row r="2" spans="1:9" ht="28.5" customHeight="1">
      <c r="B2" s="500" t="s">
        <v>1277</v>
      </c>
      <c r="C2" s="501"/>
      <c r="D2" s="446" t="s">
        <v>1278</v>
      </c>
      <c r="E2" s="450"/>
      <c r="F2" s="1046"/>
      <c r="G2" s="1046"/>
      <c r="H2" s="1046"/>
      <c r="I2" s="1046"/>
    </row>
    <row r="3" spans="1:9" ht="23.25">
      <c r="B3" s="1047" t="s">
        <v>944</v>
      </c>
      <c r="C3" s="1047"/>
      <c r="D3" s="454" t="s">
        <v>1279</v>
      </c>
      <c r="E3" s="455"/>
      <c r="F3" s="456"/>
      <c r="G3" s="457"/>
      <c r="H3" s="457"/>
      <c r="I3" s="458"/>
    </row>
    <row r="4" spans="1:9" ht="18" customHeight="1">
      <c r="B4" s="451"/>
      <c r="C4" s="1048" t="s">
        <v>1280</v>
      </c>
      <c r="D4" s="1048"/>
      <c r="E4" s="1048"/>
      <c r="F4" s="1048"/>
      <c r="G4" s="1048"/>
      <c r="H4" s="1048"/>
      <c r="I4" s="502"/>
    </row>
    <row r="5" spans="1:9" ht="16.5" customHeight="1">
      <c r="B5" s="451"/>
      <c r="C5" s="1048"/>
      <c r="D5" s="1048"/>
      <c r="E5" s="1048"/>
      <c r="F5" s="1048"/>
      <c r="G5" s="1048"/>
      <c r="H5" s="1048"/>
      <c r="I5" s="502"/>
    </row>
    <row r="6" spans="1:9" ht="15.75" customHeight="1">
      <c r="B6" s="463"/>
      <c r="C6" s="464" t="s">
        <v>1289</v>
      </c>
      <c r="D6" s="1054" t="s">
        <v>1381</v>
      </c>
      <c r="E6" s="1054"/>
      <c r="F6" s="465" t="s">
        <v>1380</v>
      </c>
      <c r="G6" s="465" t="s">
        <v>1288</v>
      </c>
      <c r="H6" s="466" t="s">
        <v>61</v>
      </c>
      <c r="I6" s="328"/>
    </row>
    <row r="7" spans="1:9" ht="18.75" customHeight="1">
      <c r="B7" s="1053">
        <v>1</v>
      </c>
      <c r="C7" s="1023"/>
      <c r="D7" s="435"/>
      <c r="E7" s="435"/>
      <c r="F7" s="435"/>
      <c r="G7" s="435"/>
      <c r="H7" s="435"/>
    </row>
    <row r="8" spans="1:9" ht="18.75" customHeight="1">
      <c r="B8" s="1053"/>
      <c r="C8" s="1024"/>
      <c r="D8" s="439"/>
      <c r="E8" s="436"/>
      <c r="F8" s="435"/>
      <c r="G8" s="435"/>
      <c r="H8" s="435"/>
    </row>
    <row r="9" spans="1:9" ht="18.75" customHeight="1">
      <c r="B9" s="1053">
        <v>2</v>
      </c>
      <c r="C9" s="1040"/>
      <c r="D9" s="471"/>
      <c r="E9" s="437"/>
      <c r="F9" s="441"/>
      <c r="G9" s="498"/>
      <c r="H9" s="469"/>
    </row>
    <row r="10" spans="1:9" ht="18.75" customHeight="1">
      <c r="B10" s="1053"/>
      <c r="C10" s="1040"/>
      <c r="D10" s="439"/>
      <c r="E10" s="439"/>
      <c r="F10" s="469"/>
      <c r="G10" s="498"/>
      <c r="H10" s="469"/>
    </row>
    <row r="11" spans="1:9" ht="18.75" customHeight="1">
      <c r="B11" s="1053">
        <v>3</v>
      </c>
      <c r="C11" s="1040"/>
      <c r="D11" s="435"/>
      <c r="E11" s="435"/>
      <c r="F11" s="469"/>
      <c r="G11" s="438"/>
      <c r="H11" s="469"/>
      <c r="I11" s="144"/>
    </row>
    <row r="12" spans="1:9" ht="18.75" customHeight="1">
      <c r="A12" s="144"/>
      <c r="B12" s="1053"/>
      <c r="C12" s="1040"/>
      <c r="D12" s="439"/>
      <c r="E12" s="436"/>
      <c r="F12" s="471"/>
      <c r="G12" s="499"/>
      <c r="H12" s="469"/>
      <c r="I12" s="144"/>
    </row>
    <row r="13" spans="1:9" ht="18.75" customHeight="1">
      <c r="A13" s="144"/>
      <c r="B13" s="1053">
        <v>4</v>
      </c>
      <c r="C13" s="1040"/>
      <c r="D13" s="435"/>
      <c r="E13" s="437"/>
      <c r="F13" s="441"/>
      <c r="G13" s="440"/>
      <c r="H13" s="435"/>
      <c r="I13" s="144"/>
    </row>
    <row r="14" spans="1:9" ht="18.75" customHeight="1">
      <c r="B14" s="1053"/>
      <c r="C14" s="1040"/>
      <c r="D14" s="439"/>
      <c r="E14" s="439"/>
      <c r="F14" s="435"/>
      <c r="G14" s="440"/>
      <c r="H14" s="435"/>
      <c r="I14" s="144"/>
    </row>
    <row r="15" spans="1:9" ht="18.75" customHeight="1">
      <c r="B15" s="1053">
        <v>5</v>
      </c>
      <c r="C15" s="1055"/>
      <c r="D15" s="469"/>
      <c r="E15" s="469"/>
      <c r="F15" s="469"/>
      <c r="G15" s="440"/>
      <c r="H15" s="1052" t="s">
        <v>1382</v>
      </c>
    </row>
    <row r="16" spans="1:9" ht="18.75" customHeight="1">
      <c r="B16" s="1053"/>
      <c r="C16" s="1055"/>
      <c r="D16" s="439"/>
      <c r="E16" s="436"/>
      <c r="F16" s="469"/>
      <c r="G16" s="440"/>
      <c r="H16" s="1052"/>
    </row>
    <row r="17" spans="2:8" ht="18.75" customHeight="1">
      <c r="B17" s="1053">
        <v>6</v>
      </c>
      <c r="C17" s="1055"/>
      <c r="D17" s="471"/>
      <c r="E17" s="437"/>
      <c r="F17" s="438"/>
      <c r="G17" s="440"/>
      <c r="H17" s="1052"/>
    </row>
    <row r="18" spans="2:8" ht="18.75" customHeight="1">
      <c r="B18" s="1053"/>
      <c r="C18" s="1055"/>
      <c r="D18" s="435"/>
      <c r="E18" s="439"/>
      <c r="F18" s="440"/>
      <c r="G18" s="437"/>
      <c r="H18" s="1052"/>
    </row>
    <row r="19" spans="2:8" ht="18.75" customHeight="1">
      <c r="B19" s="1053">
        <v>7</v>
      </c>
      <c r="C19" s="1055"/>
      <c r="D19" s="435"/>
      <c r="E19" s="435"/>
      <c r="F19" s="440"/>
      <c r="G19" s="441"/>
      <c r="H19" s="1052"/>
    </row>
    <row r="20" spans="2:8" ht="18.75" customHeight="1">
      <c r="B20" s="1053"/>
      <c r="C20" s="1055"/>
      <c r="D20" s="439"/>
      <c r="E20" s="436"/>
      <c r="F20" s="437"/>
      <c r="G20" s="435"/>
      <c r="H20" s="1052"/>
    </row>
    <row r="21" spans="2:8" ht="18.75" customHeight="1">
      <c r="B21" s="1053">
        <v>8</v>
      </c>
      <c r="C21" s="1055"/>
      <c r="D21" s="471"/>
      <c r="E21" s="437"/>
      <c r="F21" s="441"/>
      <c r="G21" s="435"/>
      <c r="H21" s="1052"/>
    </row>
    <row r="22" spans="2:8" ht="18.75" customHeight="1">
      <c r="B22" s="1053"/>
      <c r="C22" s="1055"/>
      <c r="D22" s="435"/>
      <c r="E22" s="439"/>
      <c r="F22" s="435"/>
      <c r="G22" s="435"/>
      <c r="H22" s="1052"/>
    </row>
    <row r="23" spans="2:8" ht="18.75" customHeight="1">
      <c r="B23" s="1053">
        <v>9</v>
      </c>
      <c r="C23" s="1055"/>
      <c r="D23" s="435"/>
      <c r="E23" s="435"/>
      <c r="F23" s="435"/>
      <c r="G23" s="435"/>
      <c r="H23" s="1052"/>
    </row>
    <row r="24" spans="2:8" ht="18.75" customHeight="1">
      <c r="B24" s="1053"/>
      <c r="C24" s="1055"/>
      <c r="D24" s="439"/>
      <c r="E24" s="436"/>
      <c r="F24" s="435"/>
      <c r="G24" s="435"/>
      <c r="H24" s="1052"/>
    </row>
    <row r="25" spans="2:8" ht="18.75" customHeight="1">
      <c r="B25" s="1053">
        <v>10</v>
      </c>
      <c r="C25" s="1055"/>
      <c r="D25" s="471"/>
      <c r="E25" s="437"/>
      <c r="F25" s="438"/>
      <c r="G25" s="435"/>
      <c r="H25" s="1052"/>
    </row>
    <row r="26" spans="2:8" ht="18.75" customHeight="1">
      <c r="B26" s="1053"/>
      <c r="C26" s="1055"/>
      <c r="D26" s="435"/>
      <c r="E26" s="439"/>
      <c r="F26" s="440"/>
      <c r="G26" s="435"/>
      <c r="H26" s="1052"/>
    </row>
    <row r="27" spans="2:8" ht="18.75" customHeight="1">
      <c r="B27" s="1053">
        <v>11</v>
      </c>
      <c r="C27" s="1055"/>
      <c r="D27" s="435"/>
      <c r="E27" s="435"/>
      <c r="F27" s="440"/>
      <c r="G27" s="438"/>
      <c r="H27" s="1052"/>
    </row>
    <row r="28" spans="2:8" ht="18.75" customHeight="1">
      <c r="B28" s="1053"/>
      <c r="C28" s="1055"/>
      <c r="D28" s="439"/>
      <c r="E28" s="436"/>
      <c r="F28" s="437"/>
      <c r="G28" s="440"/>
      <c r="H28" s="1052"/>
    </row>
    <row r="29" spans="2:8" ht="18.75" customHeight="1">
      <c r="B29" s="1053">
        <v>12</v>
      </c>
      <c r="C29" s="1055"/>
      <c r="D29" s="471"/>
      <c r="E29" s="437"/>
      <c r="F29" s="441"/>
      <c r="G29" s="440"/>
      <c r="H29" s="1052"/>
    </row>
    <row r="30" spans="2:8" ht="18.75" customHeight="1">
      <c r="B30" s="1053"/>
      <c r="C30" s="1055"/>
      <c r="D30" s="435"/>
      <c r="E30" s="439"/>
      <c r="F30" s="435"/>
      <c r="G30" s="440"/>
      <c r="H30" s="1052"/>
    </row>
    <row r="31" spans="2:8" ht="18.75" customHeight="1">
      <c r="B31" s="1053">
        <v>13</v>
      </c>
      <c r="C31" s="1055"/>
      <c r="D31" s="435"/>
      <c r="E31" s="435"/>
      <c r="F31" s="435"/>
      <c r="G31" s="440"/>
      <c r="H31" s="441"/>
    </row>
    <row r="32" spans="2:8" ht="18.75" customHeight="1">
      <c r="B32" s="1053"/>
      <c r="C32" s="1055"/>
      <c r="D32" s="439"/>
      <c r="E32" s="436"/>
      <c r="F32" s="435"/>
      <c r="G32" s="440"/>
      <c r="H32" s="435"/>
    </row>
    <row r="33" spans="2:9" ht="18.75" customHeight="1">
      <c r="B33" s="1053">
        <v>14</v>
      </c>
      <c r="C33" s="1055"/>
      <c r="D33" s="471"/>
      <c r="E33" s="437"/>
      <c r="F33" s="438"/>
      <c r="G33" s="440"/>
      <c r="H33" s="435"/>
    </row>
    <row r="34" spans="2:9" ht="18.75" customHeight="1">
      <c r="B34" s="1053"/>
      <c r="C34" s="1055"/>
      <c r="D34" s="435"/>
      <c r="E34" s="439"/>
      <c r="F34" s="440"/>
      <c r="G34" s="437"/>
      <c r="H34" s="435"/>
    </row>
    <row r="35" spans="2:9" ht="18.75" customHeight="1">
      <c r="B35" s="1053">
        <v>15</v>
      </c>
      <c r="C35" s="1055"/>
      <c r="D35" s="435"/>
      <c r="E35" s="435"/>
      <c r="F35" s="440"/>
      <c r="G35" s="441"/>
      <c r="H35" s="435"/>
    </row>
    <row r="36" spans="2:9" ht="18.75" customHeight="1">
      <c r="B36" s="1053"/>
      <c r="C36" s="1055"/>
      <c r="D36" s="439"/>
      <c r="E36" s="436"/>
      <c r="F36" s="437"/>
      <c r="G36" s="435"/>
      <c r="H36" s="435"/>
    </row>
    <row r="37" spans="2:9" ht="18.75" customHeight="1">
      <c r="B37" s="1053">
        <v>16</v>
      </c>
      <c r="C37" s="1055"/>
      <c r="D37" s="471"/>
      <c r="E37" s="437"/>
      <c r="F37" s="441"/>
      <c r="G37" s="435"/>
      <c r="H37" s="435"/>
    </row>
    <row r="38" spans="2:9" ht="18.75" customHeight="1">
      <c r="B38" s="1053"/>
      <c r="C38" s="1055"/>
      <c r="D38" s="435"/>
      <c r="E38" s="439"/>
      <c r="F38" s="435"/>
      <c r="G38" s="435"/>
      <c r="H38" s="435"/>
    </row>
    <row r="39" spans="2:9">
      <c r="B39" s="435"/>
      <c r="C39" s="435"/>
      <c r="D39" s="435"/>
      <c r="E39" s="435"/>
      <c r="F39" s="435"/>
      <c r="G39" s="435"/>
      <c r="H39" s="435"/>
    </row>
    <row r="40" spans="2:9">
      <c r="B40" s="435"/>
      <c r="C40" s="435"/>
      <c r="D40" s="435"/>
      <c r="E40" s="435"/>
      <c r="F40" s="435"/>
      <c r="G40" s="435"/>
      <c r="H40" s="435"/>
    </row>
    <row r="41" spans="2:9">
      <c r="B41" s="435"/>
      <c r="C41" s="435"/>
      <c r="D41" s="435"/>
      <c r="E41" s="435"/>
      <c r="F41" s="435"/>
      <c r="G41" s="435"/>
      <c r="H41" s="435"/>
    </row>
    <row r="42" spans="2:9">
      <c r="B42" s="435"/>
      <c r="C42" s="435"/>
      <c r="D42" s="435"/>
      <c r="E42" s="435"/>
      <c r="F42" s="435"/>
      <c r="G42" s="435"/>
      <c r="H42" s="435"/>
    </row>
    <row r="43" spans="2:9">
      <c r="B43" s="1020" t="s">
        <v>1297</v>
      </c>
      <c r="C43" s="1021"/>
      <c r="D43" s="1021"/>
      <c r="E43" s="1021"/>
      <c r="F43" s="1021"/>
      <c r="G43" s="1021"/>
      <c r="H43" s="1021"/>
      <c r="I43" s="1021"/>
    </row>
  </sheetData>
  <sheetProtection password="CDA0" sheet="1" objects="1" scenarios="1" formatCells="0" formatRows="0"/>
  <mergeCells count="39">
    <mergeCell ref="B29:B30"/>
    <mergeCell ref="C29:C30"/>
    <mergeCell ref="B31:B32"/>
    <mergeCell ref="C31:C32"/>
    <mergeCell ref="B43:I43"/>
    <mergeCell ref="B33:B34"/>
    <mergeCell ref="C33:C34"/>
    <mergeCell ref="B35:B36"/>
    <mergeCell ref="C35:C36"/>
    <mergeCell ref="B37:B38"/>
    <mergeCell ref="C37:C38"/>
    <mergeCell ref="B23:B24"/>
    <mergeCell ref="C23:C24"/>
    <mergeCell ref="B25:B26"/>
    <mergeCell ref="C25:C26"/>
    <mergeCell ref="B27:B28"/>
    <mergeCell ref="C27:C28"/>
    <mergeCell ref="B17:B18"/>
    <mergeCell ref="C17:C18"/>
    <mergeCell ref="B19:B20"/>
    <mergeCell ref="C19:C20"/>
    <mergeCell ref="B21:B22"/>
    <mergeCell ref="C21:C22"/>
    <mergeCell ref="F2:I2"/>
    <mergeCell ref="B1:I1"/>
    <mergeCell ref="H15:H30"/>
    <mergeCell ref="B3:C3"/>
    <mergeCell ref="C4:H5"/>
    <mergeCell ref="B7:B8"/>
    <mergeCell ref="C7:C8"/>
    <mergeCell ref="D6:E6"/>
    <mergeCell ref="B9:B10"/>
    <mergeCell ref="C9:C10"/>
    <mergeCell ref="B11:B12"/>
    <mergeCell ref="C11:C12"/>
    <mergeCell ref="B13:B14"/>
    <mergeCell ref="C13:C14"/>
    <mergeCell ref="B15:B16"/>
    <mergeCell ref="C15:C16"/>
  </mergeCells>
  <printOptions horizontalCentered="1"/>
  <pageMargins left="0.19685039370078741" right="0" top="0.19685039370078741" bottom="0" header="0.11811023622047245" footer="0"/>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opLeftCell="D25" workbookViewId="0">
      <selection activeCell="N11" sqref="N11"/>
    </sheetView>
  </sheetViews>
  <sheetFormatPr defaultColWidth="0" defaultRowHeight="15" zeroHeight="1"/>
  <cols>
    <col min="1" max="1" width="10" customWidth="1"/>
    <col min="2" max="2" width="28.42578125" customWidth="1"/>
    <col min="3" max="3" width="0" hidden="1" customWidth="1"/>
    <col min="4" max="4" width="22.42578125" customWidth="1"/>
    <col min="5" max="5" width="20.7109375" customWidth="1"/>
    <col min="6" max="6" width="16.28515625" customWidth="1"/>
    <col min="7" max="8" width="10" customWidth="1"/>
  </cols>
  <sheetData>
    <row r="1" spans="1:7" ht="37.5" customHeight="1">
      <c r="A1" s="1051" t="s">
        <v>1307</v>
      </c>
      <c r="B1" s="1051"/>
      <c r="C1" s="1051"/>
      <c r="D1" s="1051"/>
      <c r="E1" s="1051"/>
      <c r="F1" s="1051"/>
      <c r="G1" s="503"/>
    </row>
    <row r="2" spans="1:7" ht="20.25">
      <c r="B2" s="500" t="s">
        <v>1277</v>
      </c>
      <c r="C2" s="446" t="s">
        <v>1278</v>
      </c>
      <c r="D2" s="1034"/>
      <c r="E2" s="1034"/>
      <c r="F2" s="1034"/>
      <c r="G2" s="504"/>
    </row>
    <row r="3" spans="1:7" ht="20.25">
      <c r="A3" s="500"/>
      <c r="B3" s="446" t="s">
        <v>1278</v>
      </c>
      <c r="C3" s="446"/>
      <c r="D3" s="1034"/>
      <c r="E3" s="1034"/>
      <c r="F3" s="1034"/>
      <c r="G3" s="504"/>
    </row>
    <row r="4" spans="1:7" ht="30.75" customHeight="1">
      <c r="A4" s="1047" t="s">
        <v>944</v>
      </c>
      <c r="B4" s="1047"/>
      <c r="C4" s="454" t="s">
        <v>1279</v>
      </c>
      <c r="D4" s="454" t="s">
        <v>1279</v>
      </c>
      <c r="E4" s="455"/>
      <c r="F4" s="456"/>
      <c r="G4" s="457"/>
    </row>
    <row r="5" spans="1:7" ht="12.75" customHeight="1">
      <c r="A5" s="451"/>
      <c r="B5" s="1048" t="s">
        <v>1280</v>
      </c>
      <c r="C5" s="1048"/>
      <c r="D5" s="1048"/>
      <c r="E5" s="1048"/>
      <c r="F5" s="1048"/>
      <c r="G5" s="1048"/>
    </row>
    <row r="6" spans="1:7" ht="30" customHeight="1">
      <c r="A6" s="451"/>
      <c r="B6" s="1048"/>
      <c r="C6" s="1048"/>
      <c r="D6" s="1048"/>
      <c r="E6" s="1048"/>
      <c r="F6" s="1048"/>
      <c r="G6" s="1048"/>
    </row>
    <row r="7" spans="1:7">
      <c r="A7" s="1020" t="s">
        <v>1297</v>
      </c>
      <c r="B7" s="1021"/>
      <c r="C7" s="1021"/>
      <c r="D7" s="1021"/>
      <c r="E7" s="1021"/>
      <c r="F7" s="1021"/>
      <c r="G7" s="1021"/>
    </row>
    <row r="8" spans="1:7" ht="21.75" customHeight="1">
      <c r="A8" s="463"/>
      <c r="B8" s="464" t="s">
        <v>1289</v>
      </c>
      <c r="C8" s="1054" t="s">
        <v>1383</v>
      </c>
      <c r="D8" s="1054"/>
      <c r="E8" s="465" t="s">
        <v>1384</v>
      </c>
      <c r="F8" s="505" t="s">
        <v>1385</v>
      </c>
      <c r="G8" s="466" t="s">
        <v>61</v>
      </c>
    </row>
    <row r="9" spans="1:7" ht="21.75" customHeight="1">
      <c r="A9" s="463"/>
      <c r="B9" s="464"/>
      <c r="C9" s="465"/>
      <c r="D9" s="465"/>
      <c r="E9" s="465"/>
      <c r="F9" s="505"/>
      <c r="G9" s="466"/>
    </row>
    <row r="10" spans="1:7" ht="24" customHeight="1">
      <c r="A10" s="1056">
        <v>1</v>
      </c>
      <c r="B10" s="1058"/>
    </row>
    <row r="11" spans="1:7" ht="24" customHeight="1">
      <c r="A11" s="1056"/>
      <c r="B11" s="1059"/>
      <c r="C11" s="201"/>
      <c r="D11" s="198"/>
    </row>
    <row r="12" spans="1:7" ht="24" customHeight="1">
      <c r="A12" s="1056">
        <v>2</v>
      </c>
      <c r="B12" s="973"/>
      <c r="C12" s="210"/>
      <c r="D12" s="199"/>
      <c r="E12" s="203"/>
      <c r="F12" s="211"/>
      <c r="G12" s="144"/>
    </row>
    <row r="13" spans="1:7" ht="24" customHeight="1">
      <c r="A13" s="1056"/>
      <c r="B13" s="973"/>
      <c r="C13" s="201"/>
      <c r="D13" s="201"/>
      <c r="E13" s="144"/>
      <c r="F13" s="211"/>
      <c r="G13" s="144"/>
    </row>
    <row r="14" spans="1:7" ht="24" customHeight="1">
      <c r="A14" s="1056">
        <v>3</v>
      </c>
      <c r="B14" s="973"/>
      <c r="E14" s="144"/>
      <c r="F14" s="200"/>
      <c r="G14" s="144"/>
    </row>
    <row r="15" spans="1:7" ht="24" customHeight="1">
      <c r="A15" s="1056"/>
      <c r="B15" s="973"/>
      <c r="C15" s="201"/>
      <c r="D15" s="198"/>
      <c r="E15" s="210"/>
      <c r="F15" s="209"/>
      <c r="G15" s="144"/>
    </row>
    <row r="16" spans="1:7" ht="24" customHeight="1">
      <c r="A16" s="1056">
        <v>4</v>
      </c>
      <c r="B16" s="973"/>
      <c r="D16" s="199"/>
      <c r="E16" s="203"/>
      <c r="F16" s="202"/>
      <c r="G16" s="1057" t="s">
        <v>1382</v>
      </c>
    </row>
    <row r="17" spans="1:7" ht="24" customHeight="1">
      <c r="A17" s="1056"/>
      <c r="B17" s="973"/>
      <c r="C17" s="201"/>
      <c r="D17" s="201"/>
      <c r="F17" s="202"/>
      <c r="G17" s="1057"/>
    </row>
    <row r="18" spans="1:7" ht="24" customHeight="1">
      <c r="A18" s="1056">
        <v>5</v>
      </c>
      <c r="B18" s="973"/>
      <c r="C18" s="144"/>
      <c r="D18" s="144"/>
      <c r="E18" s="144"/>
      <c r="F18" s="202"/>
      <c r="G18" s="1057"/>
    </row>
    <row r="19" spans="1:7" ht="24" customHeight="1">
      <c r="A19" s="1056"/>
      <c r="B19" s="973"/>
      <c r="C19" s="144"/>
      <c r="D19" s="198"/>
      <c r="E19" s="144"/>
      <c r="F19" s="202"/>
      <c r="G19" s="1057"/>
    </row>
    <row r="20" spans="1:7" ht="24" customHeight="1">
      <c r="A20" s="1056">
        <v>6</v>
      </c>
      <c r="B20" s="973"/>
      <c r="D20" s="199"/>
      <c r="E20" s="200"/>
      <c r="F20" s="202"/>
      <c r="G20" s="144"/>
    </row>
    <row r="21" spans="1:7" ht="24" customHeight="1">
      <c r="A21" s="1056"/>
      <c r="B21" s="973"/>
      <c r="D21" s="201"/>
      <c r="E21" s="202"/>
      <c r="F21" s="199"/>
      <c r="G21" s="144"/>
    </row>
    <row r="22" spans="1:7" ht="24" customHeight="1">
      <c r="A22" s="1056">
        <v>7</v>
      </c>
      <c r="B22" s="973"/>
      <c r="E22" s="202"/>
      <c r="F22" s="203"/>
      <c r="G22" s="144"/>
    </row>
    <row r="23" spans="1:7" ht="24" customHeight="1">
      <c r="A23" s="1056"/>
      <c r="B23" s="973"/>
      <c r="D23" s="198"/>
      <c r="E23" s="199"/>
      <c r="G23" s="144"/>
    </row>
    <row r="24" spans="1:7" ht="24" customHeight="1">
      <c r="A24" s="1056">
        <v>8</v>
      </c>
      <c r="B24" s="973"/>
      <c r="D24" s="199"/>
      <c r="E24" s="203"/>
      <c r="G24" s="144"/>
    </row>
    <row r="25" spans="1:7" ht="24" customHeight="1">
      <c r="A25" s="1056"/>
      <c r="B25" s="973"/>
      <c r="D25" s="201"/>
      <c r="G25" s="144"/>
    </row>
    <row r="26" spans="1:7" ht="15" customHeight="1"/>
    <row r="27" spans="1:7"/>
    <row r="28" spans="1:7"/>
    <row r="29" spans="1:7"/>
    <row r="30" spans="1:7"/>
    <row r="31" spans="1:7"/>
    <row r="32" spans="1:7"/>
    <row r="33"/>
  </sheetData>
  <sheetProtection password="CDA0" sheet="1" objects="1" scenarios="1"/>
  <mergeCells count="23">
    <mergeCell ref="A7:G7"/>
    <mergeCell ref="D2:F3"/>
    <mergeCell ref="B5:G6"/>
    <mergeCell ref="C8:D8"/>
    <mergeCell ref="A1:F1"/>
    <mergeCell ref="A4:B4"/>
    <mergeCell ref="G16:G19"/>
    <mergeCell ref="A18:A19"/>
    <mergeCell ref="B10:B11"/>
    <mergeCell ref="B12:B13"/>
    <mergeCell ref="B16:B17"/>
    <mergeCell ref="A12:A13"/>
    <mergeCell ref="A16:A17"/>
    <mergeCell ref="B14:B15"/>
    <mergeCell ref="A14:A15"/>
    <mergeCell ref="A10:A11"/>
    <mergeCell ref="B20:B21"/>
    <mergeCell ref="B18:B19"/>
    <mergeCell ref="B22:B23"/>
    <mergeCell ref="A20:A21"/>
    <mergeCell ref="B24:B25"/>
    <mergeCell ref="A24:A25"/>
    <mergeCell ref="A22:A23"/>
  </mergeCells>
  <printOptions horizontalCentered="1" verticalCentered="1"/>
  <pageMargins left="0.19685039370078741" right="0" top="0.19685039370078741" bottom="0" header="0.11811023622047245" footer="0"/>
  <pageSetup paperSize="9" scale="92"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2"/>
  <sheetViews>
    <sheetView showGridLines="0" tabSelected="1" topLeftCell="A31" workbookViewId="0">
      <selection activeCell="O42" sqref="O42"/>
    </sheetView>
  </sheetViews>
  <sheetFormatPr defaultColWidth="0" defaultRowHeight="15" zeroHeight="1"/>
  <cols>
    <col min="1" max="1" width="7.140625" customWidth="1"/>
    <col min="2" max="2" width="4.7109375" customWidth="1"/>
    <col min="3" max="3" width="3.28515625" customWidth="1"/>
    <col min="4" max="4" width="2.42578125" customWidth="1"/>
    <col min="5" max="5" width="4" customWidth="1"/>
    <col min="6" max="6" width="3.140625" customWidth="1"/>
    <col min="7" max="7" width="2.42578125" customWidth="1"/>
    <col min="8" max="8" width="4.140625" customWidth="1"/>
    <col min="9" max="10" width="2.42578125" customWidth="1"/>
    <col min="11" max="13" width="1.7109375" customWidth="1"/>
    <col min="14" max="15" width="2.42578125" customWidth="1"/>
    <col min="16" max="16" width="3.140625" customWidth="1"/>
    <col min="17" max="17" width="2" customWidth="1"/>
    <col min="18" max="18" width="1" hidden="1" customWidth="1"/>
    <col min="19" max="19" width="3.5703125" customWidth="1"/>
    <col min="20" max="20" width="3.7109375" customWidth="1"/>
    <col min="21" max="21" width="3.5703125" customWidth="1"/>
    <col min="22" max="22" width="2.5703125" customWidth="1"/>
    <col min="23" max="29" width="2.140625" customWidth="1"/>
    <col min="30" max="32" width="1.7109375" customWidth="1"/>
    <col min="33" max="35" width="2.140625" customWidth="1"/>
    <col min="36" max="36" width="4" customWidth="1"/>
    <col min="37" max="38" width="2.140625" customWidth="1"/>
    <col min="39" max="39" width="4.5703125" customWidth="1"/>
    <col min="40" max="40" width="10" customWidth="1"/>
    <col min="41" max="16384" width="10" hidden="1"/>
  </cols>
  <sheetData>
    <row r="1" spans="1:39" ht="27.75">
      <c r="A1" s="419"/>
      <c r="B1" s="419"/>
      <c r="C1" s="1065" t="s">
        <v>1317</v>
      </c>
      <c r="D1" s="1065"/>
      <c r="E1" s="1065"/>
      <c r="F1" s="1065"/>
      <c r="G1" s="1065"/>
      <c r="H1" s="1065"/>
      <c r="I1" s="1065"/>
      <c r="J1" s="1065"/>
      <c r="K1" s="1065"/>
      <c r="L1" s="1065"/>
      <c r="M1" s="1065"/>
      <c r="N1" s="1065"/>
      <c r="O1" s="1065"/>
      <c r="P1" s="1065"/>
      <c r="Q1" s="1065"/>
      <c r="R1" s="1065"/>
      <c r="S1" s="1065"/>
      <c r="T1" s="1065"/>
      <c r="U1" s="1065"/>
      <c r="V1" s="1065"/>
      <c r="W1" s="1065"/>
      <c r="X1" s="1065"/>
      <c r="Y1" s="1065"/>
      <c r="Z1" s="1065"/>
      <c r="AA1" s="1065"/>
      <c r="AB1" s="1065"/>
      <c r="AC1" s="1065"/>
      <c r="AD1" s="1065"/>
      <c r="AE1" s="1065"/>
      <c r="AF1" s="1065"/>
      <c r="AG1" s="1065"/>
      <c r="AH1" s="1065"/>
      <c r="AI1" s="1065"/>
      <c r="AJ1" s="1065"/>
      <c r="AK1" s="1065"/>
      <c r="AL1" s="1065"/>
      <c r="AM1" s="1065"/>
    </row>
    <row r="2" spans="1:39" ht="16.5">
      <c r="A2" s="419"/>
      <c r="B2" s="419"/>
      <c r="C2" s="1066" t="s">
        <v>1369</v>
      </c>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c r="AK2" s="1066"/>
      <c r="AL2" s="1066"/>
      <c r="AM2" s="1066"/>
    </row>
    <row r="3" spans="1:39" ht="16.5">
      <c r="A3" s="419"/>
      <c r="B3" s="419"/>
      <c r="C3" s="1066" t="s">
        <v>1368</v>
      </c>
      <c r="D3" s="1066"/>
      <c r="E3" s="1066"/>
      <c r="F3" s="1066"/>
      <c r="G3" s="1066"/>
      <c r="H3" s="1066"/>
      <c r="I3" s="1066"/>
      <c r="J3" s="1066"/>
      <c r="K3" s="1066"/>
      <c r="L3" s="1066"/>
      <c r="M3" s="1066"/>
      <c r="N3" s="1066"/>
      <c r="O3" s="1066"/>
      <c r="P3" s="1066"/>
      <c r="Q3" s="1066"/>
      <c r="R3" s="1066"/>
      <c r="S3" s="1066"/>
      <c r="T3" s="1066"/>
      <c r="U3" s="1066"/>
      <c r="V3" s="1066"/>
      <c r="W3" s="1066"/>
      <c r="X3" s="1066"/>
      <c r="Y3" s="1066"/>
      <c r="Z3" s="1066"/>
      <c r="AA3" s="1066"/>
      <c r="AB3" s="1066"/>
      <c r="AC3" s="1066"/>
      <c r="AD3" s="1066"/>
      <c r="AE3" s="1066"/>
      <c r="AF3" s="1066"/>
      <c r="AG3" s="1066"/>
      <c r="AH3" s="1066"/>
      <c r="AI3" s="1066"/>
      <c r="AJ3" s="1066"/>
      <c r="AK3" s="1066"/>
      <c r="AL3" s="1066"/>
      <c r="AM3" s="1066"/>
    </row>
    <row r="4" spans="1:39" ht="15.75" thickBot="1">
      <c r="A4" s="419"/>
      <c r="B4" s="419"/>
      <c r="C4" s="431" t="s">
        <v>1370</v>
      </c>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row>
    <row r="5" spans="1:39" ht="15.75" thickBot="1">
      <c r="A5" s="419"/>
      <c r="B5" s="419"/>
      <c r="C5" s="1067" t="s">
        <v>1318</v>
      </c>
      <c r="D5" s="1068"/>
      <c r="E5" s="1068"/>
      <c r="F5" s="1068"/>
      <c r="G5" s="1068"/>
      <c r="H5" s="1068"/>
      <c r="I5" s="1068"/>
      <c r="J5" s="1068"/>
      <c r="K5" s="1068"/>
      <c r="L5" s="1068"/>
      <c r="M5" s="1068"/>
      <c r="N5" s="1068"/>
      <c r="O5" s="1068"/>
      <c r="P5" s="1068"/>
      <c r="Q5" s="1068"/>
      <c r="R5" s="1068"/>
      <c r="S5" s="1068"/>
      <c r="T5" s="1068"/>
      <c r="U5" s="1068"/>
      <c r="V5" s="1068"/>
      <c r="W5" s="1068"/>
      <c r="X5" s="1068"/>
      <c r="Y5" s="1068"/>
      <c r="Z5" s="1068"/>
      <c r="AA5" s="1068"/>
      <c r="AB5" s="1068"/>
      <c r="AC5" s="1068"/>
      <c r="AD5" s="1068"/>
      <c r="AE5" s="1068"/>
      <c r="AF5" s="1068"/>
      <c r="AG5" s="1068"/>
      <c r="AH5" s="1068"/>
      <c r="AI5" s="1068"/>
      <c r="AJ5" s="1068"/>
      <c r="AK5" s="1068"/>
      <c r="AL5" s="1068"/>
      <c r="AM5" s="1069"/>
    </row>
    <row r="6" spans="1:39" ht="26.25" customHeight="1" thickBot="1">
      <c r="A6" s="419"/>
      <c r="B6" s="419"/>
      <c r="C6" s="1070" t="s">
        <v>1376</v>
      </c>
      <c r="D6" s="1071"/>
      <c r="E6" s="1071"/>
      <c r="F6" s="1071"/>
      <c r="G6" s="1072"/>
      <c r="H6" s="420"/>
      <c r="I6" s="1073"/>
      <c r="J6" s="1073"/>
      <c r="K6" s="1073"/>
      <c r="L6" s="1073"/>
      <c r="M6" s="1073"/>
      <c r="N6" s="1073"/>
      <c r="O6" s="1073"/>
      <c r="P6" s="1073"/>
      <c r="Q6" s="1073"/>
      <c r="R6" s="420"/>
      <c r="S6" s="420"/>
      <c r="T6" s="420"/>
      <c r="U6" s="1071" t="s">
        <v>1377</v>
      </c>
      <c r="V6" s="1071"/>
      <c r="W6" s="1071"/>
      <c r="X6" s="1071"/>
      <c r="Y6" s="1072"/>
      <c r="Z6" s="1062"/>
      <c r="AA6" s="1063"/>
      <c r="AB6" s="1062"/>
      <c r="AC6" s="1063"/>
      <c r="AD6" s="1062"/>
      <c r="AE6" s="1064"/>
      <c r="AF6" s="1063"/>
      <c r="AG6" s="1062"/>
      <c r="AH6" s="1063"/>
      <c r="AI6" s="1062"/>
      <c r="AJ6" s="1063"/>
      <c r="AK6" s="1062"/>
      <c r="AL6" s="1063"/>
      <c r="AM6" s="420"/>
    </row>
    <row r="7" spans="1:39" ht="24.75" customHeight="1" thickBot="1">
      <c r="A7" s="419"/>
      <c r="B7" s="419"/>
      <c r="C7" s="1074" t="s">
        <v>1319</v>
      </c>
      <c r="D7" s="1060"/>
      <c r="E7" s="1060"/>
      <c r="F7" s="1060"/>
      <c r="G7" s="1061"/>
      <c r="H7" s="420"/>
      <c r="I7" s="1073"/>
      <c r="J7" s="1073"/>
      <c r="K7" s="1073"/>
      <c r="L7" s="1073"/>
      <c r="M7" s="1073"/>
      <c r="N7" s="1073"/>
      <c r="O7" s="1073"/>
      <c r="P7" s="1073"/>
      <c r="Q7" s="1073"/>
      <c r="R7" s="420"/>
      <c r="S7" s="420"/>
      <c r="T7" s="420"/>
      <c r="U7" s="1060" t="s">
        <v>1320</v>
      </c>
      <c r="V7" s="1060"/>
      <c r="W7" s="1060"/>
      <c r="X7" s="1060"/>
      <c r="Y7" s="1061"/>
      <c r="Z7" s="1062"/>
      <c r="AA7" s="1063"/>
      <c r="AB7" s="1062"/>
      <c r="AC7" s="1063"/>
      <c r="AD7" s="1062"/>
      <c r="AE7" s="1064"/>
      <c r="AF7" s="1063"/>
      <c r="AG7" s="1062"/>
      <c r="AH7" s="1063"/>
      <c r="AI7" s="1062"/>
      <c r="AJ7" s="1063"/>
      <c r="AK7" s="1062"/>
      <c r="AL7" s="1063"/>
      <c r="AM7" s="420"/>
    </row>
    <row r="8" spans="1:39" ht="22.5" customHeight="1" thickBot="1">
      <c r="A8" s="419"/>
      <c r="B8" s="419"/>
      <c r="C8" s="1081" t="s">
        <v>1321</v>
      </c>
      <c r="D8" s="1075"/>
      <c r="E8" s="1075"/>
      <c r="F8" s="1075"/>
      <c r="G8" s="1076"/>
      <c r="H8" s="1086" t="s">
        <v>1322</v>
      </c>
      <c r="I8" s="1088"/>
      <c r="J8" s="1083" t="s">
        <v>1323</v>
      </c>
      <c r="K8" s="1084"/>
      <c r="L8" s="1084"/>
      <c r="M8" s="1085"/>
      <c r="N8" s="1083" t="s">
        <v>1324</v>
      </c>
      <c r="O8" s="1084"/>
      <c r="P8" s="1084"/>
      <c r="Q8" s="1085"/>
      <c r="R8" s="1086" t="s">
        <v>1323</v>
      </c>
      <c r="S8" s="1087"/>
      <c r="T8" s="1088"/>
      <c r="U8" s="1081" t="s">
        <v>1321</v>
      </c>
      <c r="V8" s="1075"/>
      <c r="W8" s="1075"/>
      <c r="X8" s="1075"/>
      <c r="Y8" s="1076"/>
      <c r="Z8" s="1083" t="s">
        <v>1322</v>
      </c>
      <c r="AA8" s="1084"/>
      <c r="AB8" s="1085"/>
      <c r="AC8" s="1083" t="s">
        <v>1323</v>
      </c>
      <c r="AD8" s="1084"/>
      <c r="AE8" s="1084"/>
      <c r="AF8" s="1084"/>
      <c r="AG8" s="1085"/>
      <c r="AH8" s="1083" t="s">
        <v>1324</v>
      </c>
      <c r="AI8" s="1084"/>
      <c r="AJ8" s="1085"/>
      <c r="AK8" s="1086" t="s">
        <v>1325</v>
      </c>
      <c r="AL8" s="1087"/>
      <c r="AM8" s="1088"/>
    </row>
    <row r="9" spans="1:39" ht="16.5" customHeight="1" thickBot="1">
      <c r="A9" s="419"/>
      <c r="B9" s="419"/>
      <c r="C9" s="1082"/>
      <c r="D9" s="1077"/>
      <c r="E9" s="1077"/>
      <c r="F9" s="1077"/>
      <c r="G9" s="1078"/>
      <c r="H9" s="1089" t="s">
        <v>1326</v>
      </c>
      <c r="I9" s="1091"/>
      <c r="J9" s="1092"/>
      <c r="K9" s="1093"/>
      <c r="L9" s="1093"/>
      <c r="M9" s="1094"/>
      <c r="N9" s="1089" t="s">
        <v>1326</v>
      </c>
      <c r="O9" s="1090"/>
      <c r="P9" s="1090"/>
      <c r="Q9" s="1091"/>
      <c r="R9" s="1092"/>
      <c r="S9" s="1093"/>
      <c r="T9" s="1094"/>
      <c r="U9" s="1082"/>
      <c r="V9" s="1077"/>
      <c r="W9" s="1077"/>
      <c r="X9" s="1077"/>
      <c r="Y9" s="1078"/>
      <c r="Z9" s="1089" t="s">
        <v>1326</v>
      </c>
      <c r="AA9" s="1090"/>
      <c r="AB9" s="1091"/>
      <c r="AC9" s="1092"/>
      <c r="AD9" s="1093"/>
      <c r="AE9" s="1093"/>
      <c r="AF9" s="1093"/>
      <c r="AG9" s="1094"/>
      <c r="AH9" s="1089" t="s">
        <v>1327</v>
      </c>
      <c r="AI9" s="1090"/>
      <c r="AJ9" s="1091"/>
      <c r="AK9" s="1092"/>
      <c r="AL9" s="1093"/>
      <c r="AM9" s="1094"/>
    </row>
    <row r="10" spans="1:39" ht="15.75" thickBot="1">
      <c r="A10" s="419"/>
      <c r="B10" s="419"/>
      <c r="C10" s="1089" t="s">
        <v>1328</v>
      </c>
      <c r="D10" s="1090"/>
      <c r="E10" s="1091"/>
      <c r="F10" s="1079" t="s">
        <v>1329</v>
      </c>
      <c r="G10" s="1080"/>
      <c r="H10" s="420"/>
      <c r="I10" s="1073"/>
      <c r="J10" s="1073"/>
      <c r="K10" s="1073"/>
      <c r="L10" s="1073"/>
      <c r="M10" s="1073"/>
      <c r="N10" s="1073"/>
      <c r="O10" s="1073"/>
      <c r="P10" s="1073"/>
      <c r="Q10" s="1073"/>
      <c r="R10" s="420"/>
      <c r="S10" s="1073"/>
      <c r="T10" s="1073"/>
      <c r="U10" s="1075" t="s">
        <v>1328</v>
      </c>
      <c r="V10" s="1075"/>
      <c r="W10" s="1076"/>
      <c r="X10" s="1079" t="s">
        <v>1329</v>
      </c>
      <c r="Y10" s="1080"/>
      <c r="Z10" s="420"/>
      <c r="AA10" s="1073"/>
      <c r="AB10" s="1073"/>
      <c r="AC10" s="1073"/>
      <c r="AD10" s="1073"/>
      <c r="AE10" s="1073"/>
      <c r="AF10" s="1073"/>
      <c r="AG10" s="1073"/>
      <c r="AH10" s="1073"/>
      <c r="AI10" s="1073"/>
      <c r="AJ10" s="420"/>
      <c r="AK10" s="1073"/>
      <c r="AL10" s="1073"/>
      <c r="AM10" s="420"/>
    </row>
    <row r="11" spans="1:39" ht="15.75" thickBot="1">
      <c r="A11" s="419"/>
      <c r="B11" s="419"/>
      <c r="C11" s="1086"/>
      <c r="D11" s="1087"/>
      <c r="E11" s="1088"/>
      <c r="F11" s="1079" t="s">
        <v>1330</v>
      </c>
      <c r="G11" s="1080"/>
      <c r="H11" s="420"/>
      <c r="I11" s="1073"/>
      <c r="J11" s="1073"/>
      <c r="K11" s="1073"/>
      <c r="L11" s="1073"/>
      <c r="M11" s="1073"/>
      <c r="N11" s="1073"/>
      <c r="O11" s="1073"/>
      <c r="P11" s="1073"/>
      <c r="Q11" s="1073"/>
      <c r="R11" s="420"/>
      <c r="S11" s="1073"/>
      <c r="T11" s="1073"/>
      <c r="U11" s="1077"/>
      <c r="V11" s="1077"/>
      <c r="W11" s="1078"/>
      <c r="X11" s="1079" t="s">
        <v>1331</v>
      </c>
      <c r="Y11" s="1080"/>
      <c r="Z11" s="420"/>
      <c r="AA11" s="1073"/>
      <c r="AB11" s="1073"/>
      <c r="AC11" s="1073"/>
      <c r="AD11" s="1073"/>
      <c r="AE11" s="1073"/>
      <c r="AF11" s="1073"/>
      <c r="AG11" s="1073"/>
      <c r="AH11" s="1073"/>
      <c r="AI11" s="1073"/>
      <c r="AJ11" s="420"/>
      <c r="AK11" s="1073"/>
      <c r="AL11" s="1073"/>
      <c r="AM11" s="420"/>
    </row>
    <row r="12" spans="1:39" ht="15.75" thickBot="1">
      <c r="A12" s="419"/>
      <c r="B12" s="419"/>
      <c r="C12" s="1083" t="s">
        <v>1332</v>
      </c>
      <c r="D12" s="1084"/>
      <c r="E12" s="1084"/>
      <c r="F12" s="1084"/>
      <c r="G12" s="1085"/>
      <c r="H12" s="1097"/>
      <c r="I12" s="1098"/>
      <c r="J12" s="1098"/>
      <c r="K12" s="1098"/>
      <c r="L12" s="1098"/>
      <c r="M12" s="1098"/>
      <c r="N12" s="1098"/>
      <c r="O12" s="1098"/>
      <c r="P12" s="1098"/>
      <c r="Q12" s="1098"/>
      <c r="R12" s="1098"/>
      <c r="S12" s="1098"/>
      <c r="T12" s="1099"/>
      <c r="U12" s="1083" t="s">
        <v>1333</v>
      </c>
      <c r="V12" s="1084"/>
      <c r="W12" s="1084"/>
      <c r="X12" s="1084"/>
      <c r="Y12" s="1085"/>
      <c r="Z12" s="1097"/>
      <c r="AA12" s="1098"/>
      <c r="AB12" s="1098"/>
      <c r="AC12" s="1098"/>
      <c r="AD12" s="1098"/>
      <c r="AE12" s="1098"/>
      <c r="AF12" s="1098"/>
      <c r="AG12" s="1098"/>
      <c r="AH12" s="1098"/>
      <c r="AI12" s="1098"/>
      <c r="AJ12" s="1098"/>
      <c r="AK12" s="1098"/>
      <c r="AL12" s="1098"/>
      <c r="AM12" s="1099"/>
    </row>
    <row r="13" spans="1:39" ht="16.5" customHeight="1" thickBot="1">
      <c r="A13" s="419"/>
      <c r="B13" s="419"/>
      <c r="C13" s="1074" t="s">
        <v>1334</v>
      </c>
      <c r="D13" s="1060"/>
      <c r="E13" s="1060"/>
      <c r="F13" s="1060"/>
      <c r="G13" s="1060"/>
      <c r="H13" s="1075"/>
      <c r="I13" s="1060"/>
      <c r="J13" s="1060"/>
      <c r="K13" s="1060"/>
      <c r="L13" s="1060"/>
      <c r="M13" s="1060"/>
      <c r="N13" s="1060"/>
      <c r="O13" s="1060"/>
      <c r="P13" s="1060"/>
      <c r="Q13" s="1060"/>
      <c r="R13" s="1060"/>
      <c r="S13" s="1060"/>
      <c r="T13" s="1061"/>
      <c r="U13" s="1074" t="s">
        <v>1335</v>
      </c>
      <c r="V13" s="1060"/>
      <c r="W13" s="1060"/>
      <c r="X13" s="1060"/>
      <c r="Y13" s="1060"/>
      <c r="Z13" s="1060"/>
      <c r="AA13" s="1060"/>
      <c r="AB13" s="1060"/>
      <c r="AC13" s="1060"/>
      <c r="AD13" s="1060"/>
      <c r="AE13" s="1060"/>
      <c r="AF13" s="1060"/>
      <c r="AG13" s="1060"/>
      <c r="AH13" s="1060"/>
      <c r="AI13" s="1060"/>
      <c r="AJ13" s="1060"/>
      <c r="AK13" s="1060"/>
      <c r="AL13" s="1060"/>
      <c r="AM13" s="1061"/>
    </row>
    <row r="14" spans="1:39" ht="21.75" customHeight="1" thickBot="1">
      <c r="A14" s="419"/>
      <c r="B14" s="419"/>
      <c r="C14" s="1107" t="s">
        <v>1336</v>
      </c>
      <c r="D14" s="1108"/>
      <c r="E14" s="1108"/>
      <c r="F14" s="1108"/>
      <c r="G14" s="1108"/>
      <c r="H14" s="425"/>
      <c r="I14" s="1110"/>
      <c r="J14" s="1096"/>
      <c r="K14" s="1095"/>
      <c r="L14" s="1096"/>
      <c r="M14" s="1095"/>
      <c r="N14" s="1096"/>
      <c r="O14" s="1095"/>
      <c r="P14" s="1096"/>
      <c r="Q14" s="1083" t="s">
        <v>1337</v>
      </c>
      <c r="R14" s="1084"/>
      <c r="S14" s="1084"/>
      <c r="T14" s="1085"/>
      <c r="U14" s="1107" t="s">
        <v>1336</v>
      </c>
      <c r="V14" s="1108"/>
      <c r="W14" s="1108"/>
      <c r="X14" s="1108"/>
      <c r="Y14" s="1109"/>
      <c r="Z14" s="1095"/>
      <c r="AA14" s="1096"/>
      <c r="AB14" s="1095"/>
      <c r="AC14" s="1096"/>
      <c r="AD14" s="1095"/>
      <c r="AE14" s="1110"/>
      <c r="AF14" s="1096"/>
      <c r="AG14" s="1095"/>
      <c r="AH14" s="1096"/>
      <c r="AI14" s="1095"/>
      <c r="AJ14" s="1096"/>
      <c r="AK14" s="1083" t="s">
        <v>1338</v>
      </c>
      <c r="AL14" s="1084"/>
      <c r="AM14" s="1085"/>
    </row>
    <row r="15" spans="1:39" ht="20.25" customHeight="1" thickBot="1">
      <c r="A15" s="419"/>
      <c r="B15" s="419"/>
      <c r="C15" s="1100" t="s">
        <v>1339</v>
      </c>
      <c r="D15" s="1101"/>
      <c r="E15" s="1102" t="s">
        <v>1340</v>
      </c>
      <c r="F15" s="1103"/>
      <c r="G15" s="1103"/>
      <c r="H15" s="426"/>
      <c r="I15" s="1104"/>
      <c r="J15" s="1105"/>
      <c r="K15" s="1106"/>
      <c r="L15" s="1105"/>
      <c r="M15" s="1106"/>
      <c r="N15" s="1105"/>
      <c r="O15" s="1106"/>
      <c r="P15" s="1105"/>
      <c r="Q15" s="1106"/>
      <c r="R15" s="1104"/>
      <c r="S15" s="1104"/>
      <c r="T15" s="1105"/>
      <c r="U15" s="1100" t="s">
        <v>1339</v>
      </c>
      <c r="V15" s="1101"/>
      <c r="W15" s="1102" t="s">
        <v>1341</v>
      </c>
      <c r="X15" s="1103"/>
      <c r="Y15" s="1103"/>
      <c r="Z15" s="1106"/>
      <c r="AA15" s="1105"/>
      <c r="AB15" s="1106"/>
      <c r="AC15" s="1105"/>
      <c r="AD15" s="1106"/>
      <c r="AE15" s="1104"/>
      <c r="AF15" s="1105"/>
      <c r="AG15" s="1106"/>
      <c r="AH15" s="1105"/>
      <c r="AI15" s="1106"/>
      <c r="AJ15" s="1105"/>
      <c r="AK15" s="1106"/>
      <c r="AL15" s="1104"/>
      <c r="AM15" s="1105"/>
    </row>
    <row r="16" spans="1:39" ht="21" customHeight="1" thickBot="1">
      <c r="A16" s="419"/>
      <c r="B16" s="419"/>
      <c r="C16" s="1111" t="s">
        <v>1342</v>
      </c>
      <c r="D16" s="1112"/>
      <c r="E16" s="1102" t="s">
        <v>1343</v>
      </c>
      <c r="F16" s="1103"/>
      <c r="G16" s="1103"/>
      <c r="H16" s="426"/>
      <c r="I16" s="1104"/>
      <c r="J16" s="1105"/>
      <c r="K16" s="1106"/>
      <c r="L16" s="1105"/>
      <c r="M16" s="1106"/>
      <c r="N16" s="1105"/>
      <c r="O16" s="1106"/>
      <c r="P16" s="1105"/>
      <c r="Q16" s="1106"/>
      <c r="R16" s="1104"/>
      <c r="S16" s="1104"/>
      <c r="T16" s="1105"/>
      <c r="U16" s="1111" t="s">
        <v>1342</v>
      </c>
      <c r="V16" s="1112"/>
      <c r="W16" s="1102" t="s">
        <v>1344</v>
      </c>
      <c r="X16" s="1103"/>
      <c r="Y16" s="1103"/>
      <c r="Z16" s="1106"/>
      <c r="AA16" s="1105"/>
      <c r="AB16" s="1106"/>
      <c r="AC16" s="1105"/>
      <c r="AD16" s="1106"/>
      <c r="AE16" s="1104"/>
      <c r="AF16" s="1105"/>
      <c r="AG16" s="1106"/>
      <c r="AH16" s="1105"/>
      <c r="AI16" s="1106"/>
      <c r="AJ16" s="1105"/>
      <c r="AK16" s="1106"/>
      <c r="AL16" s="1104"/>
      <c r="AM16" s="1105"/>
    </row>
    <row r="17" spans="1:39" ht="17.25" customHeight="1" thickBot="1">
      <c r="A17" s="419"/>
      <c r="B17" s="419"/>
      <c r="C17" s="421" t="s">
        <v>1345</v>
      </c>
      <c r="D17" s="1087" t="s">
        <v>1346</v>
      </c>
      <c r="E17" s="1087"/>
      <c r="F17" s="1087"/>
      <c r="G17" s="1087"/>
      <c r="H17" s="1087"/>
      <c r="I17" s="1087"/>
      <c r="J17" s="1087"/>
      <c r="K17" s="1087"/>
      <c r="L17" s="1087"/>
      <c r="M17" s="1087"/>
      <c r="N17" s="1087"/>
      <c r="O17" s="1087"/>
      <c r="P17" s="1088"/>
      <c r="Q17" s="1107" t="s">
        <v>1347</v>
      </c>
      <c r="R17" s="1108"/>
      <c r="S17" s="1108"/>
      <c r="T17" s="1108"/>
      <c r="U17" s="422" t="s">
        <v>1345</v>
      </c>
      <c r="V17" s="1084" t="s">
        <v>1346</v>
      </c>
      <c r="W17" s="1084"/>
      <c r="X17" s="1084"/>
      <c r="Y17" s="1084"/>
      <c r="Z17" s="1084"/>
      <c r="AA17" s="1084"/>
      <c r="AB17" s="1084"/>
      <c r="AC17" s="1084"/>
      <c r="AD17" s="1084"/>
      <c r="AE17" s="1084"/>
      <c r="AF17" s="1084"/>
      <c r="AG17" s="1084"/>
      <c r="AH17" s="1084"/>
      <c r="AI17" s="1084"/>
      <c r="AJ17" s="1085"/>
      <c r="AK17" s="1107" t="s">
        <v>1348</v>
      </c>
      <c r="AL17" s="1108"/>
      <c r="AM17" s="1109"/>
    </row>
    <row r="18" spans="1:39" ht="16.5" customHeight="1" thickBot="1">
      <c r="A18" s="419"/>
      <c r="B18" s="419"/>
      <c r="C18" s="423">
        <v>1</v>
      </c>
      <c r="D18" s="1104"/>
      <c r="E18" s="1104"/>
      <c r="F18" s="1104"/>
      <c r="G18" s="1104"/>
      <c r="H18" s="1104"/>
      <c r="I18" s="1104"/>
      <c r="J18" s="1104"/>
      <c r="K18" s="1104"/>
      <c r="L18" s="1104"/>
      <c r="M18" s="1104"/>
      <c r="N18" s="1104"/>
      <c r="O18" s="1104"/>
      <c r="P18" s="1105"/>
      <c r="Q18" s="1106"/>
      <c r="R18" s="1104"/>
      <c r="S18" s="1104"/>
      <c r="T18" s="1104"/>
      <c r="U18" s="423">
        <v>1</v>
      </c>
      <c r="V18" s="1104"/>
      <c r="W18" s="1104"/>
      <c r="X18" s="1104"/>
      <c r="Y18" s="1104"/>
      <c r="Z18" s="1104"/>
      <c r="AA18" s="1104"/>
      <c r="AB18" s="1104"/>
      <c r="AC18" s="1104"/>
      <c r="AD18" s="1104"/>
      <c r="AE18" s="1104"/>
      <c r="AF18" s="1104"/>
      <c r="AG18" s="1104"/>
      <c r="AH18" s="1104"/>
      <c r="AI18" s="1104"/>
      <c r="AJ18" s="1105"/>
      <c r="AK18" s="1106"/>
      <c r="AL18" s="1104"/>
      <c r="AM18" s="1105"/>
    </row>
    <row r="19" spans="1:39" ht="16.5" customHeight="1" thickBot="1">
      <c r="A19" s="419"/>
      <c r="B19" s="419"/>
      <c r="C19" s="423">
        <v>2</v>
      </c>
      <c r="D19" s="1104"/>
      <c r="E19" s="1104"/>
      <c r="F19" s="1104"/>
      <c r="G19" s="1104"/>
      <c r="H19" s="1104"/>
      <c r="I19" s="1104"/>
      <c r="J19" s="1104"/>
      <c r="K19" s="1104"/>
      <c r="L19" s="1104"/>
      <c r="M19" s="1104"/>
      <c r="N19" s="1104"/>
      <c r="O19" s="1104"/>
      <c r="P19" s="1105"/>
      <c r="Q19" s="1106"/>
      <c r="R19" s="1104"/>
      <c r="S19" s="1104"/>
      <c r="T19" s="1104"/>
      <c r="U19" s="423">
        <v>2</v>
      </c>
      <c r="V19" s="1104"/>
      <c r="W19" s="1104"/>
      <c r="X19" s="1104"/>
      <c r="Y19" s="1104"/>
      <c r="Z19" s="1104"/>
      <c r="AA19" s="1104"/>
      <c r="AB19" s="1104"/>
      <c r="AC19" s="1104"/>
      <c r="AD19" s="1104"/>
      <c r="AE19" s="1104"/>
      <c r="AF19" s="1104"/>
      <c r="AG19" s="1104"/>
      <c r="AH19" s="1104"/>
      <c r="AI19" s="1104"/>
      <c r="AJ19" s="1105"/>
      <c r="AK19" s="1106"/>
      <c r="AL19" s="1104"/>
      <c r="AM19" s="1105"/>
    </row>
    <row r="20" spans="1:39" ht="16.5" customHeight="1" thickBot="1">
      <c r="A20" s="419"/>
      <c r="B20" s="419"/>
      <c r="C20" s="423">
        <v>3</v>
      </c>
      <c r="D20" s="1104"/>
      <c r="E20" s="1104"/>
      <c r="F20" s="1104"/>
      <c r="G20" s="1104"/>
      <c r="H20" s="1104"/>
      <c r="I20" s="1104"/>
      <c r="J20" s="1104"/>
      <c r="K20" s="1104"/>
      <c r="L20" s="1104"/>
      <c r="M20" s="1104"/>
      <c r="N20" s="1104"/>
      <c r="O20" s="1104"/>
      <c r="P20" s="1105"/>
      <c r="Q20" s="1106"/>
      <c r="R20" s="1104"/>
      <c r="S20" s="1104"/>
      <c r="T20" s="1104"/>
      <c r="U20" s="423">
        <v>3</v>
      </c>
      <c r="V20" s="1104"/>
      <c r="W20" s="1104"/>
      <c r="X20" s="1104"/>
      <c r="Y20" s="1104"/>
      <c r="Z20" s="1104"/>
      <c r="AA20" s="1104"/>
      <c r="AB20" s="1104"/>
      <c r="AC20" s="1104"/>
      <c r="AD20" s="1104"/>
      <c r="AE20" s="1104"/>
      <c r="AF20" s="1104"/>
      <c r="AG20" s="1104"/>
      <c r="AH20" s="1104"/>
      <c r="AI20" s="1104"/>
      <c r="AJ20" s="1105"/>
      <c r="AK20" s="1106"/>
      <c r="AL20" s="1104"/>
      <c r="AM20" s="1105"/>
    </row>
    <row r="21" spans="1:39" ht="16.5" customHeight="1" thickBot="1">
      <c r="A21" s="419"/>
      <c r="B21" s="419"/>
      <c r="C21" s="423">
        <v>4</v>
      </c>
      <c r="D21" s="1104"/>
      <c r="E21" s="1104"/>
      <c r="F21" s="1104"/>
      <c r="G21" s="1104"/>
      <c r="H21" s="1104"/>
      <c r="I21" s="1104"/>
      <c r="J21" s="1104"/>
      <c r="K21" s="1104"/>
      <c r="L21" s="1104"/>
      <c r="M21" s="1104"/>
      <c r="N21" s="1104"/>
      <c r="O21" s="1104"/>
      <c r="P21" s="1105"/>
      <c r="Q21" s="1106"/>
      <c r="R21" s="1104"/>
      <c r="S21" s="1104"/>
      <c r="T21" s="1104"/>
      <c r="U21" s="423">
        <v>4</v>
      </c>
      <c r="V21" s="1104"/>
      <c r="W21" s="1104"/>
      <c r="X21" s="1104"/>
      <c r="Y21" s="1104"/>
      <c r="Z21" s="1104"/>
      <c r="AA21" s="1104"/>
      <c r="AB21" s="1104"/>
      <c r="AC21" s="1104"/>
      <c r="AD21" s="1104"/>
      <c r="AE21" s="1104"/>
      <c r="AF21" s="1104"/>
      <c r="AG21" s="1104"/>
      <c r="AH21" s="1104"/>
      <c r="AI21" s="1104"/>
      <c r="AJ21" s="1105"/>
      <c r="AK21" s="1106"/>
      <c r="AL21" s="1104"/>
      <c r="AM21" s="1105"/>
    </row>
    <row r="22" spans="1:39" ht="16.5" customHeight="1" thickBot="1">
      <c r="A22" s="419"/>
      <c r="B22" s="419"/>
      <c r="C22" s="423">
        <v>5</v>
      </c>
      <c r="D22" s="1104"/>
      <c r="E22" s="1104"/>
      <c r="F22" s="1104"/>
      <c r="G22" s="1104"/>
      <c r="H22" s="1104"/>
      <c r="I22" s="1104"/>
      <c r="J22" s="1104"/>
      <c r="K22" s="1104"/>
      <c r="L22" s="1104"/>
      <c r="M22" s="1104"/>
      <c r="N22" s="1104"/>
      <c r="O22" s="1104"/>
      <c r="P22" s="1105"/>
      <c r="Q22" s="1106"/>
      <c r="R22" s="1104"/>
      <c r="S22" s="1104"/>
      <c r="T22" s="1104"/>
      <c r="U22" s="423">
        <v>5</v>
      </c>
      <c r="V22" s="1104"/>
      <c r="W22" s="1104"/>
      <c r="X22" s="1104"/>
      <c r="Y22" s="1104"/>
      <c r="Z22" s="1104"/>
      <c r="AA22" s="1104"/>
      <c r="AB22" s="1104"/>
      <c r="AC22" s="1104"/>
      <c r="AD22" s="1104"/>
      <c r="AE22" s="1104"/>
      <c r="AF22" s="1104"/>
      <c r="AG22" s="1104"/>
      <c r="AH22" s="1104"/>
      <c r="AI22" s="1104"/>
      <c r="AJ22" s="1105"/>
      <c r="AK22" s="1106"/>
      <c r="AL22" s="1104"/>
      <c r="AM22" s="1105"/>
    </row>
    <row r="23" spans="1:39" ht="16.5" customHeight="1" thickBot="1">
      <c r="A23" s="419"/>
      <c r="B23" s="419"/>
      <c r="C23" s="423">
        <v>6</v>
      </c>
      <c r="D23" s="1104"/>
      <c r="E23" s="1104"/>
      <c r="F23" s="1104"/>
      <c r="G23" s="1104"/>
      <c r="H23" s="1104"/>
      <c r="I23" s="1104"/>
      <c r="J23" s="1104"/>
      <c r="K23" s="1104"/>
      <c r="L23" s="1104"/>
      <c r="M23" s="1104"/>
      <c r="N23" s="1104"/>
      <c r="O23" s="1104"/>
      <c r="P23" s="1105"/>
      <c r="Q23" s="1106"/>
      <c r="R23" s="1104"/>
      <c r="S23" s="1104"/>
      <c r="T23" s="1104"/>
      <c r="U23" s="423">
        <v>6</v>
      </c>
      <c r="V23" s="1104"/>
      <c r="W23" s="1104"/>
      <c r="X23" s="1104"/>
      <c r="Y23" s="1104"/>
      <c r="Z23" s="1104"/>
      <c r="AA23" s="1104"/>
      <c r="AB23" s="1104"/>
      <c r="AC23" s="1104"/>
      <c r="AD23" s="1104"/>
      <c r="AE23" s="1104"/>
      <c r="AF23" s="1104"/>
      <c r="AG23" s="1104"/>
      <c r="AH23" s="1104"/>
      <c r="AI23" s="1104"/>
      <c r="AJ23" s="1105"/>
      <c r="AK23" s="1106"/>
      <c r="AL23" s="1104"/>
      <c r="AM23" s="1105"/>
    </row>
    <row r="24" spans="1:39" ht="16.5" customHeight="1" thickBot="1">
      <c r="A24" s="419"/>
      <c r="B24" s="419"/>
      <c r="C24" s="423">
        <v>7</v>
      </c>
      <c r="D24" s="1104"/>
      <c r="E24" s="1104"/>
      <c r="F24" s="1104"/>
      <c r="G24" s="1104"/>
      <c r="H24" s="1104"/>
      <c r="I24" s="1104"/>
      <c r="J24" s="1104"/>
      <c r="K24" s="1104"/>
      <c r="L24" s="1104"/>
      <c r="M24" s="1104"/>
      <c r="N24" s="1104"/>
      <c r="O24" s="1104"/>
      <c r="P24" s="1105"/>
      <c r="Q24" s="1106"/>
      <c r="R24" s="1104"/>
      <c r="S24" s="1104"/>
      <c r="T24" s="1104"/>
      <c r="U24" s="423">
        <v>7</v>
      </c>
      <c r="V24" s="1104"/>
      <c r="W24" s="1104"/>
      <c r="X24" s="1104"/>
      <c r="Y24" s="1104"/>
      <c r="Z24" s="1104"/>
      <c r="AA24" s="1104"/>
      <c r="AB24" s="1104"/>
      <c r="AC24" s="1104"/>
      <c r="AD24" s="1104"/>
      <c r="AE24" s="1104"/>
      <c r="AF24" s="1104"/>
      <c r="AG24" s="1104"/>
      <c r="AH24" s="1104"/>
      <c r="AI24" s="1104"/>
      <c r="AJ24" s="1105"/>
      <c r="AK24" s="1106"/>
      <c r="AL24" s="1104"/>
      <c r="AM24" s="1105"/>
    </row>
    <row r="25" spans="1:39" ht="16.5" customHeight="1" thickBot="1">
      <c r="A25" s="419"/>
      <c r="B25" s="419"/>
      <c r="C25" s="423">
        <v>8</v>
      </c>
      <c r="D25" s="1104"/>
      <c r="E25" s="1104"/>
      <c r="F25" s="1104"/>
      <c r="G25" s="1104"/>
      <c r="H25" s="1104"/>
      <c r="I25" s="1104"/>
      <c r="J25" s="1104"/>
      <c r="K25" s="1104"/>
      <c r="L25" s="1104"/>
      <c r="M25" s="1104"/>
      <c r="N25" s="1104"/>
      <c r="O25" s="1104"/>
      <c r="P25" s="1105"/>
      <c r="Q25" s="1106"/>
      <c r="R25" s="1104"/>
      <c r="S25" s="1104"/>
      <c r="T25" s="1104"/>
      <c r="U25" s="423">
        <v>8</v>
      </c>
      <c r="V25" s="1104"/>
      <c r="W25" s="1104"/>
      <c r="X25" s="1104"/>
      <c r="Y25" s="1104"/>
      <c r="Z25" s="1104"/>
      <c r="AA25" s="1104"/>
      <c r="AB25" s="1104"/>
      <c r="AC25" s="1104"/>
      <c r="AD25" s="1104"/>
      <c r="AE25" s="1104"/>
      <c r="AF25" s="1104"/>
      <c r="AG25" s="1104"/>
      <c r="AH25" s="1104"/>
      <c r="AI25" s="1104"/>
      <c r="AJ25" s="1105"/>
      <c r="AK25" s="1106"/>
      <c r="AL25" s="1104"/>
      <c r="AM25" s="1105"/>
    </row>
    <row r="26" spans="1:39" ht="16.5" customHeight="1" thickBot="1">
      <c r="A26" s="419"/>
      <c r="B26" s="419"/>
      <c r="C26" s="423">
        <v>9</v>
      </c>
      <c r="D26" s="1104"/>
      <c r="E26" s="1104"/>
      <c r="F26" s="1104"/>
      <c r="G26" s="1104"/>
      <c r="H26" s="1104"/>
      <c r="I26" s="1104"/>
      <c r="J26" s="1104"/>
      <c r="K26" s="1104"/>
      <c r="L26" s="1104"/>
      <c r="M26" s="1104"/>
      <c r="N26" s="1104"/>
      <c r="O26" s="1104"/>
      <c r="P26" s="1105"/>
      <c r="Q26" s="1106"/>
      <c r="R26" s="1104"/>
      <c r="S26" s="1104"/>
      <c r="T26" s="1104"/>
      <c r="U26" s="423">
        <v>9</v>
      </c>
      <c r="V26" s="1104"/>
      <c r="W26" s="1104"/>
      <c r="X26" s="1104"/>
      <c r="Y26" s="1104"/>
      <c r="Z26" s="1104"/>
      <c r="AA26" s="1104"/>
      <c r="AB26" s="1104"/>
      <c r="AC26" s="1104"/>
      <c r="AD26" s="1104"/>
      <c r="AE26" s="1104"/>
      <c r="AF26" s="1104"/>
      <c r="AG26" s="1104"/>
      <c r="AH26" s="1104"/>
      <c r="AI26" s="1104"/>
      <c r="AJ26" s="1105"/>
      <c r="AK26" s="1106"/>
      <c r="AL26" s="1104"/>
      <c r="AM26" s="1105"/>
    </row>
    <row r="27" spans="1:39" ht="16.5" customHeight="1" thickBot="1">
      <c r="A27" s="419"/>
      <c r="B27" s="419"/>
      <c r="C27" s="423">
        <v>10</v>
      </c>
      <c r="D27" s="1104"/>
      <c r="E27" s="1104"/>
      <c r="F27" s="1104"/>
      <c r="G27" s="1104"/>
      <c r="H27" s="1104"/>
      <c r="I27" s="1104"/>
      <c r="J27" s="1104"/>
      <c r="K27" s="1104"/>
      <c r="L27" s="1104"/>
      <c r="M27" s="1104"/>
      <c r="N27" s="1104"/>
      <c r="O27" s="1104"/>
      <c r="P27" s="1105"/>
      <c r="Q27" s="1106"/>
      <c r="R27" s="1104"/>
      <c r="S27" s="1104"/>
      <c r="T27" s="1104"/>
      <c r="U27" s="423">
        <v>10</v>
      </c>
      <c r="V27" s="1104"/>
      <c r="W27" s="1104"/>
      <c r="X27" s="1104"/>
      <c r="Y27" s="1104"/>
      <c r="Z27" s="1104"/>
      <c r="AA27" s="1104"/>
      <c r="AB27" s="1104"/>
      <c r="AC27" s="1104"/>
      <c r="AD27" s="1104"/>
      <c r="AE27" s="1104"/>
      <c r="AF27" s="1104"/>
      <c r="AG27" s="1104"/>
      <c r="AH27" s="1104"/>
      <c r="AI27" s="1104"/>
      <c r="AJ27" s="1105"/>
      <c r="AK27" s="1106"/>
      <c r="AL27" s="1104"/>
      <c r="AM27" s="1105"/>
    </row>
    <row r="28" spans="1:39" ht="16.5" customHeight="1" thickBot="1">
      <c r="A28" s="419"/>
      <c r="B28" s="419"/>
      <c r="C28" s="423">
        <v>11</v>
      </c>
      <c r="D28" s="1104"/>
      <c r="E28" s="1104"/>
      <c r="F28" s="1104"/>
      <c r="G28" s="1104"/>
      <c r="H28" s="1104"/>
      <c r="I28" s="1104"/>
      <c r="J28" s="1104"/>
      <c r="K28" s="1104"/>
      <c r="L28" s="1104"/>
      <c r="M28" s="1104"/>
      <c r="N28" s="1104"/>
      <c r="O28" s="1104"/>
      <c r="P28" s="1105"/>
      <c r="Q28" s="1106"/>
      <c r="R28" s="1104"/>
      <c r="S28" s="1104"/>
      <c r="T28" s="1104"/>
      <c r="U28" s="423">
        <v>11</v>
      </c>
      <c r="V28" s="1104"/>
      <c r="W28" s="1104"/>
      <c r="X28" s="1104"/>
      <c r="Y28" s="1104"/>
      <c r="Z28" s="1104"/>
      <c r="AA28" s="1104"/>
      <c r="AB28" s="1104"/>
      <c r="AC28" s="1104"/>
      <c r="AD28" s="1104"/>
      <c r="AE28" s="1104"/>
      <c r="AF28" s="1104"/>
      <c r="AG28" s="1104"/>
      <c r="AH28" s="1104"/>
      <c r="AI28" s="1104"/>
      <c r="AJ28" s="1105"/>
      <c r="AK28" s="1106"/>
      <c r="AL28" s="1104"/>
      <c r="AM28" s="1105"/>
    </row>
    <row r="29" spans="1:39" ht="16.5" customHeight="1" thickBot="1">
      <c r="A29" s="419"/>
      <c r="B29" s="419"/>
      <c r="C29" s="423">
        <v>12</v>
      </c>
      <c r="D29" s="1104"/>
      <c r="E29" s="1104"/>
      <c r="F29" s="1104"/>
      <c r="G29" s="1104"/>
      <c r="H29" s="1104"/>
      <c r="I29" s="1104"/>
      <c r="J29" s="1104"/>
      <c r="K29" s="1104"/>
      <c r="L29" s="1104"/>
      <c r="M29" s="1104"/>
      <c r="N29" s="1104"/>
      <c r="O29" s="1104"/>
      <c r="P29" s="1105"/>
      <c r="Q29" s="1106"/>
      <c r="R29" s="1104"/>
      <c r="S29" s="1104"/>
      <c r="T29" s="1104"/>
      <c r="U29" s="423">
        <v>12</v>
      </c>
      <c r="V29" s="1104"/>
      <c r="W29" s="1104"/>
      <c r="X29" s="1104"/>
      <c r="Y29" s="1104"/>
      <c r="Z29" s="1104"/>
      <c r="AA29" s="1104"/>
      <c r="AB29" s="1104"/>
      <c r="AC29" s="1104"/>
      <c r="AD29" s="1104"/>
      <c r="AE29" s="1104"/>
      <c r="AF29" s="1104"/>
      <c r="AG29" s="1104"/>
      <c r="AH29" s="1104"/>
      <c r="AI29" s="1104"/>
      <c r="AJ29" s="1105"/>
      <c r="AK29" s="1106"/>
      <c r="AL29" s="1104"/>
      <c r="AM29" s="1105"/>
    </row>
    <row r="30" spans="1:39" ht="15.75" thickBot="1">
      <c r="A30" s="419"/>
      <c r="B30" s="419"/>
      <c r="C30" s="1082" t="s">
        <v>1349</v>
      </c>
      <c r="D30" s="1077"/>
      <c r="E30" s="1077"/>
      <c r="F30" s="1077"/>
      <c r="G30" s="1077"/>
      <c r="H30" s="1077"/>
      <c r="I30" s="1077"/>
      <c r="J30" s="1077"/>
      <c r="K30" s="1077"/>
      <c r="L30" s="1077"/>
      <c r="M30" s="1077"/>
      <c r="N30" s="1077"/>
      <c r="O30" s="1077"/>
      <c r="P30" s="1077"/>
      <c r="Q30" s="1077"/>
      <c r="R30" s="1077"/>
      <c r="S30" s="1077"/>
      <c r="T30" s="1078"/>
      <c r="U30" s="1082" t="s">
        <v>1350</v>
      </c>
      <c r="V30" s="1077"/>
      <c r="W30" s="1077"/>
      <c r="X30" s="1077"/>
      <c r="Y30" s="1077"/>
      <c r="Z30" s="1077"/>
      <c r="AA30" s="1077"/>
      <c r="AB30" s="1077"/>
      <c r="AC30" s="1077"/>
      <c r="AD30" s="1077"/>
      <c r="AE30" s="1077"/>
      <c r="AF30" s="1077"/>
      <c r="AG30" s="1077"/>
      <c r="AH30" s="1077"/>
      <c r="AI30" s="1077"/>
      <c r="AJ30" s="1077"/>
      <c r="AK30" s="1077"/>
      <c r="AL30" s="1077"/>
      <c r="AM30" s="1078"/>
    </row>
    <row r="31" spans="1:39" ht="15.75" thickBot="1">
      <c r="A31" s="419"/>
      <c r="B31" s="419"/>
      <c r="C31" s="1074" t="s">
        <v>1351</v>
      </c>
      <c r="D31" s="1060"/>
      <c r="E31" s="1060"/>
      <c r="F31" s="1060"/>
      <c r="G31" s="1060"/>
      <c r="H31" s="1060"/>
      <c r="I31" s="1060"/>
      <c r="J31" s="1060"/>
      <c r="K31" s="1060"/>
      <c r="L31" s="1060"/>
      <c r="M31" s="1060"/>
      <c r="N31" s="1060"/>
      <c r="O31" s="1060"/>
      <c r="P31" s="1060"/>
      <c r="Q31" s="1060"/>
      <c r="R31" s="1060"/>
      <c r="S31" s="1060"/>
      <c r="T31" s="1061"/>
      <c r="U31" s="1074" t="s">
        <v>1352</v>
      </c>
      <c r="V31" s="1060"/>
      <c r="W31" s="1060"/>
      <c r="X31" s="1060"/>
      <c r="Y31" s="1060"/>
      <c r="Z31" s="1060"/>
      <c r="AA31" s="1060"/>
      <c r="AB31" s="1060"/>
      <c r="AC31" s="1060"/>
      <c r="AD31" s="1060"/>
      <c r="AE31" s="1060"/>
      <c r="AF31" s="1060"/>
      <c r="AG31" s="1060"/>
      <c r="AH31" s="1060"/>
      <c r="AI31" s="1060"/>
      <c r="AJ31" s="1060"/>
      <c r="AK31" s="1060"/>
      <c r="AL31" s="1060"/>
      <c r="AM31" s="1061"/>
    </row>
    <row r="32" spans="1:39">
      <c r="A32" s="419"/>
      <c r="B32" s="419"/>
      <c r="C32" s="1081" t="s">
        <v>1353</v>
      </c>
      <c r="D32" s="1075"/>
      <c r="E32" s="1075"/>
      <c r="F32" s="1075"/>
      <c r="G32" s="1075"/>
      <c r="H32" s="1075"/>
      <c r="I32" s="1075"/>
      <c r="J32" s="1075"/>
      <c r="K32" s="1075"/>
      <c r="L32" s="1075"/>
      <c r="M32" s="1075"/>
      <c r="N32" s="1075"/>
      <c r="O32" s="1075"/>
      <c r="P32" s="1075"/>
      <c r="Q32" s="1075"/>
      <c r="R32" s="1075"/>
      <c r="S32" s="1075"/>
      <c r="T32" s="1075"/>
      <c r="U32" s="1075"/>
      <c r="V32" s="1075"/>
      <c r="W32" s="1075"/>
      <c r="X32" s="1075"/>
      <c r="Y32" s="1075"/>
      <c r="Z32" s="1075"/>
      <c r="AA32" s="1075"/>
      <c r="AB32" s="1075"/>
      <c r="AC32" s="1075"/>
      <c r="AD32" s="1075"/>
      <c r="AE32" s="1075"/>
      <c r="AF32" s="1075"/>
      <c r="AG32" s="1075"/>
      <c r="AH32" s="1075"/>
      <c r="AI32" s="1075"/>
      <c r="AJ32" s="1075"/>
      <c r="AK32" s="1075"/>
      <c r="AL32" s="1075"/>
      <c r="AM32" s="1076"/>
    </row>
    <row r="33" spans="1:39" ht="86.25" customHeight="1">
      <c r="A33" s="419"/>
      <c r="B33" s="419"/>
      <c r="C33" s="1113" t="s">
        <v>1367</v>
      </c>
      <c r="D33" s="1114"/>
      <c r="E33" s="1114"/>
      <c r="F33" s="1114"/>
      <c r="G33" s="1114"/>
      <c r="H33" s="1114"/>
      <c r="I33" s="1114"/>
      <c r="J33" s="1114"/>
      <c r="K33" s="1114"/>
      <c r="L33" s="1114"/>
      <c r="M33" s="1114"/>
      <c r="N33" s="1114"/>
      <c r="O33" s="1114"/>
      <c r="P33" s="1114"/>
      <c r="Q33" s="1114"/>
      <c r="R33" s="1114"/>
      <c r="S33" s="1114"/>
      <c r="T33" s="1115"/>
      <c r="U33" s="1113" t="s">
        <v>1366</v>
      </c>
      <c r="V33" s="1114"/>
      <c r="W33" s="1114"/>
      <c r="X33" s="1114"/>
      <c r="Y33" s="1114"/>
      <c r="Z33" s="1114"/>
      <c r="AA33" s="1114"/>
      <c r="AB33" s="1114"/>
      <c r="AC33" s="1114"/>
      <c r="AD33" s="1114"/>
      <c r="AE33" s="1114"/>
      <c r="AF33" s="1114"/>
      <c r="AG33" s="1114"/>
      <c r="AH33" s="1114"/>
      <c r="AI33" s="1114"/>
      <c r="AJ33" s="1114"/>
      <c r="AK33" s="1114"/>
      <c r="AL33" s="1114"/>
      <c r="AM33" s="1115"/>
    </row>
    <row r="34" spans="1:39" ht="15.75" thickBot="1">
      <c r="A34" s="419"/>
      <c r="B34" s="419"/>
      <c r="C34" s="1086" t="s">
        <v>1354</v>
      </c>
      <c r="D34" s="1087"/>
      <c r="E34" s="1087"/>
      <c r="F34" s="1087"/>
      <c r="G34" s="1087"/>
      <c r="H34" s="1087"/>
      <c r="I34" s="1087"/>
      <c r="J34" s="1087"/>
      <c r="K34" s="1087"/>
      <c r="L34" s="1087"/>
      <c r="M34" s="1087"/>
      <c r="N34" s="1087"/>
      <c r="O34" s="1087"/>
      <c r="P34" s="1087"/>
      <c r="Q34" s="1087"/>
      <c r="R34" s="1087"/>
      <c r="S34" s="1087"/>
      <c r="T34" s="1087"/>
      <c r="U34" s="1087"/>
      <c r="V34" s="1087"/>
      <c r="W34" s="1087"/>
      <c r="X34" s="1087"/>
      <c r="Y34" s="1087"/>
      <c r="Z34" s="1087"/>
      <c r="AA34" s="1087"/>
      <c r="AB34" s="1087"/>
      <c r="AC34" s="1087"/>
      <c r="AD34" s="1087"/>
      <c r="AE34" s="1087"/>
      <c r="AF34" s="1087"/>
      <c r="AG34" s="1087"/>
      <c r="AH34" s="1087"/>
      <c r="AI34" s="1087"/>
      <c r="AJ34" s="1087"/>
      <c r="AK34" s="1087"/>
      <c r="AL34" s="1087"/>
      <c r="AM34" s="1088"/>
    </row>
    <row r="35" spans="1:39" ht="15.75" thickBot="1">
      <c r="A35" s="419"/>
      <c r="B35" s="419"/>
      <c r="C35" s="1107" t="s">
        <v>1355</v>
      </c>
      <c r="D35" s="1108"/>
      <c r="E35" s="1108"/>
      <c r="F35" s="1109"/>
      <c r="G35" s="1079" t="s">
        <v>1330</v>
      </c>
      <c r="H35" s="1116"/>
      <c r="I35" s="1079" t="s">
        <v>1356</v>
      </c>
      <c r="J35" s="1080"/>
      <c r="K35" s="1116"/>
      <c r="L35" s="1079" t="s">
        <v>1357</v>
      </c>
      <c r="M35" s="1080"/>
      <c r="N35" s="1116"/>
      <c r="O35" s="1079" t="s">
        <v>1358</v>
      </c>
      <c r="P35" s="1080"/>
      <c r="Q35" s="1080"/>
      <c r="R35" s="1116"/>
      <c r="S35" s="1079" t="s">
        <v>1359</v>
      </c>
      <c r="T35" s="1116"/>
      <c r="U35" s="1107" t="s">
        <v>1355</v>
      </c>
      <c r="V35" s="1108"/>
      <c r="W35" s="1108"/>
      <c r="X35" s="1109"/>
      <c r="Y35" s="1079" t="s">
        <v>1330</v>
      </c>
      <c r="Z35" s="1116"/>
      <c r="AA35" s="1079" t="s">
        <v>1356</v>
      </c>
      <c r="AB35" s="1080"/>
      <c r="AC35" s="1080"/>
      <c r="AD35" s="1116"/>
      <c r="AE35" s="1079" t="s">
        <v>1357</v>
      </c>
      <c r="AF35" s="1080"/>
      <c r="AG35" s="1080"/>
      <c r="AH35" s="1116"/>
      <c r="AI35" s="1079" t="s">
        <v>1358</v>
      </c>
      <c r="AJ35" s="1080"/>
      <c r="AK35" s="1116"/>
      <c r="AL35" s="1079" t="s">
        <v>1360</v>
      </c>
      <c r="AM35" s="1116"/>
    </row>
    <row r="36" spans="1:39" ht="15.75" thickBot="1">
      <c r="A36" s="419"/>
      <c r="B36" s="419"/>
      <c r="C36" s="1095" t="s">
        <v>1371</v>
      </c>
      <c r="D36" s="1110"/>
      <c r="E36" s="1110"/>
      <c r="F36" s="1096"/>
      <c r="G36" s="1106"/>
      <c r="H36" s="1105"/>
      <c r="I36" s="1106"/>
      <c r="J36" s="1104"/>
      <c r="K36" s="1105"/>
      <c r="L36" s="1106"/>
      <c r="M36" s="1104"/>
      <c r="N36" s="1105"/>
      <c r="O36" s="1106"/>
      <c r="P36" s="1104"/>
      <c r="Q36" s="1104"/>
      <c r="R36" s="1105"/>
      <c r="S36" s="1106"/>
      <c r="T36" s="1105"/>
      <c r="U36" s="1095" t="s">
        <v>1373</v>
      </c>
      <c r="V36" s="1110"/>
      <c r="W36" s="1110"/>
      <c r="X36" s="1096"/>
      <c r="Y36" s="1106"/>
      <c r="Z36" s="1105"/>
      <c r="AA36" s="1106"/>
      <c r="AB36" s="1104"/>
      <c r="AC36" s="1104"/>
      <c r="AD36" s="1105"/>
      <c r="AE36" s="1106"/>
      <c r="AF36" s="1104"/>
      <c r="AG36" s="1104"/>
      <c r="AH36" s="1105"/>
      <c r="AI36" s="1106"/>
      <c r="AJ36" s="1104"/>
      <c r="AK36" s="1105"/>
      <c r="AL36" s="1106"/>
      <c r="AM36" s="1105"/>
    </row>
    <row r="37" spans="1:39" ht="15.75" thickBot="1">
      <c r="A37" s="419"/>
      <c r="B37" s="419"/>
      <c r="C37" s="1095" t="s">
        <v>1372</v>
      </c>
      <c r="D37" s="1110"/>
      <c r="E37" s="1110"/>
      <c r="F37" s="1096"/>
      <c r="G37" s="1106"/>
      <c r="H37" s="1105"/>
      <c r="I37" s="1106"/>
      <c r="J37" s="1104"/>
      <c r="K37" s="1105"/>
      <c r="L37" s="1106"/>
      <c r="M37" s="1104"/>
      <c r="N37" s="1105"/>
      <c r="O37" s="1106"/>
      <c r="P37" s="1104"/>
      <c r="Q37" s="1104"/>
      <c r="R37" s="1105"/>
      <c r="S37" s="1106"/>
      <c r="T37" s="1105"/>
      <c r="U37" s="1095" t="s">
        <v>1374</v>
      </c>
      <c r="V37" s="1110"/>
      <c r="W37" s="1110"/>
      <c r="X37" s="1096"/>
      <c r="Y37" s="1106"/>
      <c r="Z37" s="1105"/>
      <c r="AA37" s="1106"/>
      <c r="AB37" s="1104"/>
      <c r="AC37" s="1104"/>
      <c r="AD37" s="1105"/>
      <c r="AE37" s="1106"/>
      <c r="AF37" s="1104"/>
      <c r="AG37" s="1104"/>
      <c r="AH37" s="1105"/>
      <c r="AI37" s="1106"/>
      <c r="AJ37" s="1104"/>
      <c r="AK37" s="1105"/>
      <c r="AL37" s="1106"/>
      <c r="AM37" s="1105"/>
    </row>
    <row r="38" spans="1:39" ht="15.75" thickBot="1">
      <c r="A38" s="419"/>
      <c r="B38" s="419"/>
      <c r="C38" s="1095" t="s">
        <v>1361</v>
      </c>
      <c r="D38" s="1110"/>
      <c r="E38" s="1110"/>
      <c r="F38" s="1096"/>
      <c r="G38" s="1106"/>
      <c r="H38" s="1105"/>
      <c r="I38" s="1106"/>
      <c r="J38" s="1104"/>
      <c r="K38" s="1105"/>
      <c r="L38" s="1106"/>
      <c r="M38" s="1104"/>
      <c r="N38" s="1105"/>
      <c r="O38" s="1106"/>
      <c r="P38" s="1104"/>
      <c r="Q38" s="1104"/>
      <c r="R38" s="1105"/>
      <c r="S38" s="1106"/>
      <c r="T38" s="1105"/>
      <c r="U38" s="1095" t="s">
        <v>1362</v>
      </c>
      <c r="V38" s="1110"/>
      <c r="W38" s="1110"/>
      <c r="X38" s="1096"/>
      <c r="Y38" s="1106"/>
      <c r="Z38" s="1105"/>
      <c r="AA38" s="1106"/>
      <c r="AB38" s="1104"/>
      <c r="AC38" s="1104"/>
      <c r="AD38" s="1105"/>
      <c r="AE38" s="1106"/>
      <c r="AF38" s="1104"/>
      <c r="AG38" s="1104"/>
      <c r="AH38" s="1105"/>
      <c r="AI38" s="1106"/>
      <c r="AJ38" s="1104"/>
      <c r="AK38" s="1105"/>
      <c r="AL38" s="1106"/>
      <c r="AM38" s="1105"/>
    </row>
    <row r="39" spans="1:39" ht="15.75" thickBot="1">
      <c r="A39" s="419"/>
      <c r="B39" s="419"/>
      <c r="C39" s="1095" t="s">
        <v>1363</v>
      </c>
      <c r="D39" s="1110"/>
      <c r="E39" s="1110"/>
      <c r="F39" s="1096"/>
      <c r="G39" s="1106"/>
      <c r="H39" s="1105"/>
      <c r="I39" s="1106"/>
      <c r="J39" s="1104"/>
      <c r="K39" s="1105"/>
      <c r="L39" s="1106"/>
      <c r="M39" s="1104"/>
      <c r="N39" s="1105"/>
      <c r="O39" s="1106"/>
      <c r="P39" s="1104"/>
      <c r="Q39" s="1104"/>
      <c r="R39" s="1105"/>
      <c r="S39" s="1106"/>
      <c r="T39" s="1105"/>
      <c r="U39" s="1095" t="s">
        <v>1364</v>
      </c>
      <c r="V39" s="1110"/>
      <c r="W39" s="1110"/>
      <c r="X39" s="1096"/>
      <c r="Y39" s="1106"/>
      <c r="Z39" s="1105"/>
      <c r="AA39" s="1106"/>
      <c r="AB39" s="1104"/>
      <c r="AC39" s="1104"/>
      <c r="AD39" s="1105"/>
      <c r="AE39" s="1106"/>
      <c r="AF39" s="1104"/>
      <c r="AG39" s="1104"/>
      <c r="AH39" s="1105"/>
      <c r="AI39" s="1106"/>
      <c r="AJ39" s="1104"/>
      <c r="AK39" s="1105"/>
      <c r="AL39" s="1106"/>
      <c r="AM39" s="1105"/>
    </row>
    <row r="40" spans="1:39" ht="15.75" thickBot="1">
      <c r="A40" s="419"/>
      <c r="B40" s="419"/>
      <c r="C40" s="1095" t="s">
        <v>1337</v>
      </c>
      <c r="D40" s="1110"/>
      <c r="E40" s="1110"/>
      <c r="F40" s="1096"/>
      <c r="G40" s="1095"/>
      <c r="H40" s="1096"/>
      <c r="I40" s="1095"/>
      <c r="J40" s="1110"/>
      <c r="K40" s="1096"/>
      <c r="L40" s="1095"/>
      <c r="M40" s="1110"/>
      <c r="N40" s="1096"/>
      <c r="O40" s="1095"/>
      <c r="P40" s="1110"/>
      <c r="Q40" s="1110"/>
      <c r="R40" s="1096"/>
      <c r="S40" s="1095"/>
      <c r="T40" s="1096"/>
      <c r="U40" s="1095" t="s">
        <v>1338</v>
      </c>
      <c r="V40" s="1110"/>
      <c r="W40" s="1110"/>
      <c r="X40" s="1096"/>
      <c r="Y40" s="1095"/>
      <c r="Z40" s="1096"/>
      <c r="AA40" s="1095"/>
      <c r="AB40" s="1110"/>
      <c r="AC40" s="1110"/>
      <c r="AD40" s="1096"/>
      <c r="AE40" s="1095"/>
      <c r="AF40" s="1110"/>
      <c r="AG40" s="1110"/>
      <c r="AH40" s="1096"/>
      <c r="AI40" s="1095"/>
      <c r="AJ40" s="1110"/>
      <c r="AK40" s="1096"/>
      <c r="AL40" s="1095"/>
      <c r="AM40" s="1096"/>
    </row>
    <row r="41" spans="1:39" ht="7.5" customHeight="1">
      <c r="A41" s="419"/>
      <c r="B41" s="419"/>
      <c r="C41" s="424"/>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4"/>
    </row>
    <row r="42" spans="1:39">
      <c r="A42" s="419"/>
      <c r="B42" s="419"/>
      <c r="C42" s="432" t="s">
        <v>1375</v>
      </c>
      <c r="D42" s="419"/>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row>
    <row r="43" spans="1:39" ht="26.25" customHeight="1">
      <c r="A43" s="419"/>
      <c r="B43" s="419"/>
      <c r="C43" s="1117" t="s">
        <v>1365</v>
      </c>
      <c r="D43" s="1117"/>
      <c r="E43" s="1117"/>
      <c r="F43" s="1117"/>
      <c r="G43" s="1117"/>
      <c r="H43" s="1117"/>
      <c r="I43" s="1117"/>
      <c r="J43" s="1117"/>
      <c r="K43" s="1117"/>
      <c r="L43" s="1117"/>
      <c r="M43" s="1117"/>
      <c r="N43" s="1117"/>
      <c r="O43" s="1117"/>
      <c r="P43" s="1117"/>
      <c r="Q43" s="1117"/>
      <c r="R43" s="1117"/>
      <c r="S43" s="1117"/>
      <c r="T43" s="1117"/>
      <c r="U43" s="1117"/>
      <c r="V43" s="1117"/>
      <c r="W43" s="1117"/>
      <c r="X43" s="1117"/>
      <c r="Y43" s="1117"/>
      <c r="Z43" s="1117"/>
      <c r="AA43" s="1117"/>
      <c r="AB43" s="1117"/>
      <c r="AC43" s="1117"/>
      <c r="AD43" s="1117"/>
      <c r="AE43" s="1117"/>
      <c r="AF43" s="1117"/>
      <c r="AG43" s="1117"/>
      <c r="AH43" s="1117"/>
      <c r="AI43" s="1117"/>
      <c r="AJ43" s="1117"/>
      <c r="AK43" s="1117"/>
      <c r="AL43" s="1117"/>
      <c r="AM43" s="1117"/>
    </row>
    <row r="44" spans="1:39" ht="18.75" customHeight="1">
      <c r="A44" s="419"/>
      <c r="B44" s="419"/>
      <c r="C44" s="1118" t="s">
        <v>1297</v>
      </c>
      <c r="D44" s="1119"/>
      <c r="E44" s="1119"/>
      <c r="F44" s="1119"/>
      <c r="G44" s="1119"/>
      <c r="H44" s="1119"/>
      <c r="I44" s="1119"/>
      <c r="J44" s="1119"/>
      <c r="K44" s="1119"/>
      <c r="L44" s="1119"/>
      <c r="M44" s="1119"/>
      <c r="N44" s="1119"/>
      <c r="O44" s="1119"/>
      <c r="P44" s="1119"/>
      <c r="Q44" s="1119"/>
      <c r="R44" s="1119"/>
      <c r="S44" s="1119"/>
      <c r="T44" s="1119"/>
      <c r="U44" s="1119"/>
      <c r="V44" s="1119"/>
      <c r="W44" s="1119"/>
      <c r="X44" s="1119"/>
      <c r="Y44" s="1119"/>
      <c r="Z44" s="1119"/>
      <c r="AA44" s="1119"/>
      <c r="AB44" s="1119"/>
      <c r="AC44" s="1119"/>
      <c r="AD44" s="1119"/>
      <c r="AE44" s="1119"/>
      <c r="AF44" s="1119"/>
      <c r="AG44" s="1119"/>
      <c r="AH44" s="1119"/>
      <c r="AI44" s="1119"/>
      <c r="AJ44" s="1119"/>
      <c r="AK44" s="1119"/>
      <c r="AL44" s="1119"/>
      <c r="AM44" s="1119"/>
    </row>
    <row r="45" spans="1:39"/>
    <row r="46" spans="1:39" hidden="1"/>
    <row r="47" spans="1:39" hidden="1"/>
    <row r="48" spans="1:39" hidden="1"/>
    <row r="49" hidden="1"/>
    <row r="50" hidden="1"/>
    <row r="51" hidden="1"/>
    <row r="52" hidden="1"/>
  </sheetData>
  <sheetProtection password="CDA0" sheet="1" objects="1" scenarios="1"/>
  <mergeCells count="255">
    <mergeCell ref="AI40:AK40"/>
    <mergeCell ref="AL40:AM40"/>
    <mergeCell ref="C43:AM43"/>
    <mergeCell ref="C44:AM44"/>
    <mergeCell ref="S40:T40"/>
    <mergeCell ref="U40:X40"/>
    <mergeCell ref="Y40:Z40"/>
    <mergeCell ref="AA40:AD40"/>
    <mergeCell ref="AE40:AH40"/>
    <mergeCell ref="C40:F40"/>
    <mergeCell ref="G40:H40"/>
    <mergeCell ref="I40:K40"/>
    <mergeCell ref="L40:N40"/>
    <mergeCell ref="O40:R40"/>
    <mergeCell ref="AI38:AK38"/>
    <mergeCell ref="AL38:AM38"/>
    <mergeCell ref="C39:F39"/>
    <mergeCell ref="G39:H39"/>
    <mergeCell ref="I39:K39"/>
    <mergeCell ref="L39:N39"/>
    <mergeCell ref="O39:R39"/>
    <mergeCell ref="S39:T39"/>
    <mergeCell ref="U39:X39"/>
    <mergeCell ref="Y39:Z39"/>
    <mergeCell ref="AA39:AD39"/>
    <mergeCell ref="AE39:AH39"/>
    <mergeCell ref="AI39:AK39"/>
    <mergeCell ref="AL39:AM39"/>
    <mergeCell ref="S38:T38"/>
    <mergeCell ref="U38:X38"/>
    <mergeCell ref="Y38:Z38"/>
    <mergeCell ref="AA38:AD38"/>
    <mergeCell ref="AE38:AH38"/>
    <mergeCell ref="C38:F38"/>
    <mergeCell ref="G38:H38"/>
    <mergeCell ref="I38:K38"/>
    <mergeCell ref="L38:N38"/>
    <mergeCell ref="O38:R38"/>
    <mergeCell ref="AI36:AK36"/>
    <mergeCell ref="AL36:AM36"/>
    <mergeCell ref="C37:F37"/>
    <mergeCell ref="G37:H37"/>
    <mergeCell ref="I37:K37"/>
    <mergeCell ref="L37:N37"/>
    <mergeCell ref="O37:R37"/>
    <mergeCell ref="S37:T37"/>
    <mergeCell ref="U37:X37"/>
    <mergeCell ref="Y37:Z37"/>
    <mergeCell ref="AA37:AD37"/>
    <mergeCell ref="AE37:AH37"/>
    <mergeCell ref="AI37:AK37"/>
    <mergeCell ref="AL37:AM37"/>
    <mergeCell ref="S36:T36"/>
    <mergeCell ref="U36:X36"/>
    <mergeCell ref="Y36:Z36"/>
    <mergeCell ref="AA36:AD36"/>
    <mergeCell ref="AE36:AH36"/>
    <mergeCell ref="C36:F36"/>
    <mergeCell ref="G36:H36"/>
    <mergeCell ref="I36:K36"/>
    <mergeCell ref="L36:N36"/>
    <mergeCell ref="O36:R36"/>
    <mergeCell ref="C33:T33"/>
    <mergeCell ref="U33:AM33"/>
    <mergeCell ref="C34:AM34"/>
    <mergeCell ref="C35:F35"/>
    <mergeCell ref="G35:H35"/>
    <mergeCell ref="I35:K35"/>
    <mergeCell ref="L35:N35"/>
    <mergeCell ref="O35:R35"/>
    <mergeCell ref="S35:T35"/>
    <mergeCell ref="U35:X35"/>
    <mergeCell ref="Y35:Z35"/>
    <mergeCell ref="AA35:AD35"/>
    <mergeCell ref="AE35:AH35"/>
    <mergeCell ref="AI35:AK35"/>
    <mergeCell ref="AL35:AM35"/>
    <mergeCell ref="C30:T30"/>
    <mergeCell ref="U30:AM30"/>
    <mergeCell ref="C31:T31"/>
    <mergeCell ref="U31:AM31"/>
    <mergeCell ref="C32:AM32"/>
    <mergeCell ref="D28:P28"/>
    <mergeCell ref="Q28:T28"/>
    <mergeCell ref="V28:AJ28"/>
    <mergeCell ref="AK28:AM28"/>
    <mergeCell ref="D29:P29"/>
    <mergeCell ref="Q29:T29"/>
    <mergeCell ref="V29:AJ29"/>
    <mergeCell ref="AK29:AM29"/>
    <mergeCell ref="D26:P26"/>
    <mergeCell ref="Q26:T26"/>
    <mergeCell ref="V26:AJ26"/>
    <mergeCell ref="AK26:AM26"/>
    <mergeCell ref="D27:P27"/>
    <mergeCell ref="Q27:T27"/>
    <mergeCell ref="V27:AJ27"/>
    <mergeCell ref="AK27:AM27"/>
    <mergeCell ref="D24:P24"/>
    <mergeCell ref="Q24:T24"/>
    <mergeCell ref="V24:AJ24"/>
    <mergeCell ref="AK24:AM24"/>
    <mergeCell ref="D25:P25"/>
    <mergeCell ref="Q25:T25"/>
    <mergeCell ref="V25:AJ25"/>
    <mergeCell ref="AK25:AM25"/>
    <mergeCell ref="D22:P22"/>
    <mergeCell ref="Q22:T22"/>
    <mergeCell ref="V22:AJ22"/>
    <mergeCell ref="AK22:AM22"/>
    <mergeCell ref="D23:P23"/>
    <mergeCell ref="Q23:T23"/>
    <mergeCell ref="V23:AJ23"/>
    <mergeCell ref="AK23:AM23"/>
    <mergeCell ref="D20:P20"/>
    <mergeCell ref="Q20:T20"/>
    <mergeCell ref="V20:AJ20"/>
    <mergeCell ref="AK20:AM20"/>
    <mergeCell ref="D21:P21"/>
    <mergeCell ref="Q21:T21"/>
    <mergeCell ref="V21:AJ21"/>
    <mergeCell ref="AK21:AM21"/>
    <mergeCell ref="D18:P18"/>
    <mergeCell ref="Q18:T18"/>
    <mergeCell ref="V18:AJ18"/>
    <mergeCell ref="AK18:AM18"/>
    <mergeCell ref="D19:P19"/>
    <mergeCell ref="Q19:T19"/>
    <mergeCell ref="V19:AJ19"/>
    <mergeCell ref="AK19:AM19"/>
    <mergeCell ref="AK16:AM16"/>
    <mergeCell ref="D17:P17"/>
    <mergeCell ref="Q17:T17"/>
    <mergeCell ref="V17:AJ17"/>
    <mergeCell ref="AK17:AM17"/>
    <mergeCell ref="AI15:AJ15"/>
    <mergeCell ref="AK15:AM15"/>
    <mergeCell ref="C16:D16"/>
    <mergeCell ref="E16:G16"/>
    <mergeCell ref="I16:J16"/>
    <mergeCell ref="K16:L16"/>
    <mergeCell ref="M16:N16"/>
    <mergeCell ref="O16:P16"/>
    <mergeCell ref="Q16:T16"/>
    <mergeCell ref="U16:V16"/>
    <mergeCell ref="W16:Y16"/>
    <mergeCell ref="Z16:AA16"/>
    <mergeCell ref="AB16:AC16"/>
    <mergeCell ref="AD16:AF16"/>
    <mergeCell ref="AG16:AH16"/>
    <mergeCell ref="AI16:AJ16"/>
    <mergeCell ref="AG14:AH14"/>
    <mergeCell ref="AI14:AJ14"/>
    <mergeCell ref="AK14:AM14"/>
    <mergeCell ref="C15:D15"/>
    <mergeCell ref="E15:G15"/>
    <mergeCell ref="I15:J15"/>
    <mergeCell ref="K15:L15"/>
    <mergeCell ref="M15:N15"/>
    <mergeCell ref="O15:P15"/>
    <mergeCell ref="Q15:T15"/>
    <mergeCell ref="U15:V15"/>
    <mergeCell ref="W15:Y15"/>
    <mergeCell ref="Z15:AA15"/>
    <mergeCell ref="AB15:AC15"/>
    <mergeCell ref="AD15:AF15"/>
    <mergeCell ref="AG15:AH15"/>
    <mergeCell ref="Q14:T14"/>
    <mergeCell ref="U14:Y14"/>
    <mergeCell ref="Z14:AA14"/>
    <mergeCell ref="AB14:AC14"/>
    <mergeCell ref="AD14:AF14"/>
    <mergeCell ref="C14:G14"/>
    <mergeCell ref="I14:J14"/>
    <mergeCell ref="K14:L14"/>
    <mergeCell ref="U12:Y12"/>
    <mergeCell ref="Z12:AM12"/>
    <mergeCell ref="C13:T13"/>
    <mergeCell ref="U13:AM13"/>
    <mergeCell ref="AC10:AE10"/>
    <mergeCell ref="AF10:AG10"/>
    <mergeCell ref="AH10:AI10"/>
    <mergeCell ref="AK10:AL10"/>
    <mergeCell ref="F11:G11"/>
    <mergeCell ref="I11:J11"/>
    <mergeCell ref="K11:M11"/>
    <mergeCell ref="N11:O11"/>
    <mergeCell ref="P11:Q11"/>
    <mergeCell ref="S11:T11"/>
    <mergeCell ref="X11:Y11"/>
    <mergeCell ref="AA11:AB11"/>
    <mergeCell ref="AC11:AE11"/>
    <mergeCell ref="AF11:AG11"/>
    <mergeCell ref="AH11:AI11"/>
    <mergeCell ref="AK11:AL11"/>
    <mergeCell ref="C10:E11"/>
    <mergeCell ref="F10:G10"/>
    <mergeCell ref="I10:J10"/>
    <mergeCell ref="K10:M10"/>
    <mergeCell ref="N10:O10"/>
    <mergeCell ref="M14:N14"/>
    <mergeCell ref="O14:P14"/>
    <mergeCell ref="C12:G12"/>
    <mergeCell ref="H12:T12"/>
    <mergeCell ref="I7:J7"/>
    <mergeCell ref="K7:M7"/>
    <mergeCell ref="N7:O7"/>
    <mergeCell ref="P7:Q7"/>
    <mergeCell ref="P10:Q10"/>
    <mergeCell ref="S10:T10"/>
    <mergeCell ref="C8:G9"/>
    <mergeCell ref="H8:I8"/>
    <mergeCell ref="J8:M8"/>
    <mergeCell ref="N8:Q8"/>
    <mergeCell ref="R8:T8"/>
    <mergeCell ref="H9:I9"/>
    <mergeCell ref="J9:M9"/>
    <mergeCell ref="N9:Q9"/>
    <mergeCell ref="R9:T9"/>
    <mergeCell ref="U10:W11"/>
    <mergeCell ref="X10:Y10"/>
    <mergeCell ref="AA10:AB10"/>
    <mergeCell ref="U8:Y9"/>
    <mergeCell ref="Z8:AB8"/>
    <mergeCell ref="AC8:AG8"/>
    <mergeCell ref="AH8:AJ8"/>
    <mergeCell ref="AK8:AM8"/>
    <mergeCell ref="Z9:AB9"/>
    <mergeCell ref="AC9:AG9"/>
    <mergeCell ref="AH9:AJ9"/>
    <mergeCell ref="AK9:AM9"/>
    <mergeCell ref="U7:Y7"/>
    <mergeCell ref="Z7:AA7"/>
    <mergeCell ref="AB7:AC7"/>
    <mergeCell ref="AD7:AF7"/>
    <mergeCell ref="C1:AM1"/>
    <mergeCell ref="C2:AM2"/>
    <mergeCell ref="C3:AM3"/>
    <mergeCell ref="C5:AM5"/>
    <mergeCell ref="C6:G6"/>
    <mergeCell ref="I6:J6"/>
    <mergeCell ref="K6:M6"/>
    <mergeCell ref="N6:O6"/>
    <mergeCell ref="P6:Q6"/>
    <mergeCell ref="U6:Y6"/>
    <mergeCell ref="Z6:AA6"/>
    <mergeCell ref="AB6:AC6"/>
    <mergeCell ref="AD6:AF6"/>
    <mergeCell ref="AG6:AH6"/>
    <mergeCell ref="AI6:AJ6"/>
    <mergeCell ref="AK6:AL6"/>
    <mergeCell ref="AG7:AH7"/>
    <mergeCell ref="AI7:AJ7"/>
    <mergeCell ref="AK7:AL7"/>
    <mergeCell ref="C7:G7"/>
  </mergeCells>
  <printOptions horizontalCentered="1"/>
  <pageMargins left="0.19685039370078741" right="0" top="0.19685039370078741" bottom="0" header="0.11811023622047245" footer="0"/>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8"/>
  <sheetViews>
    <sheetView workbookViewId="0"/>
  </sheetViews>
  <sheetFormatPr defaultColWidth="0" defaultRowHeight="15" zeroHeight="1"/>
  <cols>
    <col min="1" max="3" width="10" customWidth="1"/>
    <col min="4" max="4" width="16" customWidth="1"/>
    <col min="5" max="6" width="10" customWidth="1"/>
    <col min="7" max="7" width="7" customWidth="1"/>
    <col min="8" max="9" width="16" customWidth="1"/>
    <col min="10" max="10" width="14" customWidth="1"/>
    <col min="11" max="11" width="12.42578125" customWidth="1"/>
    <col min="12" max="12" width="15.7109375" bestFit="1" customWidth="1"/>
    <col min="13" max="13" width="12" customWidth="1"/>
    <col min="14" max="15" width="10" customWidth="1"/>
    <col min="16" max="16" width="9.140625" hidden="1" customWidth="1"/>
    <col min="17" max="19" width="10" hidden="1" customWidth="1"/>
    <col min="20" max="16382" width="10" hidden="1"/>
    <col min="16383" max="16383" width="2.140625" hidden="1" customWidth="1"/>
    <col min="16384" max="16384" width="4.7109375" customWidth="1"/>
  </cols>
  <sheetData>
    <row r="1" spans="1:16" ht="27.75" customHeight="1" thickBot="1">
      <c r="B1" s="685" t="s">
        <v>1433</v>
      </c>
      <c r="C1" s="685"/>
      <c r="D1" s="685"/>
      <c r="E1" s="685"/>
      <c r="F1" s="685"/>
      <c r="G1" s="685"/>
      <c r="H1" s="685"/>
      <c r="I1" s="685"/>
      <c r="J1" s="685"/>
      <c r="K1" s="685"/>
      <c r="L1" s="685"/>
      <c r="M1" s="685"/>
    </row>
    <row r="2" spans="1:16" ht="27" customHeight="1" thickTop="1" thickBot="1">
      <c r="A2" s="705" t="s">
        <v>0</v>
      </c>
      <c r="B2" s="705"/>
      <c r="C2" s="705"/>
      <c r="D2" s="705"/>
      <c r="E2" s="713" t="s">
        <v>897</v>
      </c>
      <c r="F2" s="713"/>
      <c r="G2" s="713"/>
      <c r="H2" s="713"/>
      <c r="I2" s="713"/>
      <c r="J2" s="713"/>
      <c r="K2" s="713"/>
      <c r="L2" s="713"/>
      <c r="M2" s="713"/>
      <c r="P2" s="419" t="s">
        <v>1018</v>
      </c>
    </row>
    <row r="3" spans="1:16" ht="22.5" customHeight="1" thickTop="1" thickBot="1">
      <c r="A3" s="705" t="s">
        <v>1</v>
      </c>
      <c r="B3" s="705"/>
      <c r="C3" s="705"/>
      <c r="D3" s="705"/>
      <c r="E3" s="721" t="s">
        <v>1015</v>
      </c>
      <c r="F3" s="722"/>
      <c r="G3" s="722"/>
      <c r="H3" s="722"/>
      <c r="I3" s="723"/>
      <c r="J3" s="716" t="s">
        <v>10</v>
      </c>
      <c r="K3" s="716"/>
      <c r="L3" s="718" t="s">
        <v>1474</v>
      </c>
      <c r="M3" s="718"/>
      <c r="P3" s="419" t="s">
        <v>1025</v>
      </c>
    </row>
    <row r="4" spans="1:16" ht="22.5" customHeight="1" thickTop="1" thickBot="1">
      <c r="A4" s="705" t="s">
        <v>16</v>
      </c>
      <c r="B4" s="705"/>
      <c r="C4" s="705"/>
      <c r="D4" s="705"/>
      <c r="E4" s="725" t="s">
        <v>894</v>
      </c>
      <c r="F4" s="726"/>
      <c r="G4" s="719" t="s">
        <v>17</v>
      </c>
      <c r="H4" s="720"/>
      <c r="I4" s="4">
        <v>69</v>
      </c>
      <c r="J4" s="707" t="s">
        <v>18</v>
      </c>
      <c r="K4" s="707"/>
      <c r="L4" s="717" t="s">
        <v>19</v>
      </c>
      <c r="M4" s="717"/>
      <c r="P4" s="419" t="s">
        <v>917</v>
      </c>
    </row>
    <row r="5" spans="1:16" ht="22.5" customHeight="1" thickTop="1" thickBot="1">
      <c r="A5" s="694" t="s">
        <v>2</v>
      </c>
      <c r="B5" s="694"/>
      <c r="C5" s="694"/>
      <c r="D5" s="694"/>
      <c r="E5" s="714">
        <v>45899</v>
      </c>
      <c r="F5" s="715"/>
      <c r="G5" s="5" t="s">
        <v>22</v>
      </c>
      <c r="H5" s="1120">
        <v>45903</v>
      </c>
      <c r="I5" s="6" t="s">
        <v>895</v>
      </c>
      <c r="J5" s="706" t="s">
        <v>6</v>
      </c>
      <c r="K5" s="707"/>
      <c r="L5" s="724" t="s">
        <v>1475</v>
      </c>
      <c r="M5" s="724"/>
      <c r="P5" s="419" t="s">
        <v>961</v>
      </c>
    </row>
    <row r="6" spans="1:16" ht="36.75" customHeight="1" thickTop="1" thickBot="1">
      <c r="A6" s="694" t="s">
        <v>3</v>
      </c>
      <c r="B6" s="694"/>
      <c r="C6" s="694"/>
      <c r="D6" s="694"/>
      <c r="E6" s="708" t="s">
        <v>1479</v>
      </c>
      <c r="F6" s="708"/>
      <c r="G6" s="708"/>
      <c r="H6" s="708"/>
      <c r="I6" s="650" t="s">
        <v>896</v>
      </c>
      <c r="J6" s="706" t="s">
        <v>20</v>
      </c>
      <c r="K6" s="707"/>
      <c r="L6" s="704" t="s">
        <v>21</v>
      </c>
      <c r="M6" s="704"/>
      <c r="P6" s="419" t="s">
        <v>1016</v>
      </c>
    </row>
    <row r="7" spans="1:16" ht="22.5" customHeight="1" thickTop="1" thickBot="1">
      <c r="A7" s="705" t="s">
        <v>4</v>
      </c>
      <c r="B7" s="705"/>
      <c r="C7" s="705"/>
      <c r="D7" s="705"/>
      <c r="E7" s="688" t="s">
        <v>1476</v>
      </c>
      <c r="F7" s="689"/>
      <c r="G7" s="689"/>
      <c r="H7" s="690"/>
      <c r="I7" s="7" t="s">
        <v>913</v>
      </c>
      <c r="J7" s="709" t="s">
        <v>24</v>
      </c>
      <c r="K7" s="710"/>
      <c r="L7" s="8">
        <v>1234567891</v>
      </c>
      <c r="M7" s="9"/>
      <c r="P7" s="419" t="s">
        <v>1020</v>
      </c>
    </row>
    <row r="8" spans="1:16" ht="22.5" customHeight="1" thickTop="1" thickBot="1">
      <c r="A8" s="705" t="s">
        <v>5</v>
      </c>
      <c r="B8" s="705"/>
      <c r="C8" s="705"/>
      <c r="D8" s="705"/>
      <c r="E8" s="688" t="s">
        <v>1477</v>
      </c>
      <c r="F8" s="689"/>
      <c r="G8" s="689"/>
      <c r="H8" s="690"/>
      <c r="I8" s="10">
        <v>1580222114</v>
      </c>
      <c r="J8" s="711" t="s">
        <v>11</v>
      </c>
      <c r="K8" s="712"/>
      <c r="L8" s="11">
        <v>9876543219</v>
      </c>
      <c r="M8" s="12"/>
      <c r="P8" s="419" t="s">
        <v>1021</v>
      </c>
    </row>
    <row r="9" spans="1:16" ht="22.5" customHeight="1" thickTop="1" thickBot="1">
      <c r="A9" s="705" t="s">
        <v>23</v>
      </c>
      <c r="B9" s="705"/>
      <c r="C9" s="705"/>
      <c r="D9" s="705"/>
      <c r="E9" s="701">
        <v>46022</v>
      </c>
      <c r="F9" s="702"/>
      <c r="G9" s="703"/>
      <c r="H9" s="693" t="s">
        <v>25</v>
      </c>
      <c r="I9" s="693"/>
      <c r="J9" s="691" t="s">
        <v>1049</v>
      </c>
      <c r="K9" s="691"/>
      <c r="L9" s="692"/>
      <c r="M9" s="692"/>
      <c r="P9" s="419" t="s">
        <v>1024</v>
      </c>
    </row>
    <row r="10" spans="1:16" ht="22.5" customHeight="1" thickTop="1" thickBot="1">
      <c r="A10" s="694" t="s">
        <v>7</v>
      </c>
      <c r="B10" s="694"/>
      <c r="C10" s="694"/>
      <c r="D10" s="694"/>
      <c r="E10" s="688">
        <v>12345789</v>
      </c>
      <c r="F10" s="689"/>
      <c r="G10" s="690"/>
      <c r="H10" s="693" t="s">
        <v>26</v>
      </c>
      <c r="I10" s="693"/>
      <c r="J10" s="691" t="s">
        <v>914</v>
      </c>
      <c r="K10" s="691"/>
      <c r="L10" s="691"/>
      <c r="M10" s="691"/>
      <c r="P10" s="419" t="s">
        <v>1023</v>
      </c>
    </row>
    <row r="11" spans="1:16" ht="32.25" customHeight="1" thickTop="1" thickBot="1">
      <c r="A11" s="694" t="s">
        <v>8</v>
      </c>
      <c r="B11" s="694"/>
      <c r="C11" s="694"/>
      <c r="D11" s="694"/>
      <c r="E11" s="688">
        <v>219711</v>
      </c>
      <c r="F11" s="689"/>
      <c r="G11" s="689"/>
      <c r="H11" s="690"/>
      <c r="I11" s="686" t="s">
        <v>14</v>
      </c>
      <c r="J11" s="687"/>
      <c r="K11" s="688" t="s">
        <v>1478</v>
      </c>
      <c r="L11" s="689"/>
      <c r="M11" s="690"/>
      <c r="P11" s="419" t="s">
        <v>1027</v>
      </c>
    </row>
    <row r="12" spans="1:16" ht="22.5" customHeight="1" thickTop="1" thickBot="1">
      <c r="A12" s="694" t="s">
        <v>9</v>
      </c>
      <c r="B12" s="694"/>
      <c r="C12" s="694"/>
      <c r="D12" s="694"/>
      <c r="E12" s="695">
        <v>45881</v>
      </c>
      <c r="F12" s="696"/>
      <c r="G12" s="696"/>
      <c r="H12" s="697"/>
      <c r="I12" s="686" t="s">
        <v>15</v>
      </c>
      <c r="J12" s="687"/>
      <c r="K12" s="698" t="s">
        <v>915</v>
      </c>
      <c r="L12" s="699"/>
      <c r="M12" s="700"/>
      <c r="P12" s="419" t="s">
        <v>1026</v>
      </c>
    </row>
    <row r="13" spans="1:16" ht="21.75" thickTop="1" thickBot="1">
      <c r="A13" s="13" t="s">
        <v>916</v>
      </c>
      <c r="B13" s="14"/>
      <c r="C13" s="14"/>
      <c r="D13" s="14"/>
      <c r="E13" s="15"/>
      <c r="F13" s="16"/>
      <c r="G13" s="17"/>
      <c r="H13" s="17"/>
      <c r="I13" s="17"/>
      <c r="J13" s="18"/>
      <c r="K13" s="651">
        <v>45899</v>
      </c>
      <c r="L13" s="19"/>
      <c r="M13" s="20"/>
      <c r="P13" s="419" t="s">
        <v>1015</v>
      </c>
    </row>
    <row r="14" spans="1:16" ht="10.5" customHeight="1" thickTop="1">
      <c r="J14" s="21"/>
      <c r="P14" s="419" t="s">
        <v>1019</v>
      </c>
    </row>
    <row r="15" spans="1:16" ht="18.75">
      <c r="A15" s="672" t="s">
        <v>1306</v>
      </c>
      <c r="B15" s="672"/>
      <c r="C15" s="672"/>
      <c r="D15" s="672"/>
      <c r="E15" s="672"/>
      <c r="F15" s="672"/>
      <c r="G15" s="672"/>
      <c r="H15" s="672"/>
      <c r="I15" s="672"/>
      <c r="J15" s="672"/>
      <c r="K15" s="672"/>
      <c r="L15" s="672"/>
      <c r="M15" s="672"/>
      <c r="P15" s="419" t="s">
        <v>1014</v>
      </c>
    </row>
    <row r="16" spans="1:16" ht="21">
      <c r="A16" s="673" t="s">
        <v>942</v>
      </c>
      <c r="B16" s="673"/>
      <c r="C16" s="673"/>
      <c r="D16" s="673"/>
      <c r="E16" s="673"/>
      <c r="F16" s="673"/>
      <c r="G16" s="673"/>
      <c r="H16" s="673"/>
      <c r="I16" s="673"/>
      <c r="J16" s="673"/>
      <c r="K16" s="673"/>
      <c r="L16" s="673"/>
      <c r="M16" s="673"/>
      <c r="P16" s="419" t="s">
        <v>1022</v>
      </c>
    </row>
    <row r="17" spans="1:16" ht="27.75" customHeight="1">
      <c r="A17" s="684" t="s">
        <v>1402</v>
      </c>
      <c r="B17" s="684"/>
      <c r="C17" s="684"/>
      <c r="D17" s="684"/>
      <c r="E17" s="684"/>
      <c r="F17" s="684"/>
      <c r="G17" s="684"/>
      <c r="H17" s="684"/>
      <c r="I17" s="684"/>
      <c r="J17" s="684"/>
      <c r="K17" s="684"/>
      <c r="L17" s="684"/>
      <c r="M17" s="684"/>
      <c r="P17" s="419" t="s">
        <v>1017</v>
      </c>
    </row>
    <row r="18" spans="1:16">
      <c r="A18" s="667" t="s">
        <v>1018</v>
      </c>
      <c r="P18" s="419" t="s">
        <v>1441</v>
      </c>
    </row>
    <row r="19" spans="1:16" hidden="1">
      <c r="A19" s="419" t="s">
        <v>1025</v>
      </c>
      <c r="P19" s="419" t="s">
        <v>1442</v>
      </c>
    </row>
    <row r="20" spans="1:16" hidden="1">
      <c r="A20" s="419" t="s">
        <v>917</v>
      </c>
      <c r="P20" s="419" t="s">
        <v>1443</v>
      </c>
    </row>
    <row r="21" spans="1:16" hidden="1">
      <c r="A21" s="419" t="s">
        <v>961</v>
      </c>
      <c r="P21" s="419" t="s">
        <v>1444</v>
      </c>
    </row>
    <row r="22" spans="1:16" hidden="1">
      <c r="A22" s="419" t="s">
        <v>1016</v>
      </c>
      <c r="P22" s="419" t="s">
        <v>1445</v>
      </c>
    </row>
    <row r="23" spans="1:16" hidden="1">
      <c r="A23" s="419" t="s">
        <v>1020</v>
      </c>
      <c r="P23" s="419" t="s">
        <v>1446</v>
      </c>
    </row>
    <row r="24" spans="1:16" hidden="1">
      <c r="A24" s="419" t="s">
        <v>1021</v>
      </c>
      <c r="P24" s="419" t="s">
        <v>1447</v>
      </c>
    </row>
    <row r="25" spans="1:16" hidden="1">
      <c r="A25" s="419" t="s">
        <v>1024</v>
      </c>
      <c r="P25" s="419" t="s">
        <v>1448</v>
      </c>
    </row>
    <row r="26" spans="1:16" hidden="1">
      <c r="A26" s="419" t="s">
        <v>1023</v>
      </c>
      <c r="P26" s="419" t="s">
        <v>1449</v>
      </c>
    </row>
    <row r="27" spans="1:16" hidden="1">
      <c r="A27" s="419" t="s">
        <v>1027</v>
      </c>
      <c r="P27" s="419" t="s">
        <v>1450</v>
      </c>
    </row>
    <row r="28" spans="1:16" hidden="1">
      <c r="A28" s="419" t="s">
        <v>1026</v>
      </c>
      <c r="P28" s="419" t="s">
        <v>1451</v>
      </c>
    </row>
    <row r="29" spans="1:16" hidden="1">
      <c r="A29" s="419" t="s">
        <v>1015</v>
      </c>
      <c r="P29" s="419" t="s">
        <v>1452</v>
      </c>
    </row>
    <row r="30" spans="1:16" hidden="1">
      <c r="A30" s="419" t="s">
        <v>1019</v>
      </c>
      <c r="P30" s="419" t="s">
        <v>1453</v>
      </c>
    </row>
    <row r="31" spans="1:16" hidden="1">
      <c r="A31" s="419" t="s">
        <v>1014</v>
      </c>
      <c r="P31" s="419" t="s">
        <v>1454</v>
      </c>
    </row>
    <row r="32" spans="1:16" hidden="1">
      <c r="A32" s="419" t="s">
        <v>1022</v>
      </c>
      <c r="P32" s="419" t="s">
        <v>1455</v>
      </c>
    </row>
    <row r="33" spans="1:16" hidden="1">
      <c r="A33" s="419" t="s">
        <v>1017</v>
      </c>
      <c r="P33" s="419" t="s">
        <v>1456</v>
      </c>
    </row>
    <row r="34" spans="1:16" hidden="1">
      <c r="A34" s="419" t="s">
        <v>1441</v>
      </c>
      <c r="P34" s="419" t="s">
        <v>1457</v>
      </c>
    </row>
    <row r="35" spans="1:16" hidden="1">
      <c r="A35" s="419" t="s">
        <v>1442</v>
      </c>
      <c r="P35" s="419" t="s">
        <v>1458</v>
      </c>
    </row>
    <row r="36" spans="1:16" hidden="1">
      <c r="A36" s="419" t="s">
        <v>1443</v>
      </c>
      <c r="P36" s="419" t="s">
        <v>1459</v>
      </c>
    </row>
    <row r="37" spans="1:16" hidden="1">
      <c r="A37" s="419" t="s">
        <v>1444</v>
      </c>
      <c r="P37" s="419" t="s">
        <v>1460</v>
      </c>
    </row>
    <row r="38" spans="1:16" hidden="1">
      <c r="A38" s="419" t="s">
        <v>1445</v>
      </c>
      <c r="P38" s="419" t="s">
        <v>1461</v>
      </c>
    </row>
    <row r="39" spans="1:16" hidden="1">
      <c r="A39" s="419" t="s">
        <v>1446</v>
      </c>
      <c r="P39" s="419" t="s">
        <v>1462</v>
      </c>
    </row>
    <row r="40" spans="1:16" hidden="1">
      <c r="A40" s="419" t="s">
        <v>1447</v>
      </c>
      <c r="P40" s="419" t="s">
        <v>1463</v>
      </c>
    </row>
    <row r="41" spans="1:16" hidden="1">
      <c r="A41" s="419" t="s">
        <v>1448</v>
      </c>
      <c r="P41" s="419" t="s">
        <v>1464</v>
      </c>
    </row>
    <row r="42" spans="1:16" hidden="1">
      <c r="A42" s="419" t="s">
        <v>1449</v>
      </c>
      <c r="P42" s="419" t="s">
        <v>1465</v>
      </c>
    </row>
    <row r="43" spans="1:16" hidden="1">
      <c r="A43" s="419" t="s">
        <v>1450</v>
      </c>
      <c r="P43" s="419" t="s">
        <v>1466</v>
      </c>
    </row>
    <row r="44" spans="1:16" hidden="1">
      <c r="A44" s="419" t="s">
        <v>1451</v>
      </c>
      <c r="P44" s="419" t="s">
        <v>1467</v>
      </c>
    </row>
    <row r="45" spans="1:16" hidden="1">
      <c r="A45" s="419" t="s">
        <v>1452</v>
      </c>
      <c r="P45" s="419" t="s">
        <v>1468</v>
      </c>
    </row>
    <row r="46" spans="1:16" hidden="1">
      <c r="A46" s="419" t="s">
        <v>1453</v>
      </c>
      <c r="P46" s="419" t="s">
        <v>1469</v>
      </c>
    </row>
    <row r="47" spans="1:16" hidden="1">
      <c r="A47" s="419" t="s">
        <v>1454</v>
      </c>
      <c r="P47" s="419" t="s">
        <v>1470</v>
      </c>
    </row>
    <row r="48" spans="1:16" hidden="1">
      <c r="A48" s="419" t="s">
        <v>1455</v>
      </c>
      <c r="P48" s="419" t="s">
        <v>1471</v>
      </c>
    </row>
    <row r="49" spans="1:16" hidden="1">
      <c r="A49" s="419" t="s">
        <v>1456</v>
      </c>
      <c r="P49" s="419" t="s">
        <v>1453</v>
      </c>
    </row>
    <row r="50" spans="1:16" hidden="1">
      <c r="A50" s="419" t="s">
        <v>1457</v>
      </c>
      <c r="P50" s="419" t="s">
        <v>1472</v>
      </c>
    </row>
    <row r="51" spans="1:16" hidden="1">
      <c r="A51" s="419" t="s">
        <v>1458</v>
      </c>
    </row>
    <row r="52" spans="1:16" hidden="1">
      <c r="A52" s="419" t="s">
        <v>1459</v>
      </c>
    </row>
    <row r="53" spans="1:16" hidden="1">
      <c r="A53" s="419" t="s">
        <v>1460</v>
      </c>
    </row>
    <row r="54" spans="1:16" hidden="1">
      <c r="A54" s="419" t="s">
        <v>1461</v>
      </c>
    </row>
    <row r="55" spans="1:16" hidden="1">
      <c r="A55" s="419" t="s">
        <v>1462</v>
      </c>
    </row>
    <row r="56" spans="1:16" hidden="1">
      <c r="A56" s="419" t="s">
        <v>1463</v>
      </c>
    </row>
    <row r="57" spans="1:16" hidden="1">
      <c r="A57" s="419" t="s">
        <v>1464</v>
      </c>
    </row>
    <row r="58" spans="1:16" hidden="1">
      <c r="A58" s="419" t="s">
        <v>1465</v>
      </c>
    </row>
    <row r="59" spans="1:16" hidden="1">
      <c r="A59" s="419" t="s">
        <v>1466</v>
      </c>
    </row>
    <row r="60" spans="1:16" hidden="1">
      <c r="A60" s="419" t="s">
        <v>1467</v>
      </c>
    </row>
    <row r="61" spans="1:16" hidden="1">
      <c r="A61" s="419" t="s">
        <v>1468</v>
      </c>
    </row>
    <row r="62" spans="1:16" hidden="1">
      <c r="A62" s="419" t="s">
        <v>1469</v>
      </c>
    </row>
    <row r="63" spans="1:16" hidden="1">
      <c r="A63" s="419" t="s">
        <v>1470</v>
      </c>
    </row>
    <row r="64" spans="1:16" hidden="1">
      <c r="A64" s="419" t="s">
        <v>1471</v>
      </c>
    </row>
    <row r="65" spans="1:1" hidden="1">
      <c r="A65" s="419" t="s">
        <v>1453</v>
      </c>
    </row>
    <row r="66" spans="1:1" hidden="1">
      <c r="A66" s="419" t="s">
        <v>1472</v>
      </c>
    </row>
    <row r="67" spans="1:1" hidden="1">
      <c r="A67" s="419"/>
    </row>
    <row r="68" spans="1:1" hidden="1">
      <c r="A68" s="419"/>
    </row>
  </sheetData>
  <sheetProtection password="CDA0" sheet="1" objects="1" scenarios="1"/>
  <protectedRanges>
    <protectedRange sqref="E2:M2 E3:I3 L3:M3" name="Range2"/>
  </protectedRanges>
  <mergeCells count="45">
    <mergeCell ref="E2:M2"/>
    <mergeCell ref="A4:D4"/>
    <mergeCell ref="E5:F5"/>
    <mergeCell ref="A3:D3"/>
    <mergeCell ref="J3:K3"/>
    <mergeCell ref="L4:M4"/>
    <mergeCell ref="A5:D5"/>
    <mergeCell ref="L3:M3"/>
    <mergeCell ref="A2:D2"/>
    <mergeCell ref="G4:H4"/>
    <mergeCell ref="J4:K4"/>
    <mergeCell ref="E3:I3"/>
    <mergeCell ref="L5:M5"/>
    <mergeCell ref="E4:F4"/>
    <mergeCell ref="J5:K5"/>
    <mergeCell ref="A7:D7"/>
    <mergeCell ref="J6:K6"/>
    <mergeCell ref="K11:M11"/>
    <mergeCell ref="E6:H6"/>
    <mergeCell ref="J7:K7"/>
    <mergeCell ref="A10:D10"/>
    <mergeCell ref="E11:H11"/>
    <mergeCell ref="A8:D8"/>
    <mergeCell ref="I11:J11"/>
    <mergeCell ref="J10:M10"/>
    <mergeCell ref="A9:D9"/>
    <mergeCell ref="J8:K8"/>
    <mergeCell ref="E8:H8"/>
    <mergeCell ref="A11:D11"/>
    <mergeCell ref="A17:M17"/>
    <mergeCell ref="B1:M1"/>
    <mergeCell ref="A15:M15"/>
    <mergeCell ref="A16:M16"/>
    <mergeCell ref="I12:J12"/>
    <mergeCell ref="E10:G10"/>
    <mergeCell ref="J9:M9"/>
    <mergeCell ref="H10:I10"/>
    <mergeCell ref="H9:I9"/>
    <mergeCell ref="A12:D12"/>
    <mergeCell ref="E12:H12"/>
    <mergeCell ref="K12:M12"/>
    <mergeCell ref="E9:G9"/>
    <mergeCell ref="A6:D6"/>
    <mergeCell ref="E7:H7"/>
    <mergeCell ref="L6:M6"/>
  </mergeCells>
  <dataValidations count="6">
    <dataValidation type="list" allowBlank="1" showInputMessage="1" showErrorMessage="1" sqref="L4:M4">
      <formula1>"जिला स्तरीय,राज्य स्तरीय"</formula1>
    </dataValidation>
    <dataValidation type="list" allowBlank="1" showInputMessage="1" showErrorMessage="1" sqref="L6:M6">
      <formula1>"छात्र,छात्रा"</formula1>
    </dataValidation>
    <dataValidation type="list" allowBlank="1" showInputMessage="1" showErrorMessage="1" sqref="L5:M5">
      <formula1>"14 वर्ष,17 वर्ष,19 वर्ष"</formula1>
    </dataValidation>
    <dataValidation type="list" allowBlank="1" showInputMessage="1" showErrorMessage="1" sqref="L3">
      <formula1>"2024-25,2025-26,2027-28,2028-29,2029-30"</formula1>
    </dataValidation>
    <dataValidation type="list" allowBlank="1" showInputMessage="1" showErrorMessage="1" sqref="A69:XFD69">
      <formula1>$A$18:$A$68</formula1>
    </dataValidation>
    <dataValidation type="list" allowBlank="1" showInputMessage="1" showErrorMessage="1" sqref="E3:I3">
      <formula1>$P$2:$P$55</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1"/>
  <sheetViews>
    <sheetView zoomScaleNormal="100" workbookViewId="0">
      <selection activeCell="K8" sqref="K8"/>
    </sheetView>
  </sheetViews>
  <sheetFormatPr defaultColWidth="0" defaultRowHeight="18.75" zeroHeight="1"/>
  <cols>
    <col min="1" max="1" width="13.7109375" style="22" customWidth="1"/>
    <col min="2" max="2" width="10" customWidth="1"/>
    <col min="3" max="3" width="8.140625" style="23" customWidth="1"/>
    <col min="4" max="4" width="6.42578125" customWidth="1"/>
    <col min="5" max="5" width="10" customWidth="1"/>
    <col min="6" max="6" width="11.85546875" style="305" customWidth="1"/>
    <col min="7" max="7" width="18.5703125" style="23" customWidth="1"/>
    <col min="8" max="8" width="21.140625" style="23" customWidth="1"/>
    <col min="9" max="9" width="17.7109375" style="23" customWidth="1"/>
    <col min="10" max="10" width="10.42578125" style="305" bestFit="1" customWidth="1"/>
    <col min="11" max="11" width="28.7109375" style="24" customWidth="1"/>
    <col min="12" max="12" width="34.140625" style="25" customWidth="1"/>
    <col min="13" max="13" width="10.28515625" style="307" customWidth="1"/>
    <col min="14" max="14" width="10.42578125" customWidth="1"/>
    <col min="15" max="15" width="17.42578125" customWidth="1"/>
    <col min="16" max="16" width="11.7109375" customWidth="1"/>
    <col min="17" max="17" width="12.5703125" customWidth="1"/>
    <col min="18" max="18" width="13.28515625" customWidth="1"/>
    <col min="19" max="19" width="11" style="26" bestFit="1" customWidth="1"/>
    <col min="20" max="21" width="26" customWidth="1"/>
    <col min="22" max="25" width="10" customWidth="1"/>
    <col min="26" max="28" width="9.140625" hidden="1" customWidth="1"/>
    <col min="29" max="29" width="9.140625" customWidth="1"/>
    <col min="30" max="30" width="10" customWidth="1"/>
    <col min="31" max="16384" width="10" hidden="1"/>
  </cols>
  <sheetData>
    <row r="1" spans="1:28" ht="7.5" customHeight="1"/>
    <row r="2" spans="1:28" ht="30.75" customHeight="1">
      <c r="G2" s="728" t="s">
        <v>1316</v>
      </c>
      <c r="H2" s="728"/>
    </row>
    <row r="3" spans="1:28" ht="74.25" customHeight="1">
      <c r="A3" s="27" t="s">
        <v>857</v>
      </c>
      <c r="B3" s="28" t="s">
        <v>835</v>
      </c>
      <c r="C3" s="29" t="s">
        <v>843</v>
      </c>
      <c r="D3" s="28" t="s">
        <v>844</v>
      </c>
      <c r="E3" s="28" t="s">
        <v>841</v>
      </c>
      <c r="F3" s="303" t="s">
        <v>840</v>
      </c>
      <c r="G3" s="29" t="s">
        <v>836</v>
      </c>
      <c r="H3" s="29" t="s">
        <v>837</v>
      </c>
      <c r="I3" s="29" t="s">
        <v>846</v>
      </c>
      <c r="J3" s="303" t="s">
        <v>838</v>
      </c>
      <c r="K3" s="30" t="s">
        <v>839</v>
      </c>
      <c r="L3" s="31" t="s">
        <v>842</v>
      </c>
      <c r="M3" s="306" t="s">
        <v>845</v>
      </c>
      <c r="N3" s="28" t="s">
        <v>847</v>
      </c>
      <c r="O3" s="28" t="s">
        <v>851</v>
      </c>
      <c r="P3" s="28" t="s">
        <v>852</v>
      </c>
      <c r="Q3" s="28" t="s">
        <v>853</v>
      </c>
      <c r="R3" s="32" t="s">
        <v>854</v>
      </c>
      <c r="S3" s="28" t="s">
        <v>848</v>
      </c>
      <c r="T3" s="28" t="s">
        <v>849</v>
      </c>
      <c r="U3" s="28" t="s">
        <v>850</v>
      </c>
      <c r="V3" s="28" t="s">
        <v>855</v>
      </c>
      <c r="W3" s="28" t="s">
        <v>856</v>
      </c>
      <c r="X3" s="33"/>
      <c r="Y3" s="33"/>
      <c r="Z3" s="34"/>
      <c r="AA3" s="35"/>
      <c r="AB3" s="35"/>
    </row>
    <row r="4" spans="1:28" ht="26.25" customHeight="1">
      <c r="A4" s="540">
        <v>514</v>
      </c>
      <c r="B4" s="36">
        <f>IF(A4="","",1)</f>
        <v>1</v>
      </c>
      <c r="C4" s="37">
        <f>IF(B4="","",(VLOOKUP($A4,'student record'!$A3:$U1504,2,0)))</f>
        <v>6</v>
      </c>
      <c r="D4" s="37" t="str">
        <f>IF($B4="","",(VLOOKUP($A4,'student record'!$A3:$U1504,3,0)))</f>
        <v>A</v>
      </c>
      <c r="E4" s="37">
        <f>IF(B4="","",(VLOOKUP($A4,'student record'!$A3:$U1504,4,0)))</f>
        <v>514</v>
      </c>
      <c r="F4" s="304">
        <f>IF(B4="","",(VLOOKUP($A4,'student record'!$A3:$U1504,5,0)))</f>
        <v>43282</v>
      </c>
      <c r="G4" s="37" t="str">
        <f>IF(B4="","",(UPPER(VLOOKUP($A4,'student record'!$A3:$U1504,6,0))))</f>
        <v>ANANYA</v>
      </c>
      <c r="H4" s="37" t="str">
        <f>IF(B4="","",(UPPER(VLOOKUP($A4,'student record'!$A3:$U1504,8,0))))</f>
        <v>LALA RAM</v>
      </c>
      <c r="I4" s="37" t="str">
        <f>IF(B4="","",(UPPER(VLOOKUP($A4,'student record'!$A3:$U1504,9,0))))</f>
        <v>SUMITRA</v>
      </c>
      <c r="J4" s="304">
        <f>IF(B4="","",(VLOOKUP($A4,'student record'!$A3:$U1504,12,0)))</f>
        <v>41156</v>
      </c>
      <c r="K4" s="38" t="str">
        <f>IF(B4="","",(VLOOKUP($A4,'student record'!$A3:$U1504,13,0)))</f>
        <v>Fourth September Two Thousand Twelve</v>
      </c>
      <c r="L4" s="39" t="str">
        <f>IF(B4="","",(UPPER(VLOOKUP($A4,'student record'!$A3:$U1504,18,0))))</f>
        <v>VILL DASANA KHURD POST DIKAWA TEH DEEDWANA,MAULASAR,DASANA KHURD,341506</v>
      </c>
      <c r="M4" s="535">
        <v>44747</v>
      </c>
      <c r="N4" s="40" t="str">
        <f>IF(B4="","",(VLOOKUP($A4,'student record'!$A3:$U1504,16,0)))</f>
        <v>XXXX6734</v>
      </c>
      <c r="O4" s="536" t="s">
        <v>565</v>
      </c>
      <c r="P4" s="536"/>
      <c r="Q4" s="536" t="s">
        <v>900</v>
      </c>
      <c r="R4" s="536" t="s">
        <v>901</v>
      </c>
      <c r="S4" s="40">
        <f>IF(B4="","",(VLOOKUP($A4,'student record'!$A3:$U1504,17,0)))</f>
        <v>9828012561</v>
      </c>
      <c r="T4" s="538" t="s">
        <v>906</v>
      </c>
      <c r="U4" s="538" t="s">
        <v>907</v>
      </c>
      <c r="V4" s="539">
        <v>0.98</v>
      </c>
      <c r="W4" s="539">
        <v>0.9</v>
      </c>
      <c r="X4" s="41"/>
      <c r="Y4" s="41"/>
      <c r="Z4" t="str">
        <f>सूचि!AD11</f>
        <v xml:space="preserve">13 वर्ष 3 माह 27 दिन </v>
      </c>
    </row>
    <row r="5" spans="1:28" ht="26.25">
      <c r="A5" s="540">
        <v>590</v>
      </c>
      <c r="B5" s="36">
        <f t="shared" ref="B5:B21" si="0">IF(A5="","",B4+1)</f>
        <v>2</v>
      </c>
      <c r="C5" s="37">
        <f>IF(B5="","",(VLOOKUP($A5,'student record'!$A4:$U1505,2,0)))</f>
        <v>6</v>
      </c>
      <c r="D5" s="37" t="str">
        <f>IF(B5="","",(VLOOKUP($A5,'student record'!$A4:$U1504,3,0)))</f>
        <v>A</v>
      </c>
      <c r="E5" s="37">
        <f>IF(B5="","",(VLOOKUP($A5,'student record'!$A4:$U1504,4,0)))</f>
        <v>590</v>
      </c>
      <c r="F5" s="304">
        <f>IF(B5="","",(VLOOKUP($A5,'student record'!$A4:$U1504,5,0)))</f>
        <v>0</v>
      </c>
      <c r="G5" s="37" t="str">
        <f>IF(B5="","",(UPPER(VLOOKUP($A5,'student record'!$A4:$U1504,6,0))))</f>
        <v>ARPITA</v>
      </c>
      <c r="H5" s="37" t="str">
        <f>IF(B5="","",(UPPER(VLOOKUP($A5,'student record'!$A4:$U1504,8,0))))</f>
        <v>AMARA RAM</v>
      </c>
      <c r="I5" s="37" t="str">
        <f>IF(B5="","",(UPPER(VLOOKUP($A5,'student record'!$A4:$U1504,9,0))))</f>
        <v>PATASI DEVI</v>
      </c>
      <c r="J5" s="304">
        <f>IF(B5="","",(VLOOKUP($A5,'student record'!$A4:$U1504,12,0)))</f>
        <v>40695</v>
      </c>
      <c r="K5" s="38" t="str">
        <f>IF(B5="","",(VLOOKUP($A5,'student record'!$A4:$U1504,13,0)))</f>
        <v>First June Two Thousand Eleven</v>
      </c>
      <c r="L5" s="39" t="str">
        <f>IF(B5="","",(UPPER(VLOOKUP($A5,'student record'!$A4:$U1504,18,0))))</f>
        <v>DASANA KHURD,MOLASAR,DASANA KHURD ,341506</v>
      </c>
      <c r="M5" s="535"/>
      <c r="N5" s="40" t="str">
        <f>IF(B5="","",(VLOOKUP($A5,'student record'!$A4:$U1504,16,0)))</f>
        <v>XXXX9956</v>
      </c>
      <c r="O5" s="537"/>
      <c r="P5" s="537">
        <v>123456789</v>
      </c>
      <c r="Q5" s="537"/>
      <c r="R5" s="537"/>
      <c r="S5" s="40">
        <f>IFERROR(VLOOKUP($A5,'student record'!$A4:$U1504,17,0),"")</f>
        <v>8094385710</v>
      </c>
      <c r="T5" s="537"/>
      <c r="U5" s="537"/>
      <c r="V5" s="539">
        <v>0.95</v>
      </c>
      <c r="W5" s="539">
        <v>0.65</v>
      </c>
      <c r="X5" s="41"/>
      <c r="Y5" s="41"/>
      <c r="Z5" t="str">
        <f>सूचि!AD12</f>
        <v xml:space="preserve">14 वर्ष 6 माह 30 दिन </v>
      </c>
    </row>
    <row r="6" spans="1:28" ht="26.25">
      <c r="A6" s="540">
        <v>553</v>
      </c>
      <c r="B6" s="36">
        <f t="shared" si="0"/>
        <v>3</v>
      </c>
      <c r="C6" s="37">
        <f>IF(B6="","",(VLOOKUP($A6,'student record'!$A5:$U1506,2,0)))</f>
        <v>7</v>
      </c>
      <c r="D6" s="37" t="str">
        <f>IF(B6="","",(VLOOKUP($A6,'student record'!$A5:$U1504,3,0)))</f>
        <v>A</v>
      </c>
      <c r="E6" s="37">
        <f>IF(B6="","",(VLOOKUP($A6,'student record'!$A5:$U1504,4,0)))</f>
        <v>553</v>
      </c>
      <c r="F6" s="304">
        <f>IF(B6="","",(VLOOKUP($A6,'student record'!$A5:$U1504,5,0)))</f>
        <v>0</v>
      </c>
      <c r="G6" s="37" t="str">
        <f>IF(B6="","",(UPPER(VLOOKUP($A6,'student record'!$A5:$U1504,6,0))))</f>
        <v>DASHRATH</v>
      </c>
      <c r="H6" s="37" t="str">
        <f>IF(B6="","",(UPPER(VLOOKUP($A6,'student record'!$A5:$U1504,8,0))))</f>
        <v>SETHA RAM</v>
      </c>
      <c r="I6" s="37" t="str">
        <f>IF(B6="","",(UPPER(VLOOKUP($A6,'student record'!$A5:$U1504,9,0))))</f>
        <v>POOJA DEVI</v>
      </c>
      <c r="J6" s="304">
        <f>IF(B6="","",(VLOOKUP($A6,'student record'!$A5:$U1504,12,0)))</f>
        <v>41103</v>
      </c>
      <c r="K6" s="38" t="str">
        <f>IF(B6="","",(VLOOKUP($A6,'student record'!$A5:$U1504,13,0)))</f>
        <v>Thirteenth July Two Thousand Twelve</v>
      </c>
      <c r="L6" s="39" t="str">
        <f>IF(B6="","",(UPPER(VLOOKUP($A6,'student record'!$A5:$U1504,18,0))))</f>
        <v>DASANA KHURD ,MOLASAR ,DASANA KHURD ,341506</v>
      </c>
      <c r="M6" s="535"/>
      <c r="N6" s="40" t="str">
        <f>IF(B6="","",(VLOOKUP($A6,'student record'!$A5:$U1504,16,0)))</f>
        <v>XXXX7862</v>
      </c>
      <c r="O6" s="537"/>
      <c r="P6" s="537"/>
      <c r="Q6" s="537"/>
      <c r="R6" s="537"/>
      <c r="S6" s="40">
        <f>IFERROR(VLOOKUP($A6,'student record'!$A5:$U1504,17,0),"")</f>
        <v>7852091195</v>
      </c>
      <c r="T6" s="537"/>
      <c r="U6" s="537"/>
      <c r="V6" s="539"/>
      <c r="W6" s="539"/>
      <c r="X6" s="41"/>
      <c r="Y6" s="41"/>
      <c r="Z6" t="str">
        <f>सूचि!AD13</f>
        <v xml:space="preserve">13 वर्ष 5 माह 18 दिन </v>
      </c>
    </row>
    <row r="7" spans="1:28" ht="26.25">
      <c r="A7" s="540">
        <v>563</v>
      </c>
      <c r="B7" s="36">
        <f t="shared" si="0"/>
        <v>4</v>
      </c>
      <c r="C7" s="37">
        <f>IF(B7="","",(VLOOKUP($A7,'student record'!$A6:$U1507,2,0)))</f>
        <v>7</v>
      </c>
      <c r="D7" s="37" t="str">
        <f>IF(B7="","",(VLOOKUP($A7,'student record'!$A6:$U1504,3,0)))</f>
        <v>A</v>
      </c>
      <c r="E7" s="37">
        <f>IF(B7="","",(VLOOKUP($A7,'student record'!$A6:$U1504,4,0)))</f>
        <v>563</v>
      </c>
      <c r="F7" s="304">
        <f>IF(B7="","",(VLOOKUP($A7,'student record'!$A6:$U1504,5,0)))</f>
        <v>0</v>
      </c>
      <c r="G7" s="37" t="str">
        <f>IF(B7="","",(UPPER(VLOOKUP($A7,'student record'!$A6:$U1504,6,0))))</f>
        <v>KARISHMA</v>
      </c>
      <c r="H7" s="37" t="str">
        <f>IF(B7="","",(UPPER(VLOOKUP($A7,'student record'!$A6:$U1504,8,0))))</f>
        <v>TEJA RAM</v>
      </c>
      <c r="I7" s="37" t="str">
        <f>IF(B7="","",(UPPER(VLOOKUP($A7,'student record'!$A6:$U1504,9,0))))</f>
        <v>REKHA DEVI</v>
      </c>
      <c r="J7" s="304">
        <f>IF(B7="","",(VLOOKUP($A7,'student record'!$A6:$U1504,12,0)))</f>
        <v>41473</v>
      </c>
      <c r="K7" s="38" t="str">
        <f>IF(B7="","",(VLOOKUP($A7,'student record'!$A6:$U1504,13,0)))</f>
        <v>Eighteenth July Two Thousand Thirteen</v>
      </c>
      <c r="L7" s="39" t="str">
        <f>IF(B7="","",(UPPER(VLOOKUP($A7,'student record'!$A6:$U1504,18,0))))</f>
        <v>DASANA KHURD ,MOLASAR,DASANA KHURD ,341506</v>
      </c>
      <c r="M7" s="535"/>
      <c r="N7" s="40" t="str">
        <f>IF(B7="","",(VLOOKUP($A7,'student record'!$A6:$U1504,16,0)))</f>
        <v>XXXX9522</v>
      </c>
      <c r="O7" s="537"/>
      <c r="P7" s="537"/>
      <c r="Q7" s="537"/>
      <c r="R7" s="537"/>
      <c r="S7" s="40">
        <f>IFERROR(VLOOKUP($A7,'student record'!$A6:$U1504,17,0),"")</f>
        <v>8619272413</v>
      </c>
      <c r="T7" s="537"/>
      <c r="U7" s="537"/>
      <c r="V7" s="539"/>
      <c r="W7" s="539"/>
      <c r="X7" s="41"/>
      <c r="Y7" s="41"/>
      <c r="Z7" t="str">
        <f>सूचि!AD14</f>
        <v xml:space="preserve">12 वर्ष 5 माह 13 दिन </v>
      </c>
    </row>
    <row r="8" spans="1:28" ht="26.25">
      <c r="A8" s="540">
        <v>672</v>
      </c>
      <c r="B8" s="36">
        <f t="shared" si="0"/>
        <v>5</v>
      </c>
      <c r="C8" s="37">
        <f>IF(B8="","",(VLOOKUP($A8,'student record'!$A7:$U1508,2,0)))</f>
        <v>8</v>
      </c>
      <c r="D8" s="37" t="str">
        <f>IF(B8="","",(VLOOKUP($A8,'student record'!$A7:$U1504,3,0)))</f>
        <v>A</v>
      </c>
      <c r="E8" s="37">
        <f>IF(B8="","",(VLOOKUP($A8,'student record'!$A7:$U1504,4,0)))</f>
        <v>672</v>
      </c>
      <c r="F8" s="304">
        <f>IF(B8="","",(VLOOKUP($A8,'student record'!$A7:$U1504,5,0)))</f>
        <v>0</v>
      </c>
      <c r="G8" s="37" t="str">
        <f>IF(B8="","",(UPPER(VLOOKUP($A8,'student record'!$A7:$U1504,6,0))))</f>
        <v>AMIT SINGH</v>
      </c>
      <c r="H8" s="37" t="str">
        <f>IF(B8="","",(UPPER(VLOOKUP($A8,'student record'!$A7:$U1504,8,0))))</f>
        <v>CHAIN SINGH</v>
      </c>
      <c r="I8" s="37" t="str">
        <f>IF(B8="","",(UPPER(VLOOKUP($A8,'student record'!$A7:$U1504,9,0))))</f>
        <v>LALITA KANWAR</v>
      </c>
      <c r="J8" s="304">
        <f>IF(B8="","",(VLOOKUP($A8,'student record'!$A7:$U1504,12,0)))</f>
        <v>40204</v>
      </c>
      <c r="K8" s="38" t="str">
        <f>IF(B8="","",(VLOOKUP($A8,'student record'!$A7:$U1504,13,0)))</f>
        <v>Twenty-sixth January Two Thousand Ten</v>
      </c>
      <c r="L8" s="39" t="str">
        <f>IF(B8="","",(UPPER(VLOOKUP($A8,'student record'!$A7:$U1504,18,0))))</f>
        <v>HEERWANA,UDAIPURWATI,HEERWANA,333053</v>
      </c>
      <c r="M8" s="535"/>
      <c r="N8" s="40">
        <f>IF(B8="","",(VLOOKUP($A8,'student record'!$A7:$U1504,16,0)))</f>
        <v>0</v>
      </c>
      <c r="O8" s="537"/>
      <c r="P8" s="537"/>
      <c r="Q8" s="537"/>
      <c r="R8" s="537"/>
      <c r="S8" s="40">
        <f>IFERROR(VLOOKUP($A8,'student record'!$A7:$U1504,17,0),"")</f>
        <v>9057357551</v>
      </c>
      <c r="T8" s="537"/>
      <c r="U8" s="537"/>
      <c r="V8" s="539"/>
      <c r="W8" s="539"/>
      <c r="X8" s="41"/>
      <c r="Y8" s="41"/>
      <c r="Z8" t="str">
        <f>सूचि!AD15</f>
        <v xml:space="preserve">15 वर्ष 11 माह 5 दिन </v>
      </c>
    </row>
    <row r="9" spans="1:28" ht="26.25">
      <c r="A9" s="540">
        <v>441</v>
      </c>
      <c r="B9" s="36">
        <f t="shared" si="0"/>
        <v>6</v>
      </c>
      <c r="C9" s="37">
        <f>IF(B9="","",(VLOOKUP($A9,'student record'!$A8:$U1509,2,0)))</f>
        <v>8</v>
      </c>
      <c r="D9" s="37" t="str">
        <f>IF(B9="","",(VLOOKUP($A9,'student record'!$A8:$U1504,3,0)))</f>
        <v>A</v>
      </c>
      <c r="E9" s="37">
        <f>IF(B9="","",(VLOOKUP($A9,'student record'!$A8:$U1504,4,0)))</f>
        <v>441</v>
      </c>
      <c r="F9" s="304">
        <f>IF(B9="","",(VLOOKUP($A9,'student record'!$A8:$U1504,5,0)))</f>
        <v>0</v>
      </c>
      <c r="G9" s="37" t="str">
        <f>IF(B9="","",(UPPER(VLOOKUP($A9,'student record'!$A8:$U1504,6,0))))</f>
        <v>DEEPAK JANGIR</v>
      </c>
      <c r="H9" s="37" t="str">
        <f>IF(B9="","",(UPPER(VLOOKUP($A9,'student record'!$A8:$U1504,8,0))))</f>
        <v>NATHU RAM JANGIR</v>
      </c>
      <c r="I9" s="37" t="str">
        <f>IF(B9="","",(UPPER(VLOOKUP($A9,'student record'!$A8:$U1504,9,0))))</f>
        <v>SANTOSH DEVI</v>
      </c>
      <c r="J9" s="304">
        <f>IF(B9="","",(VLOOKUP($A9,'student record'!$A8:$U1504,12,0)))</f>
        <v>40717</v>
      </c>
      <c r="K9" s="38" t="str">
        <f>IF(B9="","",(VLOOKUP($A9,'student record'!$A8:$U1504,13,0)))</f>
        <v>Twenty-third June Two Thousand Eleven</v>
      </c>
      <c r="L9" s="39" t="str">
        <f>IF(B9="","",(UPPER(VLOOKUP($A9,'student record'!$A8:$U1504,18,0))))</f>
        <v>POST DIKAWA,MOLASAR,DASANA KHURD,341506</v>
      </c>
      <c r="M9" s="535"/>
      <c r="N9" s="40" t="str">
        <f>IF(B9="","",(VLOOKUP($A9,'student record'!$A8:$U1504,16,0)))</f>
        <v>XXXX6151</v>
      </c>
      <c r="O9" s="537"/>
      <c r="P9" s="537"/>
      <c r="Q9" s="537"/>
      <c r="R9" s="537"/>
      <c r="S9" s="40">
        <f>IFERROR(VLOOKUP($A9,'student record'!$A8:$U1504,17,0),"")</f>
        <v>9352312388</v>
      </c>
      <c r="T9" s="537"/>
      <c r="U9" s="537"/>
      <c r="V9" s="539"/>
      <c r="W9" s="539"/>
      <c r="X9" s="41"/>
      <c r="Y9" s="41"/>
      <c r="Z9" t="str">
        <f>सूचि!AD16</f>
        <v xml:space="preserve">14 वर्ष 6 माह 8 दिन </v>
      </c>
    </row>
    <row r="10" spans="1:28" ht="26.25">
      <c r="A10" s="540">
        <v>401</v>
      </c>
      <c r="B10" s="36">
        <f t="shared" si="0"/>
        <v>7</v>
      </c>
      <c r="C10" s="37">
        <f>IF(B10="","",(VLOOKUP($A10,'student record'!$A9:$U1510,2,0)))</f>
        <v>8</v>
      </c>
      <c r="D10" s="37" t="str">
        <f>IF(B10="","",(VLOOKUP($A10,'student record'!$A9:$U1504,3,0)))</f>
        <v>A</v>
      </c>
      <c r="E10" s="37">
        <f>IF(B10="","",(VLOOKUP($A10,'student record'!$A9:$U1504,4,0)))</f>
        <v>401</v>
      </c>
      <c r="F10" s="304">
        <f>IF(B10="","",(VLOOKUP($A10,'student record'!$A9:$U1504,5,0)))</f>
        <v>0</v>
      </c>
      <c r="G10" s="37" t="str">
        <f>IF(B10="","",(UPPER(VLOOKUP($A10,'student record'!$A9:$U1504,6,0))))</f>
        <v>DIKSHITA SHARMA</v>
      </c>
      <c r="H10" s="37" t="str">
        <f>IF(B10="","",(UPPER(VLOOKUP($A10,'student record'!$A9:$U1504,8,0))))</f>
        <v>PREMRAJ SHARMA</v>
      </c>
      <c r="I10" s="37" t="str">
        <f>IF(B10="","",(UPPER(VLOOKUP($A10,'student record'!$A9:$U1504,9,0))))</f>
        <v>MAINA DEVI</v>
      </c>
      <c r="J10" s="304">
        <f>IF(B10="","",(VLOOKUP($A10,'student record'!$A9:$U1504,12,0)))</f>
        <v>41165</v>
      </c>
      <c r="K10" s="38" t="str">
        <f>IF(B10="","",(VLOOKUP($A10,'student record'!$A9:$U1504,13,0)))</f>
        <v>Thirteenth September Two Thousand Twelve</v>
      </c>
      <c r="L10" s="39" t="str">
        <f>IF(B10="","",(UPPER(VLOOKUP($A10,'student record'!$A9:$U1504,18,0))))</f>
        <v>VPO DASANA KHURD,MOLASAR,TEHSIL DIDWANA,341506</v>
      </c>
      <c r="M10" s="535"/>
      <c r="N10" s="40" t="str">
        <f>IF(B10="","",(VLOOKUP($A10,'student record'!$A9:$U1504,16,0)))</f>
        <v>XXXX6169</v>
      </c>
      <c r="O10" s="537"/>
      <c r="P10" s="537"/>
      <c r="Q10" s="537"/>
      <c r="R10" s="537"/>
      <c r="S10" s="40">
        <f>IFERROR(VLOOKUP($A10,'student record'!$A9:$U1504,17,0),"")</f>
        <v>6350026579</v>
      </c>
      <c r="T10" s="537"/>
      <c r="U10" s="537"/>
      <c r="V10" s="539"/>
      <c r="W10" s="539"/>
      <c r="X10" s="41"/>
      <c r="Y10" s="41"/>
      <c r="Z10" t="str">
        <f>सूचि!AD17</f>
        <v xml:space="preserve">13 वर्ष 3 माह 18 दिन </v>
      </c>
    </row>
    <row r="11" spans="1:28" ht="26.25">
      <c r="A11" s="540">
        <v>438</v>
      </c>
      <c r="B11" s="36">
        <f t="shared" si="0"/>
        <v>8</v>
      </c>
      <c r="C11" s="37">
        <f>IF(B11="","",(VLOOKUP($A11,'student record'!$A10:$U1511,2,0)))</f>
        <v>8</v>
      </c>
      <c r="D11" s="37" t="str">
        <f>IF(B11="","",(VLOOKUP($A11,'student record'!$A10:$U1504,3,0)))</f>
        <v>A</v>
      </c>
      <c r="E11" s="37">
        <f>IF(B11="","",(VLOOKUP($A11,'student record'!$A10:$U1504,4,0)))</f>
        <v>438</v>
      </c>
      <c r="F11" s="304">
        <f>IF(B11="","",(VLOOKUP($A11,'student record'!$A10:$U1504,5,0)))</f>
        <v>0</v>
      </c>
      <c r="G11" s="37" t="str">
        <f>IF(B11="","",(UPPER(VLOOKUP($A11,'student record'!$A10:$U1504,6,0))))</f>
        <v>DIPIKA</v>
      </c>
      <c r="H11" s="37" t="str">
        <f>IF(B11="","",(UPPER(VLOOKUP($A11,'student record'!$A10:$U1504,8,0))))</f>
        <v>LALA RAM</v>
      </c>
      <c r="I11" s="37" t="str">
        <f>IF(B11="","",(UPPER(VLOOKUP($A11,'student record'!$A10:$U1504,9,0))))</f>
        <v>VIMLA DEVI</v>
      </c>
      <c r="J11" s="304">
        <f>IF(B11="","",(VLOOKUP($A11,'student record'!$A10:$U1504,12,0)))</f>
        <v>41181</v>
      </c>
      <c r="K11" s="38" t="str">
        <f>IF(B11="","",(VLOOKUP($A11,'student record'!$A10:$U1504,13,0)))</f>
        <v>Twenty-nineth September Two Thousand Twelve</v>
      </c>
      <c r="L11" s="39" t="str">
        <f>IF(B11="","",(UPPER(VLOOKUP($A11,'student record'!$A10:$U1504,18,0))))</f>
        <v>DIKAWA,MOLASAR,DASANAKHURD,341506</v>
      </c>
      <c r="M11" s="535"/>
      <c r="N11" s="40" t="str">
        <f>IF(B11="","",(VLOOKUP($A11,'student record'!$A10:$U1504,16,0)))</f>
        <v>XXXX2970</v>
      </c>
      <c r="O11" s="537"/>
      <c r="P11" s="537"/>
      <c r="Q11" s="537"/>
      <c r="R11" s="537"/>
      <c r="S11" s="40">
        <f>IFERROR(VLOOKUP($A11,'student record'!$A10:$U1504,17,0),"")</f>
        <v>9783954839</v>
      </c>
      <c r="T11" s="537"/>
      <c r="U11" s="537"/>
      <c r="V11" s="539"/>
      <c r="W11" s="539"/>
      <c r="X11" s="41"/>
      <c r="Y11" s="41"/>
      <c r="Z11" t="str">
        <f>सूचि!AD18</f>
        <v xml:space="preserve">13 वर्ष 3 माह 2 दिन </v>
      </c>
    </row>
    <row r="12" spans="1:28" ht="38.25">
      <c r="A12" s="540">
        <v>589</v>
      </c>
      <c r="B12" s="36">
        <f t="shared" si="0"/>
        <v>9</v>
      </c>
      <c r="C12" s="37">
        <f>IF(B12="","",(VLOOKUP($A12,'student record'!$A11:$U1512,2,0)))</f>
        <v>6</v>
      </c>
      <c r="D12" s="37" t="str">
        <f>IF(B12="","",(VLOOKUP($A12,'student record'!$A11:$U1504,3,0)))</f>
        <v>A</v>
      </c>
      <c r="E12" s="37">
        <f>IF(B12="","",(VLOOKUP($A12,'student record'!$A11:$U1504,4,0)))</f>
        <v>589</v>
      </c>
      <c r="F12" s="304">
        <f>IF(B12="","",(VLOOKUP($A12,'student record'!$A11:$U1504,5,0)))</f>
        <v>0</v>
      </c>
      <c r="G12" s="37" t="str">
        <f>IF(B12="","",(UPPER(VLOOKUP($A12,'student record'!$A11:$U1504,6,0))))</f>
        <v>SUMEET BHUNWAL</v>
      </c>
      <c r="H12" s="37" t="str">
        <f>IF(B12="","",(UPPER(VLOOKUP($A12,'student record'!$A11:$U1504,8,0))))</f>
        <v>HARENDRA RAM</v>
      </c>
      <c r="I12" s="37" t="str">
        <f>IF(B12="","",(UPPER(VLOOKUP($A12,'student record'!$A11:$U1504,9,0))))</f>
        <v>MANJU DEVI</v>
      </c>
      <c r="J12" s="304">
        <f>IF(B12="","",(VLOOKUP($A12,'student record'!$A11:$U1504,12,0)))</f>
        <v>42048</v>
      </c>
      <c r="K12" s="38" t="str">
        <f>IF(B12="","",(VLOOKUP($A12,'student record'!$A11:$U1504,13,0)))</f>
        <v>Thirteenth February Two Thousand Fifteen</v>
      </c>
      <c r="L12" s="39" t="str">
        <f>IF(B12="","",(UPPER(VLOOKUP($A12,'student record'!$A11:$U1504,18,0))))</f>
        <v>VILLAGE DASANA KHURD,MOLASAR,DASANA KHURD,341506</v>
      </c>
      <c r="M12" s="535"/>
      <c r="N12" s="40" t="str">
        <f>IF(B12="","",(VLOOKUP($A12,'student record'!$A11:$U1504,16,0)))</f>
        <v>XXXX8840</v>
      </c>
      <c r="O12" s="537"/>
      <c r="P12" s="537"/>
      <c r="Q12" s="537"/>
      <c r="R12" s="537"/>
      <c r="S12" s="40">
        <f>IFERROR(VLOOKUP($A12,'student record'!$A11:$U1504,17,0),"")</f>
        <v>9982133407</v>
      </c>
      <c r="T12" s="537"/>
      <c r="U12" s="537"/>
      <c r="V12" s="539"/>
      <c r="W12" s="539"/>
      <c r="X12" s="41"/>
      <c r="Y12" s="41"/>
      <c r="Z12" t="str">
        <f>सूचि!AD19</f>
        <v xml:space="preserve">10 वर्ष 10 माह 18 दिन </v>
      </c>
    </row>
    <row r="13" spans="1:28" ht="26.25">
      <c r="A13" s="540">
        <v>495</v>
      </c>
      <c r="B13" s="36">
        <f t="shared" si="0"/>
        <v>10</v>
      </c>
      <c r="C13" s="37">
        <f>IF(B13="","",(VLOOKUP($A13,'student record'!$A12:$U1513,2,0)))</f>
        <v>9</v>
      </c>
      <c r="D13" s="37" t="str">
        <f>IF(B13="","",(VLOOKUP($A13,'student record'!$A12:$U1504,3,0)))</f>
        <v>A</v>
      </c>
      <c r="E13" s="37">
        <f>IF(B13="","",(VLOOKUP($A13,'student record'!$A12:$U1504,4,0)))</f>
        <v>495</v>
      </c>
      <c r="F13" s="304">
        <f>IF(B13="","",(VLOOKUP($A13,'student record'!$A12:$U1504,5,0)))</f>
        <v>0</v>
      </c>
      <c r="G13" s="37" t="str">
        <f>IF(B13="","",(UPPER(VLOOKUP($A13,'student record'!$A12:$U1504,6,0))))</f>
        <v>CHHATRAPAL</v>
      </c>
      <c r="H13" s="37" t="str">
        <f>IF(B13="","",(UPPER(VLOOKUP($A13,'student record'!$A12:$U1504,8,0))))</f>
        <v>BABLU RAM GURJAR</v>
      </c>
      <c r="I13" s="37" t="str">
        <f>IF(B13="","",(UPPER(VLOOKUP($A13,'student record'!$A12:$U1504,9,0))))</f>
        <v>DIVYA</v>
      </c>
      <c r="J13" s="304">
        <f>IF(B13="","",(VLOOKUP($A13,'student record'!$A12:$U1504,12,0)))</f>
        <v>40882</v>
      </c>
      <c r="K13" s="38" t="str">
        <f>IF(B13="","",(VLOOKUP($A13,'student record'!$A12:$U1504,13,0)))</f>
        <v>Fifth December Two Thousand Eleven</v>
      </c>
      <c r="L13" s="39" t="str">
        <f>IF(B13="","",(UPPER(VLOOKUP($A13,'student record'!$A12:$U1504,18,0))))</f>
        <v>DASANA KHURD,MOLASAR,DASANA KHURD,341506</v>
      </c>
      <c r="M13" s="535"/>
      <c r="N13" s="40" t="str">
        <f>IF(B13="","",(VLOOKUP($A13,'student record'!$A12:$U1504,16,0)))</f>
        <v>XXXX8365</v>
      </c>
      <c r="O13" s="537"/>
      <c r="P13" s="537"/>
      <c r="Q13" s="537"/>
      <c r="R13" s="537"/>
      <c r="S13" s="40">
        <f>IFERROR(VLOOKUP($A13,'student record'!$A12:$U1504,17,0),"")</f>
        <v>8239282566</v>
      </c>
      <c r="T13" s="537"/>
      <c r="U13" s="537"/>
      <c r="V13" s="539"/>
      <c r="W13" s="539"/>
      <c r="X13" s="41"/>
      <c r="Y13" s="41"/>
      <c r="Z13" t="str">
        <f>सूचि!AD20</f>
        <v xml:space="preserve">14 वर्ष 0 माह 26 दिन </v>
      </c>
    </row>
    <row r="14" spans="1:28" ht="26.25">
      <c r="A14" s="540">
        <v>392</v>
      </c>
      <c r="B14" s="36">
        <f t="shared" si="0"/>
        <v>11</v>
      </c>
      <c r="C14" s="37">
        <f>IF(B14="","",(VLOOKUP($A14,'student record'!$A13:$U1514,2,0)))</f>
        <v>9</v>
      </c>
      <c r="D14" s="37" t="str">
        <f>IF(B14="","",(VLOOKUP($A14,'student record'!$A13:$U1504,3,0)))</f>
        <v>A</v>
      </c>
      <c r="E14" s="37">
        <f>IF(B14="","",(VLOOKUP($A14,'student record'!$A13:$U1504,4,0)))</f>
        <v>392</v>
      </c>
      <c r="F14" s="304">
        <f>IF(B14="","",(VLOOKUP($A14,'student record'!$A13:$U1504,5,0)))</f>
        <v>0</v>
      </c>
      <c r="G14" s="37" t="str">
        <f>IF(B14="","",(UPPER(VLOOKUP($A14,'student record'!$A13:$U1504,6,0))))</f>
        <v>DEVRAJ SINGH</v>
      </c>
      <c r="H14" s="37" t="str">
        <f>IF(B14="","",(UPPER(VLOOKUP($A14,'student record'!$A13:$U1504,8,0))))</f>
        <v>MAHAVEER SINGH</v>
      </c>
      <c r="I14" s="37" t="str">
        <f>IF(B14="","",(UPPER(VLOOKUP($A14,'student record'!$A13:$U1504,9,0))))</f>
        <v>KIRAN KANWAR</v>
      </c>
      <c r="J14" s="304">
        <f>IF(B14="","",(VLOOKUP($A14,'student record'!$A13:$U1504,12,0)))</f>
        <v>40825</v>
      </c>
      <c r="K14" s="38" t="str">
        <f>IF(B14="","",(VLOOKUP($A14,'student record'!$A13:$U1504,13,0)))</f>
        <v>Nineth October Two Thousand Eleven</v>
      </c>
      <c r="L14" s="39" t="str">
        <f>IF(B14="","",(UPPER(VLOOKUP($A14,'student record'!$A13:$U1504,18,0))))</f>
        <v>POST DIKAWA,MOLASAR,DASANA KHURD,341506</v>
      </c>
      <c r="M14" s="535"/>
      <c r="N14" s="40" t="str">
        <f>IF(B14="","",(VLOOKUP($A14,'student record'!$A13:$U1504,16,0)))</f>
        <v>XXXX3609</v>
      </c>
      <c r="O14" s="537"/>
      <c r="P14" s="537"/>
      <c r="Q14" s="537"/>
      <c r="R14" s="537"/>
      <c r="S14" s="40">
        <f>IFERROR(VLOOKUP($A14,'student record'!$A13:$U1504,17,0),"")</f>
        <v>8302135597</v>
      </c>
      <c r="T14" s="537"/>
      <c r="U14" s="537"/>
      <c r="V14" s="539"/>
      <c r="W14" s="539"/>
      <c r="X14" s="41"/>
      <c r="Y14" s="41"/>
      <c r="Z14" t="str">
        <f>सूचि!AD21</f>
        <v xml:space="preserve">14 वर्ष 2 माह 22 दिन </v>
      </c>
    </row>
    <row r="15" spans="1:28" ht="26.25">
      <c r="A15" s="540">
        <v>443</v>
      </c>
      <c r="B15" s="36">
        <f t="shared" si="0"/>
        <v>12</v>
      </c>
      <c r="C15" s="37">
        <f>IF(B15="","",(VLOOKUP($A15,'student record'!$A14:$U1515,2,0)))</f>
        <v>9</v>
      </c>
      <c r="D15" s="37" t="str">
        <f>IF(B15="","",(VLOOKUP($A15,'student record'!$A14:$U1504,3,0)))</f>
        <v>A</v>
      </c>
      <c r="E15" s="37">
        <f>IF(B15="","",(VLOOKUP($A15,'student record'!$A14:$U1504,4,0)))</f>
        <v>443</v>
      </c>
      <c r="F15" s="304">
        <f>IF(B15="","",(VLOOKUP($A15,'student record'!$A14:$U1504,5,0)))</f>
        <v>0</v>
      </c>
      <c r="G15" s="37" t="str">
        <f>IF(B15="","",(UPPER(VLOOKUP($A15,'student record'!$A14:$U1504,6,0))))</f>
        <v>DILIP</v>
      </c>
      <c r="H15" s="37" t="str">
        <f>IF(B15="","",(UPPER(VLOOKUP($A15,'student record'!$A14:$U1504,8,0))))</f>
        <v>BANSI RAM</v>
      </c>
      <c r="I15" s="37" t="str">
        <f>IF(B15="","",(UPPER(VLOOKUP($A15,'student record'!$A14:$U1504,9,0))))</f>
        <v>GORA DEVI</v>
      </c>
      <c r="J15" s="304">
        <f>IF(B15="","",(VLOOKUP($A15,'student record'!$A14:$U1504,12,0)))</f>
        <v>40308</v>
      </c>
      <c r="K15" s="38" t="str">
        <f>IF(B15="","",(VLOOKUP($A15,'student record'!$A14:$U1504,13,0)))</f>
        <v>Tenth May Two Thousand Ten</v>
      </c>
      <c r="L15" s="39" t="str">
        <f>IF(B15="","",(UPPER(VLOOKUP($A15,'student record'!$A14:$U1504,18,0))))</f>
        <v>DIKAWA,MOLASAR,DASANA KHURD,341506</v>
      </c>
      <c r="M15" s="535"/>
      <c r="N15" s="40" t="str">
        <f>IF(B15="","",(VLOOKUP($A15,'student record'!$A14:$U1504,16,0)))</f>
        <v>XXXX8820</v>
      </c>
      <c r="O15" s="537"/>
      <c r="P15" s="537"/>
      <c r="Q15" s="537"/>
      <c r="R15" s="537"/>
      <c r="S15" s="40">
        <f>IFERROR(VLOOKUP($A15,'student record'!$A14:$U1504,17,0),"")</f>
        <v>9079334217</v>
      </c>
      <c r="T15" s="537"/>
      <c r="U15" s="537"/>
      <c r="V15" s="539"/>
      <c r="W15" s="539"/>
      <c r="X15" s="41"/>
      <c r="Y15" s="41"/>
      <c r="Z15" t="str">
        <f>सूचि!AD22</f>
        <v xml:space="preserve">15 वर्ष 7 माह 21 दिन </v>
      </c>
    </row>
    <row r="16" spans="1:28" ht="26.25">
      <c r="A16" s="540">
        <v>351</v>
      </c>
      <c r="B16" s="36">
        <f t="shared" si="0"/>
        <v>13</v>
      </c>
      <c r="C16" s="37">
        <f>IF(B16="","",(VLOOKUP($A16,'student record'!$A15:$U1516,2,0)))</f>
        <v>10</v>
      </c>
      <c r="D16" s="37" t="str">
        <f>IF(B16="","",(VLOOKUP($A16,'student record'!$A15:$U1504,3,0)))</f>
        <v>A</v>
      </c>
      <c r="E16" s="37">
        <f>IF(B16="","",(VLOOKUP($A16,'student record'!$A15:$U1504,4,0)))</f>
        <v>351</v>
      </c>
      <c r="F16" s="304">
        <f>IF(B16="","",(VLOOKUP($A16,'student record'!$A15:$U1504,5,0)))</f>
        <v>0</v>
      </c>
      <c r="G16" s="37" t="str">
        <f>IF(B16="","",(UPPER(VLOOKUP($A16,'student record'!$A15:$U1504,6,0))))</f>
        <v>MONIKA SAIN</v>
      </c>
      <c r="H16" s="37" t="str">
        <f>IF(B16="","",(UPPER(VLOOKUP($A16,'student record'!$A15:$U1504,8,0))))</f>
        <v>RAMNIWAS SAIN</v>
      </c>
      <c r="I16" s="37" t="str">
        <f>IF(B16="","",(UPPER(VLOOKUP($A16,'student record'!$A15:$U1504,9,0))))</f>
        <v>CHENA DEVI</v>
      </c>
      <c r="J16" s="304">
        <f>IF(B16="","",(VLOOKUP($A16,'student record'!$A15:$U1504,12,0)))</f>
        <v>40080</v>
      </c>
      <c r="K16" s="38" t="str">
        <f>IF(B16="","",(VLOOKUP($A16,'student record'!$A15:$U1504,13,0)))</f>
        <v>Twenty-fourth September Two Thousand Nine</v>
      </c>
      <c r="L16" s="39" t="str">
        <f>IF(B16="","",(UPPER(VLOOKUP($A16,'student record'!$A15:$U1504,18,0))))</f>
        <v>VILL-DASANA KHURD,MAULASAR,POST-DIKAWA,341506</v>
      </c>
      <c r="M16" s="535"/>
      <c r="N16" s="40" t="str">
        <f>IF(B16="","",(VLOOKUP($A16,'student record'!$A15:$U1504,16,0)))</f>
        <v>XXXX3332</v>
      </c>
      <c r="O16" s="537"/>
      <c r="P16" s="537"/>
      <c r="Q16" s="537"/>
      <c r="R16" s="537"/>
      <c r="S16" s="40">
        <f>IFERROR(VLOOKUP($A16,'student record'!$A15:$U1504,17,0),"")</f>
        <v>9509207248</v>
      </c>
      <c r="T16" s="537"/>
      <c r="U16" s="537"/>
      <c r="V16" s="539"/>
      <c r="W16" s="539"/>
      <c r="X16" s="41"/>
      <c r="Y16" s="41"/>
      <c r="Z16" t="str">
        <f>सूचि!AD23</f>
        <v xml:space="preserve">16 वर्ष 3 माह 7 दिन </v>
      </c>
    </row>
    <row r="17" spans="1:26" ht="26.25">
      <c r="A17" s="540">
        <v>304</v>
      </c>
      <c r="B17" s="36">
        <f t="shared" si="0"/>
        <v>14</v>
      </c>
      <c r="C17" s="37">
        <f>IF(B17="","",(VLOOKUP($A17,'student record'!$A16:$U1517,2,0)))</f>
        <v>11</v>
      </c>
      <c r="D17" s="37" t="str">
        <f>IF(B17="","",(VLOOKUP($A17,'student record'!$A16:$U1504,3,0)))</f>
        <v>A</v>
      </c>
      <c r="E17" s="37">
        <f>IF(B17="","",(VLOOKUP($A17,'student record'!$A16:$U1504,4,0)))</f>
        <v>304</v>
      </c>
      <c r="F17" s="304">
        <f>IF(B17="","",(VLOOKUP($A17,'student record'!$A16:$U1504,5,0)))</f>
        <v>0</v>
      </c>
      <c r="G17" s="37" t="str">
        <f>IF(B17="","",(UPPER(VLOOKUP($A17,'student record'!$A16:$U1504,6,0))))</f>
        <v>SHYOPAL GURJAR</v>
      </c>
      <c r="H17" s="37" t="str">
        <f>IF(B17="","",(UPPER(VLOOKUP($A17,'student record'!$A16:$U1504,8,0))))</f>
        <v>RAJU RAM</v>
      </c>
      <c r="I17" s="37" t="str">
        <f>IF(B17="","",(UPPER(VLOOKUP($A17,'student record'!$A16:$U1504,9,0))))</f>
        <v>SITA DEVI</v>
      </c>
      <c r="J17" s="304">
        <f>IF(B17="","",(VLOOKUP($A17,'student record'!$A16:$U1504,12,0)))</f>
        <v>38490</v>
      </c>
      <c r="K17" s="38" t="str">
        <f>IF(B17="","",(VLOOKUP($A17,'student record'!$A16:$U1504,13,0)))</f>
        <v>Eighteenth May Two Thousand Five</v>
      </c>
      <c r="L17" s="39" t="str">
        <f>IF(B17="","",(UPPER(VLOOKUP($A17,'student record'!$A16:$U1504,18,0))))</f>
        <v>VILL-DASANA KHURD,MAULASAR,POST-DIKAWA,341506</v>
      </c>
      <c r="M17" s="535"/>
      <c r="N17" s="40" t="str">
        <f>IF(B17="","",(VLOOKUP($A17,'student record'!$A16:$U1504,16,0)))</f>
        <v>XXXX1432</v>
      </c>
      <c r="O17" s="537"/>
      <c r="P17" s="537"/>
      <c r="Q17" s="537"/>
      <c r="R17" s="537"/>
      <c r="S17" s="40">
        <f>IFERROR(VLOOKUP($A17,'student record'!$A16:$U1504,17,0),"")</f>
        <v>9982669072</v>
      </c>
      <c r="T17" s="537"/>
      <c r="U17" s="537"/>
      <c r="V17" s="539"/>
      <c r="W17" s="539"/>
      <c r="X17" s="41"/>
      <c r="Y17" s="41"/>
      <c r="Z17" t="str">
        <f>सूचि!AD24</f>
        <v xml:space="preserve">20 वर्ष 7 माह 13 दिन </v>
      </c>
    </row>
    <row r="18" spans="1:26" ht="26.25">
      <c r="A18" s="540">
        <v>306</v>
      </c>
      <c r="B18" s="36">
        <f t="shared" si="0"/>
        <v>15</v>
      </c>
      <c r="C18" s="37">
        <f>IF(B18="","",(VLOOKUP($A18,'student record'!$A17:$U1518,2,0)))</f>
        <v>12</v>
      </c>
      <c r="D18" s="37" t="str">
        <f>IF(B18="","",(VLOOKUP($A18,'student record'!$A17:$U1504,3,0)))</f>
        <v>A</v>
      </c>
      <c r="E18" s="37">
        <f>IF(B18="","",(VLOOKUP($A18,'student record'!$A17:$U1504,4,0)))</f>
        <v>306</v>
      </c>
      <c r="F18" s="304">
        <f>IF(B18="","",(VLOOKUP($A18,'student record'!$A17:$U1504,5,0)))</f>
        <v>0</v>
      </c>
      <c r="G18" s="37" t="str">
        <f>IF(B18="","",(UPPER(VLOOKUP($A18,'student record'!$A17:$U1504,6,0))))</f>
        <v>USHA LORA</v>
      </c>
      <c r="H18" s="37" t="str">
        <f>IF(B18="","",(UPPER(VLOOKUP($A18,'student record'!$A17:$U1504,8,0))))</f>
        <v>NANURAM LORA</v>
      </c>
      <c r="I18" s="37" t="str">
        <f>IF(B18="","",(UPPER(VLOOKUP($A18,'student record'!$A17:$U1504,9,0))))</f>
        <v>SUKHI DEVI</v>
      </c>
      <c r="J18" s="304">
        <f>IF(B18="","",(VLOOKUP($A18,'student record'!$A17:$U1504,12,0)))</f>
        <v>39937</v>
      </c>
      <c r="K18" s="38" t="str">
        <f>IF(B18="","",(VLOOKUP($A18,'student record'!$A17:$U1504,13,0)))</f>
        <v>Fourth May Two Thousand Nine</v>
      </c>
      <c r="L18" s="39" t="str">
        <f>IF(B18="","",(UPPER(VLOOKUP($A18,'student record'!$A17:$U1504,18,0))))</f>
        <v>VILL-DASANA KHURD,MAULASAR,POST-DIKAWA,341506</v>
      </c>
      <c r="M18" s="535"/>
      <c r="N18" s="40" t="str">
        <f>IF(B18="","",(VLOOKUP($A18,'student record'!$A17:$U1504,16,0)))</f>
        <v>XXXX0804</v>
      </c>
      <c r="O18" s="537"/>
      <c r="P18" s="537"/>
      <c r="Q18" s="537"/>
      <c r="R18" s="537"/>
      <c r="S18" s="40">
        <f>IFERROR(VLOOKUP($A18,'student record'!$A17:$U1504,17,0),"")</f>
        <v>9610176129</v>
      </c>
      <c r="T18" s="537"/>
      <c r="U18" s="537"/>
      <c r="V18" s="539"/>
      <c r="W18" s="539"/>
      <c r="X18" s="41"/>
      <c r="Y18" s="41"/>
      <c r="Z18" t="str">
        <f>सूचि!AD25</f>
        <v xml:space="preserve">16 वर्ष 7 माह 27 दिन </v>
      </c>
    </row>
    <row r="19" spans="1:26" ht="26.25">
      <c r="A19" s="540">
        <v>308</v>
      </c>
      <c r="B19" s="36">
        <f t="shared" si="0"/>
        <v>16</v>
      </c>
      <c r="C19" s="37">
        <f>IF(B19="","",(VLOOKUP($A19,'student record'!$A18:$U1519,2,0)))</f>
        <v>11</v>
      </c>
      <c r="D19" s="37" t="str">
        <f>IF(B19="","",(VLOOKUP($A19,'student record'!$A18:$U1504,3,0)))</f>
        <v>A</v>
      </c>
      <c r="E19" s="37">
        <f>IF(B19="","",(VLOOKUP($A19,'student record'!$A18:$U1504,4,0)))</f>
        <v>308</v>
      </c>
      <c r="F19" s="304">
        <f>IF(B19="","",(VLOOKUP($A19,'student record'!$A18:$U1504,5,0)))</f>
        <v>0</v>
      </c>
      <c r="G19" s="37" t="str">
        <f>IF(B19="","",(UPPER(VLOOKUP($A19,'student record'!$A18:$U1504,6,0))))</f>
        <v>YUVRAJ SINGH</v>
      </c>
      <c r="H19" s="37" t="str">
        <f>IF(B19="","",(UPPER(VLOOKUP($A19,'student record'!$A18:$U1504,8,0))))</f>
        <v>MAHAVEER SINGH</v>
      </c>
      <c r="I19" s="37" t="str">
        <f>IF(B19="","",(UPPER(VLOOKUP($A19,'student record'!$A18:$U1504,9,0))))</f>
        <v>KIRAN KANWAR</v>
      </c>
      <c r="J19" s="304">
        <f>IF(B19="","",(VLOOKUP($A19,'student record'!$A18:$U1504,12,0)))</f>
        <v>39861</v>
      </c>
      <c r="K19" s="38" t="str">
        <f>IF(B19="","",(VLOOKUP($A19,'student record'!$A18:$U1504,13,0)))</f>
        <v>Seventeenth February Two Thousand Nine</v>
      </c>
      <c r="L19" s="39" t="str">
        <f>IF(B19="","",(UPPER(VLOOKUP($A19,'student record'!$A18:$U1504,18,0))))</f>
        <v>VILL-DASANA KHURD,MAULASAR,POST-DIKAWA,341506</v>
      </c>
      <c r="M19" s="535"/>
      <c r="N19" s="40" t="str">
        <f>IF(B19="","",(VLOOKUP($A19,'student record'!$A18:$U1504,16,0)))</f>
        <v>XXXX4103</v>
      </c>
      <c r="O19" s="537"/>
      <c r="P19" s="537"/>
      <c r="Q19" s="537"/>
      <c r="R19" s="537"/>
      <c r="S19" s="40">
        <f>IFERROR(VLOOKUP($A19,'student record'!$A18:$U1504,17,0),"")</f>
        <v>8094466658</v>
      </c>
      <c r="T19" s="537"/>
      <c r="U19" s="537"/>
      <c r="V19" s="539"/>
      <c r="W19" s="539"/>
      <c r="X19" s="41"/>
      <c r="Y19" s="41"/>
      <c r="Z19" t="str">
        <f>सूचि!AD26</f>
        <v xml:space="preserve">16 वर्ष 10 माह 14 दिन </v>
      </c>
    </row>
    <row r="20" spans="1:26" ht="26.25">
      <c r="A20" s="540"/>
      <c r="B20" s="36" t="str">
        <f t="shared" si="0"/>
        <v/>
      </c>
      <c r="C20" s="37" t="str">
        <f>IF(B20="","",(VLOOKUP($A20,'student record'!$A19:$U1520,2,0)))</f>
        <v/>
      </c>
      <c r="D20" s="37" t="str">
        <f>IF(B20="","",(VLOOKUP($A20,'student record'!$A19:$U1504,3,0)))</f>
        <v/>
      </c>
      <c r="E20" s="37" t="str">
        <f>IF(B20="","",(VLOOKUP($A20,'student record'!$A19:$U1504,4,0)))</f>
        <v/>
      </c>
      <c r="F20" s="304" t="str">
        <f>IF(B20="","",(VLOOKUP($A20,'student record'!$A19:$U1504,5,0)))</f>
        <v/>
      </c>
      <c r="G20" s="37" t="str">
        <f>IF(B20="","",(UPPER(VLOOKUP($A20,'student record'!$A19:$U1504,6,0))))</f>
        <v/>
      </c>
      <c r="H20" s="37" t="str">
        <f>IF(B20="","",(UPPER(VLOOKUP($A20,'student record'!$A19:$U1504,8,0))))</f>
        <v/>
      </c>
      <c r="I20" s="37" t="str">
        <f>IF(B20="","",(UPPER(VLOOKUP($A20,'student record'!$A19:$U1504,9,0))))</f>
        <v/>
      </c>
      <c r="J20" s="304" t="str">
        <f>IF(B20="","",(VLOOKUP($A20,'student record'!$A19:$U1504,12,0)))</f>
        <v/>
      </c>
      <c r="K20" s="38" t="str">
        <f>IF(B20="","",(VLOOKUP($A20,'student record'!$A19:$U1504,13,0)))</f>
        <v/>
      </c>
      <c r="L20" s="39" t="str">
        <f>IF(B20="","",(UPPER(VLOOKUP($A20,'student record'!$A19:$U1504,18,0))))</f>
        <v/>
      </c>
      <c r="M20" s="535"/>
      <c r="N20" s="40" t="str">
        <f>IF(B20="","",(VLOOKUP($A20,'student record'!$A19:$U1504,16,0)))</f>
        <v/>
      </c>
      <c r="O20" s="537"/>
      <c r="P20" s="537"/>
      <c r="Q20" s="537"/>
      <c r="R20" s="537"/>
      <c r="S20" s="40">
        <f>IFERROR(VLOOKUP($A20,'student record'!$A19:$U1504,17,0),"")</f>
        <v>0</v>
      </c>
      <c r="T20" s="537"/>
      <c r="U20" s="537"/>
      <c r="V20" s="539"/>
      <c r="W20" s="539"/>
      <c r="X20" s="41"/>
      <c r="Y20" s="41"/>
      <c r="Z20" t="e">
        <f>सूचि!AD27</f>
        <v>#VALUE!</v>
      </c>
    </row>
    <row r="21" spans="1:26" ht="26.25">
      <c r="A21" s="540"/>
      <c r="B21" s="36" t="str">
        <f t="shared" si="0"/>
        <v/>
      </c>
      <c r="C21" s="37" t="str">
        <f>IF(B21="","",(VLOOKUP($A21,'student record'!$A20:$U1521,2,0)))</f>
        <v/>
      </c>
      <c r="D21" s="37" t="str">
        <f>IF(B21="","",(VLOOKUP($A21,'student record'!$A20:$U1504,3,0)))</f>
        <v/>
      </c>
      <c r="E21" s="37" t="str">
        <f>IF(B21="","",(VLOOKUP($A21,'student record'!$A20:$U1504,4,0)))</f>
        <v/>
      </c>
      <c r="F21" s="304" t="str">
        <f>IF(B21="","",(VLOOKUP($A21,'student record'!$A20:$U1504,5,0)))</f>
        <v/>
      </c>
      <c r="G21" s="37" t="str">
        <f>IF(B21="","",(UPPER(VLOOKUP($A21,'student record'!$A20:$U1504,6,0))))</f>
        <v/>
      </c>
      <c r="H21" s="37" t="str">
        <f>IF(B21="","",(UPPER(VLOOKUP($A21,'student record'!$A20:$U1504,8,0))))</f>
        <v/>
      </c>
      <c r="I21" s="37" t="str">
        <f>IF(B21="","",(UPPER(VLOOKUP($A21,'student record'!$A20:$U1504,9,0))))</f>
        <v/>
      </c>
      <c r="J21" s="304" t="str">
        <f>IF(B21="","",(VLOOKUP($A21,'student record'!$A20:$U1504,12,0)))</f>
        <v/>
      </c>
      <c r="K21" s="38" t="str">
        <f>IF(B21="","",(VLOOKUP($A21,'student record'!$A20:$U1504,13,0)))</f>
        <v/>
      </c>
      <c r="L21" s="39" t="str">
        <f>IF(B21="","",(UPPER(VLOOKUP($A21,'student record'!$A20:$U1504,18,0))))</f>
        <v/>
      </c>
      <c r="M21" s="535"/>
      <c r="N21" s="40" t="str">
        <f>IF(B21="","",(VLOOKUP($A21,'student record'!$A20:$U1504,16,0)))</f>
        <v/>
      </c>
      <c r="O21" s="537"/>
      <c r="P21" s="537"/>
      <c r="Q21" s="537"/>
      <c r="R21" s="537"/>
      <c r="S21" s="40">
        <f>IFERROR(VLOOKUP($A21,'student record'!$A20:$U1504,17,0),"")</f>
        <v>0</v>
      </c>
      <c r="T21" s="537"/>
      <c r="U21" s="537"/>
      <c r="V21" s="539"/>
      <c r="W21" s="539"/>
      <c r="X21" s="41"/>
      <c r="Y21" s="41"/>
      <c r="Z21" t="e">
        <f>सूचि!AD28</f>
        <v>#VALUE!</v>
      </c>
    </row>
    <row r="22" spans="1:26" ht="26.25">
      <c r="A22" s="540"/>
      <c r="B22" s="36" t="str">
        <f t="shared" ref="B22:B28" si="1">IF(A22="","",B21+1)</f>
        <v/>
      </c>
      <c r="C22" s="37" t="str">
        <f>IF(B22="","",(VLOOKUP($A22,'student record'!$A21:$U1522,2,0)))</f>
        <v/>
      </c>
      <c r="D22" s="37" t="str">
        <f>IF(B22="","",(VLOOKUP($A22,'student record'!$A21:$U1504,3,0)))</f>
        <v/>
      </c>
      <c r="E22" s="37" t="str">
        <f>IF(B22="","",(VLOOKUP($A22,'student record'!$A21:$U1504,4,0)))</f>
        <v/>
      </c>
      <c r="F22" s="304" t="str">
        <f>IF(B22="","",(VLOOKUP($A22,'student record'!$A21:$U1504,5,0)))</f>
        <v/>
      </c>
      <c r="G22" s="37" t="str">
        <f>IF(B22="","",(UPPER(VLOOKUP($A22,'student record'!$A21:$U1504,6,0))))</f>
        <v/>
      </c>
      <c r="H22" s="37" t="str">
        <f>IF(B22="","",(UPPER(VLOOKUP($A22,'student record'!$A21:$U1504,8,0))))</f>
        <v/>
      </c>
      <c r="I22" s="37" t="str">
        <f>IF(B22="","",(UPPER(VLOOKUP($A22,'student record'!$A21:$U1504,9,0))))</f>
        <v/>
      </c>
      <c r="J22" s="304" t="str">
        <f>IF(B22="","",(VLOOKUP($A22,'student record'!$A21:$U1504,12,0)))</f>
        <v/>
      </c>
      <c r="K22" s="38" t="str">
        <f>IF(B22="","",(VLOOKUP($A22,'student record'!$A21:$U1504,13,0)))</f>
        <v/>
      </c>
      <c r="L22" s="39" t="str">
        <f>IF(B22="","",(UPPER(VLOOKUP($A22,'student record'!$A21:$U1504,18,0))))</f>
        <v/>
      </c>
      <c r="M22" s="535"/>
      <c r="N22" s="40" t="str">
        <f>IF(B22="","",(VLOOKUP($A22,'student record'!$A21:$U1504,16,0)))</f>
        <v/>
      </c>
      <c r="O22" s="537"/>
      <c r="P22" s="537"/>
      <c r="Q22" s="537"/>
      <c r="R22" s="537"/>
      <c r="S22" s="40">
        <f>IFERROR(VLOOKUP($A22,'student record'!$A21:$U1504,17,0),"")</f>
        <v>0</v>
      </c>
      <c r="T22" s="537"/>
      <c r="U22" s="537"/>
      <c r="V22" s="539"/>
      <c r="W22" s="539"/>
      <c r="X22" s="41"/>
      <c r="Y22" s="41"/>
      <c r="Z22" t="e">
        <f>सूचि!AD29</f>
        <v>#VALUE!</v>
      </c>
    </row>
    <row r="23" spans="1:26" ht="26.25">
      <c r="A23" s="540"/>
      <c r="B23" s="36" t="str">
        <f t="shared" si="1"/>
        <v/>
      </c>
      <c r="C23" s="37" t="str">
        <f>IF(B23="","",(VLOOKUP($A23,'student record'!$A22:$U1523,2,0)))</f>
        <v/>
      </c>
      <c r="D23" s="37" t="str">
        <f>IF(B23="","",(VLOOKUP($A23,'student record'!$A22:$U1504,3,0)))</f>
        <v/>
      </c>
      <c r="E23" s="37" t="str">
        <f>IF(B23="","",(VLOOKUP($A23,'student record'!$A22:$U1504,4,0)))</f>
        <v/>
      </c>
      <c r="F23" s="304" t="str">
        <f>IF(B23="","",(VLOOKUP($A23,'student record'!$A22:$U1504,5,0)))</f>
        <v/>
      </c>
      <c r="G23" s="37" t="str">
        <f>IF(B23="","",(UPPER(VLOOKUP($A23,'student record'!$A22:$U1504,6,0))))</f>
        <v/>
      </c>
      <c r="H23" s="37" t="str">
        <f>IF(B23="","",(UPPER(VLOOKUP($A23,'student record'!$A22:$U1504,8,0))))</f>
        <v/>
      </c>
      <c r="I23" s="37" t="str">
        <f>IF(B23="","",(UPPER(VLOOKUP($A23,'student record'!$A22:$U1504,9,0))))</f>
        <v/>
      </c>
      <c r="J23" s="304" t="str">
        <f>IF(B23="","",(VLOOKUP($A23,'student record'!$A22:$U1504,12,0)))</f>
        <v/>
      </c>
      <c r="K23" s="38" t="str">
        <f>IF(B23="","",(VLOOKUP($A23,'student record'!$A22:$U1504,13,0)))</f>
        <v/>
      </c>
      <c r="L23" s="39" t="str">
        <f>IF(B23="","",(UPPER(VLOOKUP($A23,'student record'!$A22:$U1504,18,0))))</f>
        <v/>
      </c>
      <c r="M23" s="535"/>
      <c r="N23" s="40" t="str">
        <f>IF(B23="","",(VLOOKUP($A23,'student record'!$A22:$U1504,16,0)))</f>
        <v/>
      </c>
      <c r="O23" s="537"/>
      <c r="P23" s="537"/>
      <c r="Q23" s="537"/>
      <c r="R23" s="537"/>
      <c r="S23" s="40">
        <f>IFERROR(VLOOKUP($A23,'student record'!$A22:$U1504,17,0),"")</f>
        <v>0</v>
      </c>
      <c r="T23" s="537"/>
      <c r="U23" s="537"/>
      <c r="V23" s="539"/>
      <c r="W23" s="539"/>
      <c r="X23" s="41"/>
      <c r="Y23" s="41"/>
      <c r="Z23" t="e">
        <f>सूचि!AD30</f>
        <v>#VALUE!</v>
      </c>
    </row>
    <row r="24" spans="1:26" ht="26.25">
      <c r="A24" s="540"/>
      <c r="B24" s="36" t="str">
        <f t="shared" si="1"/>
        <v/>
      </c>
      <c r="C24" s="37" t="str">
        <f>IF(B24="","",(VLOOKUP($A24,'student record'!$A23:$U1524,2,0)))</f>
        <v/>
      </c>
      <c r="D24" s="37" t="str">
        <f>IF(B24="","",(VLOOKUP($A24,'student record'!$A23:$U1504,3,0)))</f>
        <v/>
      </c>
      <c r="E24" s="37" t="str">
        <f>IF(B24="","",(VLOOKUP($A24,'student record'!$A23:$U1504,4,0)))</f>
        <v/>
      </c>
      <c r="F24" s="304" t="str">
        <f>IF(B24="","",(VLOOKUP($A24,'student record'!$A23:$U1504,5,0)))</f>
        <v/>
      </c>
      <c r="G24" s="37" t="str">
        <f>IF(B24="","",(UPPER(VLOOKUP($A24,'student record'!$A23:$U1504,6,0))))</f>
        <v/>
      </c>
      <c r="H24" s="37" t="str">
        <f>IF(B24="","",(UPPER(VLOOKUP($A24,'student record'!$A23:$U1504,8,0))))</f>
        <v/>
      </c>
      <c r="I24" s="37" t="str">
        <f>IF(B24="","",(UPPER(VLOOKUP($A24,'student record'!$A23:$U1504,9,0))))</f>
        <v/>
      </c>
      <c r="J24" s="304" t="str">
        <f>IF(B24="","",(VLOOKUP($A24,'student record'!$A23:$U1504,12,0)))</f>
        <v/>
      </c>
      <c r="K24" s="38" t="str">
        <f>IF(B24="","",(VLOOKUP($A24,'student record'!$A23:$U1504,13,0)))</f>
        <v/>
      </c>
      <c r="L24" s="39" t="str">
        <f>IF(B24="","",(UPPER(VLOOKUP($A24,'student record'!$A23:$U1504,18,0))))</f>
        <v/>
      </c>
      <c r="M24" s="535"/>
      <c r="N24" s="40" t="str">
        <f>IF(B24="","",(VLOOKUP($A24,'student record'!$A23:$U1504,16,0)))</f>
        <v/>
      </c>
      <c r="O24" s="537"/>
      <c r="P24" s="537"/>
      <c r="Q24" s="537"/>
      <c r="R24" s="537"/>
      <c r="S24" s="40">
        <f>IFERROR(VLOOKUP($A24,'student record'!$A23:$U1504,17,0),"")</f>
        <v>0</v>
      </c>
      <c r="T24" s="537"/>
      <c r="U24" s="537"/>
      <c r="V24" s="539"/>
      <c r="W24" s="539"/>
      <c r="X24" s="41"/>
      <c r="Y24" s="41"/>
      <c r="Z24" t="e">
        <f>सूचि!AD31</f>
        <v>#VALUE!</v>
      </c>
    </row>
    <row r="25" spans="1:26" ht="26.25">
      <c r="A25" s="540"/>
      <c r="B25" s="36" t="str">
        <f t="shared" si="1"/>
        <v/>
      </c>
      <c r="C25" s="37" t="str">
        <f>IF(B25="","",(VLOOKUP($A25,'student record'!$A24:$U1525,2,0)))</f>
        <v/>
      </c>
      <c r="D25" s="37" t="str">
        <f>IF(B25="","",(VLOOKUP($A25,'student record'!$A24:$U1504,3,0)))</f>
        <v/>
      </c>
      <c r="E25" s="37" t="str">
        <f>IF(B25="","",(VLOOKUP($A25,'student record'!$A24:$U1504,4,0)))</f>
        <v/>
      </c>
      <c r="F25" s="304" t="str">
        <f>IF(B25="","",(VLOOKUP($A25,'student record'!$A24:$U1504,5,0)))</f>
        <v/>
      </c>
      <c r="G25" s="37" t="str">
        <f>IF(B25="","",(UPPER(VLOOKUP($A25,'student record'!$A24:$U1504,6,0))))</f>
        <v/>
      </c>
      <c r="H25" s="37" t="str">
        <f>IF(B25="","",(UPPER(VLOOKUP($A25,'student record'!$A24:$U1504,8,0))))</f>
        <v/>
      </c>
      <c r="I25" s="37" t="str">
        <f>IF(B25="","",(UPPER(VLOOKUP($A25,'student record'!$A24:$U1504,9,0))))</f>
        <v/>
      </c>
      <c r="J25" s="304" t="str">
        <f>IF(B25="","",(VLOOKUP($A25,'student record'!$A24:$U1504,12,0)))</f>
        <v/>
      </c>
      <c r="K25" s="38" t="str">
        <f>IF(B25="","",(VLOOKUP($A25,'student record'!$A24:$U1504,13,0)))</f>
        <v/>
      </c>
      <c r="L25" s="39" t="str">
        <f>IF(B25="","",(UPPER(VLOOKUP($A25,'student record'!$A24:$U1504,18,0))))</f>
        <v/>
      </c>
      <c r="M25" s="535"/>
      <c r="N25" s="40" t="str">
        <f>IF(B25="","",(VLOOKUP($A25,'student record'!$A24:$U1504,16,0)))</f>
        <v/>
      </c>
      <c r="O25" s="537"/>
      <c r="P25" s="537"/>
      <c r="Q25" s="537"/>
      <c r="R25" s="537"/>
      <c r="S25" s="40">
        <f>IFERROR(VLOOKUP($A25,'student record'!$A24:$U1504,17,0),"")</f>
        <v>0</v>
      </c>
      <c r="T25" s="537"/>
      <c r="U25" s="537"/>
      <c r="V25" s="539"/>
      <c r="W25" s="539"/>
      <c r="X25" s="41"/>
      <c r="Y25" s="41"/>
      <c r="Z25" t="e">
        <f>सूचि!AD32</f>
        <v>#VALUE!</v>
      </c>
    </row>
    <row r="26" spans="1:26" ht="26.25">
      <c r="A26" s="540"/>
      <c r="B26" s="36" t="str">
        <f t="shared" si="1"/>
        <v/>
      </c>
      <c r="C26" s="37" t="str">
        <f>IF(B26="","",(VLOOKUP($A26,'student record'!$A25:$U1526,2,0)))</f>
        <v/>
      </c>
      <c r="D26" s="37" t="str">
        <f>IF(B26="","",(VLOOKUP($A26,'student record'!$A25:$U1504,3,0)))</f>
        <v/>
      </c>
      <c r="E26" s="37" t="str">
        <f>IF(B26="","",(VLOOKUP($A26,'student record'!$A25:$U1504,4,0)))</f>
        <v/>
      </c>
      <c r="F26" s="304" t="str">
        <f>IF(B26="","",(VLOOKUP($A26,'student record'!$A25:$U1504,5,0)))</f>
        <v/>
      </c>
      <c r="G26" s="37" t="str">
        <f>IF(B26="","",(UPPER(VLOOKUP($A26,'student record'!$A25:$U1504,6,0))))</f>
        <v/>
      </c>
      <c r="H26" s="37" t="str">
        <f>IF(B26="","",(UPPER(VLOOKUP($A26,'student record'!$A25:$U1504,8,0))))</f>
        <v/>
      </c>
      <c r="I26" s="37" t="str">
        <f>IF(B26="","",(UPPER(VLOOKUP($A26,'student record'!$A25:$U1504,9,0))))</f>
        <v/>
      </c>
      <c r="J26" s="304" t="str">
        <f>IF(B26="","",(VLOOKUP($A26,'student record'!$A25:$U1504,12,0)))</f>
        <v/>
      </c>
      <c r="K26" s="38" t="str">
        <f>IF(B26="","",(VLOOKUP($A26,'student record'!$A25:$U1504,13,0)))</f>
        <v/>
      </c>
      <c r="L26" s="39" t="str">
        <f>IF(B26="","",(UPPER(VLOOKUP($A26,'student record'!$A25:$U1504,18,0))))</f>
        <v/>
      </c>
      <c r="M26" s="535"/>
      <c r="N26" s="40" t="str">
        <f>IF(B26="","",(VLOOKUP($A26,'student record'!$A25:$U1504,16,0)))</f>
        <v/>
      </c>
      <c r="O26" s="537"/>
      <c r="P26" s="537"/>
      <c r="Q26" s="537"/>
      <c r="R26" s="537"/>
      <c r="S26" s="40">
        <f>IFERROR(VLOOKUP($A26,'student record'!$A25:$U1504,17,0),"")</f>
        <v>0</v>
      </c>
      <c r="T26" s="537"/>
      <c r="U26" s="537"/>
      <c r="V26" s="539"/>
      <c r="W26" s="539"/>
      <c r="X26" s="41"/>
      <c r="Y26" s="41"/>
      <c r="Z26" t="e">
        <f>सूचि!AD33</f>
        <v>#VALUE!</v>
      </c>
    </row>
    <row r="27" spans="1:26" ht="26.25">
      <c r="A27" s="540"/>
      <c r="B27" s="36" t="str">
        <f t="shared" si="1"/>
        <v/>
      </c>
      <c r="C27" s="37" t="str">
        <f>IF(B27="","",(VLOOKUP($A27,'student record'!$A26:$U1527,2,0)))</f>
        <v/>
      </c>
      <c r="D27" s="37" t="str">
        <f>IF(B27="","",(VLOOKUP($A27,'student record'!$A26:$U1504,3,0)))</f>
        <v/>
      </c>
      <c r="E27" s="37" t="str">
        <f>IF(B27="","",(VLOOKUP($A27,'student record'!$A26:$U1504,4,0)))</f>
        <v/>
      </c>
      <c r="F27" s="304" t="str">
        <f>IF(B27="","",(VLOOKUP($A27,'student record'!$A26:$U1504,5,0)))</f>
        <v/>
      </c>
      <c r="G27" s="37" t="str">
        <f>IF(B27="","",(UPPER(VLOOKUP($A27,'student record'!$A26:$U1504,6,0))))</f>
        <v/>
      </c>
      <c r="H27" s="37" t="str">
        <f>IF(B27="","",(UPPER(VLOOKUP($A27,'student record'!$A26:$U1504,8,0))))</f>
        <v/>
      </c>
      <c r="I27" s="37" t="str">
        <f>IF(B27="","",(UPPER(VLOOKUP($A27,'student record'!$A26:$U1504,9,0))))</f>
        <v/>
      </c>
      <c r="J27" s="304" t="str">
        <f>IF(B27="","",(VLOOKUP($A27,'student record'!$A26:$U1504,12,0)))</f>
        <v/>
      </c>
      <c r="K27" s="38" t="str">
        <f>IF(B27="","",(VLOOKUP($A27,'student record'!$A26:$U1504,13,0)))</f>
        <v/>
      </c>
      <c r="L27" s="39" t="str">
        <f>IF(B27="","",(UPPER(VLOOKUP($A27,'student record'!$A26:$U1504,18,0))))</f>
        <v/>
      </c>
      <c r="M27" s="535"/>
      <c r="N27" s="40" t="str">
        <f>IF(B27="","",(VLOOKUP($A27,'student record'!$A26:$U1504,16,0)))</f>
        <v/>
      </c>
      <c r="O27" s="537"/>
      <c r="P27" s="537"/>
      <c r="Q27" s="537"/>
      <c r="R27" s="537"/>
      <c r="S27" s="40">
        <f>IFERROR(VLOOKUP($A27,'student record'!$A26:$U1504,17,0),"")</f>
        <v>0</v>
      </c>
      <c r="T27" s="537"/>
      <c r="U27" s="537"/>
      <c r="V27" s="539"/>
      <c r="W27" s="539"/>
      <c r="X27" s="41"/>
      <c r="Y27" s="41"/>
      <c r="Z27" t="e">
        <f>सूचि!AD34</f>
        <v>#VALUE!</v>
      </c>
    </row>
    <row r="28" spans="1:26" ht="27" thickBot="1">
      <c r="A28" s="540"/>
      <c r="B28" s="36" t="str">
        <f t="shared" si="1"/>
        <v/>
      </c>
      <c r="C28" s="37" t="str">
        <f>IF(B28="","",(VLOOKUP($A28,'student record'!$A27:$U1528,2,0)))</f>
        <v/>
      </c>
      <c r="D28" s="37" t="str">
        <f>IF(B28="","",(VLOOKUP($A28,'student record'!$A27:$U1504,3,0)))</f>
        <v/>
      </c>
      <c r="E28" s="37" t="str">
        <f>IF(B28="","",(VLOOKUP($A28,'student record'!$A27:$U1504,4,0)))</f>
        <v/>
      </c>
      <c r="F28" s="304" t="str">
        <f>IF(B28="","",(VLOOKUP($A28,'student record'!$A27:$U1504,5,0)))</f>
        <v/>
      </c>
      <c r="G28" s="37" t="str">
        <f>IF(B28="","",(UPPER(VLOOKUP($A28,'student record'!$A27:$U1504,6,0))))</f>
        <v/>
      </c>
      <c r="H28" s="37" t="str">
        <f>IF(B28="","",(UPPER(VLOOKUP($A28,'student record'!$A27:$U1504,8,0))))</f>
        <v/>
      </c>
      <c r="I28" s="37" t="str">
        <f>IF(B28="","",(UPPER(VLOOKUP($A28,'student record'!$A27:$U1504,9,0))))</f>
        <v/>
      </c>
      <c r="J28" s="304" t="str">
        <f>IF(B28="","",(VLOOKUP($A28,'student record'!$A27:$U1504,12,0)))</f>
        <v/>
      </c>
      <c r="K28" s="38" t="str">
        <f>IF(B28="","",(VLOOKUP($A28,'student record'!$A27:$U1504,13,0)))</f>
        <v/>
      </c>
      <c r="L28" s="39" t="str">
        <f>IF(B28="","",(UPPER(VLOOKUP($A28,'student record'!$A27:$U1504,18,0))))</f>
        <v/>
      </c>
      <c r="M28" s="535"/>
      <c r="N28" s="40" t="str">
        <f>IF(B28="","",(VLOOKUP($A28,'student record'!$A27:$U1504,16,0)))</f>
        <v/>
      </c>
      <c r="O28" s="537"/>
      <c r="P28" s="537"/>
      <c r="Q28" s="537"/>
      <c r="R28" s="537"/>
      <c r="S28" s="40">
        <f>IFERROR(VLOOKUP($A28,'student record'!$A27:$U1504,17,0),"")</f>
        <v>0</v>
      </c>
      <c r="T28" s="537"/>
      <c r="U28" s="537"/>
      <c r="V28" s="539"/>
      <c r="W28" s="539"/>
      <c r="X28" s="553"/>
      <c r="Y28" s="553"/>
      <c r="Z28" t="e">
        <f>सूचि!AD35</f>
        <v>#VALUE!</v>
      </c>
    </row>
    <row r="29" spans="1:26" ht="16.5" thickTop="1" thickBot="1">
      <c r="A29" s="72" t="s">
        <v>1047</v>
      </c>
    </row>
    <row r="30" spans="1:26" ht="73.5" customHeight="1" thickTop="1">
      <c r="A30" s="727" t="s">
        <v>1392</v>
      </c>
      <c r="B30" s="727"/>
      <c r="C30" s="727"/>
      <c r="D30" s="727"/>
      <c r="E30" s="727"/>
      <c r="F30" s="727"/>
      <c r="G30" s="727"/>
      <c r="H30" s="727"/>
      <c r="I30" s="727"/>
      <c r="J30" s="727"/>
      <c r="K30" s="727"/>
    </row>
    <row r="31" spans="1:26"/>
  </sheetData>
  <sheetProtection password="CDA0" sheet="1" objects="1" scenarios="1"/>
  <mergeCells count="2">
    <mergeCell ref="A30:K30"/>
    <mergeCell ref="G2:H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04"/>
  <sheetViews>
    <sheetView topLeftCell="A10" workbookViewId="0">
      <selection activeCell="N27" sqref="N27"/>
    </sheetView>
  </sheetViews>
  <sheetFormatPr defaultColWidth="0" defaultRowHeight="15" zeroHeight="1"/>
  <cols>
    <col min="1" max="1" width="9" style="659" customWidth="1"/>
    <col min="2" max="2" width="5.42578125" style="144" bestFit="1" customWidth="1"/>
    <col min="3" max="3" width="7.5703125" style="144" bestFit="1" customWidth="1"/>
    <col min="4" max="4" width="6" style="144" bestFit="1" customWidth="1"/>
    <col min="5" max="5" width="10.42578125" style="660" bestFit="1" customWidth="1"/>
    <col min="6" max="6" width="25" style="661" customWidth="1"/>
    <col min="7" max="7" width="6.28515625" style="662" hidden="1" customWidth="1"/>
    <col min="8" max="8" width="22.42578125" style="661" customWidth="1"/>
    <col min="9" max="9" width="17.42578125" style="144" customWidth="1"/>
    <col min="10" max="11" width="7.7109375" style="144" hidden="1" customWidth="1"/>
    <col min="12" max="12" width="10.42578125" style="663" bestFit="1" customWidth="1"/>
    <col min="13" max="13" width="46.7109375" style="664" customWidth="1"/>
    <col min="14" max="14" width="56.28515625" style="664" bestFit="1" customWidth="1"/>
    <col min="15" max="15" width="16.28515625" style="665" customWidth="1"/>
    <col min="16" max="16" width="16.7109375" style="666" customWidth="1"/>
    <col min="17" max="17" width="11" style="665" bestFit="1" customWidth="1"/>
    <col min="18" max="18" width="48.140625" style="659" bestFit="1" customWidth="1"/>
    <col min="19" max="21" width="9.140625" style="659" customWidth="1"/>
    <col min="22" max="22" width="10" style="664" customWidth="1"/>
    <col min="23" max="31" width="0" style="664" hidden="1" customWidth="1"/>
    <col min="32" max="16384" width="10" style="664" hidden="1"/>
  </cols>
  <sheetData>
    <row r="1" spans="1:21" customFormat="1" ht="52.5" customHeight="1">
      <c r="A1" s="45" t="s">
        <v>834</v>
      </c>
      <c r="B1" s="46" t="s">
        <v>27</v>
      </c>
      <c r="C1" s="46" t="s">
        <v>28</v>
      </c>
      <c r="D1" s="46" t="s">
        <v>29</v>
      </c>
      <c r="E1" s="42" t="s">
        <v>30</v>
      </c>
      <c r="F1" s="45" t="s">
        <v>31</v>
      </c>
      <c r="G1" s="43" t="s">
        <v>32</v>
      </c>
      <c r="H1" s="43" t="s">
        <v>33</v>
      </c>
      <c r="I1" s="46" t="s">
        <v>34</v>
      </c>
      <c r="J1" s="46" t="s">
        <v>35</v>
      </c>
      <c r="K1" s="46" t="s">
        <v>41</v>
      </c>
      <c r="L1" s="42" t="s">
        <v>36</v>
      </c>
      <c r="M1" s="47" t="s">
        <v>831</v>
      </c>
      <c r="N1" s="47" t="s">
        <v>44</v>
      </c>
      <c r="O1" s="48" t="s">
        <v>45</v>
      </c>
      <c r="P1" s="49" t="s">
        <v>46</v>
      </c>
      <c r="Q1" s="48" t="s">
        <v>48</v>
      </c>
      <c r="R1" s="47" t="s">
        <v>49</v>
      </c>
      <c r="S1" s="47" t="s">
        <v>54</v>
      </c>
      <c r="T1" s="47" t="s">
        <v>832</v>
      </c>
      <c r="U1" s="47" t="s">
        <v>833</v>
      </c>
    </row>
    <row r="2" spans="1:21" customFormat="1">
      <c r="A2" s="45">
        <v>1</v>
      </c>
      <c r="B2" s="45">
        <v>2</v>
      </c>
      <c r="C2" s="45">
        <v>3</v>
      </c>
      <c r="D2" s="45">
        <v>4</v>
      </c>
      <c r="E2" s="45">
        <v>5</v>
      </c>
      <c r="F2" s="50">
        <v>6</v>
      </c>
      <c r="G2" s="43">
        <v>7</v>
      </c>
      <c r="H2" s="50">
        <v>8</v>
      </c>
      <c r="I2" s="45">
        <v>9</v>
      </c>
      <c r="J2" s="45">
        <v>10</v>
      </c>
      <c r="K2" s="45">
        <v>11</v>
      </c>
      <c r="L2" s="50">
        <v>10</v>
      </c>
      <c r="M2" s="45">
        <v>13</v>
      </c>
      <c r="N2" s="45">
        <v>14</v>
      </c>
      <c r="O2" s="50">
        <v>15</v>
      </c>
      <c r="P2" s="49">
        <v>16</v>
      </c>
      <c r="Q2" s="50">
        <v>17</v>
      </c>
      <c r="R2" s="45">
        <v>18</v>
      </c>
      <c r="S2" s="45">
        <v>19</v>
      </c>
      <c r="T2" s="45">
        <v>20</v>
      </c>
      <c r="U2" s="45">
        <v>21</v>
      </c>
    </row>
    <row r="3" spans="1:21" customFormat="1">
      <c r="A3" s="51">
        <f>SD!C2</f>
        <v>677</v>
      </c>
      <c r="B3" s="46">
        <f>SD!A2</f>
        <v>1</v>
      </c>
      <c r="C3" s="46" t="str">
        <f>SD!B2</f>
        <v>A</v>
      </c>
      <c r="D3" s="46">
        <f>SD!C2</f>
        <v>677</v>
      </c>
      <c r="E3" s="42">
        <f>SD!D2</f>
        <v>45497</v>
      </c>
      <c r="F3" s="43" t="str">
        <f>SD!E2</f>
        <v>Bhawana</v>
      </c>
      <c r="G3" s="43">
        <f>SD!F2</f>
        <v>0</v>
      </c>
      <c r="H3" s="43" t="str">
        <f>SD!G2</f>
        <v>Revanta Ram</v>
      </c>
      <c r="I3" s="43" t="str">
        <f>SD!H2</f>
        <v>Anju Devi</v>
      </c>
      <c r="J3" s="43" t="str">
        <f>SD!I2</f>
        <v>F</v>
      </c>
      <c r="K3" s="43" t="str">
        <f>SD!O2</f>
        <v>SC</v>
      </c>
      <c r="L3" s="52">
        <f>SD!J2</f>
        <v>43368</v>
      </c>
      <c r="M3" s="53" t="s">
        <v>1118</v>
      </c>
      <c r="N3" s="54" t="str">
        <f>SD!R2</f>
        <v>GOVT. SENIOR SECONDARY SCHOOL DASANA KHURD (219769)</v>
      </c>
      <c r="O3" s="55">
        <f>SD!S2</f>
        <v>8141302602</v>
      </c>
      <c r="P3" s="44">
        <f>SD!T2</f>
        <v>0</v>
      </c>
      <c r="Q3" s="55">
        <f>SD!V2</f>
        <v>8239254728</v>
      </c>
      <c r="R3" s="55" t="str">
        <f>SD!W2</f>
        <v>DASANA KHURD,MAULASAR,DASANA KHURD,341506</v>
      </c>
      <c r="S3" s="55">
        <f>SD!AB2</f>
        <v>6</v>
      </c>
      <c r="T3" s="51">
        <f>B3</f>
        <v>1</v>
      </c>
      <c r="U3" s="51" t="str">
        <f>C3</f>
        <v>A</v>
      </c>
    </row>
    <row r="4" spans="1:21" customFormat="1">
      <c r="A4" s="51">
        <f>SD!C3</f>
        <v>676</v>
      </c>
      <c r="B4" s="46">
        <f>SD!A3</f>
        <v>1</v>
      </c>
      <c r="C4" s="46" t="str">
        <f>SD!B3</f>
        <v>A</v>
      </c>
      <c r="D4" s="46">
        <f>SD!C3</f>
        <v>676</v>
      </c>
      <c r="E4" s="42">
        <f>SD!D3</f>
        <v>45483</v>
      </c>
      <c r="F4" s="43" t="str">
        <f>SD!E3</f>
        <v>Triksha</v>
      </c>
      <c r="G4" s="43">
        <f>SD!F3</f>
        <v>0</v>
      </c>
      <c r="H4" s="43" t="str">
        <f>SD!G3</f>
        <v>Ganesha Ram</v>
      </c>
      <c r="I4" s="43" t="str">
        <f>SD!H3</f>
        <v>Kamla</v>
      </c>
      <c r="J4" s="43" t="str">
        <f>SD!I3</f>
        <v>F</v>
      </c>
      <c r="K4" s="43" t="str">
        <f>SD!O3</f>
        <v>OBC</v>
      </c>
      <c r="L4" s="52">
        <f>SD!J3</f>
        <v>43357</v>
      </c>
      <c r="M4" s="53" t="s">
        <v>1119</v>
      </c>
      <c r="N4" s="54" t="str">
        <f>SD!R3</f>
        <v>GOVT. SENIOR SECONDARY SCHOOL DASANA KHURD (219769)</v>
      </c>
      <c r="O4" s="55">
        <f>SD!S3</f>
        <v>8141302602</v>
      </c>
      <c r="P4" s="44">
        <f>SD!T3</f>
        <v>0</v>
      </c>
      <c r="Q4" s="55">
        <f>SD!V3</f>
        <v>8824401005</v>
      </c>
      <c r="R4" s="55" t="str">
        <f>SD!W3</f>
        <v>VILL DASANA KHURD ,MOLASAR,DASANA KHURD ,341506</v>
      </c>
      <c r="S4" s="55">
        <f>SD!AB3</f>
        <v>6</v>
      </c>
      <c r="T4" s="51">
        <f t="shared" ref="T4:T67" si="0">B4</f>
        <v>1</v>
      </c>
      <c r="U4" s="51" t="str">
        <f t="shared" ref="U4:U67" si="1">C4</f>
        <v>A</v>
      </c>
    </row>
    <row r="5" spans="1:21" customFormat="1">
      <c r="A5" s="51">
        <f>SD!C4</f>
        <v>655</v>
      </c>
      <c r="B5" s="46">
        <f>SD!A4</f>
        <v>2</v>
      </c>
      <c r="C5" s="46" t="str">
        <f>SD!B4</f>
        <v>A</v>
      </c>
      <c r="D5" s="46">
        <f>SD!C4</f>
        <v>655</v>
      </c>
      <c r="E5" s="42">
        <f>SD!D4</f>
        <v>0</v>
      </c>
      <c r="F5" s="43" t="str">
        <f>SD!E4</f>
        <v>Deependra</v>
      </c>
      <c r="G5" s="43">
        <f>SD!F4</f>
        <v>0</v>
      </c>
      <c r="H5" s="43" t="str">
        <f>SD!G4</f>
        <v>Baldeva Ram</v>
      </c>
      <c r="I5" s="43" t="str">
        <f>SD!H4</f>
        <v>Sunita</v>
      </c>
      <c r="J5" s="43" t="str">
        <f>SD!I4</f>
        <v>M</v>
      </c>
      <c r="K5" s="43" t="str">
        <f>SD!O4</f>
        <v>OBC</v>
      </c>
      <c r="L5" s="52">
        <f>SD!J4</f>
        <v>43203</v>
      </c>
      <c r="M5" s="53" t="s">
        <v>1120</v>
      </c>
      <c r="N5" s="54" t="str">
        <f>SD!R4</f>
        <v>GOVT. SENIOR SECONDARY SCHOOL DASANA KHURD (219769)</v>
      </c>
      <c r="O5" s="55">
        <f>SD!S4</f>
        <v>8141302602</v>
      </c>
      <c r="P5" s="44" t="str">
        <f>SD!T4</f>
        <v>XXXX7684</v>
      </c>
      <c r="Q5" s="55">
        <f>SD!V4</f>
        <v>9660615837</v>
      </c>
      <c r="R5" s="55" t="str">
        <f>SD!W4</f>
        <v>DASANA KHURD,MAULASAR, DASANA KHURD,341506</v>
      </c>
      <c r="S5" s="55">
        <f>SD!AB4</f>
        <v>6</v>
      </c>
      <c r="T5" s="51">
        <f t="shared" si="0"/>
        <v>2</v>
      </c>
      <c r="U5" s="51" t="str">
        <f t="shared" si="1"/>
        <v>A</v>
      </c>
    </row>
    <row r="6" spans="1:21" customFormat="1">
      <c r="A6" s="51">
        <f>SD!C5</f>
        <v>667</v>
      </c>
      <c r="B6" s="46">
        <f>SD!A5</f>
        <v>2</v>
      </c>
      <c r="C6" s="46" t="str">
        <f>SD!B5</f>
        <v>A</v>
      </c>
      <c r="D6" s="46">
        <f>SD!C5</f>
        <v>667</v>
      </c>
      <c r="E6" s="42">
        <f>SD!D5</f>
        <v>0</v>
      </c>
      <c r="F6" s="43" t="str">
        <f>SD!E5</f>
        <v>Dhanpriya</v>
      </c>
      <c r="G6" s="43">
        <f>SD!F5</f>
        <v>0</v>
      </c>
      <c r="H6" s="43" t="str">
        <f>SD!G5</f>
        <v>Jitendra Singh</v>
      </c>
      <c r="I6" s="43" t="str">
        <f>SD!H5</f>
        <v>Om Kanwar</v>
      </c>
      <c r="J6" s="43" t="str">
        <f>SD!I5</f>
        <v>F</v>
      </c>
      <c r="K6" s="43" t="str">
        <f>SD!O5</f>
        <v>GEN</v>
      </c>
      <c r="L6" s="52">
        <f>SD!J5</f>
        <v>43170</v>
      </c>
      <c r="M6" s="53" t="s">
        <v>1121</v>
      </c>
      <c r="N6" s="54" t="str">
        <f>SD!R5</f>
        <v>GOVT. SENIOR SECONDARY SCHOOL DASANA KHURD (219769)</v>
      </c>
      <c r="O6" s="55">
        <f>SD!S5</f>
        <v>8141302602</v>
      </c>
      <c r="P6" s="44" t="str">
        <f>SD!T5</f>
        <v>XXXX9217</v>
      </c>
      <c r="Q6" s="55">
        <f>SD!V5</f>
        <v>9588082972</v>
      </c>
      <c r="R6" s="55" t="str">
        <f>SD!W5</f>
        <v>DASANA KHURD,maulasar, DASANA KHURD,341506</v>
      </c>
      <c r="S6" s="55">
        <f>SD!AB5</f>
        <v>6</v>
      </c>
      <c r="T6" s="51">
        <f t="shared" si="0"/>
        <v>2</v>
      </c>
      <c r="U6" s="51" t="str">
        <f t="shared" si="1"/>
        <v>A</v>
      </c>
    </row>
    <row r="7" spans="1:21" customFormat="1">
      <c r="A7" s="51">
        <f>SD!C6</f>
        <v>660</v>
      </c>
      <c r="B7" s="46">
        <f>SD!A6</f>
        <v>2</v>
      </c>
      <c r="C7" s="46" t="str">
        <f>SD!B6</f>
        <v>A</v>
      </c>
      <c r="D7" s="46">
        <f>SD!C6</f>
        <v>660</v>
      </c>
      <c r="E7" s="42">
        <f>SD!D6</f>
        <v>0</v>
      </c>
      <c r="F7" s="43" t="str">
        <f>SD!E6</f>
        <v>DINESH</v>
      </c>
      <c r="G7" s="43">
        <f>SD!F6</f>
        <v>0</v>
      </c>
      <c r="H7" s="43" t="str">
        <f>SD!G6</f>
        <v>NEMA RAM</v>
      </c>
      <c r="I7" s="43" t="str">
        <f>SD!H6</f>
        <v>SUNITA</v>
      </c>
      <c r="J7" s="43" t="str">
        <f>SD!I6</f>
        <v>M</v>
      </c>
      <c r="K7" s="43" t="str">
        <f>SD!O6</f>
        <v>SC</v>
      </c>
      <c r="L7" s="52">
        <f>SD!J6</f>
        <v>43132</v>
      </c>
      <c r="M7" s="53" t="s">
        <v>1122</v>
      </c>
      <c r="N7" s="54" t="str">
        <f>SD!R6</f>
        <v>GOVT. SENIOR SECONDARY SCHOOL DASANA KHURD (219769)</v>
      </c>
      <c r="O7" s="55">
        <f>SD!S6</f>
        <v>8141302602</v>
      </c>
      <c r="P7" s="44" t="str">
        <f>SD!T6</f>
        <v>XXXX4883</v>
      </c>
      <c r="Q7" s="55">
        <f>SD!V6</f>
        <v>9983800626</v>
      </c>
      <c r="R7" s="55" t="str">
        <f>SD!W6</f>
        <v>DASANA KHURD,maulasar, DASANA KHURD,341506</v>
      </c>
      <c r="S7" s="55">
        <f>SD!AB6</f>
        <v>6</v>
      </c>
      <c r="T7" s="51">
        <f t="shared" si="0"/>
        <v>2</v>
      </c>
      <c r="U7" s="51" t="str">
        <f t="shared" si="1"/>
        <v>A</v>
      </c>
    </row>
    <row r="8" spans="1:21" customFormat="1">
      <c r="A8" s="51">
        <f>SD!C7</f>
        <v>656</v>
      </c>
      <c r="B8" s="46">
        <f>SD!A7</f>
        <v>2</v>
      </c>
      <c r="C8" s="46" t="str">
        <f>SD!B7</f>
        <v>A</v>
      </c>
      <c r="D8" s="46">
        <f>SD!C7</f>
        <v>656</v>
      </c>
      <c r="E8" s="42">
        <f>SD!D7</f>
        <v>0</v>
      </c>
      <c r="F8" s="43" t="str">
        <f>SD!E7</f>
        <v>Himesh</v>
      </c>
      <c r="G8" s="43">
        <f>SD!F7</f>
        <v>0</v>
      </c>
      <c r="H8" s="43" t="str">
        <f>SD!G7</f>
        <v>Mangla Ram</v>
      </c>
      <c r="I8" s="43" t="str">
        <f>SD!H7</f>
        <v>Maya Devi</v>
      </c>
      <c r="J8" s="43" t="str">
        <f>SD!I7</f>
        <v>M</v>
      </c>
      <c r="K8" s="43" t="str">
        <f>SD!O7</f>
        <v>SC</v>
      </c>
      <c r="L8" s="52">
        <f>SD!J7</f>
        <v>43239</v>
      </c>
      <c r="M8" s="53" t="s">
        <v>1123</v>
      </c>
      <c r="N8" s="54" t="str">
        <f>SD!R7</f>
        <v>GOVT. SENIOR SECONDARY SCHOOL DASANA KHURD (219769)</v>
      </c>
      <c r="O8" s="55">
        <f>SD!S7</f>
        <v>8141302602</v>
      </c>
      <c r="P8" s="44" t="str">
        <f>SD!T7</f>
        <v>XXXX1299</v>
      </c>
      <c r="Q8" s="55">
        <f>SD!V7</f>
        <v>9587763127</v>
      </c>
      <c r="R8" s="55" t="str">
        <f>SD!W7</f>
        <v>DASANA KHURD,MAULASAR, DASANA KHURD,341506</v>
      </c>
      <c r="S8" s="55">
        <f>SD!AB7</f>
        <v>6</v>
      </c>
      <c r="T8" s="51">
        <f t="shared" si="0"/>
        <v>2</v>
      </c>
      <c r="U8" s="51" t="str">
        <f t="shared" si="1"/>
        <v>A</v>
      </c>
    </row>
    <row r="9" spans="1:21" customFormat="1">
      <c r="A9" s="51">
        <f>SD!C8</f>
        <v>654</v>
      </c>
      <c r="B9" s="46">
        <f>SD!A8</f>
        <v>2</v>
      </c>
      <c r="C9" s="46" t="str">
        <f>SD!B8</f>
        <v>A</v>
      </c>
      <c r="D9" s="46">
        <f>SD!C8</f>
        <v>654</v>
      </c>
      <c r="E9" s="42">
        <f>SD!D8</f>
        <v>0</v>
      </c>
      <c r="F9" s="43" t="str">
        <f>SD!E8</f>
        <v>Kanishka</v>
      </c>
      <c r="G9" s="43">
        <f>SD!F8</f>
        <v>0</v>
      </c>
      <c r="H9" s="43" t="str">
        <f>SD!G8</f>
        <v>Kisana Ram</v>
      </c>
      <c r="I9" s="43" t="str">
        <f>SD!H8</f>
        <v>Usha Devi</v>
      </c>
      <c r="J9" s="43" t="str">
        <f>SD!I8</f>
        <v>F</v>
      </c>
      <c r="K9" s="43" t="str">
        <f>SD!O8</f>
        <v>OBC</v>
      </c>
      <c r="L9" s="52">
        <f>SD!J8</f>
        <v>43211</v>
      </c>
      <c r="M9" s="53" t="s">
        <v>1124</v>
      </c>
      <c r="N9" s="54" t="str">
        <f>SD!R8</f>
        <v>GOVT. SENIOR SECONDARY SCHOOL DASANA KHURD (219769)</v>
      </c>
      <c r="O9" s="55">
        <f>SD!S8</f>
        <v>8141302602</v>
      </c>
      <c r="P9" s="44" t="str">
        <f>SD!T8</f>
        <v>XXXX6229</v>
      </c>
      <c r="Q9" s="55">
        <f>SD!V8</f>
        <v>9649970447</v>
      </c>
      <c r="R9" s="55" t="str">
        <f>SD!W8</f>
        <v>DASANA KHURD,MAULASAR, DASANA KHURD,341506</v>
      </c>
      <c r="S9" s="55">
        <f>SD!AB8</f>
        <v>6</v>
      </c>
      <c r="T9" s="51">
        <f t="shared" si="0"/>
        <v>2</v>
      </c>
      <c r="U9" s="51" t="str">
        <f t="shared" si="1"/>
        <v>A</v>
      </c>
    </row>
    <row r="10" spans="1:21" customFormat="1">
      <c r="A10" s="51">
        <f>SD!C9</f>
        <v>670</v>
      </c>
      <c r="B10" s="46">
        <f>SD!A9</f>
        <v>2</v>
      </c>
      <c r="C10" s="46" t="str">
        <f>SD!B9</f>
        <v>A</v>
      </c>
      <c r="D10" s="46">
        <f>SD!C9</f>
        <v>670</v>
      </c>
      <c r="E10" s="42">
        <f>SD!D9</f>
        <v>0</v>
      </c>
      <c r="F10" s="43" t="str">
        <f>SD!E9</f>
        <v>Lilesh Rayka</v>
      </c>
      <c r="G10" s="43">
        <f>SD!F9</f>
        <v>0</v>
      </c>
      <c r="H10" s="43" t="str">
        <f>SD!G9</f>
        <v>Bhimraj Rebari</v>
      </c>
      <c r="I10" s="43" t="str">
        <f>SD!H9</f>
        <v>Sita Devi</v>
      </c>
      <c r="J10" s="43" t="str">
        <f>SD!I9</f>
        <v>M</v>
      </c>
      <c r="K10" s="43" t="str">
        <f>SD!O9</f>
        <v>SBC</v>
      </c>
      <c r="L10" s="52">
        <f>SD!J9</f>
        <v>43003</v>
      </c>
      <c r="M10" s="53" t="s">
        <v>1050</v>
      </c>
      <c r="N10" s="54" t="str">
        <f>SD!R9</f>
        <v>GOVT. SENIOR SECONDARY SCHOOL DASANA KHURD (219769)</v>
      </c>
      <c r="O10" s="55">
        <f>SD!S9</f>
        <v>8141302602</v>
      </c>
      <c r="P10" s="44" t="str">
        <f>SD!T9</f>
        <v>XXXX2614</v>
      </c>
      <c r="Q10" s="55">
        <f>SD!V9</f>
        <v>9351563329</v>
      </c>
      <c r="R10" s="55" t="str">
        <f>SD!W9</f>
        <v>DASANA KHURD,maulasar, DASANA KHURD,341506</v>
      </c>
      <c r="S10" s="55">
        <f>SD!AB9</f>
        <v>7</v>
      </c>
      <c r="T10" s="51">
        <f t="shared" si="0"/>
        <v>2</v>
      </c>
      <c r="U10" s="51" t="str">
        <f t="shared" si="1"/>
        <v>A</v>
      </c>
    </row>
    <row r="11" spans="1:21" customFormat="1">
      <c r="A11" s="51">
        <f>SD!C10</f>
        <v>659</v>
      </c>
      <c r="B11" s="46">
        <f>SD!A10</f>
        <v>2</v>
      </c>
      <c r="C11" s="46" t="str">
        <f>SD!B10</f>
        <v>A</v>
      </c>
      <c r="D11" s="46">
        <f>SD!C10</f>
        <v>659</v>
      </c>
      <c r="E11" s="42">
        <f>SD!D10</f>
        <v>0</v>
      </c>
      <c r="F11" s="43" t="str">
        <f>SD!E10</f>
        <v>MANJU</v>
      </c>
      <c r="G11" s="43">
        <f>SD!F10</f>
        <v>0</v>
      </c>
      <c r="H11" s="43" t="str">
        <f>SD!G10</f>
        <v>OM PRAKASH</v>
      </c>
      <c r="I11" s="43" t="str">
        <f>SD!H10</f>
        <v>BIMLA</v>
      </c>
      <c r="J11" s="43" t="str">
        <f>SD!I10</f>
        <v>F</v>
      </c>
      <c r="K11" s="43" t="str">
        <f>SD!O10</f>
        <v>SC</v>
      </c>
      <c r="L11" s="52">
        <f>SD!J10</f>
        <v>42641</v>
      </c>
      <c r="M11" s="53" t="s">
        <v>1051</v>
      </c>
      <c r="N11" s="54" t="str">
        <f>SD!R10</f>
        <v>GOVT. SENIOR SECONDARY SCHOOL DASANA KHURD (219769)</v>
      </c>
      <c r="O11" s="55">
        <f>SD!S10</f>
        <v>8141302602</v>
      </c>
      <c r="P11" s="44" t="str">
        <f>SD!T10</f>
        <v>XXXX4514</v>
      </c>
      <c r="Q11" s="55">
        <f>SD!V10</f>
        <v>8078673338</v>
      </c>
      <c r="R11" s="55" t="str">
        <f>SD!W10</f>
        <v>Omprakash,Molasar,Aakoda,341506</v>
      </c>
      <c r="S11" s="55">
        <f>SD!AB10</f>
        <v>8</v>
      </c>
      <c r="T11" s="51">
        <f t="shared" si="0"/>
        <v>2</v>
      </c>
      <c r="U11" s="51" t="str">
        <f t="shared" si="1"/>
        <v>A</v>
      </c>
    </row>
    <row r="12" spans="1:21" customFormat="1">
      <c r="A12" s="51">
        <f>SD!C11</f>
        <v>674</v>
      </c>
      <c r="B12" s="46">
        <f>SD!A11</f>
        <v>2</v>
      </c>
      <c r="C12" s="46" t="str">
        <f>SD!B11</f>
        <v>A</v>
      </c>
      <c r="D12" s="46">
        <f>SD!C11</f>
        <v>674</v>
      </c>
      <c r="E12" s="42">
        <f>SD!D11</f>
        <v>0</v>
      </c>
      <c r="F12" s="43" t="str">
        <f>SD!E11</f>
        <v>Minakshi Jangid</v>
      </c>
      <c r="G12" s="43">
        <f>SD!F11</f>
        <v>0</v>
      </c>
      <c r="H12" s="43" t="str">
        <f>SD!G11</f>
        <v>Parmeshwar Jangid</v>
      </c>
      <c r="I12" s="43" t="str">
        <f>SD!H11</f>
        <v>Anita Jangir</v>
      </c>
      <c r="J12" s="43" t="str">
        <f>SD!I11</f>
        <v>F</v>
      </c>
      <c r="K12" s="43" t="str">
        <f>SD!O11</f>
        <v>OBC</v>
      </c>
      <c r="L12" s="52">
        <f>SD!J11</f>
        <v>43297</v>
      </c>
      <c r="M12" s="53" t="s">
        <v>1052</v>
      </c>
      <c r="N12" s="54" t="str">
        <f>SD!R11</f>
        <v>GOVT. SENIOR SECONDARY SCHOOL DASANA KHURD (219769)</v>
      </c>
      <c r="O12" s="55">
        <f>SD!S11</f>
        <v>8141302602</v>
      </c>
      <c r="P12" s="44" t="str">
        <f>SD!T11</f>
        <v>XXXX5700</v>
      </c>
      <c r="Q12" s="55">
        <f>SD!V11</f>
        <v>9649974884</v>
      </c>
      <c r="R12" s="55" t="str">
        <f>SD!W11</f>
        <v>DASANA KHURD,maulasar, DASANA KHURD,341506</v>
      </c>
      <c r="S12" s="55">
        <f>SD!AB11</f>
        <v>6</v>
      </c>
      <c r="T12" s="51">
        <f t="shared" si="0"/>
        <v>2</v>
      </c>
      <c r="U12" s="51" t="str">
        <f t="shared" si="1"/>
        <v>A</v>
      </c>
    </row>
    <row r="13" spans="1:21" customFormat="1">
      <c r="A13" s="51">
        <f>SD!C12</f>
        <v>653</v>
      </c>
      <c r="B13" s="46">
        <f>SD!A12</f>
        <v>2</v>
      </c>
      <c r="C13" s="46" t="str">
        <f>SD!B12</f>
        <v>A</v>
      </c>
      <c r="D13" s="46">
        <f>SD!C12</f>
        <v>653</v>
      </c>
      <c r="E13" s="42">
        <f>SD!D12</f>
        <v>0</v>
      </c>
      <c r="F13" s="43" t="str">
        <f>SD!E12</f>
        <v>Rohit</v>
      </c>
      <c r="G13" s="43">
        <f>SD!F12</f>
        <v>0</v>
      </c>
      <c r="H13" s="43" t="str">
        <f>SD!G12</f>
        <v>Radheshyam</v>
      </c>
      <c r="I13" s="43" t="str">
        <f>SD!H12</f>
        <v>Suman</v>
      </c>
      <c r="J13" s="43" t="str">
        <f>SD!I12</f>
        <v>M</v>
      </c>
      <c r="K13" s="43" t="str">
        <f>SD!O12</f>
        <v>OBC</v>
      </c>
      <c r="L13" s="52">
        <f>SD!J12</f>
        <v>42782</v>
      </c>
      <c r="M13" s="53" t="s">
        <v>1053</v>
      </c>
      <c r="N13" s="54" t="str">
        <f>SD!R12</f>
        <v>GOVT. SENIOR SECONDARY SCHOOL DASANA KHURD (219769)</v>
      </c>
      <c r="O13" s="55">
        <f>SD!S12</f>
        <v>8141302602</v>
      </c>
      <c r="P13" s="44">
        <f>SD!T12</f>
        <v>0</v>
      </c>
      <c r="Q13" s="55">
        <f>SD!V12</f>
        <v>8306697438</v>
      </c>
      <c r="R13" s="55" t="str">
        <f>SD!W12</f>
        <v>DASANA KHURD,MAULASAR,DASANA KHURD,341506</v>
      </c>
      <c r="S13" s="55">
        <f>SD!AB12</f>
        <v>7</v>
      </c>
      <c r="T13" s="51">
        <f t="shared" si="0"/>
        <v>2</v>
      </c>
      <c r="U13" s="51" t="str">
        <f t="shared" si="1"/>
        <v>A</v>
      </c>
    </row>
    <row r="14" spans="1:21" customFormat="1">
      <c r="A14" s="51">
        <f>SD!C13</f>
        <v>657</v>
      </c>
      <c r="B14" s="46">
        <f>SD!A13</f>
        <v>2</v>
      </c>
      <c r="C14" s="46" t="str">
        <f>SD!B13</f>
        <v>A</v>
      </c>
      <c r="D14" s="46">
        <f>SD!C13</f>
        <v>657</v>
      </c>
      <c r="E14" s="42">
        <f>SD!D13</f>
        <v>0</v>
      </c>
      <c r="F14" s="43" t="str">
        <f>SD!E13</f>
        <v>Sonakshi</v>
      </c>
      <c r="G14" s="43">
        <f>SD!F13</f>
        <v>0</v>
      </c>
      <c r="H14" s="43" t="str">
        <f>SD!G13</f>
        <v>Gyana Ram</v>
      </c>
      <c r="I14" s="43" t="str">
        <f>SD!H13</f>
        <v>Guddi</v>
      </c>
      <c r="J14" s="43" t="str">
        <f>SD!I13</f>
        <v>F</v>
      </c>
      <c r="K14" s="43" t="str">
        <f>SD!O13</f>
        <v>OBC</v>
      </c>
      <c r="L14" s="52">
        <f>SD!J13</f>
        <v>43229</v>
      </c>
      <c r="M14" s="53" t="s">
        <v>1054</v>
      </c>
      <c r="N14" s="54" t="str">
        <f>SD!R13</f>
        <v>GOVT. SENIOR SECONDARY SCHOOL DASANA KHURD (219769)</v>
      </c>
      <c r="O14" s="55">
        <f>SD!S13</f>
        <v>8141302602</v>
      </c>
      <c r="P14" s="44" t="str">
        <f>SD!T13</f>
        <v>XXXX4041</v>
      </c>
      <c r="Q14" s="55">
        <f>SD!V13</f>
        <v>9672325154</v>
      </c>
      <c r="R14" s="55" t="str">
        <f>SD!W13</f>
        <v>DASANA KHURD,maulasar, DASANA KHURD,341506</v>
      </c>
      <c r="S14" s="55">
        <f>SD!AB13</f>
        <v>6</v>
      </c>
      <c r="T14" s="51">
        <f t="shared" si="0"/>
        <v>2</v>
      </c>
      <c r="U14" s="51" t="str">
        <f t="shared" si="1"/>
        <v>A</v>
      </c>
    </row>
    <row r="15" spans="1:21" customFormat="1">
      <c r="A15" s="51">
        <f>SD!C14</f>
        <v>675</v>
      </c>
      <c r="B15" s="46">
        <f>SD!A14</f>
        <v>2</v>
      </c>
      <c r="C15" s="46" t="str">
        <f>SD!B14</f>
        <v>A</v>
      </c>
      <c r="D15" s="46">
        <f>SD!C14</f>
        <v>675</v>
      </c>
      <c r="E15" s="42">
        <f>SD!D14</f>
        <v>0</v>
      </c>
      <c r="F15" s="43" t="str">
        <f>SD!E14</f>
        <v>Sunita</v>
      </c>
      <c r="G15" s="43">
        <f>SD!F14</f>
        <v>0</v>
      </c>
      <c r="H15" s="43" t="str">
        <f>SD!G14</f>
        <v>Raju Ram</v>
      </c>
      <c r="I15" s="43" t="str">
        <f>SD!H14</f>
        <v>Munni</v>
      </c>
      <c r="J15" s="43" t="str">
        <f>SD!I14</f>
        <v>F</v>
      </c>
      <c r="K15" s="43" t="str">
        <f>SD!O14</f>
        <v>SC</v>
      </c>
      <c r="L15" s="52">
        <f>SD!J14</f>
        <v>43267</v>
      </c>
      <c r="M15" s="53" t="s">
        <v>1055</v>
      </c>
      <c r="N15" s="54" t="str">
        <f>SD!R14</f>
        <v>GOVT. SENIOR SECONDARY SCHOOL DASANA KHURD (219769)</v>
      </c>
      <c r="O15" s="55">
        <f>SD!S14</f>
        <v>8141302602</v>
      </c>
      <c r="P15" s="44" t="str">
        <f>SD!T14</f>
        <v>XXXX3773</v>
      </c>
      <c r="Q15" s="55">
        <f>SD!V14</f>
        <v>9983611410</v>
      </c>
      <c r="R15" s="55" t="str">
        <f>SD!W14</f>
        <v>DASANA KHURD,maulasar, DASANA KHURD,341506</v>
      </c>
      <c r="S15" s="55">
        <f>SD!AB14</f>
        <v>6</v>
      </c>
      <c r="T15" s="51">
        <f t="shared" si="0"/>
        <v>2</v>
      </c>
      <c r="U15" s="51" t="str">
        <f t="shared" si="1"/>
        <v>A</v>
      </c>
    </row>
    <row r="16" spans="1:21" customFormat="1">
      <c r="A16" s="51">
        <f>SD!C15</f>
        <v>658</v>
      </c>
      <c r="B16" s="46">
        <f>SD!A15</f>
        <v>2</v>
      </c>
      <c r="C16" s="46" t="str">
        <f>SD!B15</f>
        <v>A</v>
      </c>
      <c r="D16" s="46">
        <f>SD!C15</f>
        <v>658</v>
      </c>
      <c r="E16" s="42">
        <f>SD!D15</f>
        <v>0</v>
      </c>
      <c r="F16" s="43" t="str">
        <f>SD!E15</f>
        <v>Virendra Singh</v>
      </c>
      <c r="G16" s="43">
        <f>SD!F15</f>
        <v>0</v>
      </c>
      <c r="H16" s="43" t="str">
        <f>SD!G15</f>
        <v>Raju Singh</v>
      </c>
      <c r="I16" s="43" t="str">
        <f>SD!H15</f>
        <v>Sunita Kanwar</v>
      </c>
      <c r="J16" s="43" t="str">
        <f>SD!I15</f>
        <v>M</v>
      </c>
      <c r="K16" s="43" t="str">
        <f>SD!O15</f>
        <v>OBC</v>
      </c>
      <c r="L16" s="52">
        <f>SD!J15</f>
        <v>43292</v>
      </c>
      <c r="M16" s="53" t="s">
        <v>1056</v>
      </c>
      <c r="N16" s="54" t="str">
        <f>SD!R15</f>
        <v>GOVT. SENIOR SECONDARY SCHOOL DASANA KHURD (219769)</v>
      </c>
      <c r="O16" s="55">
        <f>SD!S15</f>
        <v>8141302602</v>
      </c>
      <c r="P16" s="44" t="str">
        <f>SD!T15</f>
        <v>XXXX4676</v>
      </c>
      <c r="Q16" s="55">
        <f>SD!V15</f>
        <v>9057277701</v>
      </c>
      <c r="R16" s="55" t="str">
        <f>SD!W15</f>
        <v>DASANA KHURD,maulasar, DASANA KHURD,341506</v>
      </c>
      <c r="S16" s="55">
        <f>SD!AB15</f>
        <v>6</v>
      </c>
      <c r="T16" s="51">
        <f t="shared" si="0"/>
        <v>2</v>
      </c>
      <c r="U16" s="51" t="str">
        <f t="shared" si="1"/>
        <v>A</v>
      </c>
    </row>
    <row r="17" spans="1:21" customFormat="1">
      <c r="A17" s="51">
        <f>SD!C16</f>
        <v>640</v>
      </c>
      <c r="B17" s="46">
        <f>SD!A16</f>
        <v>3</v>
      </c>
      <c r="C17" s="46" t="str">
        <f>SD!B16</f>
        <v>A</v>
      </c>
      <c r="D17" s="46">
        <f>SD!C16</f>
        <v>640</v>
      </c>
      <c r="E17" s="42">
        <f>SD!D16</f>
        <v>0</v>
      </c>
      <c r="F17" s="43" t="str">
        <f>SD!E16</f>
        <v>Akash</v>
      </c>
      <c r="G17" s="43">
        <f>SD!F16</f>
        <v>0</v>
      </c>
      <c r="H17" s="43" t="str">
        <f>SD!G16</f>
        <v>Renwtaram Nayak</v>
      </c>
      <c r="I17" s="43" t="str">
        <f>SD!H16</f>
        <v>Anju</v>
      </c>
      <c r="J17" s="43" t="str">
        <f>SD!I16</f>
        <v>M</v>
      </c>
      <c r="K17" s="43" t="str">
        <f>SD!O16</f>
        <v>SC</v>
      </c>
      <c r="L17" s="52">
        <f>SD!J16</f>
        <v>42679</v>
      </c>
      <c r="M17" s="53" t="s">
        <v>1057</v>
      </c>
      <c r="N17" s="54" t="str">
        <f>SD!R16</f>
        <v>GOVT. SENIOR SECONDARY SCHOOL DASANA KHURD (219769)</v>
      </c>
      <c r="O17" s="55">
        <f>SD!S16</f>
        <v>8141302602</v>
      </c>
      <c r="P17" s="44">
        <f>SD!T16</f>
        <v>0</v>
      </c>
      <c r="Q17" s="55">
        <f>SD!V16</f>
        <v>8239254728</v>
      </c>
      <c r="R17" s="55" t="str">
        <f>SD!W16</f>
        <v>DASANA KHURD ,MOLASAR ,DASANA KHURD ,341506</v>
      </c>
      <c r="S17" s="55">
        <f>SD!AB16</f>
        <v>8</v>
      </c>
      <c r="T17" s="51">
        <f t="shared" si="0"/>
        <v>3</v>
      </c>
      <c r="U17" s="51" t="str">
        <f t="shared" si="1"/>
        <v>A</v>
      </c>
    </row>
    <row r="18" spans="1:21" customFormat="1">
      <c r="A18" s="51">
        <f>SD!C17</f>
        <v>668</v>
      </c>
      <c r="B18" s="46">
        <f>SD!A17</f>
        <v>3</v>
      </c>
      <c r="C18" s="46" t="str">
        <f>SD!B17</f>
        <v>A</v>
      </c>
      <c r="D18" s="46">
        <f>SD!C17</f>
        <v>668</v>
      </c>
      <c r="E18" s="42">
        <f>SD!D17</f>
        <v>0</v>
      </c>
      <c r="F18" s="43" t="str">
        <f>SD!E17</f>
        <v>Bajrang Deru</v>
      </c>
      <c r="G18" s="43">
        <f>SD!F17</f>
        <v>0</v>
      </c>
      <c r="H18" s="43" t="str">
        <f>SD!G17</f>
        <v>Sinjara Ram</v>
      </c>
      <c r="I18" s="43" t="str">
        <f>SD!H17</f>
        <v>Parmeshvari</v>
      </c>
      <c r="J18" s="43" t="str">
        <f>SD!I17</f>
        <v>M</v>
      </c>
      <c r="K18" s="43" t="str">
        <f>SD!O17</f>
        <v>OBC</v>
      </c>
      <c r="L18" s="52">
        <f>SD!J17</f>
        <v>42639</v>
      </c>
      <c r="M18" s="53" t="s">
        <v>1058</v>
      </c>
      <c r="N18" s="54" t="str">
        <f>SD!R17</f>
        <v>GOVT. SENIOR SECONDARY SCHOOL DASANA KHURD (219769)</v>
      </c>
      <c r="O18" s="55">
        <f>SD!S17</f>
        <v>8141302602</v>
      </c>
      <c r="P18" s="44" t="str">
        <f>SD!T17</f>
        <v>XXXX3178</v>
      </c>
      <c r="Q18" s="55">
        <f>SD!V17</f>
        <v>7665408139</v>
      </c>
      <c r="R18" s="55" t="str">
        <f>SD!W17</f>
        <v>KESARPURA,MAULASAR,KESARPURA,341506</v>
      </c>
      <c r="S18" s="55">
        <f>SD!AB17</f>
        <v>8</v>
      </c>
      <c r="T18" s="51">
        <f t="shared" si="0"/>
        <v>3</v>
      </c>
      <c r="U18" s="51" t="str">
        <f t="shared" si="1"/>
        <v>A</v>
      </c>
    </row>
    <row r="19" spans="1:21" customFormat="1">
      <c r="A19" s="51">
        <f>SD!C18</f>
        <v>624</v>
      </c>
      <c r="B19" s="46">
        <f>SD!A18</f>
        <v>3</v>
      </c>
      <c r="C19" s="46" t="str">
        <f>SD!B18</f>
        <v>A</v>
      </c>
      <c r="D19" s="46">
        <f>SD!C18</f>
        <v>624</v>
      </c>
      <c r="E19" s="42">
        <f>SD!D18</f>
        <v>0</v>
      </c>
      <c r="F19" s="43" t="str">
        <f>SD!E18</f>
        <v>Bheru Ram</v>
      </c>
      <c r="G19" s="43">
        <f>SD!F18</f>
        <v>0</v>
      </c>
      <c r="H19" s="43" t="str">
        <f>SD!G18</f>
        <v>Hansraj</v>
      </c>
      <c r="I19" s="43" t="str">
        <f>SD!H18</f>
        <v>Sanju Devi</v>
      </c>
      <c r="J19" s="43" t="str">
        <f>SD!I18</f>
        <v>M</v>
      </c>
      <c r="K19" s="43" t="str">
        <f>SD!O18</f>
        <v>OBC</v>
      </c>
      <c r="L19" s="52">
        <f>SD!J18</f>
        <v>42879</v>
      </c>
      <c r="M19" s="53" t="s">
        <v>1059</v>
      </c>
      <c r="N19" s="54" t="str">
        <f>SD!R18</f>
        <v>GOVT. SENIOR SECONDARY SCHOOL DASANA KHURD (219769)</v>
      </c>
      <c r="O19" s="55">
        <f>SD!S18</f>
        <v>8141302602</v>
      </c>
      <c r="P19" s="44" t="str">
        <f>SD!T18</f>
        <v>XXXX3815</v>
      </c>
      <c r="Q19" s="55">
        <f>SD!V18</f>
        <v>9549096610</v>
      </c>
      <c r="R19" s="55" t="str">
        <f>SD!W18</f>
        <v>DASANA KHURD ,MOLASAR,DASANA KHURD ,341506</v>
      </c>
      <c r="S19" s="55">
        <f>SD!AB18</f>
        <v>7</v>
      </c>
      <c r="T19" s="51">
        <f t="shared" si="0"/>
        <v>3</v>
      </c>
      <c r="U19" s="51" t="str">
        <f t="shared" si="1"/>
        <v>A</v>
      </c>
    </row>
    <row r="20" spans="1:21" customFormat="1">
      <c r="A20" s="51">
        <f>SD!C19</f>
        <v>673</v>
      </c>
      <c r="B20" s="46">
        <f>SD!A19</f>
        <v>3</v>
      </c>
      <c r="C20" s="46" t="str">
        <f>SD!B19</f>
        <v>A</v>
      </c>
      <c r="D20" s="46">
        <f>SD!C19</f>
        <v>673</v>
      </c>
      <c r="E20" s="42">
        <f>SD!D19</f>
        <v>0</v>
      </c>
      <c r="F20" s="43" t="str">
        <f>SD!E19</f>
        <v>Bhupendra</v>
      </c>
      <c r="G20" s="43">
        <f>SD!F19</f>
        <v>0</v>
      </c>
      <c r="H20" s="43" t="str">
        <f>SD!G19</f>
        <v>Harji Ram Mahala</v>
      </c>
      <c r="I20" s="43" t="str">
        <f>SD!H19</f>
        <v>Dimpal Kumari</v>
      </c>
      <c r="J20" s="43" t="str">
        <f>SD!I19</f>
        <v>M</v>
      </c>
      <c r="K20" s="43" t="str">
        <f>SD!O19</f>
        <v>OBC</v>
      </c>
      <c r="L20" s="52">
        <f>SD!J19</f>
        <v>42952</v>
      </c>
      <c r="M20" s="53" t="s">
        <v>1060</v>
      </c>
      <c r="N20" s="54" t="str">
        <f>SD!R19</f>
        <v>GOVT. SENIOR SECONDARY SCHOOL DASANA KHURD (219769)</v>
      </c>
      <c r="O20" s="55">
        <f>SD!S19</f>
        <v>8141302602</v>
      </c>
      <c r="P20" s="44" t="str">
        <f>SD!T19</f>
        <v>XXXX5578</v>
      </c>
      <c r="Q20" s="55">
        <f>SD!V19</f>
        <v>9549988714</v>
      </c>
      <c r="R20" s="55" t="str">
        <f>SD!W19</f>
        <v>DASANA KHURD,MAULASAR,DASANA KHURD,341506</v>
      </c>
      <c r="S20" s="55">
        <f>SD!AB19</f>
        <v>7</v>
      </c>
      <c r="T20" s="51">
        <f t="shared" si="0"/>
        <v>3</v>
      </c>
      <c r="U20" s="51" t="str">
        <f t="shared" si="1"/>
        <v>A</v>
      </c>
    </row>
    <row r="21" spans="1:21" customFormat="1">
      <c r="A21" s="51">
        <f>SD!C20</f>
        <v>619</v>
      </c>
      <c r="B21" s="46">
        <f>SD!A20</f>
        <v>3</v>
      </c>
      <c r="C21" s="46" t="str">
        <f>SD!B20</f>
        <v>A</v>
      </c>
      <c r="D21" s="46">
        <f>SD!C20</f>
        <v>619</v>
      </c>
      <c r="E21" s="42">
        <f>SD!D20</f>
        <v>0</v>
      </c>
      <c r="F21" s="43" t="str">
        <f>SD!E20</f>
        <v>Deepak Bhati</v>
      </c>
      <c r="G21" s="43">
        <f>SD!F20</f>
        <v>0</v>
      </c>
      <c r="H21" s="43" t="str">
        <f>SD!G20</f>
        <v>Ashok</v>
      </c>
      <c r="I21" s="43" t="str">
        <f>SD!H20</f>
        <v>Ragani Devi</v>
      </c>
      <c r="J21" s="43" t="str">
        <f>SD!I20</f>
        <v>M</v>
      </c>
      <c r="K21" s="43" t="str">
        <f>SD!O20</f>
        <v>SC</v>
      </c>
      <c r="L21" s="52">
        <f>SD!J20</f>
        <v>42790</v>
      </c>
      <c r="M21" s="53" t="s">
        <v>1061</v>
      </c>
      <c r="N21" s="54" t="str">
        <f>SD!R20</f>
        <v>GOVT. SENIOR SECONDARY SCHOOL DASANA KHURD (219769)</v>
      </c>
      <c r="O21" s="55">
        <f>SD!S20</f>
        <v>8141302602</v>
      </c>
      <c r="P21" s="44" t="str">
        <f>SD!T20</f>
        <v>XXXX5512</v>
      </c>
      <c r="Q21" s="55">
        <f>SD!V20</f>
        <v>9358093519</v>
      </c>
      <c r="R21" s="55" t="str">
        <f>SD!W20</f>
        <v>DASANA KHURD ,MOLASAR ,DASANA KHURD ,341506</v>
      </c>
      <c r="S21" s="55">
        <f>SD!AB20</f>
        <v>7</v>
      </c>
      <c r="T21" s="51">
        <f t="shared" si="0"/>
        <v>3</v>
      </c>
      <c r="U21" s="51" t="str">
        <f t="shared" si="1"/>
        <v>A</v>
      </c>
    </row>
    <row r="22" spans="1:21" customFormat="1">
      <c r="A22" s="51">
        <f>SD!C21</f>
        <v>620</v>
      </c>
      <c r="B22" s="46">
        <f>SD!A21</f>
        <v>3</v>
      </c>
      <c r="C22" s="46" t="str">
        <f>SD!B21</f>
        <v>A</v>
      </c>
      <c r="D22" s="46">
        <f>SD!C21</f>
        <v>620</v>
      </c>
      <c r="E22" s="42">
        <f>SD!D21</f>
        <v>0</v>
      </c>
      <c r="F22" s="43" t="str">
        <f>SD!E21</f>
        <v>Gajendra</v>
      </c>
      <c r="G22" s="43">
        <f>SD!F21</f>
        <v>0</v>
      </c>
      <c r="H22" s="43" t="str">
        <f>SD!G21</f>
        <v>Pema Ram</v>
      </c>
      <c r="I22" s="43" t="str">
        <f>SD!H21</f>
        <v>Sayari Devi</v>
      </c>
      <c r="J22" s="43" t="str">
        <f>SD!I21</f>
        <v>M</v>
      </c>
      <c r="K22" s="43" t="str">
        <f>SD!O21</f>
        <v>SC</v>
      </c>
      <c r="L22" s="52">
        <f>SD!J21</f>
        <v>42005</v>
      </c>
      <c r="M22" s="53" t="s">
        <v>1062</v>
      </c>
      <c r="N22" s="54" t="str">
        <f>SD!R21</f>
        <v>GOVT. SENIOR SECONDARY SCHOOL DASANA KHURD (219769)</v>
      </c>
      <c r="O22" s="55">
        <f>SD!S21</f>
        <v>8141302602</v>
      </c>
      <c r="P22" s="44" t="str">
        <f>SD!T21</f>
        <v>XXXX5521</v>
      </c>
      <c r="Q22" s="55">
        <f>SD!V21</f>
        <v>9587557276</v>
      </c>
      <c r="R22" s="55" t="str">
        <f>SD!W21</f>
        <v>DASANA KHURD ,MOLASAR ,DASANA KHURD ,341506</v>
      </c>
      <c r="S22" s="55">
        <f>SD!AB21</f>
        <v>9</v>
      </c>
      <c r="T22" s="51">
        <f t="shared" si="0"/>
        <v>3</v>
      </c>
      <c r="U22" s="51" t="str">
        <f t="shared" si="1"/>
        <v>A</v>
      </c>
    </row>
    <row r="23" spans="1:21" customFormat="1">
      <c r="A23" s="51">
        <f>SD!C22</f>
        <v>651</v>
      </c>
      <c r="B23" s="46">
        <f>SD!A22</f>
        <v>3</v>
      </c>
      <c r="C23" s="46" t="str">
        <f>SD!B22</f>
        <v>A</v>
      </c>
      <c r="D23" s="46">
        <f>SD!C22</f>
        <v>651</v>
      </c>
      <c r="E23" s="42">
        <f>SD!D22</f>
        <v>0</v>
      </c>
      <c r="F23" s="43" t="str">
        <f>SD!E22</f>
        <v>Kavita</v>
      </c>
      <c r="G23" s="43">
        <f>SD!F22</f>
        <v>0</v>
      </c>
      <c r="H23" s="43" t="str">
        <f>SD!G22</f>
        <v>Jetha Ram</v>
      </c>
      <c r="I23" s="43" t="str">
        <f>SD!H22</f>
        <v>Chhoti Devi</v>
      </c>
      <c r="J23" s="43" t="str">
        <f>SD!I22</f>
        <v>F</v>
      </c>
      <c r="K23" s="43" t="str">
        <f>SD!O22</f>
        <v>SC</v>
      </c>
      <c r="L23" s="52">
        <f>SD!J22</f>
        <v>42868</v>
      </c>
      <c r="M23" s="53" t="s">
        <v>1063</v>
      </c>
      <c r="N23" s="54" t="str">
        <f>SD!R22</f>
        <v>GOVT. SENIOR SECONDARY SCHOOL DASANA KHURD (219769)</v>
      </c>
      <c r="O23" s="55">
        <f>SD!S22</f>
        <v>8141302602</v>
      </c>
      <c r="P23" s="44" t="str">
        <f>SD!T22</f>
        <v>XXXX9908</v>
      </c>
      <c r="Q23" s="55">
        <f>SD!V22</f>
        <v>7878863629</v>
      </c>
      <c r="R23" s="55" t="str">
        <f>SD!W22</f>
        <v>VILLAGE DASANA KHURD,MOLASAR,DASANA KHURD,341506</v>
      </c>
      <c r="S23" s="55">
        <f>SD!AB22</f>
        <v>7</v>
      </c>
      <c r="T23" s="51">
        <f t="shared" si="0"/>
        <v>3</v>
      </c>
      <c r="U23" s="51" t="str">
        <f t="shared" si="1"/>
        <v>A</v>
      </c>
    </row>
    <row r="24" spans="1:21" customFormat="1">
      <c r="A24" s="51">
        <f>SD!C23</f>
        <v>666</v>
      </c>
      <c r="B24" s="46">
        <f>SD!A23</f>
        <v>3</v>
      </c>
      <c r="C24" s="46" t="str">
        <f>SD!B23</f>
        <v>A</v>
      </c>
      <c r="D24" s="46">
        <f>SD!C23</f>
        <v>666</v>
      </c>
      <c r="E24" s="42">
        <f>SD!D23</f>
        <v>0</v>
      </c>
      <c r="F24" s="43" t="str">
        <f>SD!E23</f>
        <v>Manisha</v>
      </c>
      <c r="G24" s="43">
        <f>SD!F23</f>
        <v>0</v>
      </c>
      <c r="H24" s="43" t="str">
        <f>SD!G23</f>
        <v>Mularam</v>
      </c>
      <c r="I24" s="43" t="str">
        <f>SD!H23</f>
        <v>Ganeshi</v>
      </c>
      <c r="J24" s="43" t="str">
        <f>SD!I23</f>
        <v>F</v>
      </c>
      <c r="K24" s="43" t="str">
        <f>SD!O23</f>
        <v>OBC</v>
      </c>
      <c r="L24" s="52">
        <f>SD!J23</f>
        <v>42751</v>
      </c>
      <c r="M24" s="53" t="s">
        <v>1064</v>
      </c>
      <c r="N24" s="54" t="str">
        <f>SD!R23</f>
        <v>GOVT. SENIOR SECONDARY SCHOOL DASANA KHURD (219769)</v>
      </c>
      <c r="O24" s="55">
        <f>SD!S23</f>
        <v>8141302602</v>
      </c>
      <c r="P24" s="44" t="str">
        <f>SD!T23</f>
        <v>XXXX7178</v>
      </c>
      <c r="Q24" s="55">
        <f>SD!V23</f>
        <v>9672028968</v>
      </c>
      <c r="R24" s="55" t="str">
        <f>SD!W23</f>
        <v>VILL-DASANA KHURD,MAULASAR,KHOJAS,341506</v>
      </c>
      <c r="S24" s="55">
        <f>SD!AB23</f>
        <v>7</v>
      </c>
      <c r="T24" s="51">
        <f t="shared" si="0"/>
        <v>3</v>
      </c>
      <c r="U24" s="51" t="str">
        <f t="shared" si="1"/>
        <v>A</v>
      </c>
    </row>
    <row r="25" spans="1:21" customFormat="1">
      <c r="A25" s="51">
        <f>SD!C24</f>
        <v>665</v>
      </c>
      <c r="B25" s="46">
        <f>SD!A24</f>
        <v>3</v>
      </c>
      <c r="C25" s="46" t="str">
        <f>SD!B24</f>
        <v>A</v>
      </c>
      <c r="D25" s="46">
        <f>SD!C24</f>
        <v>665</v>
      </c>
      <c r="E25" s="42">
        <f>SD!D24</f>
        <v>0</v>
      </c>
      <c r="F25" s="43" t="str">
        <f>SD!E24</f>
        <v>Nitesh</v>
      </c>
      <c r="G25" s="43">
        <f>SD!F24</f>
        <v>0</v>
      </c>
      <c r="H25" s="43" t="str">
        <f>SD!G24</f>
        <v>Nanda Ram Gurjar</v>
      </c>
      <c r="I25" s="43" t="str">
        <f>SD!H24</f>
        <v>Munni Devi</v>
      </c>
      <c r="J25" s="43" t="str">
        <f>SD!I24</f>
        <v>M</v>
      </c>
      <c r="K25" s="43" t="str">
        <f>SD!O24</f>
        <v>SBC</v>
      </c>
      <c r="L25" s="52">
        <f>SD!J24</f>
        <v>42644</v>
      </c>
      <c r="M25" s="53" t="s">
        <v>1065</v>
      </c>
      <c r="N25" s="54" t="str">
        <f>SD!R24</f>
        <v>GOVT. SENIOR SECONDARY SCHOOL DASANA KHURD (219769)</v>
      </c>
      <c r="O25" s="55">
        <f>SD!S24</f>
        <v>8141302602</v>
      </c>
      <c r="P25" s="44" t="str">
        <f>SD!T24</f>
        <v>XXXX5623</v>
      </c>
      <c r="Q25" s="55">
        <f>SD!V24</f>
        <v>9928149215</v>
      </c>
      <c r="R25" s="55" t="str">
        <f>SD!W24</f>
        <v>DASANA KHURD,MAULASAR,DASANA KHURD,341506</v>
      </c>
      <c r="S25" s="55">
        <f>SD!AB24</f>
        <v>8</v>
      </c>
      <c r="T25" s="51">
        <f t="shared" si="0"/>
        <v>3</v>
      </c>
      <c r="U25" s="51" t="str">
        <f t="shared" si="1"/>
        <v>A</v>
      </c>
    </row>
    <row r="26" spans="1:21" customFormat="1">
      <c r="A26" s="51">
        <f>SD!C25</f>
        <v>639</v>
      </c>
      <c r="B26" s="46">
        <f>SD!A25</f>
        <v>3</v>
      </c>
      <c r="C26" s="46" t="str">
        <f>SD!B25</f>
        <v>A</v>
      </c>
      <c r="D26" s="46">
        <f>SD!C25</f>
        <v>639</v>
      </c>
      <c r="E26" s="42">
        <f>SD!D25</f>
        <v>0</v>
      </c>
      <c r="F26" s="43" t="str">
        <f>SD!E25</f>
        <v>Palak</v>
      </c>
      <c r="G26" s="43">
        <f>SD!F25</f>
        <v>0</v>
      </c>
      <c r="H26" s="43" t="str">
        <f>SD!G25</f>
        <v>Lichhaman Ram</v>
      </c>
      <c r="I26" s="43" t="str">
        <f>SD!H25</f>
        <v>Sita Devi</v>
      </c>
      <c r="J26" s="43" t="str">
        <f>SD!I25</f>
        <v>F</v>
      </c>
      <c r="K26" s="43" t="str">
        <f>SD!O25</f>
        <v>OBC</v>
      </c>
      <c r="L26" s="52">
        <f>SD!J25</f>
        <v>43012</v>
      </c>
      <c r="M26" s="53" t="s">
        <v>1066</v>
      </c>
      <c r="N26" s="54" t="str">
        <f>SD!R25</f>
        <v>GOVT. SENIOR SECONDARY SCHOOL DASANA KHURD (219769)</v>
      </c>
      <c r="O26" s="55">
        <f>SD!S25</f>
        <v>8141302602</v>
      </c>
      <c r="P26" s="44" t="str">
        <f>SD!T25</f>
        <v>XXXX1518</v>
      </c>
      <c r="Q26" s="55">
        <f>SD!V25</f>
        <v>9828667793</v>
      </c>
      <c r="R26" s="55" t="str">
        <f>SD!W25</f>
        <v>DASANA KHURD ,MOLASAR ,DASANA KHURD ,341506</v>
      </c>
      <c r="S26" s="55">
        <f>SD!AB25</f>
        <v>7</v>
      </c>
      <c r="T26" s="51">
        <f t="shared" si="0"/>
        <v>3</v>
      </c>
      <c r="U26" s="51" t="str">
        <f t="shared" si="1"/>
        <v>A</v>
      </c>
    </row>
    <row r="27" spans="1:21" customFormat="1">
      <c r="A27" s="51">
        <f>SD!C26</f>
        <v>632</v>
      </c>
      <c r="B27" s="46">
        <f>SD!A26</f>
        <v>3</v>
      </c>
      <c r="C27" s="46" t="str">
        <f>SD!B26</f>
        <v>A</v>
      </c>
      <c r="D27" s="46">
        <f>SD!C26</f>
        <v>632</v>
      </c>
      <c r="E27" s="42">
        <f>SD!D26</f>
        <v>0</v>
      </c>
      <c r="F27" s="43" t="str">
        <f>SD!E26</f>
        <v>Poonam</v>
      </c>
      <c r="G27" s="43">
        <f>SD!F26</f>
        <v>0</v>
      </c>
      <c r="H27" s="43" t="str">
        <f>SD!G26</f>
        <v>Chena Ram</v>
      </c>
      <c r="I27" s="43" t="str">
        <f>SD!H26</f>
        <v>Hira Devi</v>
      </c>
      <c r="J27" s="43" t="str">
        <f>SD!I26</f>
        <v>F</v>
      </c>
      <c r="K27" s="43" t="str">
        <f>SD!O26</f>
        <v>OBC</v>
      </c>
      <c r="L27" s="52">
        <f>SD!J26</f>
        <v>43013</v>
      </c>
      <c r="M27" s="53" t="s">
        <v>1067</v>
      </c>
      <c r="N27" s="54" t="str">
        <f>SD!R26</f>
        <v>GOVT. SENIOR SECONDARY SCHOOL DASANA KHURD (219769)</v>
      </c>
      <c r="O27" s="55">
        <f>SD!S26</f>
        <v>8141302602</v>
      </c>
      <c r="P27" s="44" t="str">
        <f>SD!T26</f>
        <v>XXXX7365</v>
      </c>
      <c r="Q27" s="55">
        <f>SD!V26</f>
        <v>9672939570</v>
      </c>
      <c r="R27" s="55" t="str">
        <f>SD!W26</f>
        <v>DASANA KHURD ,MOLASAR ,DASANA KHURD ,341506</v>
      </c>
      <c r="S27" s="55">
        <f>SD!AB26</f>
        <v>7</v>
      </c>
      <c r="T27" s="51">
        <f t="shared" si="0"/>
        <v>3</v>
      </c>
      <c r="U27" s="51" t="str">
        <f t="shared" si="1"/>
        <v>A</v>
      </c>
    </row>
    <row r="28" spans="1:21" customFormat="1">
      <c r="A28" s="51">
        <f>SD!C27</f>
        <v>617</v>
      </c>
      <c r="B28" s="46">
        <f>SD!A27</f>
        <v>3</v>
      </c>
      <c r="C28" s="46" t="str">
        <f>SD!B27</f>
        <v>A</v>
      </c>
      <c r="D28" s="46">
        <f>SD!C27</f>
        <v>617</v>
      </c>
      <c r="E28" s="42">
        <f>SD!D27</f>
        <v>0</v>
      </c>
      <c r="F28" s="43" t="str">
        <f>SD!E27</f>
        <v>Priyal Soni</v>
      </c>
      <c r="G28" s="43">
        <f>SD!F27</f>
        <v>0</v>
      </c>
      <c r="H28" s="43" t="str">
        <f>SD!G27</f>
        <v>Raj Mohan Soni</v>
      </c>
      <c r="I28" s="43" t="str">
        <f>SD!H27</f>
        <v>Dimpal</v>
      </c>
      <c r="J28" s="43" t="str">
        <f>SD!I27</f>
        <v>F</v>
      </c>
      <c r="K28" s="43" t="str">
        <f>SD!O27</f>
        <v>GEN</v>
      </c>
      <c r="L28" s="52">
        <f>SD!J27</f>
        <v>42651</v>
      </c>
      <c r="M28" s="53" t="s">
        <v>1068</v>
      </c>
      <c r="N28" s="54" t="str">
        <f>SD!R27</f>
        <v>GOVT. SENIOR SECONDARY SCHOOL DASANA KHURD (219769)</v>
      </c>
      <c r="O28" s="55">
        <f>SD!S27</f>
        <v>8141302602</v>
      </c>
      <c r="P28" s="44" t="str">
        <f>SD!T27</f>
        <v>XXXX3860</v>
      </c>
      <c r="Q28" s="55">
        <f>SD!V27</f>
        <v>9784483541</v>
      </c>
      <c r="R28" s="55" t="str">
        <f>SD!W27</f>
        <v>PRIYAL SONI D/O RAJ MOHAN SONI,MOLASAR,DASANA KHURD,341506</v>
      </c>
      <c r="S28" s="55">
        <f>SD!AB27</f>
        <v>8</v>
      </c>
      <c r="T28" s="51">
        <f t="shared" si="0"/>
        <v>3</v>
      </c>
      <c r="U28" s="51" t="str">
        <f t="shared" si="1"/>
        <v>A</v>
      </c>
    </row>
    <row r="29" spans="1:21" customFormat="1">
      <c r="A29" s="51">
        <f>SD!C28</f>
        <v>645</v>
      </c>
      <c r="B29" s="46">
        <f>SD!A28</f>
        <v>3</v>
      </c>
      <c r="C29" s="46" t="str">
        <f>SD!B28</f>
        <v>A</v>
      </c>
      <c r="D29" s="46">
        <f>SD!C28</f>
        <v>645</v>
      </c>
      <c r="E29" s="42">
        <f>SD!D28</f>
        <v>0</v>
      </c>
      <c r="F29" s="43" t="str">
        <f>SD!E28</f>
        <v>Punam Swami</v>
      </c>
      <c r="G29" s="43">
        <f>SD!F28</f>
        <v>0</v>
      </c>
      <c r="H29" s="43" t="str">
        <f>SD!G28</f>
        <v>Mukesh Swami</v>
      </c>
      <c r="I29" s="43" t="str">
        <f>SD!H28</f>
        <v>Manisha</v>
      </c>
      <c r="J29" s="43" t="str">
        <f>SD!I28</f>
        <v>F</v>
      </c>
      <c r="K29" s="43" t="str">
        <f>SD!O28</f>
        <v>OBC</v>
      </c>
      <c r="L29" s="52">
        <f>SD!J28</f>
        <v>43072</v>
      </c>
      <c r="M29" s="53" t="s">
        <v>1069</v>
      </c>
      <c r="N29" s="54" t="str">
        <f>SD!R28</f>
        <v>GOVT. SENIOR SECONDARY SCHOOL DASANA KHURD (219769)</v>
      </c>
      <c r="O29" s="55">
        <f>SD!S28</f>
        <v>8141302602</v>
      </c>
      <c r="P29" s="44" t="str">
        <f>SD!T28</f>
        <v>XXXX6618</v>
      </c>
      <c r="Q29" s="55">
        <f>SD!V28</f>
        <v>7427005382</v>
      </c>
      <c r="R29" s="55" t="str">
        <f>SD!W28</f>
        <v>DASANA KHURD ,MOLASAR ,DASANA HURD ,341506</v>
      </c>
      <c r="S29" s="55">
        <f>SD!AB28</f>
        <v>7</v>
      </c>
      <c r="T29" s="51">
        <f t="shared" si="0"/>
        <v>3</v>
      </c>
      <c r="U29" s="51" t="str">
        <f t="shared" si="1"/>
        <v>A</v>
      </c>
    </row>
    <row r="30" spans="1:21" customFormat="1">
      <c r="A30" s="51">
        <f>SD!C29</f>
        <v>618</v>
      </c>
      <c r="B30" s="46">
        <f>SD!A29</f>
        <v>3</v>
      </c>
      <c r="C30" s="46" t="str">
        <f>SD!B29</f>
        <v>A</v>
      </c>
      <c r="D30" s="46">
        <f>SD!C29</f>
        <v>618</v>
      </c>
      <c r="E30" s="42">
        <f>SD!D29</f>
        <v>0</v>
      </c>
      <c r="F30" s="43" t="str">
        <f>SD!E29</f>
        <v>Rajveer</v>
      </c>
      <c r="G30" s="43">
        <f>SD!F29</f>
        <v>0</v>
      </c>
      <c r="H30" s="43" t="str">
        <f>SD!G29</f>
        <v>Gajendra Meghwal</v>
      </c>
      <c r="I30" s="43" t="str">
        <f>SD!H29</f>
        <v>Chhotu Devi</v>
      </c>
      <c r="J30" s="43" t="str">
        <f>SD!I29</f>
        <v>M</v>
      </c>
      <c r="K30" s="43" t="str">
        <f>SD!O29</f>
        <v>SC</v>
      </c>
      <c r="L30" s="52">
        <f>SD!J29</f>
        <v>42710</v>
      </c>
      <c r="M30" s="53" t="s">
        <v>1070</v>
      </c>
      <c r="N30" s="54" t="str">
        <f>SD!R29</f>
        <v>GOVT. SENIOR SECONDARY SCHOOL DASANA KHURD (219769)</v>
      </c>
      <c r="O30" s="55">
        <f>SD!S29</f>
        <v>8141302602</v>
      </c>
      <c r="P30" s="44" t="str">
        <f>SD!T29</f>
        <v>XXXX2610</v>
      </c>
      <c r="Q30" s="55">
        <f>SD!V29</f>
        <v>7297931734</v>
      </c>
      <c r="R30" s="55" t="str">
        <f>SD!W29</f>
        <v>RAJVEER S/O GAJENDRA,MOLASAR,DASANA KHURD,341506</v>
      </c>
      <c r="S30" s="55">
        <f>SD!AB29</f>
        <v>8</v>
      </c>
      <c r="T30" s="51">
        <f t="shared" si="0"/>
        <v>3</v>
      </c>
      <c r="U30" s="51" t="str">
        <f t="shared" si="1"/>
        <v>A</v>
      </c>
    </row>
    <row r="31" spans="1:21" customFormat="1">
      <c r="A31" s="51">
        <f>SD!C30</f>
        <v>638</v>
      </c>
      <c r="B31" s="46">
        <f>SD!A30</f>
        <v>3</v>
      </c>
      <c r="C31" s="46" t="str">
        <f>SD!B30</f>
        <v>A</v>
      </c>
      <c r="D31" s="46">
        <f>SD!C30</f>
        <v>638</v>
      </c>
      <c r="E31" s="42">
        <f>SD!D30</f>
        <v>0</v>
      </c>
      <c r="F31" s="43" t="str">
        <f>SD!E30</f>
        <v>Ranveer</v>
      </c>
      <c r="G31" s="43">
        <f>SD!F30</f>
        <v>0</v>
      </c>
      <c r="H31" s="43" t="str">
        <f>SD!G30</f>
        <v>Sukha Ram</v>
      </c>
      <c r="I31" s="43" t="str">
        <f>SD!H30</f>
        <v>Prem Devi</v>
      </c>
      <c r="J31" s="43" t="str">
        <f>SD!I30</f>
        <v>M</v>
      </c>
      <c r="K31" s="43" t="str">
        <f>SD!O30</f>
        <v>SC</v>
      </c>
      <c r="L31" s="52">
        <f>SD!J30</f>
        <v>42926</v>
      </c>
      <c r="M31" s="53" t="s">
        <v>1071</v>
      </c>
      <c r="N31" s="54" t="str">
        <f>SD!R30</f>
        <v>GOVT. SENIOR SECONDARY SCHOOL DASANA KHURD (219769)</v>
      </c>
      <c r="O31" s="55">
        <f>SD!S30</f>
        <v>8141302602</v>
      </c>
      <c r="P31" s="44" t="str">
        <f>SD!T30</f>
        <v>XXXX0023</v>
      </c>
      <c r="Q31" s="55">
        <f>SD!V30</f>
        <v>9982671909</v>
      </c>
      <c r="R31" s="55" t="str">
        <f>SD!W30</f>
        <v>DASANA KHURD ,MOLASAR ,DASANA KHURD ,341506</v>
      </c>
      <c r="S31" s="55">
        <f>SD!AB30</f>
        <v>7</v>
      </c>
      <c r="T31" s="51">
        <f t="shared" si="0"/>
        <v>3</v>
      </c>
      <c r="U31" s="51" t="str">
        <f t="shared" si="1"/>
        <v>A</v>
      </c>
    </row>
    <row r="32" spans="1:21" customFormat="1">
      <c r="A32" s="51">
        <f>SD!C31</f>
        <v>636</v>
      </c>
      <c r="B32" s="46">
        <f>SD!A31</f>
        <v>3</v>
      </c>
      <c r="C32" s="46" t="str">
        <f>SD!B31</f>
        <v>A</v>
      </c>
      <c r="D32" s="46">
        <f>SD!C31</f>
        <v>636</v>
      </c>
      <c r="E32" s="42">
        <f>SD!D31</f>
        <v>0</v>
      </c>
      <c r="F32" s="43" t="str">
        <f>SD!E31</f>
        <v>Riddhi Kanwar</v>
      </c>
      <c r="G32" s="43">
        <f>SD!F31</f>
        <v>0</v>
      </c>
      <c r="H32" s="43" t="str">
        <f>SD!G31</f>
        <v>Raju Singh</v>
      </c>
      <c r="I32" s="43" t="str">
        <f>SD!H31</f>
        <v>Sunita Kanwar</v>
      </c>
      <c r="J32" s="43" t="str">
        <f>SD!I31</f>
        <v>F</v>
      </c>
      <c r="K32" s="43" t="str">
        <f>SD!O31</f>
        <v>OBC</v>
      </c>
      <c r="L32" s="52">
        <f>SD!J31</f>
        <v>42868</v>
      </c>
      <c r="M32" s="53" t="s">
        <v>1063</v>
      </c>
      <c r="N32" s="54" t="str">
        <f>SD!R31</f>
        <v>GOVT. SENIOR SECONDARY SCHOOL DASANA KHURD (219769)</v>
      </c>
      <c r="O32" s="55">
        <f>SD!S31</f>
        <v>8141302602</v>
      </c>
      <c r="P32" s="44" t="str">
        <f>SD!T31</f>
        <v>XXXX9620</v>
      </c>
      <c r="Q32" s="55">
        <f>SD!V31</f>
        <v>9783231353</v>
      </c>
      <c r="R32" s="55" t="str">
        <f>SD!W31</f>
        <v>DASANA KHURD ,MOLASAR ,DASANA KHURD ,341506</v>
      </c>
      <c r="S32" s="55">
        <f>SD!AB31</f>
        <v>7</v>
      </c>
      <c r="T32" s="51">
        <f t="shared" si="0"/>
        <v>3</v>
      </c>
      <c r="U32" s="51" t="str">
        <f t="shared" si="1"/>
        <v>A</v>
      </c>
    </row>
    <row r="33" spans="1:21" customFormat="1">
      <c r="A33" s="51">
        <f>SD!C32</f>
        <v>646</v>
      </c>
      <c r="B33" s="46">
        <f>SD!A32</f>
        <v>3</v>
      </c>
      <c r="C33" s="46" t="str">
        <f>SD!B32</f>
        <v>A</v>
      </c>
      <c r="D33" s="46">
        <f>SD!C32</f>
        <v>646</v>
      </c>
      <c r="E33" s="42">
        <f>SD!D32</f>
        <v>0</v>
      </c>
      <c r="F33" s="43" t="str">
        <f>SD!E32</f>
        <v>Sandhya Kanwar</v>
      </c>
      <c r="G33" s="43">
        <f>SD!F32</f>
        <v>0</v>
      </c>
      <c r="H33" s="43" t="str">
        <f>SD!G32</f>
        <v>Satu Singh</v>
      </c>
      <c r="I33" s="43" t="str">
        <f>SD!H32</f>
        <v>Sajana Kanwar</v>
      </c>
      <c r="J33" s="43" t="str">
        <f>SD!I32</f>
        <v>F</v>
      </c>
      <c r="K33" s="43" t="str">
        <f>SD!O32</f>
        <v>OBC</v>
      </c>
      <c r="L33" s="52">
        <f>SD!J32</f>
        <v>42652</v>
      </c>
      <c r="M33" s="53" t="s">
        <v>1072</v>
      </c>
      <c r="N33" s="54" t="str">
        <f>SD!R32</f>
        <v>GOVT. SENIOR SECONDARY SCHOOL DASANA KHURD (219769)</v>
      </c>
      <c r="O33" s="55">
        <f>SD!S32</f>
        <v>8141302602</v>
      </c>
      <c r="P33" s="44" t="str">
        <f>SD!T32</f>
        <v>XXXX5008</v>
      </c>
      <c r="Q33" s="55">
        <f>SD!V32</f>
        <v>8094208233</v>
      </c>
      <c r="R33" s="55" t="str">
        <f>SD!W32</f>
        <v>DASANA KHURD ,MOLASAR ,DASANA KHURD ,341506</v>
      </c>
      <c r="S33" s="55">
        <f>SD!AB32</f>
        <v>8</v>
      </c>
      <c r="T33" s="51">
        <f t="shared" si="0"/>
        <v>3</v>
      </c>
      <c r="U33" s="51" t="str">
        <f t="shared" si="1"/>
        <v>A</v>
      </c>
    </row>
    <row r="34" spans="1:21" customFormat="1">
      <c r="A34" s="51">
        <f>SD!C33</f>
        <v>642</v>
      </c>
      <c r="B34" s="46">
        <f>SD!A33</f>
        <v>3</v>
      </c>
      <c r="C34" s="46" t="str">
        <f>SD!B33</f>
        <v>A</v>
      </c>
      <c r="D34" s="46">
        <f>SD!C33</f>
        <v>642</v>
      </c>
      <c r="E34" s="42">
        <f>SD!D33</f>
        <v>0</v>
      </c>
      <c r="F34" s="43" t="str">
        <f>SD!E33</f>
        <v>Vandana</v>
      </c>
      <c r="G34" s="43">
        <f>SD!F33</f>
        <v>0</v>
      </c>
      <c r="H34" s="43" t="str">
        <f>SD!G33</f>
        <v>Jagdish Nayak</v>
      </c>
      <c r="I34" s="43" t="str">
        <f>SD!H33</f>
        <v>Sanju Devi</v>
      </c>
      <c r="J34" s="43" t="str">
        <f>SD!I33</f>
        <v>F</v>
      </c>
      <c r="K34" s="43" t="str">
        <f>SD!O33</f>
        <v>SC</v>
      </c>
      <c r="L34" s="52">
        <f>SD!J33</f>
        <v>43100</v>
      </c>
      <c r="M34" s="53" t="s">
        <v>1073</v>
      </c>
      <c r="N34" s="54" t="str">
        <f>SD!R33</f>
        <v>GOVT. SENIOR SECONDARY SCHOOL DASANA KHURD (219769)</v>
      </c>
      <c r="O34" s="55">
        <f>SD!S33</f>
        <v>8141302602</v>
      </c>
      <c r="P34" s="44" t="str">
        <f>SD!T33</f>
        <v>XXXX1025</v>
      </c>
      <c r="Q34" s="55">
        <f>SD!V33</f>
        <v>9649380596</v>
      </c>
      <c r="R34" s="55" t="str">
        <f>SD!W33</f>
        <v>DASANA KHURD,Molasar,DASANA KHURD,341506</v>
      </c>
      <c r="S34" s="55">
        <f>SD!AB33</f>
        <v>7</v>
      </c>
      <c r="T34" s="51">
        <f t="shared" si="0"/>
        <v>3</v>
      </c>
      <c r="U34" s="51" t="str">
        <f t="shared" si="1"/>
        <v>A</v>
      </c>
    </row>
    <row r="35" spans="1:21" customFormat="1">
      <c r="A35" s="51">
        <f>SD!C34</f>
        <v>641</v>
      </c>
      <c r="B35" s="46">
        <f>SD!A34</f>
        <v>3</v>
      </c>
      <c r="C35" s="46" t="str">
        <f>SD!B34</f>
        <v>A</v>
      </c>
      <c r="D35" s="46">
        <f>SD!C34</f>
        <v>641</v>
      </c>
      <c r="E35" s="42">
        <f>SD!D34</f>
        <v>0</v>
      </c>
      <c r="F35" s="43" t="str">
        <f>SD!E34</f>
        <v>Yashpal</v>
      </c>
      <c r="G35" s="43">
        <f>SD!F34</f>
        <v>0</v>
      </c>
      <c r="H35" s="43" t="str">
        <f>SD!G34</f>
        <v>Gopal Ram</v>
      </c>
      <c r="I35" s="43" t="str">
        <f>SD!H34</f>
        <v>Sharda</v>
      </c>
      <c r="J35" s="43" t="str">
        <f>SD!I34</f>
        <v>M</v>
      </c>
      <c r="K35" s="43" t="str">
        <f>SD!O34</f>
        <v>SC</v>
      </c>
      <c r="L35" s="52">
        <f>SD!J34</f>
        <v>43059</v>
      </c>
      <c r="M35" s="53" t="s">
        <v>1074</v>
      </c>
      <c r="N35" s="54" t="str">
        <f>SD!R34</f>
        <v>GOVT. SENIOR SECONDARY SCHOOL DASANA KHURD (219769)</v>
      </c>
      <c r="O35" s="55">
        <f>SD!S34</f>
        <v>8141302602</v>
      </c>
      <c r="P35" s="44" t="str">
        <f>SD!T34</f>
        <v>XXXX8427</v>
      </c>
      <c r="Q35" s="55">
        <f>SD!V34</f>
        <v>9828783778</v>
      </c>
      <c r="R35" s="55" t="str">
        <f>SD!W34</f>
        <v>DASANA KHURD ,MOLASAR ,DASANA KHURD ,341506</v>
      </c>
      <c r="S35" s="55">
        <f>SD!AB34</f>
        <v>7</v>
      </c>
      <c r="T35" s="51">
        <f t="shared" si="0"/>
        <v>3</v>
      </c>
      <c r="U35" s="51" t="str">
        <f t="shared" si="1"/>
        <v>A</v>
      </c>
    </row>
    <row r="36" spans="1:21" customFormat="1">
      <c r="A36" s="51">
        <f>SD!C35</f>
        <v>637</v>
      </c>
      <c r="B36" s="46">
        <f>SD!A35</f>
        <v>3</v>
      </c>
      <c r="C36" s="46" t="str">
        <f>SD!B35</f>
        <v>A</v>
      </c>
      <c r="D36" s="46">
        <f>SD!C35</f>
        <v>637</v>
      </c>
      <c r="E36" s="42">
        <f>SD!D35</f>
        <v>0</v>
      </c>
      <c r="F36" s="43" t="str">
        <f>SD!E35</f>
        <v>Yashveer Singh</v>
      </c>
      <c r="G36" s="43">
        <f>SD!F35</f>
        <v>0</v>
      </c>
      <c r="H36" s="43" t="str">
        <f>SD!G35</f>
        <v>Jagroop Singh</v>
      </c>
      <c r="I36" s="43" t="str">
        <f>SD!H35</f>
        <v>Suman Kanwar</v>
      </c>
      <c r="J36" s="43" t="str">
        <f>SD!I35</f>
        <v>M</v>
      </c>
      <c r="K36" s="43" t="str">
        <f>SD!O35</f>
        <v>GEN</v>
      </c>
      <c r="L36" s="52">
        <f>SD!J35</f>
        <v>42988</v>
      </c>
      <c r="M36" s="53" t="s">
        <v>1075</v>
      </c>
      <c r="N36" s="54" t="str">
        <f>SD!R35</f>
        <v>GOVT. SENIOR SECONDARY SCHOOL DASANA KHURD (219769)</v>
      </c>
      <c r="O36" s="55">
        <f>SD!S35</f>
        <v>8141302602</v>
      </c>
      <c r="P36" s="44" t="str">
        <f>SD!T35</f>
        <v>XXXX9045</v>
      </c>
      <c r="Q36" s="55">
        <f>SD!V35</f>
        <v>9549307499</v>
      </c>
      <c r="R36" s="55" t="str">
        <f>SD!W35</f>
        <v>DASANA KHURD ,MOLASAR ,DASANA KHURD ,341506</v>
      </c>
      <c r="S36" s="55">
        <f>SD!AB35</f>
        <v>7</v>
      </c>
      <c r="T36" s="51">
        <f t="shared" si="0"/>
        <v>3</v>
      </c>
      <c r="U36" s="51" t="str">
        <f t="shared" si="1"/>
        <v>A</v>
      </c>
    </row>
    <row r="37" spans="1:21" customFormat="1">
      <c r="A37" s="51">
        <f>SD!C36</f>
        <v>608</v>
      </c>
      <c r="B37" s="46">
        <f>SD!A36</f>
        <v>4</v>
      </c>
      <c r="C37" s="46" t="str">
        <f>SD!B36</f>
        <v>A</v>
      </c>
      <c r="D37" s="46">
        <f>SD!C36</f>
        <v>608</v>
      </c>
      <c r="E37" s="42">
        <f>SD!D36</f>
        <v>0</v>
      </c>
      <c r="F37" s="43" t="str">
        <f>SD!E36</f>
        <v>Akshita</v>
      </c>
      <c r="G37" s="43">
        <f>SD!F36</f>
        <v>0</v>
      </c>
      <c r="H37" s="43" t="str">
        <f>SD!G36</f>
        <v>Mukesh Bijarniya</v>
      </c>
      <c r="I37" s="43" t="str">
        <f>SD!H36</f>
        <v>Monika Devi</v>
      </c>
      <c r="J37" s="43" t="str">
        <f>SD!I36</f>
        <v>F</v>
      </c>
      <c r="K37" s="43" t="str">
        <f>SD!O36</f>
        <v>OBC</v>
      </c>
      <c r="L37" s="52">
        <f>SD!J36</f>
        <v>42199</v>
      </c>
      <c r="M37" s="53" t="s">
        <v>1076</v>
      </c>
      <c r="N37" s="54" t="str">
        <f>SD!R36</f>
        <v>GOVT. SENIOR SECONDARY SCHOOL DASANA KHURD (219769)</v>
      </c>
      <c r="O37" s="55">
        <f>SD!S36</f>
        <v>8141302602</v>
      </c>
      <c r="P37" s="44" t="str">
        <f>SD!T36</f>
        <v>XXXX0959</v>
      </c>
      <c r="Q37" s="55">
        <f>SD!V36</f>
        <v>9983955690</v>
      </c>
      <c r="R37" s="55" t="str">
        <f>SD!W36</f>
        <v>VILLAGE TELIYA KUAA KI DHANI ,MOLASAR,MOLASAR,341506</v>
      </c>
      <c r="S37" s="55">
        <f>SD!AB36</f>
        <v>9</v>
      </c>
      <c r="T37" s="51">
        <f t="shared" si="0"/>
        <v>4</v>
      </c>
      <c r="U37" s="51" t="str">
        <f t="shared" si="1"/>
        <v>A</v>
      </c>
    </row>
    <row r="38" spans="1:21" customFormat="1">
      <c r="A38" s="51">
        <f>SD!C37</f>
        <v>556</v>
      </c>
      <c r="B38" s="46">
        <f>SD!A37</f>
        <v>4</v>
      </c>
      <c r="C38" s="46" t="str">
        <f>SD!B37</f>
        <v>A</v>
      </c>
      <c r="D38" s="46">
        <f>SD!C37</f>
        <v>556</v>
      </c>
      <c r="E38" s="42">
        <f>SD!D37</f>
        <v>0</v>
      </c>
      <c r="F38" s="43" t="str">
        <f>SD!E37</f>
        <v>Anjali</v>
      </c>
      <c r="G38" s="43">
        <f>SD!F37</f>
        <v>0</v>
      </c>
      <c r="H38" s="43" t="str">
        <f>SD!G37</f>
        <v>Gopal Ram</v>
      </c>
      <c r="I38" s="43" t="str">
        <f>SD!H37</f>
        <v>Sharda</v>
      </c>
      <c r="J38" s="43" t="str">
        <f>SD!I37</f>
        <v>F</v>
      </c>
      <c r="K38" s="43" t="str">
        <f>SD!O37</f>
        <v>SC</v>
      </c>
      <c r="L38" s="52">
        <f>SD!J37</f>
        <v>42558</v>
      </c>
      <c r="M38" s="53" t="s">
        <v>1077</v>
      </c>
      <c r="N38" s="54" t="str">
        <f>SD!R37</f>
        <v>GOVT. SENIOR SECONDARY SCHOOL DASANA KHURD (219769)</v>
      </c>
      <c r="O38" s="55">
        <f>SD!S37</f>
        <v>8141302602</v>
      </c>
      <c r="P38" s="44" t="str">
        <f>SD!T37</f>
        <v>XXXX1970</v>
      </c>
      <c r="Q38" s="55">
        <f>SD!V37</f>
        <v>9828783775</v>
      </c>
      <c r="R38" s="55" t="str">
        <f>SD!W37</f>
        <v>DASANA KHURD POST DIKAWA,MOLASAR,DASANA KHURD,341506</v>
      </c>
      <c r="S38" s="55">
        <f>SD!AB37</f>
        <v>8</v>
      </c>
      <c r="T38" s="51">
        <f t="shared" si="0"/>
        <v>4</v>
      </c>
      <c r="U38" s="51" t="str">
        <f t="shared" si="1"/>
        <v>A</v>
      </c>
    </row>
    <row r="39" spans="1:21" customFormat="1">
      <c r="A39" s="51">
        <f>SD!C38</f>
        <v>607</v>
      </c>
      <c r="B39" s="46">
        <f>SD!A38</f>
        <v>4</v>
      </c>
      <c r="C39" s="46" t="str">
        <f>SD!B38</f>
        <v>A</v>
      </c>
      <c r="D39" s="46">
        <f>SD!C38</f>
        <v>607</v>
      </c>
      <c r="E39" s="42">
        <f>SD!D38</f>
        <v>0</v>
      </c>
      <c r="F39" s="43" t="str">
        <f>SD!E38</f>
        <v>Bharat</v>
      </c>
      <c r="G39" s="43">
        <f>SD!F38</f>
        <v>0</v>
      </c>
      <c r="H39" s="43" t="str">
        <f>SD!G38</f>
        <v>Amara Ram</v>
      </c>
      <c r="I39" s="43" t="str">
        <f>SD!H38</f>
        <v>Patasi Devi</v>
      </c>
      <c r="J39" s="43" t="str">
        <f>SD!I38</f>
        <v>M</v>
      </c>
      <c r="K39" s="43" t="str">
        <f>SD!O38</f>
        <v>OBC</v>
      </c>
      <c r="L39" s="52">
        <f>SD!J38</f>
        <v>41766</v>
      </c>
      <c r="M39" s="53" t="s">
        <v>1078</v>
      </c>
      <c r="N39" s="54" t="str">
        <f>SD!R38</f>
        <v>GOVT. SENIOR SECONDARY SCHOOL DASANA KHURD (219769)</v>
      </c>
      <c r="O39" s="55">
        <f>SD!S38</f>
        <v>8141302602</v>
      </c>
      <c r="P39" s="44" t="str">
        <f>SD!T38</f>
        <v>XXXX3946</v>
      </c>
      <c r="Q39" s="55">
        <f>SD!V38</f>
        <v>8094385710</v>
      </c>
      <c r="R39" s="55" t="str">
        <f>SD!W38</f>
        <v>VILLAGE DASANA KHURD POST DIKAWA,MOLASAR,DASANA KHURD ,341506</v>
      </c>
      <c r="S39" s="55">
        <f>SD!AB38</f>
        <v>10</v>
      </c>
      <c r="T39" s="51">
        <f t="shared" si="0"/>
        <v>4</v>
      </c>
      <c r="U39" s="51" t="str">
        <f t="shared" si="1"/>
        <v>A</v>
      </c>
    </row>
    <row r="40" spans="1:21" customFormat="1">
      <c r="A40" s="51">
        <f>SD!C39</f>
        <v>575</v>
      </c>
      <c r="B40" s="46">
        <f>SD!A39</f>
        <v>4</v>
      </c>
      <c r="C40" s="46" t="str">
        <f>SD!B39</f>
        <v>A</v>
      </c>
      <c r="D40" s="46">
        <f>SD!C39</f>
        <v>575</v>
      </c>
      <c r="E40" s="42">
        <f>SD!D39</f>
        <v>0</v>
      </c>
      <c r="F40" s="43" t="str">
        <f>SD!E39</f>
        <v>Dana Ram</v>
      </c>
      <c r="G40" s="43">
        <f>SD!F39</f>
        <v>0</v>
      </c>
      <c r="H40" s="43" t="str">
        <f>SD!G39</f>
        <v>Raju Ram</v>
      </c>
      <c r="I40" s="43" t="str">
        <f>SD!H39</f>
        <v>Munni</v>
      </c>
      <c r="J40" s="43" t="str">
        <f>SD!I39</f>
        <v>M</v>
      </c>
      <c r="K40" s="43" t="str">
        <f>SD!O39</f>
        <v>SC</v>
      </c>
      <c r="L40" s="52">
        <f>SD!J39</f>
        <v>41878</v>
      </c>
      <c r="M40" s="53" t="s">
        <v>1079</v>
      </c>
      <c r="N40" s="54" t="str">
        <f>SD!R39</f>
        <v>GOVT. SENIOR SECONDARY SCHOOL DASANA KHURD (219769)</v>
      </c>
      <c r="O40" s="55">
        <f>SD!S39</f>
        <v>8141302602</v>
      </c>
      <c r="P40" s="44" t="str">
        <f>SD!T39</f>
        <v>XXXX6207</v>
      </c>
      <c r="Q40" s="55">
        <f>SD!V39</f>
        <v>9983611410</v>
      </c>
      <c r="R40" s="55" t="str">
        <f>SD!W39</f>
        <v>DASANA KHURD,MOLASAR,DASANA KHURD,341506</v>
      </c>
      <c r="S40" s="55">
        <f>SD!AB39</f>
        <v>10</v>
      </c>
      <c r="T40" s="51">
        <f t="shared" si="0"/>
        <v>4</v>
      </c>
      <c r="U40" s="51" t="str">
        <f t="shared" si="1"/>
        <v>A</v>
      </c>
    </row>
    <row r="41" spans="1:21" customFormat="1">
      <c r="A41" s="51">
        <f>SD!C40</f>
        <v>559</v>
      </c>
      <c r="B41" s="46">
        <f>SD!A40</f>
        <v>4</v>
      </c>
      <c r="C41" s="46" t="str">
        <f>SD!B40</f>
        <v>A</v>
      </c>
      <c r="D41" s="46">
        <f>SD!C40</f>
        <v>559</v>
      </c>
      <c r="E41" s="42">
        <f>SD!D40</f>
        <v>0</v>
      </c>
      <c r="F41" s="43" t="str">
        <f>SD!E40</f>
        <v>Dinesh</v>
      </c>
      <c r="G41" s="43">
        <f>SD!F40</f>
        <v>0</v>
      </c>
      <c r="H41" s="43" t="str">
        <f>SD!G40</f>
        <v>Jetha Ram</v>
      </c>
      <c r="I41" s="43" t="str">
        <f>SD!H40</f>
        <v>Chhoti Devi</v>
      </c>
      <c r="J41" s="43" t="str">
        <f>SD!I40</f>
        <v>M</v>
      </c>
      <c r="K41" s="43" t="str">
        <f>SD!O40</f>
        <v>SC</v>
      </c>
      <c r="L41" s="52">
        <f>SD!J40</f>
        <v>41648</v>
      </c>
      <c r="M41" s="53" t="s">
        <v>1080</v>
      </c>
      <c r="N41" s="54" t="str">
        <f>SD!R40</f>
        <v>GOVT. SENIOR SECONDARY SCHOOL DASANA KHURD (219769)</v>
      </c>
      <c r="O41" s="55">
        <f>SD!S40</f>
        <v>8141302602</v>
      </c>
      <c r="P41" s="44" t="str">
        <f>SD!T40</f>
        <v>XXXX9995</v>
      </c>
      <c r="Q41" s="55">
        <f>SD!V40</f>
        <v>9509671985</v>
      </c>
      <c r="R41" s="55" t="str">
        <f>SD!W40</f>
        <v>DASANA KHURD,MOLASAR,DASANA KHURD,341506</v>
      </c>
      <c r="S41" s="55">
        <f>SD!AB40</f>
        <v>10</v>
      </c>
      <c r="T41" s="51">
        <f t="shared" si="0"/>
        <v>4</v>
      </c>
      <c r="U41" s="51" t="str">
        <f t="shared" si="1"/>
        <v>A</v>
      </c>
    </row>
    <row r="42" spans="1:21" customFormat="1">
      <c r="A42" s="51">
        <f>SD!C41</f>
        <v>558</v>
      </c>
      <c r="B42" s="46">
        <f>SD!A41</f>
        <v>4</v>
      </c>
      <c r="C42" s="46" t="str">
        <f>SD!B41</f>
        <v>A</v>
      </c>
      <c r="D42" s="46">
        <f>SD!C41</f>
        <v>558</v>
      </c>
      <c r="E42" s="42">
        <f>SD!D41</f>
        <v>0</v>
      </c>
      <c r="F42" s="43" t="str">
        <f>SD!E41</f>
        <v>Gunjan Bhati</v>
      </c>
      <c r="G42" s="43">
        <f>SD!F41</f>
        <v>0</v>
      </c>
      <c r="H42" s="43" t="str">
        <f>SD!G41</f>
        <v>Ashok</v>
      </c>
      <c r="I42" s="43" t="str">
        <f>SD!H41</f>
        <v>Ragani Devi</v>
      </c>
      <c r="J42" s="43" t="str">
        <f>SD!I41</f>
        <v>F</v>
      </c>
      <c r="K42" s="43" t="str">
        <f>SD!O41</f>
        <v>SC</v>
      </c>
      <c r="L42" s="52">
        <f>SD!J41</f>
        <v>42276</v>
      </c>
      <c r="M42" s="53" t="s">
        <v>1081</v>
      </c>
      <c r="N42" s="54" t="str">
        <f>SD!R41</f>
        <v>GOVT. SENIOR SECONDARY SCHOOL DASANA KHURD (219769)</v>
      </c>
      <c r="O42" s="55">
        <f>SD!S41</f>
        <v>8141302602</v>
      </c>
      <c r="P42" s="44" t="str">
        <f>SD!T41</f>
        <v>XXXX2594</v>
      </c>
      <c r="Q42" s="55">
        <f>SD!V41</f>
        <v>8696382855</v>
      </c>
      <c r="R42" s="55" t="str">
        <f>SD!W41</f>
        <v>DASANA KHURD DIDWANA DIST NAGAUR,MOULASAR,DASANA KHURD,341506</v>
      </c>
      <c r="S42" s="55">
        <f>SD!AB41</f>
        <v>9</v>
      </c>
      <c r="T42" s="51">
        <f t="shared" si="0"/>
        <v>4</v>
      </c>
      <c r="U42" s="51" t="str">
        <f t="shared" si="1"/>
        <v>A</v>
      </c>
    </row>
    <row r="43" spans="1:21" customFormat="1">
      <c r="A43" s="51">
        <f>SD!C42</f>
        <v>571</v>
      </c>
      <c r="B43" s="46">
        <f>SD!A42</f>
        <v>4</v>
      </c>
      <c r="C43" s="46" t="str">
        <f>SD!B42</f>
        <v>A</v>
      </c>
      <c r="D43" s="46">
        <f>SD!C42</f>
        <v>571</v>
      </c>
      <c r="E43" s="42">
        <f>SD!D42</f>
        <v>0</v>
      </c>
      <c r="F43" s="43" t="str">
        <f>SD!E42</f>
        <v>Kaavya</v>
      </c>
      <c r="G43" s="43">
        <f>SD!F42</f>
        <v>0</v>
      </c>
      <c r="H43" s="43" t="str">
        <f>SD!G42</f>
        <v>Lala Ram</v>
      </c>
      <c r="I43" s="43" t="str">
        <f>SD!H42</f>
        <v>Sumitra</v>
      </c>
      <c r="J43" s="43" t="str">
        <f>SD!I42</f>
        <v>F</v>
      </c>
      <c r="K43" s="43" t="str">
        <f>SD!O42</f>
        <v>OBC</v>
      </c>
      <c r="L43" s="52">
        <f>SD!J42</f>
        <v>42545</v>
      </c>
      <c r="M43" s="53" t="s">
        <v>1082</v>
      </c>
      <c r="N43" s="54" t="str">
        <f>SD!R42</f>
        <v>GOVT. SENIOR SECONDARY SCHOOL DASANA KHURD (219769)</v>
      </c>
      <c r="O43" s="55">
        <f>SD!S42</f>
        <v>8141302602</v>
      </c>
      <c r="P43" s="44" t="str">
        <f>SD!T42</f>
        <v>XXXX4387</v>
      </c>
      <c r="Q43" s="55">
        <f>SD!V42</f>
        <v>9828012561</v>
      </c>
      <c r="R43" s="55" t="str">
        <f>SD!W42</f>
        <v>KHATIYO KA BAS,MOLASAR,DASANA KHURD,341506</v>
      </c>
      <c r="S43" s="55">
        <f>SD!AB42</f>
        <v>8</v>
      </c>
      <c r="T43" s="51">
        <f t="shared" si="0"/>
        <v>4</v>
      </c>
      <c r="U43" s="51" t="str">
        <f t="shared" si="1"/>
        <v>A</v>
      </c>
    </row>
    <row r="44" spans="1:21" customFormat="1">
      <c r="A44" s="51">
        <f>SD!C43</f>
        <v>615</v>
      </c>
      <c r="B44" s="46">
        <f>SD!A43</f>
        <v>4</v>
      </c>
      <c r="C44" s="46" t="str">
        <f>SD!B43</f>
        <v>A</v>
      </c>
      <c r="D44" s="46">
        <f>SD!C43</f>
        <v>615</v>
      </c>
      <c r="E44" s="42">
        <f>SD!D43</f>
        <v>0</v>
      </c>
      <c r="F44" s="43" t="str">
        <f>SD!E43</f>
        <v>Krish</v>
      </c>
      <c r="G44" s="43">
        <f>SD!F43</f>
        <v>0</v>
      </c>
      <c r="H44" s="43" t="str">
        <f>SD!G43</f>
        <v>Raju Ram</v>
      </c>
      <c r="I44" s="43" t="str">
        <f>SD!H43</f>
        <v>Anita Devi</v>
      </c>
      <c r="J44" s="43" t="str">
        <f>SD!I43</f>
        <v>M</v>
      </c>
      <c r="K44" s="43" t="str">
        <f>SD!O43</f>
        <v>OBC</v>
      </c>
      <c r="L44" s="52">
        <f>SD!J43</f>
        <v>42009</v>
      </c>
      <c r="M44" s="53" t="s">
        <v>1083</v>
      </c>
      <c r="N44" s="54" t="str">
        <f>SD!R43</f>
        <v>GOVT. SENIOR SECONDARY SCHOOL DASANA KHURD (219769)</v>
      </c>
      <c r="O44" s="55">
        <f>SD!S43</f>
        <v>8141302602</v>
      </c>
      <c r="P44" s="44" t="str">
        <f>SD!T43</f>
        <v>XXXX9242</v>
      </c>
      <c r="Q44" s="55">
        <f>SD!V43</f>
        <v>6350174597</v>
      </c>
      <c r="R44" s="55" t="str">
        <f>SD!W43</f>
        <v>VILLAGE DASANA KHURD ,MOLASAR,DASANA KHURD ,341506</v>
      </c>
      <c r="S44" s="55">
        <f>SD!AB43</f>
        <v>9</v>
      </c>
      <c r="T44" s="51">
        <f t="shared" si="0"/>
        <v>4</v>
      </c>
      <c r="U44" s="51" t="str">
        <f t="shared" si="1"/>
        <v>A</v>
      </c>
    </row>
    <row r="45" spans="1:21" customFormat="1">
      <c r="A45" s="51">
        <f>SD!C44</f>
        <v>585</v>
      </c>
      <c r="B45" s="46">
        <f>SD!A44</f>
        <v>4</v>
      </c>
      <c r="C45" s="46" t="str">
        <f>SD!B44</f>
        <v>A</v>
      </c>
      <c r="D45" s="46">
        <f>SD!C44</f>
        <v>585</v>
      </c>
      <c r="E45" s="42">
        <f>SD!D44</f>
        <v>0</v>
      </c>
      <c r="F45" s="43" t="str">
        <f>SD!E44</f>
        <v>Mohit</v>
      </c>
      <c r="G45" s="43">
        <f>SD!F44</f>
        <v>0</v>
      </c>
      <c r="H45" s="43" t="str">
        <f>SD!G44</f>
        <v>Awatar Ram</v>
      </c>
      <c r="I45" s="43" t="str">
        <f>SD!H44</f>
        <v>Kiran Devi</v>
      </c>
      <c r="J45" s="43" t="str">
        <f>SD!I44</f>
        <v>M</v>
      </c>
      <c r="K45" s="43" t="str">
        <f>SD!O44</f>
        <v>SC</v>
      </c>
      <c r="L45" s="52">
        <f>SD!J44</f>
        <v>42378</v>
      </c>
      <c r="M45" s="53" t="s">
        <v>1084</v>
      </c>
      <c r="N45" s="54" t="str">
        <f>SD!R44</f>
        <v>GOVT. SENIOR SECONDARY SCHOOL DASANA KHURD (219769)</v>
      </c>
      <c r="O45" s="55">
        <f>SD!S44</f>
        <v>8141302602</v>
      </c>
      <c r="P45" s="44" t="str">
        <f>SD!T44</f>
        <v>XXXX1919</v>
      </c>
      <c r="Q45" s="55">
        <f>SD!V44</f>
        <v>9983800626</v>
      </c>
      <c r="R45" s="55" t="str">
        <f>SD!W44</f>
        <v>DASANA KHURD,MOLASAR,DASANA KHURD,341506</v>
      </c>
      <c r="S45" s="55">
        <f>SD!AB44</f>
        <v>8</v>
      </c>
      <c r="T45" s="51">
        <f t="shared" si="0"/>
        <v>4</v>
      </c>
      <c r="U45" s="51" t="str">
        <f t="shared" si="1"/>
        <v>A</v>
      </c>
    </row>
    <row r="46" spans="1:21" customFormat="1">
      <c r="A46" s="51">
        <f>SD!C45</f>
        <v>583</v>
      </c>
      <c r="B46" s="46">
        <f>SD!A45</f>
        <v>4</v>
      </c>
      <c r="C46" s="46" t="str">
        <f>SD!B45</f>
        <v>A</v>
      </c>
      <c r="D46" s="46">
        <f>SD!C45</f>
        <v>583</v>
      </c>
      <c r="E46" s="42">
        <f>SD!D45</f>
        <v>0</v>
      </c>
      <c r="F46" s="43" t="str">
        <f>SD!E45</f>
        <v>Norta Ram</v>
      </c>
      <c r="G46" s="43">
        <f>SD!F45</f>
        <v>0</v>
      </c>
      <c r="H46" s="43" t="str">
        <f>SD!G45</f>
        <v>Ramdeva Ram</v>
      </c>
      <c r="I46" s="43" t="str">
        <f>SD!H45</f>
        <v>Anju</v>
      </c>
      <c r="J46" s="43" t="str">
        <f>SD!I45</f>
        <v>M</v>
      </c>
      <c r="K46" s="43" t="str">
        <f>SD!O45</f>
        <v>SC</v>
      </c>
      <c r="L46" s="52">
        <f>SD!J45</f>
        <v>41557</v>
      </c>
      <c r="M46" s="53" t="s">
        <v>1085</v>
      </c>
      <c r="N46" s="54" t="str">
        <f>SD!R45</f>
        <v>GOVT. SENIOR SECONDARY SCHOOL DASANA KHURD (219769)</v>
      </c>
      <c r="O46" s="55">
        <f>SD!S45</f>
        <v>8141302602</v>
      </c>
      <c r="P46" s="44" t="str">
        <f>SD!T45</f>
        <v>XXXX5682</v>
      </c>
      <c r="Q46" s="55">
        <f>SD!V45</f>
        <v>8696053790</v>
      </c>
      <c r="R46" s="55" t="str">
        <f>SD!W45</f>
        <v>VILLAGE DASNA KHURD ,MOLASAR,DASANA KHURD,341506</v>
      </c>
      <c r="S46" s="55">
        <f>SD!AB45</f>
        <v>11</v>
      </c>
      <c r="T46" s="51">
        <f t="shared" si="0"/>
        <v>4</v>
      </c>
      <c r="U46" s="51" t="str">
        <f t="shared" si="1"/>
        <v>A</v>
      </c>
    </row>
    <row r="47" spans="1:21" customFormat="1">
      <c r="A47" s="51">
        <f>SD!C46</f>
        <v>576</v>
      </c>
      <c r="B47" s="46">
        <f>SD!A46</f>
        <v>4</v>
      </c>
      <c r="C47" s="46" t="str">
        <f>SD!B46</f>
        <v>A</v>
      </c>
      <c r="D47" s="46">
        <f>SD!C46</f>
        <v>576</v>
      </c>
      <c r="E47" s="42">
        <f>SD!D46</f>
        <v>0</v>
      </c>
      <c r="F47" s="43" t="str">
        <f>SD!E46</f>
        <v>Prema Ram</v>
      </c>
      <c r="G47" s="43">
        <f>SD!F46</f>
        <v>0</v>
      </c>
      <c r="H47" s="43" t="str">
        <f>SD!G46</f>
        <v>Jagu Ram</v>
      </c>
      <c r="I47" s="43" t="str">
        <f>SD!H46</f>
        <v>Baju Devi</v>
      </c>
      <c r="J47" s="43" t="str">
        <f>SD!I46</f>
        <v>M</v>
      </c>
      <c r="K47" s="43" t="str">
        <f>SD!O46</f>
        <v>OBC</v>
      </c>
      <c r="L47" s="52">
        <f>SD!J46</f>
        <v>42209</v>
      </c>
      <c r="M47" s="53" t="s">
        <v>1086</v>
      </c>
      <c r="N47" s="54" t="str">
        <f>SD!R46</f>
        <v>GOVT. SENIOR SECONDARY SCHOOL DASANA KHURD (219769)</v>
      </c>
      <c r="O47" s="55">
        <f>SD!S46</f>
        <v>8141302602</v>
      </c>
      <c r="P47" s="44" t="str">
        <f>SD!T46</f>
        <v>XXXX6377</v>
      </c>
      <c r="Q47" s="55">
        <f>SD!V46</f>
        <v>7878384665</v>
      </c>
      <c r="R47" s="55" t="str">
        <f>SD!W46</f>
        <v>DASANA KHURD,MOLASAR,DASANA KHURD,341506</v>
      </c>
      <c r="S47" s="55">
        <f>SD!AB46</f>
        <v>9</v>
      </c>
      <c r="T47" s="51">
        <f t="shared" si="0"/>
        <v>4</v>
      </c>
      <c r="U47" s="51" t="str">
        <f t="shared" si="1"/>
        <v>A</v>
      </c>
    </row>
    <row r="48" spans="1:21" customFormat="1">
      <c r="A48" s="51">
        <f>SD!C47</f>
        <v>570</v>
      </c>
      <c r="B48" s="46">
        <f>SD!A47</f>
        <v>4</v>
      </c>
      <c r="C48" s="46" t="str">
        <f>SD!B47</f>
        <v>A</v>
      </c>
      <c r="D48" s="46">
        <f>SD!C47</f>
        <v>570</v>
      </c>
      <c r="E48" s="42">
        <f>SD!D47</f>
        <v>0</v>
      </c>
      <c r="F48" s="43" t="str">
        <f>SD!E47</f>
        <v>Rampyari</v>
      </c>
      <c r="G48" s="43">
        <f>SD!F47</f>
        <v>0</v>
      </c>
      <c r="H48" s="43" t="str">
        <f>SD!G47</f>
        <v>Radhyeshyam</v>
      </c>
      <c r="I48" s="43" t="str">
        <f>SD!H47</f>
        <v>Suman</v>
      </c>
      <c r="J48" s="43" t="str">
        <f>SD!I47</f>
        <v>F</v>
      </c>
      <c r="K48" s="43" t="str">
        <f>SD!O47</f>
        <v>SBC</v>
      </c>
      <c r="L48" s="52">
        <f>SD!J47</f>
        <v>42277</v>
      </c>
      <c r="M48" s="53" t="s">
        <v>1087</v>
      </c>
      <c r="N48" s="54" t="str">
        <f>SD!R47</f>
        <v>GOVT. SENIOR SECONDARY SCHOOL DASANA KHURD (219769)</v>
      </c>
      <c r="O48" s="55">
        <f>SD!S47</f>
        <v>8141302602</v>
      </c>
      <c r="P48" s="44" t="str">
        <f>SD!T47</f>
        <v>XXXX7368</v>
      </c>
      <c r="Q48" s="55">
        <f>SD!V47</f>
        <v>8306697438</v>
      </c>
      <c r="R48" s="55" t="str">
        <f>SD!W47</f>
        <v>DASANA KHURD,MOLASAR,DASANA KHURD,341506</v>
      </c>
      <c r="S48" s="55">
        <f>SD!AB47</f>
        <v>9</v>
      </c>
      <c r="T48" s="51">
        <f t="shared" si="0"/>
        <v>4</v>
      </c>
      <c r="U48" s="51" t="str">
        <f t="shared" si="1"/>
        <v>A</v>
      </c>
    </row>
    <row r="49" spans="1:21" customFormat="1">
      <c r="A49" s="51">
        <f>SD!C48</f>
        <v>586</v>
      </c>
      <c r="B49" s="46">
        <f>SD!A48</f>
        <v>4</v>
      </c>
      <c r="C49" s="46" t="str">
        <f>SD!B48</f>
        <v>A</v>
      </c>
      <c r="D49" s="46">
        <f>SD!C48</f>
        <v>586</v>
      </c>
      <c r="E49" s="42">
        <f>SD!D48</f>
        <v>0</v>
      </c>
      <c r="F49" s="43" t="str">
        <f>SD!E48</f>
        <v>Rishabh Chaudhary</v>
      </c>
      <c r="G49" s="43">
        <f>SD!F48</f>
        <v>0</v>
      </c>
      <c r="H49" s="43" t="str">
        <f>SD!G48</f>
        <v>Narendra Bhakar</v>
      </c>
      <c r="I49" s="43" t="str">
        <f>SD!H48</f>
        <v>Saroj Chaudhary</v>
      </c>
      <c r="J49" s="43" t="str">
        <f>SD!I48</f>
        <v>M</v>
      </c>
      <c r="K49" s="43" t="str">
        <f>SD!O48</f>
        <v>OBC</v>
      </c>
      <c r="L49" s="52">
        <f>SD!J48</f>
        <v>42590</v>
      </c>
      <c r="M49" s="53" t="s">
        <v>1088</v>
      </c>
      <c r="N49" s="54" t="str">
        <f>SD!R48</f>
        <v>GOVT. SENIOR SECONDARY SCHOOL DASANA KHURD (219769)</v>
      </c>
      <c r="O49" s="55">
        <f>SD!S48</f>
        <v>8141302602</v>
      </c>
      <c r="P49" s="44" t="str">
        <f>SD!T48</f>
        <v>XXXX9290</v>
      </c>
      <c r="Q49" s="55">
        <f>SD!V48</f>
        <v>9772947761</v>
      </c>
      <c r="R49" s="55" t="str">
        <f>SD!W48</f>
        <v>DASANA KHURD ,MOLASAR,DASANA KHURD,341506</v>
      </c>
      <c r="S49" s="55">
        <f>SD!AB48</f>
        <v>8</v>
      </c>
      <c r="T49" s="51">
        <f t="shared" si="0"/>
        <v>4</v>
      </c>
      <c r="U49" s="51" t="str">
        <f t="shared" si="1"/>
        <v>A</v>
      </c>
    </row>
    <row r="50" spans="1:21" customFormat="1">
      <c r="A50" s="51">
        <f>SD!C49</f>
        <v>606</v>
      </c>
      <c r="B50" s="46">
        <f>SD!A49</f>
        <v>4</v>
      </c>
      <c r="C50" s="46" t="str">
        <f>SD!B49</f>
        <v>A</v>
      </c>
      <c r="D50" s="46">
        <f>SD!C49</f>
        <v>606</v>
      </c>
      <c r="E50" s="42">
        <f>SD!D49</f>
        <v>0</v>
      </c>
      <c r="F50" s="43" t="str">
        <f>SD!E49</f>
        <v>Siya Kanwar</v>
      </c>
      <c r="G50" s="43">
        <f>SD!F49</f>
        <v>0</v>
      </c>
      <c r="H50" s="43" t="str">
        <f>SD!G49</f>
        <v>Jagroop Singh</v>
      </c>
      <c r="I50" s="43" t="str">
        <f>SD!H49</f>
        <v>Suman Kanwar</v>
      </c>
      <c r="J50" s="43" t="str">
        <f>SD!I49</f>
        <v>F</v>
      </c>
      <c r="K50" s="43" t="str">
        <f>SD!O49</f>
        <v>GEN</v>
      </c>
      <c r="L50" s="52">
        <f>SD!J49</f>
        <v>42078</v>
      </c>
      <c r="M50" s="53" t="s">
        <v>1089</v>
      </c>
      <c r="N50" s="54" t="str">
        <f>SD!R49</f>
        <v>GOVT. SENIOR SECONDARY SCHOOL DASANA KHURD (219769)</v>
      </c>
      <c r="O50" s="55">
        <f>SD!S49</f>
        <v>8141302602</v>
      </c>
      <c r="P50" s="44" t="str">
        <f>SD!T49</f>
        <v>XXXX9380</v>
      </c>
      <c r="Q50" s="55">
        <f>SD!V49</f>
        <v>9549307499</v>
      </c>
      <c r="R50" s="55" t="str">
        <f>SD!W49</f>
        <v>DASANA KHURD ,MOLASAR,DASANA KHURD ,341506</v>
      </c>
      <c r="S50" s="55">
        <f>SD!AB49</f>
        <v>9</v>
      </c>
      <c r="T50" s="51">
        <f t="shared" si="0"/>
        <v>4</v>
      </c>
      <c r="U50" s="51" t="str">
        <f t="shared" si="1"/>
        <v>A</v>
      </c>
    </row>
    <row r="51" spans="1:21" customFormat="1">
      <c r="A51" s="51">
        <f>SD!C50</f>
        <v>560</v>
      </c>
      <c r="B51" s="46">
        <f>SD!A50</f>
        <v>4</v>
      </c>
      <c r="C51" s="46" t="str">
        <f>SD!B50</f>
        <v>A</v>
      </c>
      <c r="D51" s="46">
        <f>SD!C50</f>
        <v>560</v>
      </c>
      <c r="E51" s="42">
        <f>SD!D50</f>
        <v>0</v>
      </c>
      <c r="F51" s="43" t="str">
        <f>SD!E50</f>
        <v>Subhash</v>
      </c>
      <c r="G51" s="43">
        <f>SD!F50</f>
        <v>0</v>
      </c>
      <c r="H51" s="43" t="str">
        <f>SD!G50</f>
        <v>Jetha Ram</v>
      </c>
      <c r="I51" s="43" t="str">
        <f>SD!H50</f>
        <v>Chhoti Devi</v>
      </c>
      <c r="J51" s="43" t="str">
        <f>SD!I50</f>
        <v>M</v>
      </c>
      <c r="K51" s="43" t="str">
        <f>SD!O50</f>
        <v>SC</v>
      </c>
      <c r="L51" s="52">
        <f>SD!J50</f>
        <v>42244</v>
      </c>
      <c r="M51" s="53" t="s">
        <v>1090</v>
      </c>
      <c r="N51" s="54" t="str">
        <f>SD!R50</f>
        <v>GOVT. SENIOR SECONDARY SCHOOL DASANA KHURD (219769)</v>
      </c>
      <c r="O51" s="55">
        <f>SD!S50</f>
        <v>8141302602</v>
      </c>
      <c r="P51" s="44" t="str">
        <f>SD!T50</f>
        <v>XXXX3471</v>
      </c>
      <c r="Q51" s="55">
        <f>SD!V50</f>
        <v>9509671985</v>
      </c>
      <c r="R51" s="55" t="str">
        <f>SD!W50</f>
        <v>DASANA KHURD MOLASAR,MOLASAR,DASANA KHURD,341506</v>
      </c>
      <c r="S51" s="55">
        <f>SD!AB50</f>
        <v>9</v>
      </c>
      <c r="T51" s="51">
        <f t="shared" si="0"/>
        <v>4</v>
      </c>
      <c r="U51" s="51" t="str">
        <f t="shared" si="1"/>
        <v>A</v>
      </c>
    </row>
    <row r="52" spans="1:21" customFormat="1">
      <c r="A52" s="51">
        <f>SD!C51</f>
        <v>510</v>
      </c>
      <c r="B52" s="46">
        <f>SD!A51</f>
        <v>5</v>
      </c>
      <c r="C52" s="46" t="str">
        <f>SD!B51</f>
        <v>A</v>
      </c>
      <c r="D52" s="46">
        <f>SD!C51</f>
        <v>510</v>
      </c>
      <c r="E52" s="42">
        <f>SD!D51</f>
        <v>0</v>
      </c>
      <c r="F52" s="43" t="str">
        <f>SD!E51</f>
        <v>Bhanu Kanwar</v>
      </c>
      <c r="G52" s="43">
        <f>SD!F51</f>
        <v>0</v>
      </c>
      <c r="H52" s="43" t="str">
        <f>SD!G51</f>
        <v>Pappu Singh</v>
      </c>
      <c r="I52" s="43" t="str">
        <f>SD!H51</f>
        <v>Saroj Kanwar</v>
      </c>
      <c r="J52" s="43" t="str">
        <f>SD!I51</f>
        <v>F</v>
      </c>
      <c r="K52" s="43" t="str">
        <f>SD!O51</f>
        <v>GEN</v>
      </c>
      <c r="L52" s="52">
        <f>SD!J51</f>
        <v>41646</v>
      </c>
      <c r="M52" s="53" t="s">
        <v>1091</v>
      </c>
      <c r="N52" s="54" t="str">
        <f>SD!R51</f>
        <v>GOVT. SENIOR SECONDARY SCHOOL DASANA KHURD (219769)</v>
      </c>
      <c r="O52" s="55">
        <f>SD!S51</f>
        <v>8141302602</v>
      </c>
      <c r="P52" s="44" t="str">
        <f>SD!T51</f>
        <v>XXXX0106</v>
      </c>
      <c r="Q52" s="55">
        <f>SD!V51</f>
        <v>9783748734</v>
      </c>
      <c r="R52" s="55" t="str">
        <f>SD!W51</f>
        <v>VILL DASANA KHURD POST DIKAWA TEH DEEDWANA,MAULASAR,DASANA KHURD ,341506</v>
      </c>
      <c r="S52" s="55">
        <f>SD!AB51</f>
        <v>10</v>
      </c>
      <c r="T52" s="51">
        <f t="shared" si="0"/>
        <v>5</v>
      </c>
      <c r="U52" s="51" t="str">
        <f t="shared" si="1"/>
        <v>A</v>
      </c>
    </row>
    <row r="53" spans="1:21" customFormat="1">
      <c r="A53" s="51">
        <f>SD!C52</f>
        <v>536</v>
      </c>
      <c r="B53" s="46">
        <f>SD!A52</f>
        <v>5</v>
      </c>
      <c r="C53" s="46" t="str">
        <f>SD!B52</f>
        <v>A</v>
      </c>
      <c r="D53" s="46">
        <f>SD!C52</f>
        <v>536</v>
      </c>
      <c r="E53" s="42">
        <f>SD!D52</f>
        <v>0</v>
      </c>
      <c r="F53" s="43" t="str">
        <f>SD!E52</f>
        <v>Gunjan</v>
      </c>
      <c r="G53" s="43">
        <f>SD!F52</f>
        <v>0</v>
      </c>
      <c r="H53" s="43" t="str">
        <f>SD!G52</f>
        <v>Budha Ram</v>
      </c>
      <c r="I53" s="43" t="str">
        <f>SD!H52</f>
        <v>Bhanwari Devi</v>
      </c>
      <c r="J53" s="43" t="str">
        <f>SD!I52</f>
        <v>F</v>
      </c>
      <c r="K53" s="43" t="str">
        <f>SD!O52</f>
        <v>SBC</v>
      </c>
      <c r="L53" s="52">
        <f>SD!J52</f>
        <v>41699</v>
      </c>
      <c r="M53" s="53" t="s">
        <v>1092</v>
      </c>
      <c r="N53" s="54" t="str">
        <f>SD!R52</f>
        <v>GOVT. SENIOR SECONDARY SCHOOL DASANA KHURD (219769)</v>
      </c>
      <c r="O53" s="55">
        <f>SD!S52</f>
        <v>8141302602</v>
      </c>
      <c r="P53" s="44" t="str">
        <f>SD!T52</f>
        <v>XXXX9407</v>
      </c>
      <c r="Q53" s="55">
        <f>SD!V52</f>
        <v>9983087312</v>
      </c>
      <c r="R53" s="55" t="str">
        <f>SD!W52</f>
        <v>VILL. DASANA KHURD POST DIKAWA,MAULASAR,DASANA KHURD,341506</v>
      </c>
      <c r="S53" s="55">
        <f>SD!AB52</f>
        <v>10</v>
      </c>
      <c r="T53" s="51">
        <f t="shared" si="0"/>
        <v>5</v>
      </c>
      <c r="U53" s="51" t="str">
        <f t="shared" si="1"/>
        <v>A</v>
      </c>
    </row>
    <row r="54" spans="1:21" customFormat="1">
      <c r="A54" s="51">
        <f>SD!C53</f>
        <v>595</v>
      </c>
      <c r="B54" s="46">
        <f>SD!A53</f>
        <v>5</v>
      </c>
      <c r="C54" s="46" t="str">
        <f>SD!B53</f>
        <v>A</v>
      </c>
      <c r="D54" s="46">
        <f>SD!C53</f>
        <v>595</v>
      </c>
      <c r="E54" s="42">
        <f>SD!D53</f>
        <v>0</v>
      </c>
      <c r="F54" s="43" t="str">
        <f>SD!E53</f>
        <v>Harish</v>
      </c>
      <c r="G54" s="43">
        <f>SD!F53</f>
        <v>0</v>
      </c>
      <c r="H54" s="43" t="str">
        <f>SD!G53</f>
        <v>Baldeva Ram</v>
      </c>
      <c r="I54" s="43" t="str">
        <f>SD!H53</f>
        <v>Sunita</v>
      </c>
      <c r="J54" s="43" t="str">
        <f>SD!I53</f>
        <v>M</v>
      </c>
      <c r="K54" s="43" t="str">
        <f>SD!O53</f>
        <v>OBC</v>
      </c>
      <c r="L54" s="52">
        <f>SD!J53</f>
        <v>42229</v>
      </c>
      <c r="M54" s="53" t="s">
        <v>1093</v>
      </c>
      <c r="N54" s="54" t="str">
        <f>SD!R53</f>
        <v>GOVT. SENIOR SECONDARY SCHOOL DASANA KHURD (219769)</v>
      </c>
      <c r="O54" s="55">
        <f>SD!S53</f>
        <v>8141302602</v>
      </c>
      <c r="P54" s="44" t="str">
        <f>SD!T53</f>
        <v>XXXX5803</v>
      </c>
      <c r="Q54" s="55">
        <f>SD!V53</f>
        <v>8279243889</v>
      </c>
      <c r="R54" s="55" t="str">
        <f>SD!W53</f>
        <v>S/O BALDEVA RAM,MOLASAR,DASANA KHURD POST - DIKAWA,341506</v>
      </c>
      <c r="S54" s="55">
        <f>SD!AB53</f>
        <v>9</v>
      </c>
      <c r="T54" s="51">
        <f t="shared" si="0"/>
        <v>5</v>
      </c>
      <c r="U54" s="51" t="str">
        <f t="shared" si="1"/>
        <v>A</v>
      </c>
    </row>
    <row r="55" spans="1:21" customFormat="1">
      <c r="A55" s="51">
        <f>SD!C54</f>
        <v>630</v>
      </c>
      <c r="B55" s="46">
        <f>SD!A54</f>
        <v>5</v>
      </c>
      <c r="C55" s="46" t="str">
        <f>SD!B54</f>
        <v>A</v>
      </c>
      <c r="D55" s="46">
        <f>SD!C54</f>
        <v>630</v>
      </c>
      <c r="E55" s="42">
        <f>SD!D54</f>
        <v>0</v>
      </c>
      <c r="F55" s="43" t="str">
        <f>SD!E54</f>
        <v>Harshita</v>
      </c>
      <c r="G55" s="43">
        <f>SD!F54</f>
        <v>0</v>
      </c>
      <c r="H55" s="43" t="str">
        <f>SD!G54</f>
        <v>Raju Ram</v>
      </c>
      <c r="I55" s="43" t="str">
        <f>SD!H54</f>
        <v>Kamla Devi</v>
      </c>
      <c r="J55" s="43" t="str">
        <f>SD!I54</f>
        <v>F</v>
      </c>
      <c r="K55" s="43" t="str">
        <f>SD!O54</f>
        <v>OBC</v>
      </c>
      <c r="L55" s="52">
        <f>SD!J54</f>
        <v>41709</v>
      </c>
      <c r="M55" s="53" t="s">
        <v>1094</v>
      </c>
      <c r="N55" s="54" t="str">
        <f>SD!R54</f>
        <v>GOVT. SENIOR SECONDARY SCHOOL DASANA KHURD (219769)</v>
      </c>
      <c r="O55" s="55">
        <f>SD!S54</f>
        <v>8141302602</v>
      </c>
      <c r="P55" s="44" t="str">
        <f>SD!T54</f>
        <v>XXXX4163</v>
      </c>
      <c r="Q55" s="55">
        <f>SD!V54</f>
        <v>9772857491</v>
      </c>
      <c r="R55" s="55" t="str">
        <f>SD!W54</f>
        <v>DASANA KHURD ,MOLASAR ,DASANA KHURD ,341506</v>
      </c>
      <c r="S55" s="55">
        <f>SD!AB54</f>
        <v>10</v>
      </c>
      <c r="T55" s="51">
        <f t="shared" si="0"/>
        <v>5</v>
      </c>
      <c r="U55" s="51" t="str">
        <f t="shared" si="1"/>
        <v>A</v>
      </c>
    </row>
    <row r="56" spans="1:21" customFormat="1">
      <c r="A56" s="51">
        <f>SD!C55</f>
        <v>567</v>
      </c>
      <c r="B56" s="46">
        <f>SD!A55</f>
        <v>5</v>
      </c>
      <c r="C56" s="46" t="str">
        <f>SD!B55</f>
        <v>A</v>
      </c>
      <c r="D56" s="46">
        <f>SD!C55</f>
        <v>567</v>
      </c>
      <c r="E56" s="42">
        <f>SD!D55</f>
        <v>0</v>
      </c>
      <c r="F56" s="43" t="str">
        <f>SD!E55</f>
        <v>Hemant Bhakar</v>
      </c>
      <c r="G56" s="43">
        <f>SD!F55</f>
        <v>0</v>
      </c>
      <c r="H56" s="43" t="str">
        <f>SD!G55</f>
        <v>Bhoma Ram</v>
      </c>
      <c r="I56" s="43" t="str">
        <f>SD!H55</f>
        <v>Rupa Devi</v>
      </c>
      <c r="J56" s="43" t="str">
        <f>SD!I55</f>
        <v>M</v>
      </c>
      <c r="K56" s="43" t="str">
        <f>SD!O55</f>
        <v>OBC</v>
      </c>
      <c r="L56" s="52">
        <f>SD!J55</f>
        <v>41792</v>
      </c>
      <c r="M56" s="53" t="s">
        <v>1095</v>
      </c>
      <c r="N56" s="54" t="str">
        <f>SD!R55</f>
        <v>GOVT. SENIOR SECONDARY SCHOOL DASANA KHURD (219769)</v>
      </c>
      <c r="O56" s="55">
        <f>SD!S55</f>
        <v>8141302602</v>
      </c>
      <c r="P56" s="44" t="str">
        <f>SD!T55</f>
        <v>XXXX1466</v>
      </c>
      <c r="Q56" s="55">
        <f>SD!V55</f>
        <v>8094225473</v>
      </c>
      <c r="R56" s="55" t="str">
        <f>SD!W55</f>
        <v>DASANA KHURD,MOLASAR,DASANA KHURD,341506</v>
      </c>
      <c r="S56" s="55">
        <f>SD!AB55</f>
        <v>10</v>
      </c>
      <c r="T56" s="51">
        <f t="shared" si="0"/>
        <v>5</v>
      </c>
      <c r="U56" s="51" t="str">
        <f t="shared" si="1"/>
        <v>A</v>
      </c>
    </row>
    <row r="57" spans="1:21" customFormat="1">
      <c r="A57" s="51">
        <f>SD!C56</f>
        <v>519</v>
      </c>
      <c r="B57" s="46">
        <f>SD!A56</f>
        <v>5</v>
      </c>
      <c r="C57" s="46" t="str">
        <f>SD!B56</f>
        <v>A</v>
      </c>
      <c r="D57" s="46">
        <f>SD!C56</f>
        <v>519</v>
      </c>
      <c r="E57" s="42">
        <f>SD!D56</f>
        <v>0</v>
      </c>
      <c r="F57" s="43" t="str">
        <f>SD!E56</f>
        <v>Jitu Meghwal</v>
      </c>
      <c r="G57" s="43">
        <f>SD!F56</f>
        <v>0</v>
      </c>
      <c r="H57" s="43" t="str">
        <f>SD!G56</f>
        <v>Sukha Ram</v>
      </c>
      <c r="I57" s="43" t="str">
        <f>SD!H56</f>
        <v>Prem Devi</v>
      </c>
      <c r="J57" s="43" t="str">
        <f>SD!I56</f>
        <v>M</v>
      </c>
      <c r="K57" s="43" t="str">
        <f>SD!O56</f>
        <v>SC</v>
      </c>
      <c r="L57" s="52">
        <f>SD!J56</f>
        <v>42254</v>
      </c>
      <c r="M57" s="53" t="s">
        <v>1096</v>
      </c>
      <c r="N57" s="54" t="str">
        <f>SD!R56</f>
        <v>GOVT. SENIOR SECONDARY SCHOOL DASANA KHURD (219769)</v>
      </c>
      <c r="O57" s="55">
        <f>SD!S56</f>
        <v>8141302602</v>
      </c>
      <c r="P57" s="44" t="str">
        <f>SD!T56</f>
        <v>XXXX4693</v>
      </c>
      <c r="Q57" s="55">
        <f>SD!V56</f>
        <v>9982671909</v>
      </c>
      <c r="R57" s="55" t="str">
        <f>SD!W56</f>
        <v>VILLAGE-DASANA KHURD ,POST DIKAWA,MAULASAR,-DASANA KHURD,341506</v>
      </c>
      <c r="S57" s="55">
        <f>SD!AB56</f>
        <v>9</v>
      </c>
      <c r="T57" s="51">
        <f t="shared" si="0"/>
        <v>5</v>
      </c>
      <c r="U57" s="51" t="str">
        <f t="shared" si="1"/>
        <v>A</v>
      </c>
    </row>
    <row r="58" spans="1:21" customFormat="1">
      <c r="A58" s="51">
        <f>SD!C57</f>
        <v>664</v>
      </c>
      <c r="B58" s="46">
        <f>SD!A57</f>
        <v>5</v>
      </c>
      <c r="C58" s="46" t="str">
        <f>SD!B57</f>
        <v>A</v>
      </c>
      <c r="D58" s="46">
        <f>SD!C57</f>
        <v>664</v>
      </c>
      <c r="E58" s="42">
        <f>SD!D57</f>
        <v>0</v>
      </c>
      <c r="F58" s="43" t="str">
        <f>SD!E57</f>
        <v>Mahendra</v>
      </c>
      <c r="G58" s="43">
        <f>SD!F57</f>
        <v>0</v>
      </c>
      <c r="H58" s="43" t="str">
        <f>SD!G57</f>
        <v>Hanumana Ram</v>
      </c>
      <c r="I58" s="43" t="str">
        <f>SD!H57</f>
        <v>Manju Devi</v>
      </c>
      <c r="J58" s="43" t="str">
        <f>SD!I57</f>
        <v>M</v>
      </c>
      <c r="K58" s="43" t="str">
        <f>SD!O57</f>
        <v>SBC</v>
      </c>
      <c r="L58" s="52">
        <f>SD!J57</f>
        <v>42240</v>
      </c>
      <c r="M58" s="53" t="s">
        <v>1097</v>
      </c>
      <c r="N58" s="54" t="str">
        <f>SD!R57</f>
        <v>GOVT. SENIOR SECONDARY SCHOOL DASANA KHURD (219769)</v>
      </c>
      <c r="O58" s="55">
        <f>SD!S57</f>
        <v>8141302602</v>
      </c>
      <c r="P58" s="44" t="str">
        <f>SD!T57</f>
        <v>XXXX6319</v>
      </c>
      <c r="Q58" s="55">
        <f>SD!V57</f>
        <v>9828455982</v>
      </c>
      <c r="R58" s="55" t="str">
        <f>SD!W57</f>
        <v>DASANA KHURD,MOLASAR,DASANA KHURD,341506</v>
      </c>
      <c r="S58" s="55">
        <f>SD!AB57</f>
        <v>9</v>
      </c>
      <c r="T58" s="51">
        <f t="shared" si="0"/>
        <v>5</v>
      </c>
      <c r="U58" s="51" t="str">
        <f t="shared" si="1"/>
        <v>A</v>
      </c>
    </row>
    <row r="59" spans="1:21" customFormat="1">
      <c r="A59" s="51">
        <f>SD!C58</f>
        <v>554</v>
      </c>
      <c r="B59" s="46">
        <f>SD!A58</f>
        <v>5</v>
      </c>
      <c r="C59" s="46" t="str">
        <f>SD!B58</f>
        <v>A</v>
      </c>
      <c r="D59" s="46">
        <f>SD!C58</f>
        <v>554</v>
      </c>
      <c r="E59" s="42">
        <f>SD!D58</f>
        <v>0</v>
      </c>
      <c r="F59" s="43" t="str">
        <f>SD!E58</f>
        <v>Manish Kumar</v>
      </c>
      <c r="G59" s="43">
        <f>SD!F58</f>
        <v>0</v>
      </c>
      <c r="H59" s="43" t="str">
        <f>SD!G58</f>
        <v>Setha Ram</v>
      </c>
      <c r="I59" s="43" t="str">
        <f>SD!H58</f>
        <v>Pooja Devi</v>
      </c>
      <c r="J59" s="43" t="str">
        <f>SD!I58</f>
        <v>M</v>
      </c>
      <c r="K59" s="43" t="str">
        <f>SD!O58</f>
        <v>SC</v>
      </c>
      <c r="L59" s="52">
        <f>SD!J58</f>
        <v>42135</v>
      </c>
      <c r="M59" s="53" t="s">
        <v>1098</v>
      </c>
      <c r="N59" s="54" t="str">
        <f>SD!R58</f>
        <v>GOVT. SENIOR SECONDARY SCHOOL DASANA KHURD (219769)</v>
      </c>
      <c r="O59" s="55">
        <f>SD!S58</f>
        <v>8141302602</v>
      </c>
      <c r="P59" s="44" t="str">
        <f>SD!T58</f>
        <v>XXXX2845</v>
      </c>
      <c r="Q59" s="55">
        <f>SD!V58</f>
        <v>9772354057</v>
      </c>
      <c r="R59" s="55" t="str">
        <f>SD!W58</f>
        <v>VILL DASANA KHURD POST DIKAWA ,MOLASAR ,DASANA KHURD ,341506</v>
      </c>
      <c r="S59" s="55">
        <f>SD!AB58</f>
        <v>9</v>
      </c>
      <c r="T59" s="51">
        <f t="shared" si="0"/>
        <v>5</v>
      </c>
      <c r="U59" s="51" t="str">
        <f t="shared" si="1"/>
        <v>A</v>
      </c>
    </row>
    <row r="60" spans="1:21" customFormat="1">
      <c r="A60" s="51">
        <f>SD!C59</f>
        <v>515</v>
      </c>
      <c r="B60" s="46">
        <f>SD!A59</f>
        <v>5</v>
      </c>
      <c r="C60" s="46" t="str">
        <f>SD!B59</f>
        <v>A</v>
      </c>
      <c r="D60" s="46">
        <f>SD!C59</f>
        <v>515</v>
      </c>
      <c r="E60" s="42">
        <f>SD!D59</f>
        <v>0</v>
      </c>
      <c r="F60" s="43" t="str">
        <f>SD!E59</f>
        <v>Neetika</v>
      </c>
      <c r="G60" s="43">
        <f>SD!F59</f>
        <v>0</v>
      </c>
      <c r="H60" s="43" t="str">
        <f>SD!G59</f>
        <v>Dayala Ram Meghwal</v>
      </c>
      <c r="I60" s="43" t="str">
        <f>SD!H59</f>
        <v>Santosh</v>
      </c>
      <c r="J60" s="43" t="str">
        <f>SD!I59</f>
        <v>F</v>
      </c>
      <c r="K60" s="43" t="str">
        <f>SD!O59</f>
        <v>SC</v>
      </c>
      <c r="L60" s="52">
        <f>SD!J59</f>
        <v>42130</v>
      </c>
      <c r="M60" s="53" t="s">
        <v>1099</v>
      </c>
      <c r="N60" s="54" t="str">
        <f>SD!R59</f>
        <v>GOVT. SENIOR SECONDARY SCHOOL DASANA KHURD (219769)</v>
      </c>
      <c r="O60" s="55">
        <f>SD!S59</f>
        <v>8141302602</v>
      </c>
      <c r="P60" s="44" t="str">
        <f>SD!T59</f>
        <v>XXXX5597</v>
      </c>
      <c r="Q60" s="55">
        <f>SD!V59</f>
        <v>9784174341</v>
      </c>
      <c r="R60" s="55" t="str">
        <f>SD!W59</f>
        <v>VILL DASANA KHURD POST DIKAWA TEH DEEDWANA,MAULASAR,DASANA KHURD,341506</v>
      </c>
      <c r="S60" s="55">
        <f>SD!AB59</f>
        <v>9</v>
      </c>
      <c r="T60" s="51">
        <f t="shared" si="0"/>
        <v>5</v>
      </c>
      <c r="U60" s="51" t="str">
        <f t="shared" si="1"/>
        <v>A</v>
      </c>
    </row>
    <row r="61" spans="1:21" customFormat="1">
      <c r="A61" s="51">
        <f>SD!C60</f>
        <v>549</v>
      </c>
      <c r="B61" s="46">
        <f>SD!A60</f>
        <v>5</v>
      </c>
      <c r="C61" s="46" t="str">
        <f>SD!B60</f>
        <v>A</v>
      </c>
      <c r="D61" s="46">
        <f>SD!C60</f>
        <v>549</v>
      </c>
      <c r="E61" s="42">
        <f>SD!D60</f>
        <v>0</v>
      </c>
      <c r="F61" s="43" t="str">
        <f>SD!E60</f>
        <v>Pappu Ram Thori</v>
      </c>
      <c r="G61" s="43">
        <f>SD!F60</f>
        <v>0</v>
      </c>
      <c r="H61" s="43" t="str">
        <f>SD!G60</f>
        <v>Harji Ram</v>
      </c>
      <c r="I61" s="43" t="str">
        <f>SD!H60</f>
        <v>Jadav Devi</v>
      </c>
      <c r="J61" s="43" t="str">
        <f>SD!I60</f>
        <v>M</v>
      </c>
      <c r="K61" s="43" t="str">
        <f>SD!O60</f>
        <v>OBC</v>
      </c>
      <c r="L61" s="52">
        <f>SD!J60</f>
        <v>41986</v>
      </c>
      <c r="M61" s="53" t="s">
        <v>1100</v>
      </c>
      <c r="N61" s="54" t="str">
        <f>SD!R60</f>
        <v>GOVT. SENIOR SECONDARY SCHOOL DASANA KHURD (219769)</v>
      </c>
      <c r="O61" s="55">
        <f>SD!S60</f>
        <v>8141302602</v>
      </c>
      <c r="P61" s="44" t="str">
        <f>SD!T60</f>
        <v>XXXX7820</v>
      </c>
      <c r="Q61" s="55">
        <f>SD!V60</f>
        <v>9610202973</v>
      </c>
      <c r="R61" s="55" t="str">
        <f>SD!W60</f>
        <v>post dikawa,MAULASAR,DASANA KHURD,341506</v>
      </c>
      <c r="S61" s="55">
        <f>SD!AB60</f>
        <v>10</v>
      </c>
      <c r="T61" s="51">
        <f t="shared" si="0"/>
        <v>5</v>
      </c>
      <c r="U61" s="51" t="str">
        <f t="shared" si="1"/>
        <v>A</v>
      </c>
    </row>
    <row r="62" spans="1:21" customFormat="1">
      <c r="A62" s="51">
        <f>SD!C61</f>
        <v>520</v>
      </c>
      <c r="B62" s="46">
        <f>SD!A61</f>
        <v>5</v>
      </c>
      <c r="C62" s="46" t="str">
        <f>SD!B61</f>
        <v>A</v>
      </c>
      <c r="D62" s="46">
        <f>SD!C61</f>
        <v>520</v>
      </c>
      <c r="E62" s="42">
        <f>SD!D61</f>
        <v>0</v>
      </c>
      <c r="F62" s="43" t="str">
        <f>SD!E61</f>
        <v>Poonam</v>
      </c>
      <c r="G62" s="43">
        <f>SD!F61</f>
        <v>0</v>
      </c>
      <c r="H62" s="43" t="str">
        <f>SD!G61</f>
        <v>Jagdish</v>
      </c>
      <c r="I62" s="43" t="str">
        <f>SD!H61</f>
        <v>Sanju Devi</v>
      </c>
      <c r="J62" s="43" t="str">
        <f>SD!I61</f>
        <v>F</v>
      </c>
      <c r="K62" s="43" t="str">
        <f>SD!O61</f>
        <v>SC</v>
      </c>
      <c r="L62" s="52">
        <f>SD!J61</f>
        <v>42235</v>
      </c>
      <c r="M62" s="53" t="s">
        <v>1101</v>
      </c>
      <c r="N62" s="54" t="str">
        <f>SD!R61</f>
        <v>GOVT. SENIOR SECONDARY SCHOOL DASANA KHURD (219769)</v>
      </c>
      <c r="O62" s="55">
        <f>SD!S61</f>
        <v>8141302602</v>
      </c>
      <c r="P62" s="44" t="str">
        <f>SD!T61</f>
        <v>XXXX4514</v>
      </c>
      <c r="Q62" s="55">
        <f>SD!V61</f>
        <v>9649380596</v>
      </c>
      <c r="R62" s="55" t="str">
        <f>SD!W61</f>
        <v>VILL-DASANA KHURD,POST-DIKAWA,TEHSIL-DEEDWANA,MAULASAR,DASANA KHURD,341506</v>
      </c>
      <c r="S62" s="55">
        <f>SD!AB61</f>
        <v>9</v>
      </c>
      <c r="T62" s="51">
        <f t="shared" si="0"/>
        <v>5</v>
      </c>
      <c r="U62" s="51" t="str">
        <f t="shared" si="1"/>
        <v>A</v>
      </c>
    </row>
    <row r="63" spans="1:21" customFormat="1">
      <c r="A63" s="51">
        <f>SD!C62</f>
        <v>498</v>
      </c>
      <c r="B63" s="46">
        <f>SD!A62</f>
        <v>5</v>
      </c>
      <c r="C63" s="46" t="str">
        <f>SD!B62</f>
        <v>A</v>
      </c>
      <c r="D63" s="46">
        <f>SD!C62</f>
        <v>498</v>
      </c>
      <c r="E63" s="42">
        <f>SD!D62</f>
        <v>0</v>
      </c>
      <c r="F63" s="43" t="str">
        <f>SD!E62</f>
        <v>PRAMOD SINGH</v>
      </c>
      <c r="G63" s="43">
        <f>SD!F62</f>
        <v>0</v>
      </c>
      <c r="H63" s="43" t="str">
        <f>SD!G62</f>
        <v>CHEN SINGH</v>
      </c>
      <c r="I63" s="43" t="str">
        <f>SD!H62</f>
        <v>LALITA KANWAR</v>
      </c>
      <c r="J63" s="43" t="str">
        <f>SD!I62</f>
        <v>M</v>
      </c>
      <c r="K63" s="43" t="str">
        <f>SD!O62</f>
        <v>GEN</v>
      </c>
      <c r="L63" s="52">
        <f>SD!J62</f>
        <v>41669</v>
      </c>
      <c r="M63" s="53" t="s">
        <v>1102</v>
      </c>
      <c r="N63" s="54" t="str">
        <f>SD!R62</f>
        <v>GOVT. SENIOR SECONDARY SCHOOL DASANA KHURD (219769)</v>
      </c>
      <c r="O63" s="55">
        <f>SD!S62</f>
        <v>8141302602</v>
      </c>
      <c r="P63" s="44" t="str">
        <f>SD!T62</f>
        <v>XXXX0408</v>
      </c>
      <c r="Q63" s="55">
        <f>SD!V62</f>
        <v>9983108435</v>
      </c>
      <c r="R63" s="55" t="str">
        <f>SD!W62</f>
        <v>DASANA KHURD,MOLASAR,DASANA KHURD,341506</v>
      </c>
      <c r="S63" s="55">
        <f>SD!AB62</f>
        <v>10</v>
      </c>
      <c r="T63" s="51">
        <f t="shared" si="0"/>
        <v>5</v>
      </c>
      <c r="U63" s="51" t="str">
        <f t="shared" si="1"/>
        <v>A</v>
      </c>
    </row>
    <row r="64" spans="1:21" customFormat="1">
      <c r="A64" s="51">
        <f>SD!C63</f>
        <v>534</v>
      </c>
      <c r="B64" s="46">
        <f>SD!A63</f>
        <v>5</v>
      </c>
      <c r="C64" s="46" t="str">
        <f>SD!B63</f>
        <v>A</v>
      </c>
      <c r="D64" s="46">
        <f>SD!C63</f>
        <v>534</v>
      </c>
      <c r="E64" s="42">
        <f>SD!D63</f>
        <v>0</v>
      </c>
      <c r="F64" s="43" t="str">
        <f>SD!E63</f>
        <v>Sundar Kumari</v>
      </c>
      <c r="G64" s="43">
        <f>SD!F63</f>
        <v>0</v>
      </c>
      <c r="H64" s="43" t="str">
        <f>SD!G63</f>
        <v>Jagu Ram</v>
      </c>
      <c r="I64" s="43" t="str">
        <f>SD!H63</f>
        <v>Baju Devi</v>
      </c>
      <c r="J64" s="43" t="str">
        <f>SD!I63</f>
        <v>F</v>
      </c>
      <c r="K64" s="43" t="str">
        <f>SD!O63</f>
        <v>OBC</v>
      </c>
      <c r="L64" s="52">
        <f>SD!J63</f>
        <v>41805</v>
      </c>
      <c r="M64" s="53" t="s">
        <v>1103</v>
      </c>
      <c r="N64" s="54" t="str">
        <f>SD!R63</f>
        <v>GOVT. SENIOR SECONDARY SCHOOL DASANA KHURD (219769)</v>
      </c>
      <c r="O64" s="55">
        <f>SD!S63</f>
        <v>8141302602</v>
      </c>
      <c r="P64" s="44" t="str">
        <f>SD!T63</f>
        <v>XXXX8711</v>
      </c>
      <c r="Q64" s="55">
        <f>SD!V63</f>
        <v>7878384665</v>
      </c>
      <c r="R64" s="55" t="str">
        <f>SD!W63</f>
        <v>VILL DASANA KHURD POST DIKAWA TEH DEEDWANA DIST NAGAUR ,MOULASAR ,DASANA KHURD ,341506</v>
      </c>
      <c r="S64" s="55">
        <f>SD!AB63</f>
        <v>10</v>
      </c>
      <c r="T64" s="51">
        <f t="shared" si="0"/>
        <v>5</v>
      </c>
      <c r="U64" s="51" t="str">
        <f t="shared" si="1"/>
        <v>A</v>
      </c>
    </row>
    <row r="65" spans="1:21" customFormat="1">
      <c r="A65" s="51">
        <f>SD!C64</f>
        <v>511</v>
      </c>
      <c r="B65" s="46">
        <f>SD!A64</f>
        <v>5</v>
      </c>
      <c r="C65" s="46" t="str">
        <f>SD!B64</f>
        <v>A</v>
      </c>
      <c r="D65" s="46">
        <f>SD!C64</f>
        <v>511</v>
      </c>
      <c r="E65" s="42">
        <f>SD!D64</f>
        <v>0</v>
      </c>
      <c r="F65" s="43" t="str">
        <f>SD!E64</f>
        <v>Tanu</v>
      </c>
      <c r="G65" s="43">
        <f>SD!F64</f>
        <v>0</v>
      </c>
      <c r="H65" s="43" t="str">
        <f>SD!G64</f>
        <v>Lichaman Ram</v>
      </c>
      <c r="I65" s="43" t="str">
        <f>SD!H64</f>
        <v>Sita Devi</v>
      </c>
      <c r="J65" s="43" t="str">
        <f>SD!I64</f>
        <v>F</v>
      </c>
      <c r="K65" s="43" t="str">
        <f>SD!O64</f>
        <v>OBC</v>
      </c>
      <c r="L65" s="52">
        <f>SD!J64</f>
        <v>42101</v>
      </c>
      <c r="M65" s="53" t="s">
        <v>1104</v>
      </c>
      <c r="N65" s="54" t="str">
        <f>SD!R64</f>
        <v>GOVT. SENIOR SECONDARY SCHOOL DASANA KHURD (219769)</v>
      </c>
      <c r="O65" s="55">
        <f>SD!S64</f>
        <v>8141302602</v>
      </c>
      <c r="P65" s="44" t="str">
        <f>SD!T64</f>
        <v>XXXX1048</v>
      </c>
      <c r="Q65" s="55">
        <f>SD!V64</f>
        <v>8955766582</v>
      </c>
      <c r="R65" s="55" t="str">
        <f>SD!W64</f>
        <v>VILL DASANA KHURD POST DIKAWA TEH DEEDWANA,MOLASAR,DASANA KHURD,341506</v>
      </c>
      <c r="S65" s="55">
        <f>SD!AB64</f>
        <v>9</v>
      </c>
      <c r="T65" s="51">
        <f t="shared" si="0"/>
        <v>5</v>
      </c>
      <c r="U65" s="51" t="str">
        <f t="shared" si="1"/>
        <v>A</v>
      </c>
    </row>
    <row r="66" spans="1:21" customFormat="1">
      <c r="A66" s="51">
        <f>SD!C65</f>
        <v>521</v>
      </c>
      <c r="B66" s="46">
        <f>SD!A65</f>
        <v>5</v>
      </c>
      <c r="C66" s="46" t="str">
        <f>SD!B65</f>
        <v>A</v>
      </c>
      <c r="D66" s="46">
        <f>SD!C65</f>
        <v>521</v>
      </c>
      <c r="E66" s="42">
        <f>SD!D65</f>
        <v>0</v>
      </c>
      <c r="F66" s="43" t="str">
        <f>SD!E65</f>
        <v>Vishnu</v>
      </c>
      <c r="G66" s="43">
        <f>SD!F65</f>
        <v>0</v>
      </c>
      <c r="H66" s="43" t="str">
        <f>SD!G65</f>
        <v>Bajrang</v>
      </c>
      <c r="I66" s="43" t="str">
        <f>SD!H65</f>
        <v>Jetu</v>
      </c>
      <c r="J66" s="43" t="str">
        <f>SD!I65</f>
        <v>M</v>
      </c>
      <c r="K66" s="43" t="str">
        <f>SD!O65</f>
        <v>SC</v>
      </c>
      <c r="L66" s="52">
        <f>SD!J65</f>
        <v>42212</v>
      </c>
      <c r="M66" s="53" t="s">
        <v>1105</v>
      </c>
      <c r="N66" s="54" t="str">
        <f>SD!R65</f>
        <v>GOVT. SENIOR SECONDARY SCHOOL DASANA KHURD (219769)</v>
      </c>
      <c r="O66" s="55">
        <f>SD!S65</f>
        <v>8141302602</v>
      </c>
      <c r="P66" s="44" t="str">
        <f>SD!T65</f>
        <v>XXXX5034</v>
      </c>
      <c r="Q66" s="55">
        <f>SD!V65</f>
        <v>9783327498</v>
      </c>
      <c r="R66" s="55" t="str">
        <f>SD!W65</f>
        <v>VILL.DASANA KHURD,POST DIKAWA, TEHSIL DEEDWANA,MAULASAR,DASANA KHURD,341506</v>
      </c>
      <c r="S66" s="55">
        <f>SD!AB65</f>
        <v>9</v>
      </c>
      <c r="T66" s="51">
        <f t="shared" si="0"/>
        <v>5</v>
      </c>
      <c r="U66" s="51" t="str">
        <f t="shared" si="1"/>
        <v>A</v>
      </c>
    </row>
    <row r="67" spans="1:21" customFormat="1">
      <c r="A67" s="51">
        <f>SD!C66</f>
        <v>566</v>
      </c>
      <c r="B67" s="46">
        <f>SD!A66</f>
        <v>5</v>
      </c>
      <c r="C67" s="46" t="str">
        <f>SD!B66</f>
        <v>A</v>
      </c>
      <c r="D67" s="46">
        <f>SD!C66</f>
        <v>566</v>
      </c>
      <c r="E67" s="42">
        <f>SD!D66</f>
        <v>0</v>
      </c>
      <c r="F67" s="43" t="str">
        <f>SD!E66</f>
        <v>Yuvraj Bhakar</v>
      </c>
      <c r="G67" s="43">
        <f>SD!F66</f>
        <v>0</v>
      </c>
      <c r="H67" s="43" t="str">
        <f>SD!G66</f>
        <v>Ganesha Ram</v>
      </c>
      <c r="I67" s="43" t="str">
        <f>SD!H66</f>
        <v>Kamla Devi</v>
      </c>
      <c r="J67" s="43" t="str">
        <f>SD!I66</f>
        <v>M</v>
      </c>
      <c r="K67" s="43" t="str">
        <f>SD!O66</f>
        <v>OBC</v>
      </c>
      <c r="L67" s="52">
        <f>SD!J66</f>
        <v>41804</v>
      </c>
      <c r="M67" s="53" t="s">
        <v>1106</v>
      </c>
      <c r="N67" s="54" t="str">
        <f>SD!R66</f>
        <v>GOVT. SENIOR SECONDARY SCHOOL DASANA KHURD (219769)</v>
      </c>
      <c r="O67" s="55">
        <f>SD!S66</f>
        <v>8141302602</v>
      </c>
      <c r="P67" s="44" t="str">
        <f>SD!T66</f>
        <v>XXXX9924</v>
      </c>
      <c r="Q67" s="55">
        <f>SD!V66</f>
        <v>8094225473</v>
      </c>
      <c r="R67" s="55" t="str">
        <f>SD!W66</f>
        <v>DASANA KHURD,MOLASAR,DASANA KHURD ,341506</v>
      </c>
      <c r="S67" s="55">
        <f>SD!AB66</f>
        <v>10</v>
      </c>
      <c r="T67" s="51">
        <f t="shared" si="0"/>
        <v>5</v>
      </c>
      <c r="U67" s="51" t="str">
        <f t="shared" si="1"/>
        <v>A</v>
      </c>
    </row>
    <row r="68" spans="1:21" customFormat="1">
      <c r="A68" s="51">
        <f>SD!C67</f>
        <v>514</v>
      </c>
      <c r="B68" s="46">
        <f>SD!A67</f>
        <v>6</v>
      </c>
      <c r="C68" s="46" t="str">
        <f>SD!B67</f>
        <v>A</v>
      </c>
      <c r="D68" s="46">
        <f>SD!C67</f>
        <v>514</v>
      </c>
      <c r="E68" s="42">
        <f>SD!D67</f>
        <v>43282</v>
      </c>
      <c r="F68" s="43" t="str">
        <f>SD!E67</f>
        <v>Ananya</v>
      </c>
      <c r="G68" s="43">
        <f>SD!F67</f>
        <v>0</v>
      </c>
      <c r="H68" s="43" t="str">
        <f>SD!G67</f>
        <v>Lala Ram</v>
      </c>
      <c r="I68" s="43" t="str">
        <f>SD!H67</f>
        <v>Sumitra</v>
      </c>
      <c r="J68" s="43" t="str">
        <f>SD!I67</f>
        <v>F</v>
      </c>
      <c r="K68" s="43" t="str">
        <f>SD!O67</f>
        <v>OBC</v>
      </c>
      <c r="L68" s="52">
        <f>SD!J67</f>
        <v>41156</v>
      </c>
      <c r="M68" s="53" t="s">
        <v>1107</v>
      </c>
      <c r="N68" s="54" t="str">
        <f>SD!R67</f>
        <v>GOVT. SENIOR SECONDARY SCHOOL DASANA KHURD (219769)</v>
      </c>
      <c r="O68" s="55">
        <f>SD!S67</f>
        <v>8141302602</v>
      </c>
      <c r="P68" s="44" t="str">
        <f>SD!T67</f>
        <v>XXXX6734</v>
      </c>
      <c r="Q68" s="55">
        <f>SD!V67</f>
        <v>9828012561</v>
      </c>
      <c r="R68" s="55" t="str">
        <f>SD!W67</f>
        <v>VILL DASANA KHURD POST DIKAWA TEH DEEDWANA,MAULASAR,DASANA KHURD,341506</v>
      </c>
      <c r="S68" s="55">
        <f>SD!AB67</f>
        <v>12</v>
      </c>
      <c r="T68" s="51">
        <f t="shared" ref="T68:T131" si="2">B68</f>
        <v>6</v>
      </c>
      <c r="U68" s="51" t="str">
        <f t="shared" ref="U68:U131" si="3">C68</f>
        <v>A</v>
      </c>
    </row>
    <row r="69" spans="1:21" customFormat="1">
      <c r="A69" s="51">
        <f>SD!C68</f>
        <v>590</v>
      </c>
      <c r="B69" s="46">
        <f>SD!A68</f>
        <v>6</v>
      </c>
      <c r="C69" s="46" t="str">
        <f>SD!B68</f>
        <v>A</v>
      </c>
      <c r="D69" s="46">
        <f>SD!C68</f>
        <v>590</v>
      </c>
      <c r="E69" s="42">
        <f>SD!D68</f>
        <v>0</v>
      </c>
      <c r="F69" s="43" t="str">
        <f>SD!E68</f>
        <v>Arpita</v>
      </c>
      <c r="G69" s="43">
        <f>SD!F68</f>
        <v>0</v>
      </c>
      <c r="H69" s="43" t="str">
        <f>SD!G68</f>
        <v>Amara Ram</v>
      </c>
      <c r="I69" s="43" t="str">
        <f>SD!H68</f>
        <v>Patasi Devi</v>
      </c>
      <c r="J69" s="43" t="str">
        <f>SD!I68</f>
        <v>F</v>
      </c>
      <c r="K69" s="43" t="str">
        <f>SD!O68</f>
        <v>OBC</v>
      </c>
      <c r="L69" s="52">
        <f>SD!J68</f>
        <v>40695</v>
      </c>
      <c r="M69" s="53" t="s">
        <v>1108</v>
      </c>
      <c r="N69" s="54" t="str">
        <f>SD!R68</f>
        <v>GOVT. SENIOR SECONDARY SCHOOL DASANA KHURD (219769)</v>
      </c>
      <c r="O69" s="55">
        <f>SD!S68</f>
        <v>8141302602</v>
      </c>
      <c r="P69" s="44" t="str">
        <f>SD!T68</f>
        <v>XXXX9956</v>
      </c>
      <c r="Q69" s="55">
        <f>SD!V68</f>
        <v>8094385710</v>
      </c>
      <c r="R69" s="55" t="str">
        <f>SD!W68</f>
        <v>DASANA KHURD,MOLASAR,DASANA KHURD ,341506</v>
      </c>
      <c r="S69" s="55">
        <f>SD!AB68</f>
        <v>13</v>
      </c>
      <c r="T69" s="51">
        <f t="shared" si="2"/>
        <v>6</v>
      </c>
      <c r="U69" s="51" t="str">
        <f t="shared" si="3"/>
        <v>A</v>
      </c>
    </row>
    <row r="70" spans="1:21" customFormat="1">
      <c r="A70" s="51">
        <f>SD!C69</f>
        <v>505</v>
      </c>
      <c r="B70" s="46">
        <f>SD!A69</f>
        <v>6</v>
      </c>
      <c r="C70" s="46" t="str">
        <f>SD!B69</f>
        <v>A</v>
      </c>
      <c r="D70" s="46">
        <f>SD!C69</f>
        <v>505</v>
      </c>
      <c r="E70" s="42">
        <f>SD!D69</f>
        <v>0</v>
      </c>
      <c r="F70" s="43" t="str">
        <f>SD!E69</f>
        <v>Chetan</v>
      </c>
      <c r="G70" s="43">
        <f>SD!F69</f>
        <v>0</v>
      </c>
      <c r="H70" s="43" t="str">
        <f>SD!G69</f>
        <v>Sukha Ram</v>
      </c>
      <c r="I70" s="43" t="str">
        <f>SD!H69</f>
        <v>Prem Devi</v>
      </c>
      <c r="J70" s="43" t="str">
        <f>SD!I69</f>
        <v>M</v>
      </c>
      <c r="K70" s="43" t="str">
        <f>SD!O69</f>
        <v>SC</v>
      </c>
      <c r="L70" s="52">
        <f>SD!J69</f>
        <v>41769</v>
      </c>
      <c r="M70" s="53" t="s">
        <v>1109</v>
      </c>
      <c r="N70" s="54" t="str">
        <f>SD!R69</f>
        <v>GOVT. SENIOR SECONDARY SCHOOL DASANA KHURD (219769)</v>
      </c>
      <c r="O70" s="55">
        <f>SD!S69</f>
        <v>8141302602</v>
      </c>
      <c r="P70" s="44" t="str">
        <f>SD!T69</f>
        <v>XXXX9837</v>
      </c>
      <c r="Q70" s="55">
        <f>SD!V69</f>
        <v>9982671909</v>
      </c>
      <c r="R70" s="55" t="str">
        <f>SD!W69</f>
        <v>DASANA KHURD,MOLASAR,DASANA KHURD,341506</v>
      </c>
      <c r="S70" s="55">
        <f>SD!AB69</f>
        <v>10</v>
      </c>
      <c r="T70" s="51">
        <f t="shared" si="2"/>
        <v>6</v>
      </c>
      <c r="U70" s="51" t="str">
        <f t="shared" si="3"/>
        <v>A</v>
      </c>
    </row>
    <row r="71" spans="1:21" customFormat="1">
      <c r="A71" s="51">
        <f>SD!C70</f>
        <v>490</v>
      </c>
      <c r="B71" s="46">
        <f>SD!A70</f>
        <v>6</v>
      </c>
      <c r="C71" s="46" t="str">
        <f>SD!B70</f>
        <v>A</v>
      </c>
      <c r="D71" s="46">
        <f>SD!C70</f>
        <v>490</v>
      </c>
      <c r="E71" s="42">
        <f>SD!D70</f>
        <v>0</v>
      </c>
      <c r="F71" s="43" t="str">
        <f>SD!E70</f>
        <v>DEV KISHAN</v>
      </c>
      <c r="G71" s="43">
        <f>SD!F70</f>
        <v>0</v>
      </c>
      <c r="H71" s="43" t="str">
        <f>SD!G70</f>
        <v>PEMA RAM</v>
      </c>
      <c r="I71" s="43" t="str">
        <f>SD!H70</f>
        <v>SAYARI DEVI</v>
      </c>
      <c r="J71" s="43" t="str">
        <f>SD!I70</f>
        <v>M</v>
      </c>
      <c r="K71" s="43" t="str">
        <f>SD!O70</f>
        <v>SC</v>
      </c>
      <c r="L71" s="52">
        <f>SD!J70</f>
        <v>41640</v>
      </c>
      <c r="M71" s="53" t="s">
        <v>1110</v>
      </c>
      <c r="N71" s="54" t="str">
        <f>SD!R70</f>
        <v>GOVT. SENIOR SECONDARY SCHOOL DASANA KHURD (219769)</v>
      </c>
      <c r="O71" s="55">
        <f>SD!S70</f>
        <v>8141302602</v>
      </c>
      <c r="P71" s="44" t="str">
        <f>SD!T70</f>
        <v>XXXX0134</v>
      </c>
      <c r="Q71" s="55">
        <f>SD!V70</f>
        <v>9783977850</v>
      </c>
      <c r="R71" s="55" t="str">
        <f>SD!W70</f>
        <v>DASANA KHURD,MOULASR,DASANA KHURD,341506</v>
      </c>
      <c r="S71" s="55">
        <f>SD!AB70</f>
        <v>10</v>
      </c>
      <c r="T71" s="51">
        <f t="shared" si="2"/>
        <v>6</v>
      </c>
      <c r="U71" s="51" t="str">
        <f t="shared" si="3"/>
        <v>A</v>
      </c>
    </row>
    <row r="72" spans="1:21" customFormat="1">
      <c r="A72" s="51">
        <f>SD!C71</f>
        <v>603</v>
      </c>
      <c r="B72" s="46">
        <f>SD!A71</f>
        <v>6</v>
      </c>
      <c r="C72" s="46" t="str">
        <f>SD!B71</f>
        <v>A</v>
      </c>
      <c r="D72" s="46">
        <f>SD!C71</f>
        <v>603</v>
      </c>
      <c r="E72" s="42">
        <f>SD!D71</f>
        <v>0</v>
      </c>
      <c r="F72" s="43" t="str">
        <f>SD!E71</f>
        <v>Giriraj Singh</v>
      </c>
      <c r="G72" s="43">
        <f>SD!F71</f>
        <v>0</v>
      </c>
      <c r="H72" s="43" t="str">
        <f>SD!G71</f>
        <v>Ram Ratan Singh</v>
      </c>
      <c r="I72" s="43" t="str">
        <f>SD!H71</f>
        <v>Sanju Devi</v>
      </c>
      <c r="J72" s="43" t="str">
        <f>SD!I71</f>
        <v>M</v>
      </c>
      <c r="K72" s="43" t="str">
        <f>SD!O71</f>
        <v>OBC</v>
      </c>
      <c r="L72" s="52">
        <f>SD!J71</f>
        <v>41943</v>
      </c>
      <c r="M72" s="53" t="s">
        <v>1111</v>
      </c>
      <c r="N72" s="54" t="str">
        <f>SD!R71</f>
        <v>GOVT. SENIOR SECONDARY SCHOOL DASANA KHURD (219769)</v>
      </c>
      <c r="O72" s="55">
        <f>SD!S71</f>
        <v>8141302602</v>
      </c>
      <c r="P72" s="44" t="str">
        <f>SD!T71</f>
        <v>XXXX9137</v>
      </c>
      <c r="Q72" s="55">
        <f>SD!V71</f>
        <v>9352642864</v>
      </c>
      <c r="R72" s="55" t="str">
        <f>SD!W71</f>
        <v>DASANA KHURD,MOLASAR,DASANA KHURD,341506</v>
      </c>
      <c r="S72" s="55">
        <f>SD!AB71</f>
        <v>10</v>
      </c>
      <c r="T72" s="51">
        <f t="shared" si="2"/>
        <v>6</v>
      </c>
      <c r="U72" s="51" t="str">
        <f t="shared" si="3"/>
        <v>A</v>
      </c>
    </row>
    <row r="73" spans="1:21" customFormat="1">
      <c r="A73" s="51">
        <f>SD!C72</f>
        <v>480</v>
      </c>
      <c r="B73" s="46">
        <f>SD!A72</f>
        <v>6</v>
      </c>
      <c r="C73" s="46" t="str">
        <f>SD!B72</f>
        <v>A</v>
      </c>
      <c r="D73" s="46">
        <f>SD!C72</f>
        <v>480</v>
      </c>
      <c r="E73" s="42">
        <f>SD!D72</f>
        <v>0</v>
      </c>
      <c r="F73" s="43" t="str">
        <f>SD!E72</f>
        <v>HARI RAM</v>
      </c>
      <c r="G73" s="43">
        <f>SD!F72</f>
        <v>0</v>
      </c>
      <c r="H73" s="43" t="str">
        <f>SD!G72</f>
        <v>NARSA RAM</v>
      </c>
      <c r="I73" s="43" t="str">
        <f>SD!H72</f>
        <v>CHANDA DEVI</v>
      </c>
      <c r="J73" s="43" t="str">
        <f>SD!I72</f>
        <v>M</v>
      </c>
      <c r="K73" s="43" t="str">
        <f>SD!O72</f>
        <v>OBC</v>
      </c>
      <c r="L73" s="52">
        <f>SD!J72</f>
        <v>41682</v>
      </c>
      <c r="M73" s="53" t="s">
        <v>1112</v>
      </c>
      <c r="N73" s="54" t="str">
        <f>SD!R72</f>
        <v>GOVT. SENIOR SECONDARY SCHOOL DASANA KHURD (219769)</v>
      </c>
      <c r="O73" s="55">
        <f>SD!S72</f>
        <v>8141302602</v>
      </c>
      <c r="P73" s="44" t="str">
        <f>SD!T72</f>
        <v>XXXX4440</v>
      </c>
      <c r="Q73" s="55">
        <f>SD!V72</f>
        <v>9982505148</v>
      </c>
      <c r="R73" s="55" t="str">
        <f>SD!W72</f>
        <v>DASANA KHURD,MOLASAR,DASANA KHURD,341506</v>
      </c>
      <c r="S73" s="55">
        <f>SD!AB72</f>
        <v>10</v>
      </c>
      <c r="T73" s="51">
        <f t="shared" si="2"/>
        <v>6</v>
      </c>
      <c r="U73" s="51" t="str">
        <f t="shared" si="3"/>
        <v>A</v>
      </c>
    </row>
    <row r="74" spans="1:21" customFormat="1">
      <c r="A74" s="51">
        <f>SD!C73</f>
        <v>477</v>
      </c>
      <c r="B74" s="46">
        <f>SD!A73</f>
        <v>6</v>
      </c>
      <c r="C74" s="46" t="str">
        <f>SD!B73</f>
        <v>A</v>
      </c>
      <c r="D74" s="46">
        <f>SD!C73</f>
        <v>477</v>
      </c>
      <c r="E74" s="42">
        <f>SD!D73</f>
        <v>45482</v>
      </c>
      <c r="F74" s="43" t="str">
        <f>SD!E73</f>
        <v>HARSHIT JANGIR</v>
      </c>
      <c r="G74" s="43">
        <f>SD!F73</f>
        <v>0</v>
      </c>
      <c r="H74" s="43" t="str">
        <f>SD!G73</f>
        <v>SANJAY JANGIR</v>
      </c>
      <c r="I74" s="43" t="str">
        <f>SD!H73</f>
        <v>URMILA DEVI</v>
      </c>
      <c r="J74" s="43" t="str">
        <f>SD!I73</f>
        <v>M</v>
      </c>
      <c r="K74" s="43" t="str">
        <f>SD!O73</f>
        <v>OBC</v>
      </c>
      <c r="L74" s="52">
        <f>SD!J73</f>
        <v>41330</v>
      </c>
      <c r="M74" s="53" t="s">
        <v>1113</v>
      </c>
      <c r="N74" s="54" t="str">
        <f>SD!R73</f>
        <v>GOVT. SENIOR SECONDARY SCHOOL DASANA KHURD (219769)</v>
      </c>
      <c r="O74" s="55">
        <f>SD!S73</f>
        <v>8141302602</v>
      </c>
      <c r="P74" s="44" t="str">
        <f>SD!T73</f>
        <v>XXXX2521</v>
      </c>
      <c r="Q74" s="55">
        <f>SD!V73</f>
        <v>9137099423</v>
      </c>
      <c r="R74" s="55" t="str">
        <f>SD!W73</f>
        <v>dasana khurd,molasar,dasana khurd,341506</v>
      </c>
      <c r="S74" s="55">
        <f>SD!AB73</f>
        <v>11</v>
      </c>
      <c r="T74" s="51">
        <f t="shared" si="2"/>
        <v>6</v>
      </c>
      <c r="U74" s="51" t="str">
        <f t="shared" si="3"/>
        <v>A</v>
      </c>
    </row>
    <row r="75" spans="1:21" customFormat="1">
      <c r="A75" s="51">
        <f>SD!C74</f>
        <v>568</v>
      </c>
      <c r="B75" s="46">
        <f>SD!A74</f>
        <v>6</v>
      </c>
      <c r="C75" s="46" t="str">
        <f>SD!B74</f>
        <v>A</v>
      </c>
      <c r="D75" s="46">
        <f>SD!C74</f>
        <v>568</v>
      </c>
      <c r="E75" s="42">
        <f>SD!D74</f>
        <v>0</v>
      </c>
      <c r="F75" s="43" t="str">
        <f>SD!E74</f>
        <v>Hemlata</v>
      </c>
      <c r="G75" s="43">
        <f>SD!F74</f>
        <v>0</v>
      </c>
      <c r="H75" s="43" t="str">
        <f>SD!G74</f>
        <v>Bhoma Ram</v>
      </c>
      <c r="I75" s="43" t="str">
        <f>SD!H74</f>
        <v>Rupa Devi</v>
      </c>
      <c r="J75" s="43" t="str">
        <f>SD!I74</f>
        <v>F</v>
      </c>
      <c r="K75" s="43" t="str">
        <f>SD!O74</f>
        <v>OBC</v>
      </c>
      <c r="L75" s="52">
        <f>SD!J74</f>
        <v>41411</v>
      </c>
      <c r="M75" s="53" t="s">
        <v>1114</v>
      </c>
      <c r="N75" s="54" t="str">
        <f>SD!R74</f>
        <v>GOVT. SENIOR SECONDARY SCHOOL DASANA KHURD (219769)</v>
      </c>
      <c r="O75" s="55">
        <f>SD!S74</f>
        <v>8141302602</v>
      </c>
      <c r="P75" s="44" t="str">
        <f>SD!T74</f>
        <v>XXXX0165</v>
      </c>
      <c r="Q75" s="55">
        <f>SD!V74</f>
        <v>8094225473</v>
      </c>
      <c r="R75" s="55" t="str">
        <f>SD!W74</f>
        <v>DASANA KHURD ,MOLASAR,DASANA KHURD,341506</v>
      </c>
      <c r="S75" s="55">
        <f>SD!AB74</f>
        <v>11</v>
      </c>
      <c r="T75" s="51">
        <f t="shared" si="2"/>
        <v>6</v>
      </c>
      <c r="U75" s="51" t="str">
        <f t="shared" si="3"/>
        <v>A</v>
      </c>
    </row>
    <row r="76" spans="1:21" customFormat="1">
      <c r="A76" s="51">
        <f>SD!C75</f>
        <v>614</v>
      </c>
      <c r="B76" s="46">
        <f>SD!A75</f>
        <v>6</v>
      </c>
      <c r="C76" s="46" t="str">
        <f>SD!B75</f>
        <v>A</v>
      </c>
      <c r="D76" s="46">
        <f>SD!C75</f>
        <v>614</v>
      </c>
      <c r="E76" s="42">
        <f>SD!D75</f>
        <v>0</v>
      </c>
      <c r="F76" s="43" t="str">
        <f>SD!E75</f>
        <v>Himanshi</v>
      </c>
      <c r="G76" s="43">
        <f>SD!F75</f>
        <v>0</v>
      </c>
      <c r="H76" s="43" t="str">
        <f>SD!G75</f>
        <v>Raju Ram</v>
      </c>
      <c r="I76" s="43" t="str">
        <f>SD!H75</f>
        <v>Anita Devi</v>
      </c>
      <c r="J76" s="43" t="str">
        <f>SD!I75</f>
        <v>F</v>
      </c>
      <c r="K76" s="43" t="str">
        <f>SD!O75</f>
        <v>OBC</v>
      </c>
      <c r="L76" s="52">
        <f>SD!J75</f>
        <v>41029</v>
      </c>
      <c r="M76" s="53" t="s">
        <v>1115</v>
      </c>
      <c r="N76" s="54" t="str">
        <f>SD!R75</f>
        <v>GOVT. SENIOR SECONDARY SCHOOL DASANA KHURD (219769)</v>
      </c>
      <c r="O76" s="55">
        <f>SD!S75</f>
        <v>8141302602</v>
      </c>
      <c r="P76" s="44" t="str">
        <f>SD!T75</f>
        <v>XXXX8202</v>
      </c>
      <c r="Q76" s="55">
        <f>SD!V75</f>
        <v>6350174597</v>
      </c>
      <c r="R76" s="55" t="str">
        <f>SD!W75</f>
        <v>DASANA KHURD,MOLASAR,DASANA KHURD,341506</v>
      </c>
      <c r="S76" s="55">
        <f>SD!AB75</f>
        <v>12</v>
      </c>
      <c r="T76" s="51">
        <f t="shared" si="2"/>
        <v>6</v>
      </c>
      <c r="U76" s="51" t="str">
        <f t="shared" si="3"/>
        <v>A</v>
      </c>
    </row>
    <row r="77" spans="1:21" customFormat="1">
      <c r="A77" s="51">
        <f>SD!C76</f>
        <v>578</v>
      </c>
      <c r="B77" s="46">
        <f>SD!A76</f>
        <v>6</v>
      </c>
      <c r="C77" s="46" t="str">
        <f>SD!B76</f>
        <v>A</v>
      </c>
      <c r="D77" s="46">
        <f>SD!C76</f>
        <v>578</v>
      </c>
      <c r="E77" s="42">
        <f>SD!D76</f>
        <v>0</v>
      </c>
      <c r="F77" s="43" t="str">
        <f>SD!E76</f>
        <v>Himanshi Kanwar</v>
      </c>
      <c r="G77" s="43">
        <f>SD!F76</f>
        <v>0</v>
      </c>
      <c r="H77" s="43" t="str">
        <f>SD!G76</f>
        <v>Balraj Singh Rajpoot</v>
      </c>
      <c r="I77" s="43" t="str">
        <f>SD!H76</f>
        <v>Rachna Kanwar</v>
      </c>
      <c r="J77" s="43" t="str">
        <f>SD!I76</f>
        <v>F</v>
      </c>
      <c r="K77" s="43" t="str">
        <f>SD!O76</f>
        <v>GEN</v>
      </c>
      <c r="L77" s="52">
        <f>SD!J76</f>
        <v>41640</v>
      </c>
      <c r="M77" s="53" t="s">
        <v>1110</v>
      </c>
      <c r="N77" s="54" t="str">
        <f>SD!R76</f>
        <v>GOVT. SENIOR SECONDARY SCHOOL DASANA KHURD (219769)</v>
      </c>
      <c r="O77" s="55">
        <f>SD!S76</f>
        <v>8141302602</v>
      </c>
      <c r="P77" s="44" t="str">
        <f>SD!T76</f>
        <v>XXXX6862</v>
      </c>
      <c r="Q77" s="55">
        <f>SD!V76</f>
        <v>9711538948</v>
      </c>
      <c r="R77" s="55" t="str">
        <f>SD!W76</f>
        <v>DASANA KHURD,MOLASAR,DASANA KHURD,341506</v>
      </c>
      <c r="S77" s="55">
        <f>SD!AB76</f>
        <v>10</v>
      </c>
      <c r="T77" s="51">
        <f t="shared" si="2"/>
        <v>6</v>
      </c>
      <c r="U77" s="51" t="str">
        <f t="shared" si="3"/>
        <v>A</v>
      </c>
    </row>
    <row r="78" spans="1:21" customFormat="1">
      <c r="A78" s="51">
        <f>SD!C77</f>
        <v>502</v>
      </c>
      <c r="B78" s="46">
        <f>SD!A77</f>
        <v>6</v>
      </c>
      <c r="C78" s="46" t="str">
        <f>SD!B77</f>
        <v>A</v>
      </c>
      <c r="D78" s="46">
        <f>SD!C77</f>
        <v>502</v>
      </c>
      <c r="E78" s="42">
        <f>SD!D77</f>
        <v>0</v>
      </c>
      <c r="F78" s="43" t="str">
        <f>SD!E77</f>
        <v>Jyoti</v>
      </c>
      <c r="G78" s="43">
        <f>SD!F77</f>
        <v>0</v>
      </c>
      <c r="H78" s="43" t="str">
        <f>SD!G77</f>
        <v>Jodha Ram</v>
      </c>
      <c r="I78" s="43" t="str">
        <f>SD!H77</f>
        <v>Sohani Devi</v>
      </c>
      <c r="J78" s="43" t="str">
        <f>SD!I77</f>
        <v>F</v>
      </c>
      <c r="K78" s="43" t="str">
        <f>SD!O77</f>
        <v>SC</v>
      </c>
      <c r="L78" s="52">
        <f>SD!J77</f>
        <v>41756</v>
      </c>
      <c r="M78" s="53" t="s">
        <v>1116</v>
      </c>
      <c r="N78" s="54" t="str">
        <f>SD!R77</f>
        <v>GOVT. SENIOR SECONDARY SCHOOL DASANA KHURD (219769)</v>
      </c>
      <c r="O78" s="55">
        <f>SD!S77</f>
        <v>8141302602</v>
      </c>
      <c r="P78" s="44" t="str">
        <f>SD!T77</f>
        <v>XXXX0395</v>
      </c>
      <c r="Q78" s="55">
        <f>SD!V77</f>
        <v>9783385367</v>
      </c>
      <c r="R78" s="55" t="str">
        <f>SD!W77</f>
        <v>DASANA KHURD,MOLASAR,DASANA KHURD,341506</v>
      </c>
      <c r="S78" s="55">
        <f>SD!AB77</f>
        <v>10</v>
      </c>
      <c r="T78" s="51">
        <f t="shared" si="2"/>
        <v>6</v>
      </c>
      <c r="U78" s="51" t="str">
        <f t="shared" si="3"/>
        <v>A</v>
      </c>
    </row>
    <row r="79" spans="1:21" customFormat="1">
      <c r="A79" s="51">
        <f>SD!C78</f>
        <v>669</v>
      </c>
      <c r="B79" s="46">
        <f>SD!A78</f>
        <v>6</v>
      </c>
      <c r="C79" s="46" t="str">
        <f>SD!B78</f>
        <v>A</v>
      </c>
      <c r="D79" s="46">
        <f>SD!C78</f>
        <v>669</v>
      </c>
      <c r="E79" s="42">
        <f>SD!D78</f>
        <v>0</v>
      </c>
      <c r="F79" s="43" t="str">
        <f>SD!E78</f>
        <v>KOMITA RAYKA</v>
      </c>
      <c r="G79" s="43">
        <f>SD!F78</f>
        <v>0</v>
      </c>
      <c r="H79" s="43" t="str">
        <f>SD!G78</f>
        <v>BHEEMRAJ REBARI</v>
      </c>
      <c r="I79" s="43" t="str">
        <f>SD!H78</f>
        <v>SITA REBARI</v>
      </c>
      <c r="J79" s="43" t="str">
        <f>SD!I78</f>
        <v>F</v>
      </c>
      <c r="K79" s="43" t="str">
        <f>SD!O78</f>
        <v>SBC</v>
      </c>
      <c r="L79" s="52">
        <f>SD!J78</f>
        <v>41917</v>
      </c>
      <c r="M79" s="53" t="s">
        <v>1117</v>
      </c>
      <c r="N79" s="54" t="str">
        <f>SD!R78</f>
        <v>GOVT. SENIOR SECONDARY SCHOOL DASANA KHURD (219769)</v>
      </c>
      <c r="O79" s="55">
        <f>SD!S78</f>
        <v>8141302602</v>
      </c>
      <c r="P79" s="44" t="str">
        <f>SD!T78</f>
        <v>XXXX9374</v>
      </c>
      <c r="Q79" s="55">
        <f>SD!V78</f>
        <v>9772984418</v>
      </c>
      <c r="R79" s="55" t="str">
        <f>SD!W78</f>
        <v>DHANI BHAVSAGAR ,SHAHPURA ,DHANI BHAVSAGAR ,311404</v>
      </c>
      <c r="S79" s="55">
        <f>SD!AB78</f>
        <v>10</v>
      </c>
      <c r="T79" s="51">
        <f t="shared" si="2"/>
        <v>6</v>
      </c>
      <c r="U79" s="51" t="str">
        <f t="shared" si="3"/>
        <v>A</v>
      </c>
    </row>
    <row r="80" spans="1:21" customFormat="1">
      <c r="A80" s="51">
        <f>SD!C79</f>
        <v>524</v>
      </c>
      <c r="B80" s="46">
        <f>SD!A79</f>
        <v>6</v>
      </c>
      <c r="C80" s="46" t="str">
        <f>SD!B79</f>
        <v>A</v>
      </c>
      <c r="D80" s="46">
        <f>SD!C79</f>
        <v>524</v>
      </c>
      <c r="E80" s="42">
        <f>SD!D79</f>
        <v>0</v>
      </c>
      <c r="F80" s="43" t="str">
        <f>SD!E79</f>
        <v>Krishana Jangir</v>
      </c>
      <c r="G80" s="43">
        <f>SD!F79</f>
        <v>0</v>
      </c>
      <c r="H80" s="43" t="str">
        <f>SD!G79</f>
        <v>Keshar Ram Jangir</v>
      </c>
      <c r="I80" s="43" t="str">
        <f>SD!H79</f>
        <v>Sajjan Jangir</v>
      </c>
      <c r="J80" s="43" t="str">
        <f>SD!I79</f>
        <v>M</v>
      </c>
      <c r="K80" s="43" t="str">
        <f>SD!O79</f>
        <v>OBC</v>
      </c>
      <c r="L80" s="52">
        <f>SD!J79</f>
        <v>41927</v>
      </c>
      <c r="M80" s="53" t="s">
        <v>1125</v>
      </c>
      <c r="N80" s="54" t="str">
        <f>SD!R79</f>
        <v>GOVT. SENIOR SECONDARY SCHOOL DASANA KHURD (219769)</v>
      </c>
      <c r="O80" s="55">
        <f>SD!S79</f>
        <v>8141302602</v>
      </c>
      <c r="P80" s="44" t="str">
        <f>SD!T79</f>
        <v>XXXX9767</v>
      </c>
      <c r="Q80" s="55">
        <f>SD!V79</f>
        <v>8875319266</v>
      </c>
      <c r="R80" s="55" t="str">
        <f>SD!W79</f>
        <v>VILL-DASANA KHURD POST- DIKAWA,MAULASAR,DASANA KHURD,341506</v>
      </c>
      <c r="S80" s="55">
        <f>SD!AB79</f>
        <v>10</v>
      </c>
      <c r="T80" s="51">
        <f t="shared" si="2"/>
        <v>6</v>
      </c>
      <c r="U80" s="51" t="str">
        <f t="shared" si="3"/>
        <v>A</v>
      </c>
    </row>
    <row r="81" spans="1:21" customFormat="1">
      <c r="A81" s="51">
        <f>SD!C80</f>
        <v>500</v>
      </c>
      <c r="B81" s="46">
        <f>SD!A80</f>
        <v>6</v>
      </c>
      <c r="C81" s="46" t="str">
        <f>SD!B80</f>
        <v>A</v>
      </c>
      <c r="D81" s="46">
        <f>SD!C80</f>
        <v>500</v>
      </c>
      <c r="E81" s="42">
        <f>SD!D80</f>
        <v>0</v>
      </c>
      <c r="F81" s="43" t="str">
        <f>SD!E80</f>
        <v>KRISHNA</v>
      </c>
      <c r="G81" s="43">
        <f>SD!F80</f>
        <v>0</v>
      </c>
      <c r="H81" s="43" t="str">
        <f>SD!G80</f>
        <v>RAMNIWAS RAM</v>
      </c>
      <c r="I81" s="43" t="str">
        <f>SD!H80</f>
        <v>CHENA DEVI</v>
      </c>
      <c r="J81" s="43" t="str">
        <f>SD!I80</f>
        <v>M</v>
      </c>
      <c r="K81" s="43" t="str">
        <f>SD!O80</f>
        <v>OBC</v>
      </c>
      <c r="L81" s="52">
        <f>SD!J80</f>
        <v>41844</v>
      </c>
      <c r="M81" s="53" t="s">
        <v>1126</v>
      </c>
      <c r="N81" s="54" t="str">
        <f>SD!R80</f>
        <v>GOVT. SENIOR SECONDARY SCHOOL DASANA KHURD (219769)</v>
      </c>
      <c r="O81" s="55">
        <f>SD!S80</f>
        <v>8141302602</v>
      </c>
      <c r="P81" s="44" t="str">
        <f>SD!T80</f>
        <v>XXXX4835</v>
      </c>
      <c r="Q81" s="55">
        <f>SD!V80</f>
        <v>9509207248</v>
      </c>
      <c r="R81" s="55" t="str">
        <f>SD!W80</f>
        <v>DASANA KHURD,MOLASAR,DASANA KHURD,341506</v>
      </c>
      <c r="S81" s="55">
        <f>SD!AB80</f>
        <v>10</v>
      </c>
      <c r="T81" s="51">
        <f t="shared" si="2"/>
        <v>6</v>
      </c>
      <c r="U81" s="51" t="str">
        <f t="shared" si="3"/>
        <v>A</v>
      </c>
    </row>
    <row r="82" spans="1:21" customFormat="1">
      <c r="A82" s="51">
        <f>SD!C81</f>
        <v>662</v>
      </c>
      <c r="B82" s="46">
        <f>SD!A81</f>
        <v>6</v>
      </c>
      <c r="C82" s="46" t="str">
        <f>SD!B81</f>
        <v>A</v>
      </c>
      <c r="D82" s="46">
        <f>SD!C81</f>
        <v>662</v>
      </c>
      <c r="E82" s="42">
        <f>SD!D81</f>
        <v>0</v>
      </c>
      <c r="F82" s="43" t="str">
        <f>SD!E81</f>
        <v>Lichhama</v>
      </c>
      <c r="G82" s="43">
        <f>SD!F81</f>
        <v>0</v>
      </c>
      <c r="H82" s="43" t="str">
        <f>SD!G81</f>
        <v>Hanuman Ram</v>
      </c>
      <c r="I82" s="43" t="str">
        <f>SD!H81</f>
        <v>Manju Devi</v>
      </c>
      <c r="J82" s="43" t="str">
        <f>SD!I81</f>
        <v>F</v>
      </c>
      <c r="K82" s="43" t="str">
        <f>SD!O81</f>
        <v>SBC</v>
      </c>
      <c r="L82" s="52">
        <f>SD!J81</f>
        <v>40848</v>
      </c>
      <c r="M82" s="53" t="s">
        <v>1127</v>
      </c>
      <c r="N82" s="54" t="str">
        <f>SD!R81</f>
        <v>GOVT. SENIOR SECONDARY SCHOOL DASANA KHURD (219769)</v>
      </c>
      <c r="O82" s="55">
        <f>SD!S81</f>
        <v>8141302602</v>
      </c>
      <c r="P82" s="44" t="str">
        <f>SD!T81</f>
        <v>XXXX1479</v>
      </c>
      <c r="Q82" s="55">
        <f>SD!V81</f>
        <v>9828455982</v>
      </c>
      <c r="R82" s="55" t="str">
        <f>SD!W81</f>
        <v>DASANA KHURD,MOLASAR,DASANA KHURD,341506</v>
      </c>
      <c r="S82" s="55">
        <f>SD!AB81</f>
        <v>13</v>
      </c>
      <c r="T82" s="51">
        <f t="shared" si="2"/>
        <v>6</v>
      </c>
      <c r="U82" s="51" t="str">
        <f t="shared" si="3"/>
        <v>A</v>
      </c>
    </row>
    <row r="83" spans="1:21" customFormat="1">
      <c r="A83" s="51">
        <f>SD!C82</f>
        <v>594</v>
      </c>
      <c r="B83" s="46">
        <f>SD!A82</f>
        <v>6</v>
      </c>
      <c r="C83" s="46" t="str">
        <f>SD!B82</f>
        <v>A</v>
      </c>
      <c r="D83" s="46">
        <f>SD!C82</f>
        <v>594</v>
      </c>
      <c r="E83" s="42">
        <f>SD!D82</f>
        <v>0</v>
      </c>
      <c r="F83" s="43" t="str">
        <f>SD!E82</f>
        <v>Lucky Bhunwal</v>
      </c>
      <c r="G83" s="43">
        <f>SD!F82</f>
        <v>0</v>
      </c>
      <c r="H83" s="43" t="str">
        <f>SD!G82</f>
        <v>Kisana Ram</v>
      </c>
      <c r="I83" s="43" t="str">
        <f>SD!H82</f>
        <v>Usha Devi</v>
      </c>
      <c r="J83" s="43" t="str">
        <f>SD!I82</f>
        <v>M</v>
      </c>
      <c r="K83" s="43" t="str">
        <f>SD!O82</f>
        <v>OBC</v>
      </c>
      <c r="L83" s="52">
        <f>SD!J82</f>
        <v>41348</v>
      </c>
      <c r="M83" s="53" t="s">
        <v>1128</v>
      </c>
      <c r="N83" s="54" t="str">
        <f>SD!R82</f>
        <v>GOVT. SENIOR SECONDARY SCHOOL DASANA KHURD (219769)</v>
      </c>
      <c r="O83" s="55">
        <f>SD!S82</f>
        <v>8141302602</v>
      </c>
      <c r="P83" s="44" t="str">
        <f>SD!T82</f>
        <v>XXXX1957</v>
      </c>
      <c r="Q83" s="55">
        <f>SD!V82</f>
        <v>9649970447</v>
      </c>
      <c r="R83" s="55" t="str">
        <f>SD!W82</f>
        <v>S/O KISANA RAM BHUNWAL,MOLASAR,DASANA KHURD POST - DIKAWA,341506</v>
      </c>
      <c r="S83" s="55">
        <f>SD!AB82</f>
        <v>11</v>
      </c>
      <c r="T83" s="51">
        <f t="shared" si="2"/>
        <v>6</v>
      </c>
      <c r="U83" s="51" t="str">
        <f t="shared" si="3"/>
        <v>A</v>
      </c>
    </row>
    <row r="84" spans="1:21" customFormat="1">
      <c r="A84" s="51">
        <f>SD!C83</f>
        <v>494</v>
      </c>
      <c r="B84" s="46">
        <f>SD!A83</f>
        <v>6</v>
      </c>
      <c r="C84" s="46" t="str">
        <f>SD!B83</f>
        <v>A</v>
      </c>
      <c r="D84" s="46">
        <f>SD!C83</f>
        <v>494</v>
      </c>
      <c r="E84" s="42">
        <f>SD!D83</f>
        <v>0</v>
      </c>
      <c r="F84" s="43" t="str">
        <f>SD!E83</f>
        <v>MANISHA</v>
      </c>
      <c r="G84" s="43">
        <f>SD!F83</f>
        <v>0</v>
      </c>
      <c r="H84" s="43" t="str">
        <f>SD!G83</f>
        <v>PANNA RAM</v>
      </c>
      <c r="I84" s="43" t="str">
        <f>SD!H83</f>
        <v>SUKHI DEVI</v>
      </c>
      <c r="J84" s="43" t="str">
        <f>SD!I83</f>
        <v>F</v>
      </c>
      <c r="K84" s="43" t="str">
        <f>SD!O83</f>
        <v>SC</v>
      </c>
      <c r="L84" s="52">
        <f>SD!J83</f>
        <v>41623</v>
      </c>
      <c r="M84" s="53" t="s">
        <v>1129</v>
      </c>
      <c r="N84" s="54" t="str">
        <f>SD!R83</f>
        <v>GOVT. SENIOR SECONDARY SCHOOL DASANA KHURD (219769)</v>
      </c>
      <c r="O84" s="55">
        <f>SD!S83</f>
        <v>8141302602</v>
      </c>
      <c r="P84" s="44" t="str">
        <f>SD!T83</f>
        <v>XXXX7859</v>
      </c>
      <c r="Q84" s="55">
        <f>SD!V83</f>
        <v>9982671909</v>
      </c>
      <c r="R84" s="55" t="str">
        <f>SD!W83</f>
        <v>DASANA KHURD,MOLASAR,DASANA KHURD,341506</v>
      </c>
      <c r="S84" s="55">
        <f>SD!AB83</f>
        <v>11</v>
      </c>
      <c r="T84" s="51">
        <f t="shared" si="2"/>
        <v>6</v>
      </c>
      <c r="U84" s="51" t="str">
        <f t="shared" si="3"/>
        <v>A</v>
      </c>
    </row>
    <row r="85" spans="1:21" customFormat="1">
      <c r="A85" s="51">
        <f>SD!C84</f>
        <v>529</v>
      </c>
      <c r="B85" s="46">
        <f>SD!A84</f>
        <v>6</v>
      </c>
      <c r="C85" s="46" t="str">
        <f>SD!B84</f>
        <v>A</v>
      </c>
      <c r="D85" s="46">
        <f>SD!C84</f>
        <v>529</v>
      </c>
      <c r="E85" s="42">
        <f>SD!D84</f>
        <v>0</v>
      </c>
      <c r="F85" s="43" t="str">
        <f>SD!E84</f>
        <v>Monika</v>
      </c>
      <c r="G85" s="43">
        <f>SD!F84</f>
        <v>0</v>
      </c>
      <c r="H85" s="43" t="str">
        <f>SD!G84</f>
        <v>Birada Ram</v>
      </c>
      <c r="I85" s="43" t="str">
        <f>SD!H84</f>
        <v>Sarita Devi</v>
      </c>
      <c r="J85" s="43" t="str">
        <f>SD!I84</f>
        <v>F</v>
      </c>
      <c r="K85" s="43" t="str">
        <f>SD!O84</f>
        <v>OBC</v>
      </c>
      <c r="L85" s="52">
        <f>SD!J84</f>
        <v>41766</v>
      </c>
      <c r="M85" s="53" t="s">
        <v>1078</v>
      </c>
      <c r="N85" s="54" t="str">
        <f>SD!R84</f>
        <v>GOVT. SENIOR SECONDARY SCHOOL DASANA KHURD (219769)</v>
      </c>
      <c r="O85" s="55">
        <f>SD!S84</f>
        <v>8141302602</v>
      </c>
      <c r="P85" s="44" t="str">
        <f>SD!T84</f>
        <v>XXXX0479</v>
      </c>
      <c r="Q85" s="55">
        <f>SD!V84</f>
        <v>8875073199</v>
      </c>
      <c r="R85" s="55" t="str">
        <f>SD!W84</f>
        <v>VILL-DASANA KHURD POST- DIKAWA,MAULASAR,DASANA KHURD,341506</v>
      </c>
      <c r="S85" s="55">
        <f>SD!AB84</f>
        <v>10</v>
      </c>
      <c r="T85" s="51">
        <f t="shared" si="2"/>
        <v>6</v>
      </c>
      <c r="U85" s="51" t="str">
        <f t="shared" si="3"/>
        <v>A</v>
      </c>
    </row>
    <row r="86" spans="1:21" customFormat="1">
      <c r="A86" s="51">
        <f>SD!C85</f>
        <v>489</v>
      </c>
      <c r="B86" s="46">
        <f>SD!A85</f>
        <v>6</v>
      </c>
      <c r="C86" s="46" t="str">
        <f>SD!B85</f>
        <v>A</v>
      </c>
      <c r="D86" s="46">
        <f>SD!C85</f>
        <v>489</v>
      </c>
      <c r="E86" s="42">
        <f>SD!D85</f>
        <v>0</v>
      </c>
      <c r="F86" s="43" t="str">
        <f>SD!E85</f>
        <v>NARENDRA</v>
      </c>
      <c r="G86" s="43">
        <f>SD!F85</f>
        <v>0</v>
      </c>
      <c r="H86" s="43" t="str">
        <f>SD!G85</f>
        <v>BANSHI RAM</v>
      </c>
      <c r="I86" s="43" t="str">
        <f>SD!H85</f>
        <v>GOURA DEVI</v>
      </c>
      <c r="J86" s="43" t="str">
        <f>SD!I85</f>
        <v>M</v>
      </c>
      <c r="K86" s="43" t="str">
        <f>SD!O85</f>
        <v>SC</v>
      </c>
      <c r="L86" s="52">
        <f>SD!J85</f>
        <v>41640</v>
      </c>
      <c r="M86" s="53" t="s">
        <v>1110</v>
      </c>
      <c r="N86" s="54" t="str">
        <f>SD!R85</f>
        <v>GOVT. SENIOR SECONDARY SCHOOL DASANA KHURD (219769)</v>
      </c>
      <c r="O86" s="55">
        <f>SD!S85</f>
        <v>8141302602</v>
      </c>
      <c r="P86" s="44" t="str">
        <f>SD!T85</f>
        <v>XXXX3530</v>
      </c>
      <c r="Q86" s="55">
        <f>SD!V85</f>
        <v>9783977850</v>
      </c>
      <c r="R86" s="55" t="str">
        <f>SD!W85</f>
        <v>DASANA KHURD,MOLASAR,DASANA KHURD,341506</v>
      </c>
      <c r="S86" s="55">
        <f>SD!AB85</f>
        <v>10</v>
      </c>
      <c r="T86" s="51">
        <f t="shared" si="2"/>
        <v>6</v>
      </c>
      <c r="U86" s="51" t="str">
        <f t="shared" si="3"/>
        <v>A</v>
      </c>
    </row>
    <row r="87" spans="1:21" customFormat="1">
      <c r="A87" s="51">
        <f>SD!C86</f>
        <v>663</v>
      </c>
      <c r="B87" s="46">
        <f>SD!A86</f>
        <v>6</v>
      </c>
      <c r="C87" s="46" t="str">
        <f>SD!B86</f>
        <v>A</v>
      </c>
      <c r="D87" s="46">
        <f>SD!C86</f>
        <v>663</v>
      </c>
      <c r="E87" s="42">
        <f>SD!D86</f>
        <v>0</v>
      </c>
      <c r="F87" s="43" t="str">
        <f>SD!E86</f>
        <v>Nikita</v>
      </c>
      <c r="G87" s="43">
        <f>SD!F86</f>
        <v>0</v>
      </c>
      <c r="H87" s="43" t="str">
        <f>SD!G86</f>
        <v>Hanumana Ram</v>
      </c>
      <c r="I87" s="43" t="str">
        <f>SD!H86</f>
        <v>Manju Devi</v>
      </c>
      <c r="J87" s="43" t="str">
        <f>SD!I86</f>
        <v>F</v>
      </c>
      <c r="K87" s="43" t="str">
        <f>SD!O86</f>
        <v>SBC</v>
      </c>
      <c r="L87" s="52">
        <f>SD!J86</f>
        <v>41407</v>
      </c>
      <c r="M87" s="53" t="s">
        <v>1130</v>
      </c>
      <c r="N87" s="54" t="str">
        <f>SD!R86</f>
        <v>GOVT. SENIOR SECONDARY SCHOOL DASANA KHURD (219769)</v>
      </c>
      <c r="O87" s="55">
        <f>SD!S86</f>
        <v>8141302602</v>
      </c>
      <c r="P87" s="44" t="str">
        <f>SD!T86</f>
        <v>XXXX9923</v>
      </c>
      <c r="Q87" s="55">
        <f>SD!V86</f>
        <v>9828455982</v>
      </c>
      <c r="R87" s="55" t="str">
        <f>SD!W86</f>
        <v>DASANA KHURD,MOLASAR,DASANA KHURD,341506</v>
      </c>
      <c r="S87" s="55">
        <f>SD!AB86</f>
        <v>11</v>
      </c>
      <c r="T87" s="51">
        <f t="shared" si="2"/>
        <v>6</v>
      </c>
      <c r="U87" s="51" t="str">
        <f t="shared" si="3"/>
        <v>A</v>
      </c>
    </row>
    <row r="88" spans="1:21" customFormat="1">
      <c r="A88" s="51">
        <f>SD!C87</f>
        <v>508</v>
      </c>
      <c r="B88" s="46">
        <f>SD!A87</f>
        <v>6</v>
      </c>
      <c r="C88" s="46" t="str">
        <f>SD!B87</f>
        <v>A</v>
      </c>
      <c r="D88" s="46">
        <f>SD!C87</f>
        <v>508</v>
      </c>
      <c r="E88" s="42">
        <f>SD!D87</f>
        <v>0</v>
      </c>
      <c r="F88" s="43" t="str">
        <f>SD!E87</f>
        <v>Nimisha Jangir</v>
      </c>
      <c r="G88" s="43">
        <f>SD!F87</f>
        <v>0</v>
      </c>
      <c r="H88" s="43" t="str">
        <f>SD!G87</f>
        <v>Hari Ram</v>
      </c>
      <c r="I88" s="43" t="str">
        <f>SD!H87</f>
        <v>Muli Devi</v>
      </c>
      <c r="J88" s="43" t="str">
        <f>SD!I87</f>
        <v>F</v>
      </c>
      <c r="K88" s="43" t="str">
        <f>SD!O87</f>
        <v>OBC</v>
      </c>
      <c r="L88" s="52">
        <f>SD!J87</f>
        <v>41510</v>
      </c>
      <c r="M88" s="53" t="s">
        <v>1131</v>
      </c>
      <c r="N88" s="54" t="str">
        <f>SD!R87</f>
        <v>GOVT. SENIOR SECONDARY SCHOOL DASANA KHURD (219769)</v>
      </c>
      <c r="O88" s="55">
        <f>SD!S87</f>
        <v>8141302602</v>
      </c>
      <c r="P88" s="44" t="str">
        <f>SD!T87</f>
        <v>XXXX2041</v>
      </c>
      <c r="Q88" s="55">
        <f>SD!V87</f>
        <v>9982084003</v>
      </c>
      <c r="R88" s="55" t="str">
        <f>SD!W87</f>
        <v>DASANA KHURD,MOLASAR,DASANA KHURD,341506</v>
      </c>
      <c r="S88" s="55">
        <f>SD!AB87</f>
        <v>11</v>
      </c>
      <c r="T88" s="51">
        <f t="shared" si="2"/>
        <v>6</v>
      </c>
      <c r="U88" s="51" t="str">
        <f t="shared" si="3"/>
        <v>A</v>
      </c>
    </row>
    <row r="89" spans="1:21" customFormat="1">
      <c r="A89" s="51">
        <f>SD!C88</f>
        <v>537</v>
      </c>
      <c r="B89" s="46">
        <f>SD!A88</f>
        <v>6</v>
      </c>
      <c r="C89" s="46" t="str">
        <f>SD!B88</f>
        <v>A</v>
      </c>
      <c r="D89" s="46">
        <f>SD!C88</f>
        <v>537</v>
      </c>
      <c r="E89" s="42">
        <f>SD!D88</f>
        <v>0</v>
      </c>
      <c r="F89" s="43" t="str">
        <f>SD!E88</f>
        <v>Pawan Gurjar</v>
      </c>
      <c r="G89" s="43">
        <f>SD!F88</f>
        <v>0</v>
      </c>
      <c r="H89" s="43" t="str">
        <f>SD!G88</f>
        <v>Budha Ram</v>
      </c>
      <c r="I89" s="43" t="str">
        <f>SD!H88</f>
        <v>Bhanwari Devi</v>
      </c>
      <c r="J89" s="43" t="str">
        <f>SD!I88</f>
        <v>M</v>
      </c>
      <c r="K89" s="43" t="str">
        <f>SD!O88</f>
        <v>SBC</v>
      </c>
      <c r="L89" s="52">
        <f>SD!J88</f>
        <v>41014</v>
      </c>
      <c r="M89" s="53" t="s">
        <v>1132</v>
      </c>
      <c r="N89" s="54" t="str">
        <f>SD!R88</f>
        <v>GOVT. SENIOR SECONDARY SCHOOL DASANA KHURD (219769)</v>
      </c>
      <c r="O89" s="55">
        <f>SD!S88</f>
        <v>8141302602</v>
      </c>
      <c r="P89" s="44" t="str">
        <f>SD!T88</f>
        <v>XXXX9167</v>
      </c>
      <c r="Q89" s="55">
        <f>SD!V88</f>
        <v>9983087312</v>
      </c>
      <c r="R89" s="55" t="str">
        <f>SD!W88</f>
        <v>VILL. DASANA KHURD POST DIKAWA,MAULASAR,DASANA KHURD,341506</v>
      </c>
      <c r="S89" s="55">
        <f>SD!AB88</f>
        <v>12</v>
      </c>
      <c r="T89" s="51">
        <f t="shared" si="2"/>
        <v>6</v>
      </c>
      <c r="U89" s="51" t="str">
        <f t="shared" si="3"/>
        <v>A</v>
      </c>
    </row>
    <row r="90" spans="1:21" customFormat="1">
      <c r="A90" s="51">
        <f>SD!C89</f>
        <v>482</v>
      </c>
      <c r="B90" s="46">
        <f>SD!A89</f>
        <v>6</v>
      </c>
      <c r="C90" s="46" t="str">
        <f>SD!B89</f>
        <v>A</v>
      </c>
      <c r="D90" s="46">
        <f>SD!C89</f>
        <v>482</v>
      </c>
      <c r="E90" s="42">
        <f>SD!D89</f>
        <v>0</v>
      </c>
      <c r="F90" s="43" t="str">
        <f>SD!E89</f>
        <v>PRADEEP</v>
      </c>
      <c r="G90" s="43">
        <f>SD!F89</f>
        <v>0</v>
      </c>
      <c r="H90" s="43" t="str">
        <f>SD!G89</f>
        <v>RAJU NATH</v>
      </c>
      <c r="I90" s="43" t="str">
        <f>SD!H89</f>
        <v>SONI DEVI</v>
      </c>
      <c r="J90" s="43" t="str">
        <f>SD!I89</f>
        <v>M</v>
      </c>
      <c r="K90" s="43" t="str">
        <f>SD!O89</f>
        <v>OBC</v>
      </c>
      <c r="L90" s="52">
        <f>SD!J89</f>
        <v>41760</v>
      </c>
      <c r="M90" s="53" t="s">
        <v>1133</v>
      </c>
      <c r="N90" s="54" t="str">
        <f>SD!R89</f>
        <v>GOVT. SENIOR SECONDARY SCHOOL DASANA KHURD (219769)</v>
      </c>
      <c r="O90" s="55">
        <f>SD!S89</f>
        <v>8141302602</v>
      </c>
      <c r="P90" s="44" t="str">
        <f>SD!T89</f>
        <v>XXXX4973</v>
      </c>
      <c r="Q90" s="55">
        <f>SD!V89</f>
        <v>9649157559</v>
      </c>
      <c r="R90" s="55" t="str">
        <f>SD!W89</f>
        <v>DASANA KHURD,MOLASAR,DASANA KHURD,341506</v>
      </c>
      <c r="S90" s="55">
        <f>SD!AB89</f>
        <v>10</v>
      </c>
      <c r="T90" s="51">
        <f t="shared" si="2"/>
        <v>6</v>
      </c>
      <c r="U90" s="51" t="str">
        <f t="shared" si="3"/>
        <v>A</v>
      </c>
    </row>
    <row r="91" spans="1:21" customFormat="1">
      <c r="A91" s="51">
        <f>SD!C90</f>
        <v>610</v>
      </c>
      <c r="B91" s="46">
        <f>SD!A90</f>
        <v>6</v>
      </c>
      <c r="C91" s="46" t="str">
        <f>SD!B90</f>
        <v>A</v>
      </c>
      <c r="D91" s="46">
        <f>SD!C90</f>
        <v>610</v>
      </c>
      <c r="E91" s="42">
        <f>SD!D90</f>
        <v>0</v>
      </c>
      <c r="F91" s="43" t="str">
        <f>SD!E90</f>
        <v>Rohit Singh</v>
      </c>
      <c r="G91" s="43">
        <f>SD!F90</f>
        <v>0</v>
      </c>
      <c r="H91" s="43" t="str">
        <f>SD!G90</f>
        <v>Sukh Singh</v>
      </c>
      <c r="I91" s="43" t="str">
        <f>SD!H90</f>
        <v>Suman Kanwar</v>
      </c>
      <c r="J91" s="43" t="str">
        <f>SD!I90</f>
        <v>M</v>
      </c>
      <c r="K91" s="43" t="str">
        <f>SD!O90</f>
        <v>OBC</v>
      </c>
      <c r="L91" s="52">
        <f>SD!J90</f>
        <v>41389</v>
      </c>
      <c r="M91" s="53" t="s">
        <v>1134</v>
      </c>
      <c r="N91" s="54" t="str">
        <f>SD!R90</f>
        <v>GOVT. SENIOR SECONDARY SCHOOL DASANA KHURD (219769)</v>
      </c>
      <c r="O91" s="55">
        <f>SD!S90</f>
        <v>8141302602</v>
      </c>
      <c r="P91" s="44" t="str">
        <f>SD!T90</f>
        <v>XXXX5125</v>
      </c>
      <c r="Q91" s="55">
        <f>SD!V90</f>
        <v>8769888198</v>
      </c>
      <c r="R91" s="55" t="str">
        <f>SD!W90</f>
        <v>VILLAGE DASANA KHURD,MOLASAR,DASANA KHURD,341506</v>
      </c>
      <c r="S91" s="55">
        <f>SD!AB90</f>
        <v>11</v>
      </c>
      <c r="T91" s="51">
        <f t="shared" si="2"/>
        <v>6</v>
      </c>
      <c r="U91" s="51" t="str">
        <f t="shared" si="3"/>
        <v>A</v>
      </c>
    </row>
    <row r="92" spans="1:21" customFormat="1">
      <c r="A92" s="51">
        <f>SD!C91</f>
        <v>501</v>
      </c>
      <c r="B92" s="46">
        <f>SD!A91</f>
        <v>6</v>
      </c>
      <c r="C92" s="46" t="str">
        <f>SD!B91</f>
        <v>A</v>
      </c>
      <c r="D92" s="46">
        <f>SD!C91</f>
        <v>501</v>
      </c>
      <c r="E92" s="42">
        <f>SD!D91</f>
        <v>0</v>
      </c>
      <c r="F92" s="43" t="str">
        <f>SD!E91</f>
        <v>SARITA</v>
      </c>
      <c r="G92" s="43">
        <f>SD!F91</f>
        <v>0</v>
      </c>
      <c r="H92" s="43" t="str">
        <f>SD!G91</f>
        <v>REVATA RAM</v>
      </c>
      <c r="I92" s="43" t="str">
        <f>SD!H91</f>
        <v>ANJU DEVI</v>
      </c>
      <c r="J92" s="43" t="str">
        <f>SD!I91</f>
        <v>F</v>
      </c>
      <c r="K92" s="43" t="str">
        <f>SD!O91</f>
        <v>SC</v>
      </c>
      <c r="L92" s="52">
        <f>SD!J91</f>
        <v>41618</v>
      </c>
      <c r="M92" s="53" t="s">
        <v>1135</v>
      </c>
      <c r="N92" s="54" t="str">
        <f>SD!R91</f>
        <v>GOVT. SENIOR SECONDARY SCHOOL DASANA KHURD (219769)</v>
      </c>
      <c r="O92" s="55">
        <f>SD!S91</f>
        <v>8141302602</v>
      </c>
      <c r="P92" s="44" t="str">
        <f>SD!T91</f>
        <v>XXXX3208</v>
      </c>
      <c r="Q92" s="55">
        <f>SD!V91</f>
        <v>8239254728</v>
      </c>
      <c r="R92" s="55" t="str">
        <f>SD!W91</f>
        <v>DASANA KHURD,MOLASAR,DASANA KHURD,341506</v>
      </c>
      <c r="S92" s="55">
        <f>SD!AB91</f>
        <v>11</v>
      </c>
      <c r="T92" s="51">
        <f t="shared" si="2"/>
        <v>6</v>
      </c>
      <c r="U92" s="51" t="str">
        <f t="shared" si="3"/>
        <v>A</v>
      </c>
    </row>
    <row r="93" spans="1:21" customFormat="1">
      <c r="A93" s="51">
        <f>SD!C92</f>
        <v>599</v>
      </c>
      <c r="B93" s="46">
        <f>SD!A92</f>
        <v>6</v>
      </c>
      <c r="C93" s="46" t="str">
        <f>SD!B92</f>
        <v>A</v>
      </c>
      <c r="D93" s="46">
        <f>SD!C92</f>
        <v>599</v>
      </c>
      <c r="E93" s="42">
        <f>SD!D92</f>
        <v>0</v>
      </c>
      <c r="F93" s="43" t="str">
        <f>SD!E92</f>
        <v>Shyam Singh</v>
      </c>
      <c r="G93" s="43">
        <f>SD!F92</f>
        <v>0</v>
      </c>
      <c r="H93" s="43" t="str">
        <f>SD!G92</f>
        <v>Datar Singh</v>
      </c>
      <c r="I93" s="43" t="str">
        <f>SD!H92</f>
        <v>Son Kanwar</v>
      </c>
      <c r="J93" s="43" t="str">
        <f>SD!I92</f>
        <v>M</v>
      </c>
      <c r="K93" s="43" t="str">
        <f>SD!O92</f>
        <v>GEN</v>
      </c>
      <c r="L93" s="52">
        <f>SD!J92</f>
        <v>41740</v>
      </c>
      <c r="M93" s="53" t="s">
        <v>1136</v>
      </c>
      <c r="N93" s="54" t="str">
        <f>SD!R92</f>
        <v>GOVT. SENIOR SECONDARY SCHOOL DASANA KHURD (219769)</v>
      </c>
      <c r="O93" s="55">
        <f>SD!S92</f>
        <v>8141302602</v>
      </c>
      <c r="P93" s="44" t="str">
        <f>SD!T92</f>
        <v>XXXX7791</v>
      </c>
      <c r="Q93" s="55">
        <f>SD!V92</f>
        <v>7023733839</v>
      </c>
      <c r="R93" s="55" t="str">
        <f>SD!W92</f>
        <v>S/O DATAR SINGH,MOLASAR,DASANA KHURD, POST - DIKAWA,341506</v>
      </c>
      <c r="S93" s="55">
        <f>SD!AB92</f>
        <v>10</v>
      </c>
      <c r="T93" s="51">
        <f t="shared" si="2"/>
        <v>6</v>
      </c>
      <c r="U93" s="51" t="str">
        <f t="shared" si="3"/>
        <v>A</v>
      </c>
    </row>
    <row r="94" spans="1:21" customFormat="1">
      <c r="A94" s="51">
        <f>SD!C93</f>
        <v>589</v>
      </c>
      <c r="B94" s="46">
        <f>SD!A93</f>
        <v>6</v>
      </c>
      <c r="C94" s="46" t="str">
        <f>SD!B93</f>
        <v>A</v>
      </c>
      <c r="D94" s="46">
        <f>SD!C93</f>
        <v>589</v>
      </c>
      <c r="E94" s="42">
        <f>SD!D93</f>
        <v>0</v>
      </c>
      <c r="F94" s="43" t="str">
        <f>SD!E93</f>
        <v>Sumeet Bhunwal</v>
      </c>
      <c r="G94" s="43">
        <f>SD!F93</f>
        <v>0</v>
      </c>
      <c r="H94" s="43" t="str">
        <f>SD!G93</f>
        <v>Harendra Ram</v>
      </c>
      <c r="I94" s="43" t="str">
        <f>SD!H93</f>
        <v>Manju Devi</v>
      </c>
      <c r="J94" s="43" t="str">
        <f>SD!I93</f>
        <v>M</v>
      </c>
      <c r="K94" s="43" t="str">
        <f>SD!O93</f>
        <v>OBC</v>
      </c>
      <c r="L94" s="52">
        <f>SD!J93</f>
        <v>42048</v>
      </c>
      <c r="M94" s="53" t="s">
        <v>1137</v>
      </c>
      <c r="N94" s="54" t="str">
        <f>SD!R93</f>
        <v>GOVT. SENIOR SECONDARY SCHOOL DASANA KHURD (219769)</v>
      </c>
      <c r="O94" s="55">
        <f>SD!S93</f>
        <v>8141302602</v>
      </c>
      <c r="P94" s="44" t="str">
        <f>SD!T93</f>
        <v>XXXX8840</v>
      </c>
      <c r="Q94" s="55">
        <f>SD!V93</f>
        <v>9982133407</v>
      </c>
      <c r="R94" s="55" t="str">
        <f>SD!W93</f>
        <v>VILLAGE DASANA KHURD,MOLASAR,DASANA KHURD,341506</v>
      </c>
      <c r="S94" s="55">
        <f>SD!AB93</f>
        <v>9</v>
      </c>
      <c r="T94" s="51">
        <f t="shared" si="2"/>
        <v>6</v>
      </c>
      <c r="U94" s="51" t="str">
        <f t="shared" si="3"/>
        <v>A</v>
      </c>
    </row>
    <row r="95" spans="1:21" customFormat="1">
      <c r="A95" s="51">
        <f>SD!C94</f>
        <v>503</v>
      </c>
      <c r="B95" s="46">
        <f>SD!A94</f>
        <v>6</v>
      </c>
      <c r="C95" s="46" t="str">
        <f>SD!B94</f>
        <v>A</v>
      </c>
      <c r="D95" s="46">
        <f>SD!C94</f>
        <v>503</v>
      </c>
      <c r="E95" s="42">
        <f>SD!D94</f>
        <v>0</v>
      </c>
      <c r="F95" s="43" t="str">
        <f>SD!E94</f>
        <v>Vinod Netar</v>
      </c>
      <c r="G95" s="43">
        <f>SD!F94</f>
        <v>0</v>
      </c>
      <c r="H95" s="43" t="str">
        <f>SD!G94</f>
        <v>Deva Ram</v>
      </c>
      <c r="I95" s="43" t="str">
        <f>SD!H94</f>
        <v>Rupa Devi</v>
      </c>
      <c r="J95" s="43" t="str">
        <f>SD!I94</f>
        <v>M</v>
      </c>
      <c r="K95" s="43" t="str">
        <f>SD!O94</f>
        <v>OBC</v>
      </c>
      <c r="L95" s="52">
        <f>SD!J94</f>
        <v>41813</v>
      </c>
      <c r="M95" s="53" t="s">
        <v>1138</v>
      </c>
      <c r="N95" s="54" t="str">
        <f>SD!R94</f>
        <v>GOVT. SENIOR SECONDARY SCHOOL DASANA KHURD (219769)</v>
      </c>
      <c r="O95" s="55">
        <f>SD!S94</f>
        <v>8141302602</v>
      </c>
      <c r="P95" s="44" t="str">
        <f>SD!T94</f>
        <v>XXXX5204</v>
      </c>
      <c r="Q95" s="55">
        <f>SD!V94</f>
        <v>9783466512</v>
      </c>
      <c r="R95" s="55" t="str">
        <f>SD!W94</f>
        <v>DASANA KHURD,MOLASAR,DASANA KHURD,341506</v>
      </c>
      <c r="S95" s="55">
        <f>SD!AB94</f>
        <v>10</v>
      </c>
      <c r="T95" s="51">
        <f t="shared" si="2"/>
        <v>6</v>
      </c>
      <c r="U95" s="51" t="str">
        <f t="shared" si="3"/>
        <v>A</v>
      </c>
    </row>
    <row r="96" spans="1:21" customFormat="1">
      <c r="A96" s="51">
        <f>SD!C95</f>
        <v>533</v>
      </c>
      <c r="B96" s="46">
        <f>SD!A95</f>
        <v>6</v>
      </c>
      <c r="C96" s="46" t="str">
        <f>SD!B95</f>
        <v>A</v>
      </c>
      <c r="D96" s="46">
        <f>SD!C95</f>
        <v>533</v>
      </c>
      <c r="E96" s="42">
        <f>SD!D95</f>
        <v>0</v>
      </c>
      <c r="F96" s="43" t="str">
        <f>SD!E95</f>
        <v>Vivek Soni</v>
      </c>
      <c r="G96" s="43">
        <f>SD!F95</f>
        <v>0</v>
      </c>
      <c r="H96" s="43" t="str">
        <f>SD!G95</f>
        <v>Raj Mohan Soni</v>
      </c>
      <c r="I96" s="43" t="str">
        <f>SD!H95</f>
        <v>Dimpal</v>
      </c>
      <c r="J96" s="43" t="str">
        <f>SD!I95</f>
        <v>M</v>
      </c>
      <c r="K96" s="43" t="str">
        <f>SD!O95</f>
        <v>GEN</v>
      </c>
      <c r="L96" s="52">
        <f>SD!J95</f>
        <v>41105</v>
      </c>
      <c r="M96" s="53" t="s">
        <v>1139</v>
      </c>
      <c r="N96" s="54" t="str">
        <f>SD!R95</f>
        <v>GOVT. SENIOR SECONDARY SCHOOL DASANA KHURD (219769)</v>
      </c>
      <c r="O96" s="55">
        <f>SD!S95</f>
        <v>8141302602</v>
      </c>
      <c r="P96" s="44" t="str">
        <f>SD!T95</f>
        <v>XXXX9219</v>
      </c>
      <c r="Q96" s="55">
        <f>SD!V95</f>
        <v>9784483541</v>
      </c>
      <c r="R96" s="55" t="str">
        <f>SD!W95</f>
        <v>VILL DASANA KHURD POST DIKAWA TEH DEEDWANA NAGAUR ,MOULASAR ,DASANA KHURD ,341506</v>
      </c>
      <c r="S96" s="55">
        <f>SD!AB95</f>
        <v>12</v>
      </c>
      <c r="T96" s="51">
        <f t="shared" si="2"/>
        <v>6</v>
      </c>
      <c r="U96" s="51" t="str">
        <f t="shared" si="3"/>
        <v>A</v>
      </c>
    </row>
    <row r="97" spans="1:21" customFormat="1">
      <c r="A97" s="51">
        <f>SD!C96</f>
        <v>509</v>
      </c>
      <c r="B97" s="46">
        <f>SD!A96</f>
        <v>6</v>
      </c>
      <c r="C97" s="46" t="str">
        <f>SD!B96</f>
        <v>A</v>
      </c>
      <c r="D97" s="46">
        <f>SD!C96</f>
        <v>509</v>
      </c>
      <c r="E97" s="42">
        <f>SD!D96</f>
        <v>0</v>
      </c>
      <c r="F97" s="43" t="str">
        <f>SD!E96</f>
        <v>Yogendra</v>
      </c>
      <c r="G97" s="43">
        <f>SD!F96</f>
        <v>0</v>
      </c>
      <c r="H97" s="43" t="str">
        <f>SD!G96</f>
        <v>Babluram Gurjar</v>
      </c>
      <c r="I97" s="43" t="str">
        <f>SD!H96</f>
        <v>Divya</v>
      </c>
      <c r="J97" s="43" t="str">
        <f>SD!I96</f>
        <v>M</v>
      </c>
      <c r="K97" s="43" t="str">
        <f>SD!O96</f>
        <v>SBC</v>
      </c>
      <c r="L97" s="52">
        <f>SD!J96</f>
        <v>41970</v>
      </c>
      <c r="M97" s="53" t="s">
        <v>1140</v>
      </c>
      <c r="N97" s="54" t="str">
        <f>SD!R96</f>
        <v>GOVT. SENIOR SECONDARY SCHOOL DASANA KHURD (219769)</v>
      </c>
      <c r="O97" s="55">
        <f>SD!S96</f>
        <v>8141302602</v>
      </c>
      <c r="P97" s="44" t="str">
        <f>SD!T96</f>
        <v>XXXX3390</v>
      </c>
      <c r="Q97" s="55">
        <f>SD!V96</f>
        <v>8239282566</v>
      </c>
      <c r="R97" s="55" t="str">
        <f>SD!W96</f>
        <v>DASANA KHURD,MOLASAR,DASANA KHURD,341506</v>
      </c>
      <c r="S97" s="55">
        <f>SD!AB96</f>
        <v>10</v>
      </c>
      <c r="T97" s="51">
        <f t="shared" si="2"/>
        <v>6</v>
      </c>
      <c r="U97" s="51" t="str">
        <f t="shared" si="3"/>
        <v>A</v>
      </c>
    </row>
    <row r="98" spans="1:21" customFormat="1">
      <c r="A98" s="51">
        <f>SD!C97</f>
        <v>487</v>
      </c>
      <c r="B98" s="46">
        <f>SD!A97</f>
        <v>7</v>
      </c>
      <c r="C98" s="46" t="str">
        <f>SD!B97</f>
        <v>A</v>
      </c>
      <c r="D98" s="46">
        <f>SD!C97</f>
        <v>487</v>
      </c>
      <c r="E98" s="42">
        <f>SD!D97</f>
        <v>0</v>
      </c>
      <c r="F98" s="43" t="str">
        <f>SD!E97</f>
        <v>ARTI JANGIR</v>
      </c>
      <c r="G98" s="43">
        <f>SD!F97</f>
        <v>0</v>
      </c>
      <c r="H98" s="43" t="str">
        <f>SD!G97</f>
        <v>MULA RAM</v>
      </c>
      <c r="I98" s="43" t="str">
        <f>SD!H97</f>
        <v>BHAGOTI</v>
      </c>
      <c r="J98" s="43" t="str">
        <f>SD!I97</f>
        <v>F</v>
      </c>
      <c r="K98" s="43" t="str">
        <f>SD!O97</f>
        <v>OBC</v>
      </c>
      <c r="L98" s="52">
        <f>SD!J97</f>
        <v>40062</v>
      </c>
      <c r="M98" s="53" t="s">
        <v>1141</v>
      </c>
      <c r="N98" s="54" t="str">
        <f>SD!R97</f>
        <v>GOVT. SENIOR SECONDARY SCHOOL DASANA KHURD (219769)</v>
      </c>
      <c r="O98" s="55">
        <f>SD!S97</f>
        <v>8141302602</v>
      </c>
      <c r="P98" s="44" t="str">
        <f>SD!T97</f>
        <v>XXXX1356</v>
      </c>
      <c r="Q98" s="55">
        <f>SD!V97</f>
        <v>8003747659</v>
      </c>
      <c r="R98" s="55" t="str">
        <f>SD!W97</f>
        <v>DASANA KHURD,MOLASAR,DASANA KHURD,341506</v>
      </c>
      <c r="S98" s="55">
        <f>SD!AB97</f>
        <v>15</v>
      </c>
      <c r="T98" s="51">
        <f t="shared" si="2"/>
        <v>7</v>
      </c>
      <c r="U98" s="51" t="str">
        <f t="shared" si="3"/>
        <v>A</v>
      </c>
    </row>
    <row r="99" spans="1:21" customFormat="1">
      <c r="A99" s="51">
        <f>SD!C98</f>
        <v>523</v>
      </c>
      <c r="B99" s="46">
        <f>SD!A98</f>
        <v>7</v>
      </c>
      <c r="C99" s="46" t="str">
        <f>SD!B98</f>
        <v>A</v>
      </c>
      <c r="D99" s="46">
        <f>SD!C98</f>
        <v>523</v>
      </c>
      <c r="E99" s="42">
        <f>SD!D98</f>
        <v>0</v>
      </c>
      <c r="F99" s="43" t="str">
        <f>SD!E98</f>
        <v>Astha Jangir</v>
      </c>
      <c r="G99" s="43">
        <f>SD!F98</f>
        <v>0</v>
      </c>
      <c r="H99" s="43" t="str">
        <f>SD!G98</f>
        <v>Keshar Ram Jangir</v>
      </c>
      <c r="I99" s="43" t="str">
        <f>SD!H98</f>
        <v>Sajjan Jangir</v>
      </c>
      <c r="J99" s="43" t="str">
        <f>SD!I98</f>
        <v>F</v>
      </c>
      <c r="K99" s="43" t="str">
        <f>SD!O98</f>
        <v>OBC</v>
      </c>
      <c r="L99" s="52">
        <f>SD!J98</f>
        <v>41339</v>
      </c>
      <c r="M99" s="53" t="s">
        <v>1142</v>
      </c>
      <c r="N99" s="54" t="str">
        <f>SD!R98</f>
        <v>GOVT. SENIOR SECONDARY SCHOOL DASANA KHURD (219769)</v>
      </c>
      <c r="O99" s="55">
        <f>SD!S98</f>
        <v>8141302602</v>
      </c>
      <c r="P99" s="44" t="str">
        <f>SD!T98</f>
        <v>XXXX8233</v>
      </c>
      <c r="Q99" s="55">
        <f>SD!V98</f>
        <v>8875319266</v>
      </c>
      <c r="R99" s="55" t="str">
        <f>SD!W98</f>
        <v>VILL-DASANA KHURD POST- DIKAWA,MAULASAR,DASANA KHURD,341506</v>
      </c>
      <c r="S99" s="55">
        <f>SD!AB98</f>
        <v>11</v>
      </c>
      <c r="T99" s="51">
        <f t="shared" si="2"/>
        <v>7</v>
      </c>
      <c r="U99" s="51" t="str">
        <f t="shared" si="3"/>
        <v>A</v>
      </c>
    </row>
    <row r="100" spans="1:21" customFormat="1">
      <c r="A100" s="51">
        <f>SD!C99</f>
        <v>459</v>
      </c>
      <c r="B100" s="46">
        <f>SD!A99</f>
        <v>7</v>
      </c>
      <c r="C100" s="46" t="str">
        <f>SD!B99</f>
        <v>A</v>
      </c>
      <c r="D100" s="46">
        <f>SD!C99</f>
        <v>459</v>
      </c>
      <c r="E100" s="42">
        <f>SD!D99</f>
        <v>0</v>
      </c>
      <c r="F100" s="43" t="str">
        <f>SD!E99</f>
        <v>BABALI</v>
      </c>
      <c r="G100" s="43">
        <f>SD!F99</f>
        <v>0</v>
      </c>
      <c r="H100" s="43" t="str">
        <f>SD!G99</f>
        <v>JHODHARAM</v>
      </c>
      <c r="I100" s="43" t="str">
        <f>SD!H99</f>
        <v>SOHNI DEVI</v>
      </c>
      <c r="J100" s="43" t="str">
        <f>SD!I99</f>
        <v>F</v>
      </c>
      <c r="K100" s="43" t="str">
        <f>SD!O99</f>
        <v>SC</v>
      </c>
      <c r="L100" s="52">
        <f>SD!J99</f>
        <v>40664</v>
      </c>
      <c r="M100" s="53" t="s">
        <v>1143</v>
      </c>
      <c r="N100" s="54" t="str">
        <f>SD!R99</f>
        <v>GOVT. SENIOR SECONDARY SCHOOL DASANA KHURD (219769)</v>
      </c>
      <c r="O100" s="55">
        <f>SD!S99</f>
        <v>8141302602</v>
      </c>
      <c r="P100" s="44" t="str">
        <f>SD!T99</f>
        <v>XXXX7810</v>
      </c>
      <c r="Q100" s="55">
        <f>SD!V99</f>
        <v>7665929328</v>
      </c>
      <c r="R100" s="55" t="str">
        <f>SD!W99</f>
        <v>Post dikawa,Molasar,DASANA khurd,341506</v>
      </c>
      <c r="S100" s="55">
        <f>SD!AB99</f>
        <v>13</v>
      </c>
      <c r="T100" s="51">
        <f t="shared" si="2"/>
        <v>7</v>
      </c>
      <c r="U100" s="51" t="str">
        <f t="shared" si="3"/>
        <v>A</v>
      </c>
    </row>
    <row r="101" spans="1:21" customFormat="1">
      <c r="A101" s="51">
        <f>SD!C100</f>
        <v>553</v>
      </c>
      <c r="B101" s="46">
        <f>SD!A100</f>
        <v>7</v>
      </c>
      <c r="C101" s="46" t="str">
        <f>SD!B100</f>
        <v>A</v>
      </c>
      <c r="D101" s="46">
        <f>SD!C100</f>
        <v>553</v>
      </c>
      <c r="E101" s="42">
        <f>SD!D100</f>
        <v>0</v>
      </c>
      <c r="F101" s="43" t="str">
        <f>SD!E100</f>
        <v>Dashrath</v>
      </c>
      <c r="G101" s="43">
        <f>SD!F100</f>
        <v>0</v>
      </c>
      <c r="H101" s="43" t="str">
        <f>SD!G100</f>
        <v>Setha ram</v>
      </c>
      <c r="I101" s="43" t="str">
        <f>SD!H100</f>
        <v>Pooja Devi</v>
      </c>
      <c r="J101" s="43" t="str">
        <f>SD!I100</f>
        <v>M</v>
      </c>
      <c r="K101" s="43" t="str">
        <f>SD!O100</f>
        <v>SC</v>
      </c>
      <c r="L101" s="52">
        <f>SD!J100</f>
        <v>41103</v>
      </c>
      <c r="M101" s="53" t="s">
        <v>1144</v>
      </c>
      <c r="N101" s="54" t="str">
        <f>SD!R100</f>
        <v>GOVT. SENIOR SECONDARY SCHOOL DASANA KHURD (219769)</v>
      </c>
      <c r="O101" s="55">
        <f>SD!S100</f>
        <v>8141302602</v>
      </c>
      <c r="P101" s="44" t="str">
        <f>SD!T100</f>
        <v>XXXX7862</v>
      </c>
      <c r="Q101" s="55">
        <f>SD!V100</f>
        <v>7852091195</v>
      </c>
      <c r="R101" s="55" t="str">
        <f>SD!W100</f>
        <v>dasana khurd ,MOLASAR ,DASANA KHURD ,341506</v>
      </c>
      <c r="S101" s="55">
        <f>SD!AB100</f>
        <v>12</v>
      </c>
      <c r="T101" s="51">
        <f t="shared" si="2"/>
        <v>7</v>
      </c>
      <c r="U101" s="51" t="str">
        <f t="shared" si="3"/>
        <v>A</v>
      </c>
    </row>
    <row r="102" spans="1:21" customFormat="1">
      <c r="A102" s="51">
        <f>SD!C101</f>
        <v>563</v>
      </c>
      <c r="B102" s="46">
        <f>SD!A101</f>
        <v>7</v>
      </c>
      <c r="C102" s="46" t="str">
        <f>SD!B101</f>
        <v>A</v>
      </c>
      <c r="D102" s="46">
        <f>SD!C101</f>
        <v>563</v>
      </c>
      <c r="E102" s="42">
        <f>SD!D101</f>
        <v>0</v>
      </c>
      <c r="F102" s="43" t="str">
        <f>SD!E101</f>
        <v>Karishma</v>
      </c>
      <c r="G102" s="43">
        <f>SD!F101</f>
        <v>0</v>
      </c>
      <c r="H102" s="43" t="str">
        <f>SD!G101</f>
        <v>Teja Ram</v>
      </c>
      <c r="I102" s="43" t="str">
        <f>SD!H101</f>
        <v>Rekha Devi</v>
      </c>
      <c r="J102" s="43" t="str">
        <f>SD!I101</f>
        <v>F</v>
      </c>
      <c r="K102" s="43" t="str">
        <f>SD!O101</f>
        <v>OBC</v>
      </c>
      <c r="L102" s="52">
        <f>SD!J101</f>
        <v>41473</v>
      </c>
      <c r="M102" s="53" t="s">
        <v>1145</v>
      </c>
      <c r="N102" s="54" t="str">
        <f>SD!R101</f>
        <v>GOVT. SENIOR SECONDARY SCHOOL DASANA KHURD (219769)</v>
      </c>
      <c r="O102" s="55">
        <f>SD!S101</f>
        <v>8141302602</v>
      </c>
      <c r="P102" s="44" t="str">
        <f>SD!T101</f>
        <v>XXXX9522</v>
      </c>
      <c r="Q102" s="55">
        <f>SD!V101</f>
        <v>8619272413</v>
      </c>
      <c r="R102" s="55" t="str">
        <f>SD!W101</f>
        <v>DASANA KHURD ,MOLASAR,DASANA KHURD ,341506</v>
      </c>
      <c r="S102" s="55">
        <f>SD!AB101</f>
        <v>11</v>
      </c>
      <c r="T102" s="51">
        <f t="shared" si="2"/>
        <v>7</v>
      </c>
      <c r="U102" s="51" t="str">
        <f t="shared" si="3"/>
        <v>A</v>
      </c>
    </row>
    <row r="103" spans="1:21" customFormat="1">
      <c r="A103" s="51">
        <f>SD!C102</f>
        <v>473</v>
      </c>
      <c r="B103" s="46">
        <f>SD!A102</f>
        <v>7</v>
      </c>
      <c r="C103" s="46" t="str">
        <f>SD!B102</f>
        <v>A</v>
      </c>
      <c r="D103" s="46">
        <f>SD!C102</f>
        <v>473</v>
      </c>
      <c r="E103" s="42">
        <f>SD!D102</f>
        <v>0</v>
      </c>
      <c r="F103" s="43" t="str">
        <f>SD!E102</f>
        <v>KOMAL</v>
      </c>
      <c r="G103" s="43">
        <f>SD!F102</f>
        <v>0</v>
      </c>
      <c r="H103" s="43" t="str">
        <f>SD!G102</f>
        <v>NEMICHAND</v>
      </c>
      <c r="I103" s="43" t="str">
        <f>SD!H102</f>
        <v>CHOOTUDI</v>
      </c>
      <c r="J103" s="43" t="str">
        <f>SD!I102</f>
        <v>F</v>
      </c>
      <c r="K103" s="43" t="str">
        <f>SD!O102</f>
        <v>SC</v>
      </c>
      <c r="L103" s="52">
        <f>SD!J102</f>
        <v>41162</v>
      </c>
      <c r="M103" s="53" t="s">
        <v>1146</v>
      </c>
      <c r="N103" s="54" t="str">
        <f>SD!R102</f>
        <v>GOVT. SENIOR SECONDARY SCHOOL DASANA KHURD (219769)</v>
      </c>
      <c r="O103" s="55">
        <f>SD!S102</f>
        <v>8141302602</v>
      </c>
      <c r="P103" s="44" t="str">
        <f>SD!T102</f>
        <v>XXXX3819</v>
      </c>
      <c r="Q103" s="55">
        <f>SD!V102</f>
        <v>9983086201</v>
      </c>
      <c r="R103" s="55" t="str">
        <f>SD!W102</f>
        <v>DASANA KHURD,MOLASAR,DASANA KHURD,341506</v>
      </c>
      <c r="S103" s="55">
        <f>SD!AB102</f>
        <v>12</v>
      </c>
      <c r="T103" s="51">
        <f t="shared" si="2"/>
        <v>7</v>
      </c>
      <c r="U103" s="51" t="str">
        <f t="shared" si="3"/>
        <v>A</v>
      </c>
    </row>
    <row r="104" spans="1:21" customFormat="1">
      <c r="A104" s="51">
        <f>SD!C103</f>
        <v>472</v>
      </c>
      <c r="B104" s="46">
        <f>SD!A103</f>
        <v>7</v>
      </c>
      <c r="C104" s="46" t="str">
        <f>SD!B103</f>
        <v>A</v>
      </c>
      <c r="D104" s="46">
        <f>SD!C103</f>
        <v>472</v>
      </c>
      <c r="E104" s="42">
        <f>SD!D103</f>
        <v>0</v>
      </c>
      <c r="F104" s="43" t="str">
        <f>SD!E103</f>
        <v>LICHHMA</v>
      </c>
      <c r="G104" s="43">
        <f>SD!F103</f>
        <v>0</v>
      </c>
      <c r="H104" s="43" t="str">
        <f>SD!G103</f>
        <v>RAMU RAM</v>
      </c>
      <c r="I104" s="43" t="str">
        <f>SD!H103</f>
        <v>DURGA DEVI</v>
      </c>
      <c r="J104" s="43" t="str">
        <f>SD!I103</f>
        <v>F</v>
      </c>
      <c r="K104" s="43" t="str">
        <f>SD!O103</f>
        <v>SC</v>
      </c>
      <c r="L104" s="52">
        <f>SD!J103</f>
        <v>41263</v>
      </c>
      <c r="M104" s="53" t="s">
        <v>1147</v>
      </c>
      <c r="N104" s="54" t="str">
        <f>SD!R103</f>
        <v>GOVT. SENIOR SECONDARY SCHOOL DASANA KHURD (219769)</v>
      </c>
      <c r="O104" s="55">
        <f>SD!S103</f>
        <v>8141302602</v>
      </c>
      <c r="P104" s="44" t="str">
        <f>SD!T103</f>
        <v>XXXX0987</v>
      </c>
      <c r="Q104" s="55">
        <f>SD!V103</f>
        <v>6378826053</v>
      </c>
      <c r="R104" s="55" t="str">
        <f>SD!W103</f>
        <v>DASANA KHURD,MOLASAR,DASANA KHURD,341506</v>
      </c>
      <c r="S104" s="55">
        <f>SD!AB103</f>
        <v>12</v>
      </c>
      <c r="T104" s="51">
        <f t="shared" si="2"/>
        <v>7</v>
      </c>
      <c r="U104" s="51" t="str">
        <f t="shared" si="3"/>
        <v>A</v>
      </c>
    </row>
    <row r="105" spans="1:21" customFormat="1">
      <c r="A105" s="51">
        <f>SD!C104</f>
        <v>545</v>
      </c>
      <c r="B105" s="46">
        <f>SD!A104</f>
        <v>7</v>
      </c>
      <c r="C105" s="46" t="str">
        <f>SD!B104</f>
        <v>A</v>
      </c>
      <c r="D105" s="46">
        <f>SD!C104</f>
        <v>545</v>
      </c>
      <c r="E105" s="42">
        <f>SD!D104</f>
        <v>0</v>
      </c>
      <c r="F105" s="43" t="str">
        <f>SD!E104</f>
        <v>Mumal Kanwar</v>
      </c>
      <c r="G105" s="43">
        <f>SD!F104</f>
        <v>0</v>
      </c>
      <c r="H105" s="43" t="str">
        <f>SD!G104</f>
        <v>Mahendra Singh</v>
      </c>
      <c r="I105" s="43" t="str">
        <f>SD!H104</f>
        <v>Dariyav Kanwar</v>
      </c>
      <c r="J105" s="43" t="str">
        <f>SD!I104</f>
        <v>F</v>
      </c>
      <c r="K105" s="43" t="str">
        <f>SD!O104</f>
        <v>GEN</v>
      </c>
      <c r="L105" s="52">
        <f>SD!J104</f>
        <v>41482</v>
      </c>
      <c r="M105" s="53" t="s">
        <v>1148</v>
      </c>
      <c r="N105" s="54" t="str">
        <f>SD!R104</f>
        <v>GOVT. SENIOR SECONDARY SCHOOL DASANA KHURD (219769)</v>
      </c>
      <c r="O105" s="55">
        <f>SD!S104</f>
        <v>8141302602</v>
      </c>
      <c r="P105" s="44" t="str">
        <f>SD!T104</f>
        <v>XXXX9455</v>
      </c>
      <c r="Q105" s="55">
        <f>SD!V104</f>
        <v>7665610139</v>
      </c>
      <c r="R105" s="55" t="str">
        <f>SD!W104</f>
        <v>Post dikawa,Moulasar,Fasana khurd,341506</v>
      </c>
      <c r="S105" s="55">
        <f>SD!AB104</f>
        <v>11</v>
      </c>
      <c r="T105" s="51">
        <f t="shared" si="2"/>
        <v>7</v>
      </c>
      <c r="U105" s="51" t="str">
        <f t="shared" si="3"/>
        <v>A</v>
      </c>
    </row>
    <row r="106" spans="1:21" customFormat="1">
      <c r="A106" s="51">
        <f>SD!C105</f>
        <v>471</v>
      </c>
      <c r="B106" s="46">
        <f>SD!A105</f>
        <v>7</v>
      </c>
      <c r="C106" s="46" t="str">
        <f>SD!B105</f>
        <v>A</v>
      </c>
      <c r="D106" s="46">
        <f>SD!C105</f>
        <v>471</v>
      </c>
      <c r="E106" s="42">
        <f>SD!D105</f>
        <v>0</v>
      </c>
      <c r="F106" s="43" t="str">
        <f>SD!E105</f>
        <v>PANKAJ</v>
      </c>
      <c r="G106" s="43">
        <f>SD!F105</f>
        <v>0</v>
      </c>
      <c r="H106" s="43" t="str">
        <f>SD!G105</f>
        <v>PANNA RAM</v>
      </c>
      <c r="I106" s="43" t="str">
        <f>SD!H105</f>
        <v>GITA DEVI</v>
      </c>
      <c r="J106" s="43" t="str">
        <f>SD!I105</f>
        <v>M</v>
      </c>
      <c r="K106" s="43" t="str">
        <f>SD!O105</f>
        <v>SC</v>
      </c>
      <c r="L106" s="52">
        <f>SD!J105</f>
        <v>41438</v>
      </c>
      <c r="M106" s="53" t="s">
        <v>1149</v>
      </c>
      <c r="N106" s="54" t="str">
        <f>SD!R105</f>
        <v>GOVT. SENIOR SECONDARY SCHOOL DASANA KHURD (219769)</v>
      </c>
      <c r="O106" s="55">
        <f>SD!S105</f>
        <v>8141302602</v>
      </c>
      <c r="P106" s="44" t="str">
        <f>SD!T105</f>
        <v>XXXX5618</v>
      </c>
      <c r="Q106" s="55">
        <f>SD!V105</f>
        <v>9610717471</v>
      </c>
      <c r="R106" s="55" t="str">
        <f>SD!W105</f>
        <v>DASANA KHURD,MOLASAR,DASANA KHURD,341506</v>
      </c>
      <c r="S106" s="55">
        <f>SD!AB105</f>
        <v>11</v>
      </c>
      <c r="T106" s="51">
        <f t="shared" si="2"/>
        <v>7</v>
      </c>
      <c r="U106" s="51" t="str">
        <f t="shared" si="3"/>
        <v>A</v>
      </c>
    </row>
    <row r="107" spans="1:21" customFormat="1">
      <c r="A107" s="51">
        <f>SD!C106</f>
        <v>452</v>
      </c>
      <c r="B107" s="46">
        <f>SD!A106</f>
        <v>7</v>
      </c>
      <c r="C107" s="46" t="str">
        <f>SD!B106</f>
        <v>A</v>
      </c>
      <c r="D107" s="46">
        <f>SD!C106</f>
        <v>452</v>
      </c>
      <c r="E107" s="42">
        <f>SD!D106</f>
        <v>0</v>
      </c>
      <c r="F107" s="43" t="str">
        <f>SD!E106</f>
        <v>POOJA</v>
      </c>
      <c r="G107" s="43">
        <f>SD!F106</f>
        <v>0</v>
      </c>
      <c r="H107" s="43" t="str">
        <f>SD!G106</f>
        <v>DEEPA RAM</v>
      </c>
      <c r="I107" s="43" t="str">
        <f>SD!H106</f>
        <v>AARTI DEVI</v>
      </c>
      <c r="J107" s="43" t="str">
        <f>SD!I106</f>
        <v>F</v>
      </c>
      <c r="K107" s="43" t="str">
        <f>SD!O106</f>
        <v>OBC</v>
      </c>
      <c r="L107" s="52">
        <f>SD!J106</f>
        <v>41100</v>
      </c>
      <c r="M107" s="53" t="s">
        <v>1150</v>
      </c>
      <c r="N107" s="54" t="str">
        <f>SD!R106</f>
        <v>GOVT. SENIOR SECONDARY SCHOOL DASANA KHURD (219769)</v>
      </c>
      <c r="O107" s="55">
        <f>SD!S106</f>
        <v>8141302602</v>
      </c>
      <c r="P107" s="44" t="str">
        <f>SD!T106</f>
        <v>XXXX5420</v>
      </c>
      <c r="Q107" s="55">
        <f>SD!V106</f>
        <v>9610688744</v>
      </c>
      <c r="R107" s="55" t="str">
        <f>SD!W106</f>
        <v>Post dikawa,Molasar,DASANA khurd,341506</v>
      </c>
      <c r="S107" s="55">
        <f>SD!AB106</f>
        <v>12</v>
      </c>
      <c r="T107" s="51">
        <f t="shared" si="2"/>
        <v>7</v>
      </c>
      <c r="U107" s="51" t="str">
        <f t="shared" si="3"/>
        <v>A</v>
      </c>
    </row>
    <row r="108" spans="1:21" customFormat="1">
      <c r="A108" s="51">
        <f>SD!C107</f>
        <v>462</v>
      </c>
      <c r="B108" s="46">
        <f>SD!A107</f>
        <v>7</v>
      </c>
      <c r="C108" s="46" t="str">
        <f>SD!B107</f>
        <v>A</v>
      </c>
      <c r="D108" s="46">
        <f>SD!C107</f>
        <v>462</v>
      </c>
      <c r="E108" s="42">
        <f>SD!D107</f>
        <v>43003</v>
      </c>
      <c r="F108" s="43" t="str">
        <f>SD!E107</f>
        <v>PRAVEEN CHOUDHARY</v>
      </c>
      <c r="G108" s="43">
        <f>SD!F107</f>
        <v>0</v>
      </c>
      <c r="H108" s="43" t="str">
        <f>SD!G107</f>
        <v>HARJIRAM</v>
      </c>
      <c r="I108" s="43" t="str">
        <f>SD!H107</f>
        <v>MANJUDEVI</v>
      </c>
      <c r="J108" s="43" t="str">
        <f>SD!I107</f>
        <v>M</v>
      </c>
      <c r="K108" s="43" t="str">
        <f>SD!O107</f>
        <v>OBC</v>
      </c>
      <c r="L108" s="52">
        <f>SD!J107</f>
        <v>41287</v>
      </c>
      <c r="M108" s="53" t="s">
        <v>1151</v>
      </c>
      <c r="N108" s="54" t="str">
        <f>SD!R107</f>
        <v>GOVT. SENIOR SECONDARY SCHOOL DASANA KHURD (219769)</v>
      </c>
      <c r="O108" s="55">
        <f>SD!S107</f>
        <v>8141302602</v>
      </c>
      <c r="P108" s="44" t="str">
        <f>SD!T107</f>
        <v>XXXX1905</v>
      </c>
      <c r="Q108" s="55">
        <f>SD!V107</f>
        <v>7073831248</v>
      </c>
      <c r="R108" s="55" t="str">
        <f>SD!W107</f>
        <v>Post dikawa,Molasar,DASANA khurd,341506</v>
      </c>
      <c r="S108" s="55">
        <f>SD!AB107</f>
        <v>11</v>
      </c>
      <c r="T108" s="51">
        <f t="shared" si="2"/>
        <v>7</v>
      </c>
      <c r="U108" s="51" t="str">
        <f t="shared" si="3"/>
        <v>A</v>
      </c>
    </row>
    <row r="109" spans="1:21" customFormat="1">
      <c r="A109" s="51">
        <f>SD!C108</f>
        <v>479</v>
      </c>
      <c r="B109" s="46">
        <f>SD!A108</f>
        <v>7</v>
      </c>
      <c r="C109" s="46" t="str">
        <f>SD!B108</f>
        <v>A</v>
      </c>
      <c r="D109" s="46">
        <f>SD!C108</f>
        <v>479</v>
      </c>
      <c r="E109" s="42">
        <f>SD!D108</f>
        <v>0</v>
      </c>
      <c r="F109" s="43" t="str">
        <f>SD!E108</f>
        <v>PRIYANKA</v>
      </c>
      <c r="G109" s="43">
        <f>SD!F108</f>
        <v>0</v>
      </c>
      <c r="H109" s="43" t="str">
        <f>SD!G108</f>
        <v>KAILASH CHAND</v>
      </c>
      <c r="I109" s="43" t="str">
        <f>SD!H108</f>
        <v>GANPATI</v>
      </c>
      <c r="J109" s="43" t="str">
        <f>SD!I108</f>
        <v>F</v>
      </c>
      <c r="K109" s="43" t="str">
        <f>SD!O108</f>
        <v>SC</v>
      </c>
      <c r="L109" s="52">
        <f>SD!J108</f>
        <v>41420</v>
      </c>
      <c r="M109" s="53" t="s">
        <v>1152</v>
      </c>
      <c r="N109" s="54" t="str">
        <f>SD!R108</f>
        <v>GOVT. SENIOR SECONDARY SCHOOL DASANA KHURD (219769)</v>
      </c>
      <c r="O109" s="55">
        <f>SD!S108</f>
        <v>8141302602</v>
      </c>
      <c r="P109" s="44" t="str">
        <f>SD!T108</f>
        <v>XXXX1382</v>
      </c>
      <c r="Q109" s="55">
        <f>SD!V108</f>
        <v>7850947691</v>
      </c>
      <c r="R109" s="55" t="str">
        <f>SD!W108</f>
        <v>DASANA KHURD,MOLASAR,DASANA KHURD,341506</v>
      </c>
      <c r="S109" s="55">
        <f>SD!AB108</f>
        <v>11</v>
      </c>
      <c r="T109" s="51">
        <f t="shared" si="2"/>
        <v>7</v>
      </c>
      <c r="U109" s="51" t="str">
        <f t="shared" si="3"/>
        <v>A</v>
      </c>
    </row>
    <row r="110" spans="1:21" customFormat="1">
      <c r="A110" s="51">
        <f>SD!C109</f>
        <v>525</v>
      </c>
      <c r="B110" s="46">
        <f>SD!A109</f>
        <v>7</v>
      </c>
      <c r="C110" s="46" t="str">
        <f>SD!B109</f>
        <v>A</v>
      </c>
      <c r="D110" s="46">
        <f>SD!C109</f>
        <v>525</v>
      </c>
      <c r="E110" s="42">
        <f>SD!D109</f>
        <v>0</v>
      </c>
      <c r="F110" s="43" t="str">
        <f>SD!E109</f>
        <v>Ravi</v>
      </c>
      <c r="G110" s="43">
        <f>SD!F109</f>
        <v>0</v>
      </c>
      <c r="H110" s="43" t="str">
        <f>SD!G109</f>
        <v>Gokul Ram</v>
      </c>
      <c r="I110" s="43" t="str">
        <f>SD!H109</f>
        <v>Gita Devi</v>
      </c>
      <c r="J110" s="43" t="str">
        <f>SD!I109</f>
        <v>M</v>
      </c>
      <c r="K110" s="43" t="str">
        <f>SD!O109</f>
        <v>OBC</v>
      </c>
      <c r="L110" s="52">
        <f>SD!J109</f>
        <v>40760</v>
      </c>
      <c r="M110" s="53" t="s">
        <v>1153</v>
      </c>
      <c r="N110" s="54" t="str">
        <f>SD!R109</f>
        <v>GOVT. SENIOR SECONDARY SCHOOL DASANA KHURD (219769)</v>
      </c>
      <c r="O110" s="55">
        <f>SD!S109</f>
        <v>8141302602</v>
      </c>
      <c r="P110" s="44" t="str">
        <f>SD!T109</f>
        <v>XXXX3236</v>
      </c>
      <c r="Q110" s="55">
        <f>SD!V109</f>
        <v>8875319266</v>
      </c>
      <c r="R110" s="55" t="str">
        <f>SD!W109</f>
        <v>VILL-DASANA KHURD POST- DIKAWA,MAULASAR,DASANA KHURD,341506</v>
      </c>
      <c r="S110" s="55">
        <f>SD!AB109</f>
        <v>13</v>
      </c>
      <c r="T110" s="51">
        <f t="shared" si="2"/>
        <v>7</v>
      </c>
      <c r="U110" s="51" t="str">
        <f t="shared" si="3"/>
        <v>A</v>
      </c>
    </row>
    <row r="111" spans="1:21" customFormat="1">
      <c r="A111" s="51">
        <f>SD!C110</f>
        <v>453</v>
      </c>
      <c r="B111" s="46">
        <f>SD!A110</f>
        <v>7</v>
      </c>
      <c r="C111" s="46" t="str">
        <f>SD!B110</f>
        <v>A</v>
      </c>
      <c r="D111" s="46">
        <f>SD!C110</f>
        <v>453</v>
      </c>
      <c r="E111" s="42">
        <f>SD!D110</f>
        <v>0</v>
      </c>
      <c r="F111" s="43" t="str">
        <f>SD!E110</f>
        <v>SARITA</v>
      </c>
      <c r="G111" s="43">
        <f>SD!F110</f>
        <v>0</v>
      </c>
      <c r="H111" s="43" t="str">
        <f>SD!G110</f>
        <v>BHAGU RAM</v>
      </c>
      <c r="I111" s="43" t="str">
        <f>SD!H110</f>
        <v>CHUKA DEVI</v>
      </c>
      <c r="J111" s="43" t="str">
        <f>SD!I110</f>
        <v>F</v>
      </c>
      <c r="K111" s="43" t="str">
        <f>SD!O110</f>
        <v>OBC</v>
      </c>
      <c r="L111" s="52">
        <f>SD!J110</f>
        <v>41047</v>
      </c>
      <c r="M111" s="53" t="s">
        <v>1154</v>
      </c>
      <c r="N111" s="54" t="str">
        <f>SD!R110</f>
        <v>GOVT. SENIOR SECONDARY SCHOOL DASANA KHURD (219769)</v>
      </c>
      <c r="O111" s="55">
        <f>SD!S110</f>
        <v>8141302602</v>
      </c>
      <c r="P111" s="44" t="str">
        <f>SD!T110</f>
        <v>XXXX7516</v>
      </c>
      <c r="Q111" s="55">
        <f>SD!V110</f>
        <v>7357322797</v>
      </c>
      <c r="R111" s="55" t="str">
        <f>SD!W110</f>
        <v>Post dikawa,Molasar,DASANA khurd,341506</v>
      </c>
      <c r="S111" s="55">
        <f>SD!AB110</f>
        <v>12</v>
      </c>
      <c r="T111" s="51">
        <f t="shared" si="2"/>
        <v>7</v>
      </c>
      <c r="U111" s="51" t="str">
        <f t="shared" si="3"/>
        <v>A</v>
      </c>
    </row>
    <row r="112" spans="1:21" customFormat="1">
      <c r="A112" s="51">
        <f>SD!C111</f>
        <v>469</v>
      </c>
      <c r="B112" s="46">
        <f>SD!A111</f>
        <v>7</v>
      </c>
      <c r="C112" s="46" t="str">
        <f>SD!B111</f>
        <v>A</v>
      </c>
      <c r="D112" s="46">
        <f>SD!C111</f>
        <v>469</v>
      </c>
      <c r="E112" s="42">
        <f>SD!D111</f>
        <v>0</v>
      </c>
      <c r="F112" s="43" t="str">
        <f>SD!E111</f>
        <v>SHYAM PRATAP</v>
      </c>
      <c r="G112" s="43">
        <f>SD!F111</f>
        <v>0</v>
      </c>
      <c r="H112" s="43" t="str">
        <f>SD!G111</f>
        <v>PANNA RAM</v>
      </c>
      <c r="I112" s="43" t="str">
        <f>SD!H111</f>
        <v>SUKHI DEVI</v>
      </c>
      <c r="J112" s="43" t="str">
        <f>SD!I111</f>
        <v>M</v>
      </c>
      <c r="K112" s="43" t="str">
        <f>SD!O111</f>
        <v>SC</v>
      </c>
      <c r="L112" s="52">
        <f>SD!J111</f>
        <v>40899</v>
      </c>
      <c r="M112" s="53" t="s">
        <v>1155</v>
      </c>
      <c r="N112" s="54" t="str">
        <f>SD!R111</f>
        <v>GOVT. SENIOR SECONDARY SCHOOL DASANA KHURD (219769)</v>
      </c>
      <c r="O112" s="55">
        <f>SD!S111</f>
        <v>8141302602</v>
      </c>
      <c r="P112" s="44" t="str">
        <f>SD!T111</f>
        <v>XXXX2366</v>
      </c>
      <c r="Q112" s="55">
        <f>SD!V111</f>
        <v>9982671909</v>
      </c>
      <c r="R112" s="55" t="str">
        <f>SD!W111</f>
        <v>DASANA KHURD,MOLASAR,DASANA KHURD,341506</v>
      </c>
      <c r="S112" s="55">
        <f>SD!AB111</f>
        <v>13</v>
      </c>
      <c r="T112" s="51">
        <f t="shared" si="2"/>
        <v>7</v>
      </c>
      <c r="U112" s="51" t="str">
        <f t="shared" si="3"/>
        <v>A</v>
      </c>
    </row>
    <row r="113" spans="1:21" customFormat="1">
      <c r="A113" s="51">
        <f>SD!C112</f>
        <v>562</v>
      </c>
      <c r="B113" s="46">
        <f>SD!A112</f>
        <v>7</v>
      </c>
      <c r="C113" s="46" t="str">
        <f>SD!B112</f>
        <v>A</v>
      </c>
      <c r="D113" s="46">
        <f>SD!C112</f>
        <v>562</v>
      </c>
      <c r="E113" s="42">
        <f>SD!D112</f>
        <v>0</v>
      </c>
      <c r="F113" s="43" t="str">
        <f>SD!E112</f>
        <v>Sunil</v>
      </c>
      <c r="G113" s="43">
        <f>SD!F112</f>
        <v>0</v>
      </c>
      <c r="H113" s="43" t="str">
        <f>SD!G112</f>
        <v>Teja Ram</v>
      </c>
      <c r="I113" s="43" t="str">
        <f>SD!H112</f>
        <v>Rekha Devi</v>
      </c>
      <c r="J113" s="43" t="str">
        <f>SD!I112</f>
        <v>M</v>
      </c>
      <c r="K113" s="43" t="str">
        <f>SD!O112</f>
        <v>OBC</v>
      </c>
      <c r="L113" s="52">
        <f>SD!J112</f>
        <v>41142</v>
      </c>
      <c r="M113" s="53" t="s">
        <v>1156</v>
      </c>
      <c r="N113" s="54" t="str">
        <f>SD!R112</f>
        <v>GOVT. SENIOR SECONDARY SCHOOL DASANA KHURD (219769)</v>
      </c>
      <c r="O113" s="55">
        <f>SD!S112</f>
        <v>8141302602</v>
      </c>
      <c r="P113" s="44" t="str">
        <f>SD!T112</f>
        <v>XXXX4840</v>
      </c>
      <c r="Q113" s="55">
        <f>SD!V112</f>
        <v>8619272413</v>
      </c>
      <c r="R113" s="55" t="str">
        <f>SD!W112</f>
        <v>DASANA KHURD ,MOLASAR,DASANA KHURD ,341506</v>
      </c>
      <c r="S113" s="55">
        <f>SD!AB112</f>
        <v>12</v>
      </c>
      <c r="T113" s="51">
        <f t="shared" si="2"/>
        <v>7</v>
      </c>
      <c r="U113" s="51" t="str">
        <f t="shared" si="3"/>
        <v>A</v>
      </c>
    </row>
    <row r="114" spans="1:21" customFormat="1">
      <c r="A114" s="51">
        <f>SD!C113</f>
        <v>626</v>
      </c>
      <c r="B114" s="46">
        <f>SD!A113</f>
        <v>7</v>
      </c>
      <c r="C114" s="46" t="str">
        <f>SD!B113</f>
        <v>A</v>
      </c>
      <c r="D114" s="46">
        <f>SD!C113</f>
        <v>626</v>
      </c>
      <c r="E114" s="42">
        <f>SD!D113</f>
        <v>0</v>
      </c>
      <c r="F114" s="43" t="str">
        <f>SD!E113</f>
        <v>Sunil</v>
      </c>
      <c r="G114" s="43">
        <f>SD!F113</f>
        <v>0</v>
      </c>
      <c r="H114" s="43" t="str">
        <f>SD!G113</f>
        <v>Chena Ram</v>
      </c>
      <c r="I114" s="43" t="str">
        <f>SD!H113</f>
        <v>Kani Devi</v>
      </c>
      <c r="J114" s="43" t="str">
        <f>SD!I113</f>
        <v>M</v>
      </c>
      <c r="K114" s="43" t="str">
        <f>SD!O113</f>
        <v>OBC</v>
      </c>
      <c r="L114" s="52">
        <f>SD!J113</f>
        <v>41275</v>
      </c>
      <c r="M114" s="53" t="s">
        <v>1157</v>
      </c>
      <c r="N114" s="54" t="str">
        <f>SD!R113</f>
        <v>GOVT. SENIOR SECONDARY SCHOOL DASANA KHURD (219769)</v>
      </c>
      <c r="O114" s="55">
        <f>SD!S113</f>
        <v>8141302602</v>
      </c>
      <c r="P114" s="44" t="str">
        <f>SD!T113</f>
        <v>XXXX2465</v>
      </c>
      <c r="Q114" s="55">
        <f>SD!V113</f>
        <v>8696566273</v>
      </c>
      <c r="R114" s="55" t="str">
        <f>SD!W113</f>
        <v>DASANA KHURD,MOLASAR,DASANA KHURD,341506</v>
      </c>
      <c r="S114" s="55">
        <f>SD!AB113</f>
        <v>11</v>
      </c>
      <c r="T114" s="51">
        <f t="shared" si="2"/>
        <v>7</v>
      </c>
      <c r="U114" s="51" t="str">
        <f t="shared" si="3"/>
        <v>A</v>
      </c>
    </row>
    <row r="115" spans="1:21" customFormat="1">
      <c r="A115" s="51">
        <f>SD!C114</f>
        <v>463</v>
      </c>
      <c r="B115" s="46">
        <f>SD!A114</f>
        <v>7</v>
      </c>
      <c r="C115" s="46" t="str">
        <f>SD!B114</f>
        <v>A</v>
      </c>
      <c r="D115" s="46">
        <f>SD!C114</f>
        <v>463</v>
      </c>
      <c r="E115" s="42">
        <f>SD!D114</f>
        <v>0</v>
      </c>
      <c r="F115" s="43" t="str">
        <f>SD!E114</f>
        <v>SURAJ SONI</v>
      </c>
      <c r="G115" s="43">
        <f>SD!F114</f>
        <v>0</v>
      </c>
      <c r="H115" s="43" t="str">
        <f>SD!G114</f>
        <v>BABULAL SONI</v>
      </c>
      <c r="I115" s="43" t="str">
        <f>SD!H114</f>
        <v>RUKMA DEVI SONI</v>
      </c>
      <c r="J115" s="43" t="str">
        <f>SD!I114</f>
        <v>M</v>
      </c>
      <c r="K115" s="43" t="str">
        <f>SD!O114</f>
        <v>GEN</v>
      </c>
      <c r="L115" s="52">
        <f>SD!J114</f>
        <v>41305</v>
      </c>
      <c r="M115" s="53" t="s">
        <v>1158</v>
      </c>
      <c r="N115" s="54" t="str">
        <f>SD!R114</f>
        <v>GOVT. SENIOR SECONDARY SCHOOL DASANA KHURD (219769)</v>
      </c>
      <c r="O115" s="55">
        <f>SD!S114</f>
        <v>8141302602</v>
      </c>
      <c r="P115" s="44" t="str">
        <f>SD!T114</f>
        <v>XXXX7318</v>
      </c>
      <c r="Q115" s="55">
        <f>SD!V114</f>
        <v>9672735298</v>
      </c>
      <c r="R115" s="55" t="str">
        <f>SD!W114</f>
        <v>VILLAGE DASANA KHURD,MOLASAR,DASANA KHURD,341506</v>
      </c>
      <c r="S115" s="55">
        <f>SD!AB114</f>
        <v>11</v>
      </c>
      <c r="T115" s="51">
        <f t="shared" si="2"/>
        <v>7</v>
      </c>
      <c r="U115" s="51" t="str">
        <f t="shared" si="3"/>
        <v>A</v>
      </c>
    </row>
    <row r="116" spans="1:21" customFormat="1">
      <c r="A116" s="51">
        <f>SD!C115</f>
        <v>468</v>
      </c>
      <c r="B116" s="46">
        <f>SD!A115</f>
        <v>7</v>
      </c>
      <c r="C116" s="46" t="str">
        <f>SD!B115</f>
        <v>A</v>
      </c>
      <c r="D116" s="46">
        <f>SD!C115</f>
        <v>468</v>
      </c>
      <c r="E116" s="42">
        <f>SD!D115</f>
        <v>0</v>
      </c>
      <c r="F116" s="43" t="str">
        <f>SD!E115</f>
        <v>SURYA PRATAP</v>
      </c>
      <c r="G116" s="43">
        <f>SD!F115</f>
        <v>0</v>
      </c>
      <c r="H116" s="43" t="str">
        <f>SD!G115</f>
        <v>SUKHA RAM</v>
      </c>
      <c r="I116" s="43" t="str">
        <f>SD!H115</f>
        <v>PREM DEVI</v>
      </c>
      <c r="J116" s="43" t="str">
        <f>SD!I115</f>
        <v>M</v>
      </c>
      <c r="K116" s="43" t="str">
        <f>SD!O115</f>
        <v>SC</v>
      </c>
      <c r="L116" s="52">
        <f>SD!J115</f>
        <v>41066</v>
      </c>
      <c r="M116" s="53" t="s">
        <v>1159</v>
      </c>
      <c r="N116" s="54" t="str">
        <f>SD!R115</f>
        <v>GOVT. SENIOR SECONDARY SCHOOL DASANA KHURD (219769)</v>
      </c>
      <c r="O116" s="55">
        <f>SD!S115</f>
        <v>8141302602</v>
      </c>
      <c r="P116" s="44" t="str">
        <f>SD!T115</f>
        <v>XXXX6320</v>
      </c>
      <c r="Q116" s="55">
        <f>SD!V115</f>
        <v>9982671909</v>
      </c>
      <c r="R116" s="55" t="str">
        <f>SD!W115</f>
        <v>DASANA KHURD,MOLASAR,DASANA KHURD,341506</v>
      </c>
      <c r="S116" s="55">
        <f>SD!AB115</f>
        <v>12</v>
      </c>
      <c r="T116" s="51">
        <f t="shared" si="2"/>
        <v>7</v>
      </c>
      <c r="U116" s="51" t="str">
        <f t="shared" si="3"/>
        <v>A</v>
      </c>
    </row>
    <row r="117" spans="1:21" customFormat="1">
      <c r="A117" s="51">
        <f>SD!C116</f>
        <v>627</v>
      </c>
      <c r="B117" s="46">
        <f>SD!A116</f>
        <v>8</v>
      </c>
      <c r="C117" s="46" t="str">
        <f>SD!B116</f>
        <v>A</v>
      </c>
      <c r="D117" s="46">
        <f>SD!C116</f>
        <v>627</v>
      </c>
      <c r="E117" s="42">
        <f>SD!D116</f>
        <v>0</v>
      </c>
      <c r="F117" s="43" t="str">
        <f>SD!E116</f>
        <v>AARTI PRAJAPAT</v>
      </c>
      <c r="G117" s="43">
        <f>SD!F116</f>
        <v>0</v>
      </c>
      <c r="H117" s="43" t="str">
        <f>SD!G116</f>
        <v>JETHA RAM</v>
      </c>
      <c r="I117" s="43" t="str">
        <f>SD!H116</f>
        <v>SANTOSH</v>
      </c>
      <c r="J117" s="43" t="str">
        <f>SD!I116</f>
        <v>F</v>
      </c>
      <c r="K117" s="43" t="str">
        <f>SD!O116</f>
        <v>OBC</v>
      </c>
      <c r="L117" s="52">
        <f>SD!J116</f>
        <v>40470</v>
      </c>
      <c r="M117" s="53" t="s">
        <v>1160</v>
      </c>
      <c r="N117" s="54" t="str">
        <f>SD!R116</f>
        <v>GOVT. SENIOR SECONDARY SCHOOL DASANA KHURD (219769)</v>
      </c>
      <c r="O117" s="55">
        <f>SD!S116</f>
        <v>8141302602</v>
      </c>
      <c r="P117" s="44" t="str">
        <f>SD!T116</f>
        <v>XXXX1327</v>
      </c>
      <c r="Q117" s="55">
        <f>SD!V116</f>
        <v>9828273030</v>
      </c>
      <c r="R117" s="55" t="str">
        <f>SD!W116</f>
        <v>DASANA KHURD,DIDWANA,DASANA KHURD,341303</v>
      </c>
      <c r="S117" s="55">
        <f>SD!AB116</f>
        <v>14</v>
      </c>
      <c r="T117" s="51">
        <f t="shared" si="2"/>
        <v>8</v>
      </c>
      <c r="U117" s="51" t="str">
        <f t="shared" si="3"/>
        <v>A</v>
      </c>
    </row>
    <row r="118" spans="1:21" customFormat="1">
      <c r="A118" s="51">
        <f>SD!C117</f>
        <v>672</v>
      </c>
      <c r="B118" s="46">
        <f>SD!A117</f>
        <v>8</v>
      </c>
      <c r="C118" s="46" t="str">
        <f>SD!B117</f>
        <v>A</v>
      </c>
      <c r="D118" s="46">
        <f>SD!C117</f>
        <v>672</v>
      </c>
      <c r="E118" s="42">
        <f>SD!D117</f>
        <v>0</v>
      </c>
      <c r="F118" s="43" t="str">
        <f>SD!E117</f>
        <v>Amit Singh</v>
      </c>
      <c r="G118" s="43">
        <f>SD!F117</f>
        <v>0</v>
      </c>
      <c r="H118" s="43" t="str">
        <f>SD!G117</f>
        <v>Chain Singh</v>
      </c>
      <c r="I118" s="43" t="str">
        <f>SD!H117</f>
        <v>Lalita Kanwar</v>
      </c>
      <c r="J118" s="43" t="str">
        <f>SD!I117</f>
        <v>M</v>
      </c>
      <c r="K118" s="43" t="str">
        <f>SD!O117</f>
        <v>GEN</v>
      </c>
      <c r="L118" s="52">
        <f>SD!J117</f>
        <v>40204</v>
      </c>
      <c r="M118" s="53" t="s">
        <v>1161</v>
      </c>
      <c r="N118" s="54" t="str">
        <f>SD!R117</f>
        <v>GOVT. SENIOR SECONDARY SCHOOL DASANA KHURD (219769)</v>
      </c>
      <c r="O118" s="55">
        <f>SD!S117</f>
        <v>8141302602</v>
      </c>
      <c r="P118" s="44">
        <f>SD!T117</f>
        <v>0</v>
      </c>
      <c r="Q118" s="55">
        <f>SD!V117</f>
        <v>9057357551</v>
      </c>
      <c r="R118" s="55" t="str">
        <f>SD!W117</f>
        <v>Heerwana,Udaipurwati,Heerwana,333053</v>
      </c>
      <c r="S118" s="55">
        <f>SD!AB117</f>
        <v>14</v>
      </c>
      <c r="T118" s="51">
        <f t="shared" si="2"/>
        <v>8</v>
      </c>
      <c r="U118" s="51" t="str">
        <f t="shared" si="3"/>
        <v>A</v>
      </c>
    </row>
    <row r="119" spans="1:21" customFormat="1">
      <c r="A119" s="51">
        <f>SD!C118</f>
        <v>441</v>
      </c>
      <c r="B119" s="46">
        <f>SD!A118</f>
        <v>8</v>
      </c>
      <c r="C119" s="46" t="str">
        <f>SD!B118</f>
        <v>A</v>
      </c>
      <c r="D119" s="46">
        <f>SD!C118</f>
        <v>441</v>
      </c>
      <c r="E119" s="42">
        <f>SD!D118</f>
        <v>0</v>
      </c>
      <c r="F119" s="43" t="str">
        <f>SD!E118</f>
        <v>DEEPAK JANGIR</v>
      </c>
      <c r="G119" s="43">
        <f>SD!F118</f>
        <v>0</v>
      </c>
      <c r="H119" s="43" t="str">
        <f>SD!G118</f>
        <v>NATHU RAM JANGIR</v>
      </c>
      <c r="I119" s="43" t="str">
        <f>SD!H118</f>
        <v>SANTOSH DEVI</v>
      </c>
      <c r="J119" s="43" t="str">
        <f>SD!I118</f>
        <v>M</v>
      </c>
      <c r="K119" s="43" t="str">
        <f>SD!O118</f>
        <v>OBC</v>
      </c>
      <c r="L119" s="52">
        <f>SD!J118</f>
        <v>40717</v>
      </c>
      <c r="M119" s="53" t="s">
        <v>1162</v>
      </c>
      <c r="N119" s="54" t="str">
        <f>SD!R118</f>
        <v>GOVT. SENIOR SECONDARY SCHOOL DASANA KHURD (219769)</v>
      </c>
      <c r="O119" s="55">
        <f>SD!S118</f>
        <v>8141302602</v>
      </c>
      <c r="P119" s="44" t="str">
        <f>SD!T118</f>
        <v>XXXX6151</v>
      </c>
      <c r="Q119" s="55">
        <f>SD!V118</f>
        <v>9352312388</v>
      </c>
      <c r="R119" s="55" t="str">
        <f>SD!W118</f>
        <v>Post dikawa,Molasar,DASANA khurd,341506</v>
      </c>
      <c r="S119" s="55">
        <f>SD!AB118</f>
        <v>13</v>
      </c>
      <c r="T119" s="51">
        <f t="shared" si="2"/>
        <v>8</v>
      </c>
      <c r="U119" s="51" t="str">
        <f t="shared" si="3"/>
        <v>A</v>
      </c>
    </row>
    <row r="120" spans="1:21" customFormat="1">
      <c r="A120" s="51">
        <f>SD!C119</f>
        <v>401</v>
      </c>
      <c r="B120" s="46">
        <f>SD!A119</f>
        <v>8</v>
      </c>
      <c r="C120" s="46" t="str">
        <f>SD!B119</f>
        <v>A</v>
      </c>
      <c r="D120" s="46">
        <f>SD!C119</f>
        <v>401</v>
      </c>
      <c r="E120" s="42">
        <f>SD!D119</f>
        <v>0</v>
      </c>
      <c r="F120" s="43" t="str">
        <f>SD!E119</f>
        <v>DIKSHITA SHARMA</v>
      </c>
      <c r="G120" s="43">
        <f>SD!F119</f>
        <v>0</v>
      </c>
      <c r="H120" s="43" t="str">
        <f>SD!G119</f>
        <v>PREMRAJ SHARMA</v>
      </c>
      <c r="I120" s="43" t="str">
        <f>SD!H119</f>
        <v>MAINA DEVI</v>
      </c>
      <c r="J120" s="43" t="str">
        <f>SD!I119</f>
        <v>F</v>
      </c>
      <c r="K120" s="43" t="str">
        <f>SD!O119</f>
        <v>GEN</v>
      </c>
      <c r="L120" s="52">
        <f>SD!J119</f>
        <v>41165</v>
      </c>
      <c r="M120" s="53" t="s">
        <v>1163</v>
      </c>
      <c r="N120" s="54" t="str">
        <f>SD!R119</f>
        <v>GOVT. SENIOR SECONDARY SCHOOL DASANA KHURD (219769)</v>
      </c>
      <c r="O120" s="55">
        <f>SD!S119</f>
        <v>8141302602</v>
      </c>
      <c r="P120" s="44" t="str">
        <f>SD!T119</f>
        <v>XXXX6169</v>
      </c>
      <c r="Q120" s="55">
        <f>SD!V119</f>
        <v>6350026579</v>
      </c>
      <c r="R120" s="55" t="str">
        <f>SD!W119</f>
        <v>VPO DASANA KHURD,MOLASAR,TEHSIL DIDWANA,341506</v>
      </c>
      <c r="S120" s="55">
        <f>SD!AB119</f>
        <v>12</v>
      </c>
      <c r="T120" s="51">
        <f t="shared" si="2"/>
        <v>8</v>
      </c>
      <c r="U120" s="51" t="str">
        <f t="shared" si="3"/>
        <v>A</v>
      </c>
    </row>
    <row r="121" spans="1:21" customFormat="1">
      <c r="A121" s="51">
        <f>SD!C120</f>
        <v>438</v>
      </c>
      <c r="B121" s="46">
        <f>SD!A120</f>
        <v>8</v>
      </c>
      <c r="C121" s="46" t="str">
        <f>SD!B120</f>
        <v>A</v>
      </c>
      <c r="D121" s="46">
        <f>SD!C120</f>
        <v>438</v>
      </c>
      <c r="E121" s="42">
        <f>SD!D120</f>
        <v>0</v>
      </c>
      <c r="F121" s="43" t="str">
        <f>SD!E120</f>
        <v>DIPIKA</v>
      </c>
      <c r="G121" s="43">
        <f>SD!F120</f>
        <v>0</v>
      </c>
      <c r="H121" s="43" t="str">
        <f>SD!G120</f>
        <v>LALA RAM</v>
      </c>
      <c r="I121" s="43" t="str">
        <f>SD!H120</f>
        <v>VIMLA DEVI</v>
      </c>
      <c r="J121" s="43" t="str">
        <f>SD!I120</f>
        <v>F</v>
      </c>
      <c r="K121" s="43" t="str">
        <f>SD!O120</f>
        <v>OBC</v>
      </c>
      <c r="L121" s="52">
        <f>SD!J120</f>
        <v>41181</v>
      </c>
      <c r="M121" s="53" t="s">
        <v>1164</v>
      </c>
      <c r="N121" s="54" t="str">
        <f>SD!R120</f>
        <v>GOVT. SENIOR SECONDARY SCHOOL DASANA KHURD (219769)</v>
      </c>
      <c r="O121" s="55">
        <f>SD!S120</f>
        <v>8141302602</v>
      </c>
      <c r="P121" s="44" t="str">
        <f>SD!T120</f>
        <v>XXXX2970</v>
      </c>
      <c r="Q121" s="55">
        <f>SD!V120</f>
        <v>9783954839</v>
      </c>
      <c r="R121" s="55" t="str">
        <f>SD!W120</f>
        <v>Dikawa,Molasar,Dasanakhurd,341506</v>
      </c>
      <c r="S121" s="55">
        <f>SD!AB120</f>
        <v>12</v>
      </c>
      <c r="T121" s="51">
        <f t="shared" si="2"/>
        <v>8</v>
      </c>
      <c r="U121" s="51" t="str">
        <f t="shared" si="3"/>
        <v>A</v>
      </c>
    </row>
    <row r="122" spans="1:21" customFormat="1">
      <c r="A122" s="51">
        <f>SD!C121</f>
        <v>588</v>
      </c>
      <c r="B122" s="46">
        <f>SD!A121</f>
        <v>8</v>
      </c>
      <c r="C122" s="46" t="str">
        <f>SD!B121</f>
        <v>A</v>
      </c>
      <c r="D122" s="46">
        <f>SD!C121</f>
        <v>588</v>
      </c>
      <c r="E122" s="42">
        <f>SD!D121</f>
        <v>0</v>
      </c>
      <c r="F122" s="43" t="str">
        <f>SD!E121</f>
        <v>Harshit Bhunwal</v>
      </c>
      <c r="G122" s="43">
        <f>SD!F121</f>
        <v>0</v>
      </c>
      <c r="H122" s="43" t="str">
        <f>SD!G121</f>
        <v>Harendra Ram</v>
      </c>
      <c r="I122" s="43" t="str">
        <f>SD!H121</f>
        <v>Manju Devi</v>
      </c>
      <c r="J122" s="43" t="str">
        <f>SD!I121</f>
        <v>M</v>
      </c>
      <c r="K122" s="43" t="str">
        <f>SD!O121</f>
        <v>OBC</v>
      </c>
      <c r="L122" s="52">
        <f>SD!J121</f>
        <v>41152</v>
      </c>
      <c r="M122" s="53" t="s">
        <v>1165</v>
      </c>
      <c r="N122" s="54" t="str">
        <f>SD!R121</f>
        <v>GOVT. SENIOR SECONDARY SCHOOL DASANA KHURD (219769)</v>
      </c>
      <c r="O122" s="55">
        <f>SD!S121</f>
        <v>8141302602</v>
      </c>
      <c r="P122" s="44" t="str">
        <f>SD!T121</f>
        <v>XXXX4376</v>
      </c>
      <c r="Q122" s="55">
        <f>SD!V121</f>
        <v>9982133407</v>
      </c>
      <c r="R122" s="55" t="str">
        <f>SD!W121</f>
        <v>VILLAGE DASANA KHURD,MOLASAR,DASANA KHURD,341506</v>
      </c>
      <c r="S122" s="55">
        <f>SD!AB121</f>
        <v>12</v>
      </c>
      <c r="T122" s="51">
        <f t="shared" si="2"/>
        <v>8</v>
      </c>
      <c r="U122" s="51" t="str">
        <f t="shared" si="3"/>
        <v>A</v>
      </c>
    </row>
    <row r="123" spans="1:21" customFormat="1">
      <c r="A123" s="51">
        <f>SD!C122</f>
        <v>413</v>
      </c>
      <c r="B123" s="46">
        <f>SD!A122</f>
        <v>8</v>
      </c>
      <c r="C123" s="46" t="str">
        <f>SD!B122</f>
        <v>A</v>
      </c>
      <c r="D123" s="46">
        <f>SD!C122</f>
        <v>413</v>
      </c>
      <c r="E123" s="42">
        <f>SD!D122</f>
        <v>0</v>
      </c>
      <c r="F123" s="43" t="str">
        <f>SD!E122</f>
        <v>JITENDRA SINGH</v>
      </c>
      <c r="G123" s="43">
        <f>SD!F122</f>
        <v>0</v>
      </c>
      <c r="H123" s="43" t="str">
        <f>SD!G122</f>
        <v>MADAN SINGH</v>
      </c>
      <c r="I123" s="43" t="str">
        <f>SD!H122</f>
        <v>GEETA KANWAR</v>
      </c>
      <c r="J123" s="43" t="str">
        <f>SD!I122</f>
        <v>M</v>
      </c>
      <c r="K123" s="43" t="str">
        <f>SD!O122</f>
        <v>OBC</v>
      </c>
      <c r="L123" s="52">
        <f>SD!J122</f>
        <v>40998</v>
      </c>
      <c r="M123" s="53" t="s">
        <v>1166</v>
      </c>
      <c r="N123" s="54" t="str">
        <f>SD!R122</f>
        <v>GOVT. SENIOR SECONDARY SCHOOL DASANA KHURD (219769)</v>
      </c>
      <c r="O123" s="55">
        <f>SD!S122</f>
        <v>8141302602</v>
      </c>
      <c r="P123" s="44" t="str">
        <f>SD!T122</f>
        <v>XXXX1968</v>
      </c>
      <c r="Q123" s="55">
        <f>SD!V122</f>
        <v>7851912570</v>
      </c>
      <c r="R123" s="55" t="str">
        <f>SD!W122</f>
        <v>Dikawa,Molasar,Dasanakhurd,341506</v>
      </c>
      <c r="S123" s="55">
        <f>SD!AB122</f>
        <v>12</v>
      </c>
      <c r="T123" s="51">
        <f t="shared" si="2"/>
        <v>8</v>
      </c>
      <c r="U123" s="51" t="str">
        <f t="shared" si="3"/>
        <v>A</v>
      </c>
    </row>
    <row r="124" spans="1:21" customFormat="1">
      <c r="A124" s="51">
        <f>SD!C123</f>
        <v>439</v>
      </c>
      <c r="B124" s="46">
        <f>SD!A123</f>
        <v>8</v>
      </c>
      <c r="C124" s="46" t="str">
        <f>SD!B123</f>
        <v>A</v>
      </c>
      <c r="D124" s="46">
        <f>SD!C123</f>
        <v>439</v>
      </c>
      <c r="E124" s="42">
        <f>SD!D123</f>
        <v>0</v>
      </c>
      <c r="F124" s="43" t="str">
        <f>SD!E123</f>
        <v>KARAN</v>
      </c>
      <c r="G124" s="43">
        <f>SD!F123</f>
        <v>0</v>
      </c>
      <c r="H124" s="43" t="str">
        <f>SD!G123</f>
        <v>PANNA RAM</v>
      </c>
      <c r="I124" s="43" t="str">
        <f>SD!H123</f>
        <v>GITA DEVI</v>
      </c>
      <c r="J124" s="43" t="str">
        <f>SD!I123</f>
        <v>M</v>
      </c>
      <c r="K124" s="43" t="str">
        <f>SD!O123</f>
        <v>SC</v>
      </c>
      <c r="L124" s="52">
        <f>SD!J123</f>
        <v>40987</v>
      </c>
      <c r="M124" s="53" t="s">
        <v>1167</v>
      </c>
      <c r="N124" s="54" t="str">
        <f>SD!R123</f>
        <v>GOVT. SENIOR SECONDARY SCHOOL DASANA KHURD (219769)</v>
      </c>
      <c r="O124" s="55">
        <f>SD!S123</f>
        <v>8141302602</v>
      </c>
      <c r="P124" s="44" t="str">
        <f>SD!T123</f>
        <v>XXXX0186</v>
      </c>
      <c r="Q124" s="55">
        <f>SD!V123</f>
        <v>9610717471</v>
      </c>
      <c r="R124" s="55" t="str">
        <f>SD!W123</f>
        <v>Dikawa,Molasar,Dasanakhurd,341506</v>
      </c>
      <c r="S124" s="55">
        <f>SD!AB123</f>
        <v>12</v>
      </c>
      <c r="T124" s="51">
        <f t="shared" si="2"/>
        <v>8</v>
      </c>
      <c r="U124" s="51" t="str">
        <f t="shared" si="3"/>
        <v>A</v>
      </c>
    </row>
    <row r="125" spans="1:21" customFormat="1">
      <c r="A125" s="51">
        <f>SD!C124</f>
        <v>528</v>
      </c>
      <c r="B125" s="46">
        <f>SD!A124</f>
        <v>8</v>
      </c>
      <c r="C125" s="46" t="str">
        <f>SD!B124</f>
        <v>A</v>
      </c>
      <c r="D125" s="46">
        <f>SD!C124</f>
        <v>528</v>
      </c>
      <c r="E125" s="42">
        <f>SD!D124</f>
        <v>0</v>
      </c>
      <c r="F125" s="43" t="str">
        <f>SD!E124</f>
        <v>KHUSHBU</v>
      </c>
      <c r="G125" s="43">
        <f>SD!F124</f>
        <v>0</v>
      </c>
      <c r="H125" s="43" t="str">
        <f>SD!G124</f>
        <v>BIRDA RAM</v>
      </c>
      <c r="I125" s="43" t="str">
        <f>SD!H124</f>
        <v>SARITA DEVI</v>
      </c>
      <c r="J125" s="43" t="str">
        <f>SD!I124</f>
        <v>F</v>
      </c>
      <c r="K125" s="43" t="str">
        <f>SD!O124</f>
        <v>OBC</v>
      </c>
      <c r="L125" s="52">
        <f>SD!J124</f>
        <v>40818</v>
      </c>
      <c r="M125" s="53" t="s">
        <v>1168</v>
      </c>
      <c r="N125" s="54" t="str">
        <f>SD!R124</f>
        <v>GOVT. SENIOR SECONDARY SCHOOL DASANA KHURD (219769)</v>
      </c>
      <c r="O125" s="55">
        <f>SD!S124</f>
        <v>8141302602</v>
      </c>
      <c r="P125" s="44" t="str">
        <f>SD!T124</f>
        <v>XXXX4525</v>
      </c>
      <c r="Q125" s="55">
        <f>SD!V124</f>
        <v>8875073199</v>
      </c>
      <c r="R125" s="55" t="str">
        <f>SD!W124</f>
        <v>VILL-DASANA KHURD POST- DIKAWA,MAULASAR,DASANA KHURD,341506</v>
      </c>
      <c r="S125" s="55">
        <f>SD!AB124</f>
        <v>13</v>
      </c>
      <c r="T125" s="51">
        <f t="shared" si="2"/>
        <v>8</v>
      </c>
      <c r="U125" s="51" t="str">
        <f t="shared" si="3"/>
        <v>A</v>
      </c>
    </row>
    <row r="126" spans="1:21" customFormat="1">
      <c r="A126" s="51">
        <f>SD!C125</f>
        <v>412</v>
      </c>
      <c r="B126" s="46">
        <f>SD!A125</f>
        <v>8</v>
      </c>
      <c r="C126" s="46" t="str">
        <f>SD!B125</f>
        <v>A</v>
      </c>
      <c r="D126" s="46">
        <f>SD!C125</f>
        <v>412</v>
      </c>
      <c r="E126" s="42">
        <f>SD!D125</f>
        <v>0</v>
      </c>
      <c r="F126" s="43" t="str">
        <f>SD!E125</f>
        <v>KOMAL</v>
      </c>
      <c r="G126" s="43">
        <f>SD!F125</f>
        <v>0</v>
      </c>
      <c r="H126" s="43" t="str">
        <f>SD!G125</f>
        <v>NARSA RAM</v>
      </c>
      <c r="I126" s="43" t="str">
        <f>SD!H125</f>
        <v>CHANDA DEVI</v>
      </c>
      <c r="J126" s="43" t="str">
        <f>SD!I125</f>
        <v>F</v>
      </c>
      <c r="K126" s="43" t="str">
        <f>SD!O125</f>
        <v>OBC</v>
      </c>
      <c r="L126" s="52">
        <f>SD!J125</f>
        <v>40915</v>
      </c>
      <c r="M126" s="53" t="s">
        <v>1169</v>
      </c>
      <c r="N126" s="54" t="str">
        <f>SD!R125</f>
        <v>GOVT. SENIOR SECONDARY SCHOOL DASANA KHURD (219769)</v>
      </c>
      <c r="O126" s="55">
        <f>SD!S125</f>
        <v>8141302602</v>
      </c>
      <c r="P126" s="44" t="str">
        <f>SD!T125</f>
        <v>XXXX6234</v>
      </c>
      <c r="Q126" s="55">
        <f>SD!V125</f>
        <v>6375673818</v>
      </c>
      <c r="R126" s="55" t="str">
        <f>SD!W125</f>
        <v>Dikawa,Molasar,Dasanakhurd,341506</v>
      </c>
      <c r="S126" s="55">
        <f>SD!AB125</f>
        <v>12</v>
      </c>
      <c r="T126" s="51">
        <f t="shared" si="2"/>
        <v>8</v>
      </c>
      <c r="U126" s="51" t="str">
        <f t="shared" si="3"/>
        <v>A</v>
      </c>
    </row>
    <row r="127" spans="1:21" customFormat="1">
      <c r="A127" s="51">
        <f>SD!C126</f>
        <v>400</v>
      </c>
      <c r="B127" s="46">
        <f>SD!A126</f>
        <v>8</v>
      </c>
      <c r="C127" s="46" t="str">
        <f>SD!B126</f>
        <v>A</v>
      </c>
      <c r="D127" s="46">
        <f>SD!C126</f>
        <v>400</v>
      </c>
      <c r="E127" s="42">
        <f>SD!D126</f>
        <v>0</v>
      </c>
      <c r="F127" s="43" t="str">
        <f>SD!E126</f>
        <v>KRISHNA SHARMA</v>
      </c>
      <c r="G127" s="43">
        <f>SD!F126</f>
        <v>0</v>
      </c>
      <c r="H127" s="43" t="str">
        <f>SD!G126</f>
        <v>SITARAM</v>
      </c>
      <c r="I127" s="43" t="str">
        <f>SD!H126</f>
        <v>LIPIKA</v>
      </c>
      <c r="J127" s="43" t="str">
        <f>SD!I126</f>
        <v>M</v>
      </c>
      <c r="K127" s="43" t="str">
        <f>SD!O126</f>
        <v>GEN</v>
      </c>
      <c r="L127" s="52">
        <f>SD!J126</f>
        <v>41197</v>
      </c>
      <c r="M127" s="53" t="s">
        <v>1170</v>
      </c>
      <c r="N127" s="54" t="str">
        <f>SD!R126</f>
        <v>GOVT. SENIOR SECONDARY SCHOOL DASANA KHURD (219769)</v>
      </c>
      <c r="O127" s="55">
        <f>SD!S126</f>
        <v>8141302602</v>
      </c>
      <c r="P127" s="44" t="str">
        <f>SD!T126</f>
        <v>XXXX1729</v>
      </c>
      <c r="Q127" s="55">
        <f>SD!V126</f>
        <v>6375099063</v>
      </c>
      <c r="R127" s="55" t="str">
        <f>SD!W126</f>
        <v>VPO DASANA KHURD,MOLASAR,DASANA KHURD,341506</v>
      </c>
      <c r="S127" s="55">
        <f>SD!AB126</f>
        <v>12</v>
      </c>
      <c r="T127" s="51">
        <f t="shared" si="2"/>
        <v>8</v>
      </c>
      <c r="U127" s="51" t="str">
        <f t="shared" si="3"/>
        <v>A</v>
      </c>
    </row>
    <row r="128" spans="1:21" customFormat="1">
      <c r="A128" s="51">
        <f>SD!C127</f>
        <v>628</v>
      </c>
      <c r="B128" s="46">
        <f>SD!A127</f>
        <v>8</v>
      </c>
      <c r="C128" s="46" t="str">
        <f>SD!B127</f>
        <v>A</v>
      </c>
      <c r="D128" s="46">
        <f>SD!C127</f>
        <v>628</v>
      </c>
      <c r="E128" s="42">
        <f>SD!D127</f>
        <v>0</v>
      </c>
      <c r="F128" s="43" t="str">
        <f>SD!E127</f>
        <v>LAXMI PRAJAPAT</v>
      </c>
      <c r="G128" s="43">
        <f>SD!F127</f>
        <v>0</v>
      </c>
      <c r="H128" s="43" t="str">
        <f>SD!G127</f>
        <v>JETHARAM</v>
      </c>
      <c r="I128" s="43" t="str">
        <f>SD!H127</f>
        <v>SANTOSH</v>
      </c>
      <c r="J128" s="43" t="str">
        <f>SD!I127</f>
        <v>F</v>
      </c>
      <c r="K128" s="43" t="str">
        <f>SD!O127</f>
        <v>OBC</v>
      </c>
      <c r="L128" s="52">
        <f>SD!J127</f>
        <v>40470</v>
      </c>
      <c r="M128" s="53" t="s">
        <v>1160</v>
      </c>
      <c r="N128" s="54" t="str">
        <f>SD!R127</f>
        <v>GOVT. SENIOR SECONDARY SCHOOL DASANA KHURD (219769)</v>
      </c>
      <c r="O128" s="55">
        <f>SD!S127</f>
        <v>8141302602</v>
      </c>
      <c r="P128" s="44" t="str">
        <f>SD!T127</f>
        <v>XXXX0277</v>
      </c>
      <c r="Q128" s="55">
        <f>SD!V127</f>
        <v>9460273030</v>
      </c>
      <c r="R128" s="55" t="str">
        <f>SD!W127</f>
        <v>DASANA KHURD,DIDWANA,DASANA KHURD,341303</v>
      </c>
      <c r="S128" s="55">
        <f>SD!AB127</f>
        <v>14</v>
      </c>
      <c r="T128" s="51">
        <f t="shared" si="2"/>
        <v>8</v>
      </c>
      <c r="U128" s="51" t="str">
        <f t="shared" si="3"/>
        <v>A</v>
      </c>
    </row>
    <row r="129" spans="1:21" customFormat="1">
      <c r="A129" s="51">
        <f>SD!C128</f>
        <v>450</v>
      </c>
      <c r="B129" s="46">
        <f>SD!A128</f>
        <v>8</v>
      </c>
      <c r="C129" s="46" t="str">
        <f>SD!B128</f>
        <v>A</v>
      </c>
      <c r="D129" s="46">
        <f>SD!C128</f>
        <v>450</v>
      </c>
      <c r="E129" s="42">
        <f>SD!D128</f>
        <v>0</v>
      </c>
      <c r="F129" s="43" t="str">
        <f>SD!E128</f>
        <v>MANOJ</v>
      </c>
      <c r="G129" s="43">
        <f>SD!F128</f>
        <v>0</v>
      </c>
      <c r="H129" s="43" t="str">
        <f>SD!G128</f>
        <v>KAILASH CHAND</v>
      </c>
      <c r="I129" s="43" t="str">
        <f>SD!H128</f>
        <v>GANPATI DEVI</v>
      </c>
      <c r="J129" s="43" t="str">
        <f>SD!I128</f>
        <v>M</v>
      </c>
      <c r="K129" s="43" t="str">
        <f>SD!O128</f>
        <v>SC</v>
      </c>
      <c r="L129" s="52">
        <f>SD!J128</f>
        <v>40796</v>
      </c>
      <c r="M129" s="53" t="s">
        <v>1171</v>
      </c>
      <c r="N129" s="54" t="str">
        <f>SD!R128</f>
        <v>GOVT. SENIOR SECONDARY SCHOOL DASANA KHURD (219769)</v>
      </c>
      <c r="O129" s="55">
        <f>SD!S128</f>
        <v>8141302602</v>
      </c>
      <c r="P129" s="44" t="str">
        <f>SD!T128</f>
        <v>XXXX1352</v>
      </c>
      <c r="Q129" s="55">
        <f>SD!V128</f>
        <v>7850947691</v>
      </c>
      <c r="R129" s="55" t="str">
        <f>SD!W128</f>
        <v>Post dikawa,Molasar,DASANA khurd,341506</v>
      </c>
      <c r="S129" s="55">
        <f>SD!AB128</f>
        <v>13</v>
      </c>
      <c r="T129" s="51">
        <f t="shared" si="2"/>
        <v>8</v>
      </c>
      <c r="U129" s="51" t="str">
        <f t="shared" si="3"/>
        <v>A</v>
      </c>
    </row>
    <row r="130" spans="1:21" customFormat="1">
      <c r="A130" s="51">
        <f>SD!C129</f>
        <v>460</v>
      </c>
      <c r="B130" s="46">
        <f>SD!A129</f>
        <v>8</v>
      </c>
      <c r="C130" s="46" t="str">
        <f>SD!B129</f>
        <v>A</v>
      </c>
      <c r="D130" s="46">
        <f>SD!C129</f>
        <v>460</v>
      </c>
      <c r="E130" s="42">
        <f>SD!D129</f>
        <v>0</v>
      </c>
      <c r="F130" s="43" t="str">
        <f>SD!E129</f>
        <v>MINAXI</v>
      </c>
      <c r="G130" s="43">
        <f>SD!F129</f>
        <v>0</v>
      </c>
      <c r="H130" s="43" t="str">
        <f>SD!G129</f>
        <v>JAGU RAM</v>
      </c>
      <c r="I130" s="43" t="str">
        <f>SD!H129</f>
        <v>BAJU DEVI</v>
      </c>
      <c r="J130" s="43" t="str">
        <f>SD!I129</f>
        <v>F</v>
      </c>
      <c r="K130" s="43" t="str">
        <f>SD!O129</f>
        <v>OBC</v>
      </c>
      <c r="L130" s="52">
        <f>SD!J129</f>
        <v>41075</v>
      </c>
      <c r="M130" s="53" t="s">
        <v>1172</v>
      </c>
      <c r="N130" s="54" t="str">
        <f>SD!R129</f>
        <v>GOVT. SENIOR SECONDARY SCHOOL DASANA KHURD (219769)</v>
      </c>
      <c r="O130" s="55">
        <f>SD!S129</f>
        <v>8141302602</v>
      </c>
      <c r="P130" s="44" t="str">
        <f>SD!T129</f>
        <v>XXXX2628</v>
      </c>
      <c r="Q130" s="55">
        <f>SD!V129</f>
        <v>9587758441</v>
      </c>
      <c r="R130" s="55" t="str">
        <f>SD!W129</f>
        <v>Post dikawa,Molasar,DASANA khurd,341506</v>
      </c>
      <c r="S130" s="55">
        <f>SD!AB129</f>
        <v>12</v>
      </c>
      <c r="T130" s="51">
        <f t="shared" si="2"/>
        <v>8</v>
      </c>
      <c r="U130" s="51" t="str">
        <f t="shared" si="3"/>
        <v>A</v>
      </c>
    </row>
    <row r="131" spans="1:21" customFormat="1">
      <c r="A131" s="51">
        <f>SD!C130</f>
        <v>442</v>
      </c>
      <c r="B131" s="46">
        <f>SD!A130</f>
        <v>8</v>
      </c>
      <c r="C131" s="46" t="str">
        <f>SD!B130</f>
        <v>A</v>
      </c>
      <c r="D131" s="46">
        <f>SD!C130</f>
        <v>442</v>
      </c>
      <c r="E131" s="42">
        <f>SD!D130</f>
        <v>0</v>
      </c>
      <c r="F131" s="43" t="str">
        <f>SD!E130</f>
        <v>NISHA NATH</v>
      </c>
      <c r="G131" s="43">
        <f>SD!F130</f>
        <v>0</v>
      </c>
      <c r="H131" s="43" t="str">
        <f>SD!G130</f>
        <v>RAJU RAM</v>
      </c>
      <c r="I131" s="43" t="str">
        <f>SD!H130</f>
        <v>SONI DEVI</v>
      </c>
      <c r="J131" s="43" t="str">
        <f>SD!I130</f>
        <v>F</v>
      </c>
      <c r="K131" s="43" t="str">
        <f>SD!O130</f>
        <v>OBC</v>
      </c>
      <c r="L131" s="52">
        <f>SD!J130</f>
        <v>40462</v>
      </c>
      <c r="M131" s="53" t="s">
        <v>1173</v>
      </c>
      <c r="N131" s="54" t="str">
        <f>SD!R130</f>
        <v>GOVT. SENIOR SECONDARY SCHOOL DASANA KHURD (219769)</v>
      </c>
      <c r="O131" s="55">
        <f>SD!S130</f>
        <v>8141302602</v>
      </c>
      <c r="P131" s="44" t="str">
        <f>SD!T130</f>
        <v>XXXX2724</v>
      </c>
      <c r="Q131" s="55">
        <f>SD!V130</f>
        <v>9649157559</v>
      </c>
      <c r="R131" s="55" t="str">
        <f>SD!W130</f>
        <v>Post dikawa,Molasar,DASANA khurd,341506</v>
      </c>
      <c r="S131" s="55">
        <f>SD!AB130</f>
        <v>14</v>
      </c>
      <c r="T131" s="51">
        <f t="shared" si="2"/>
        <v>8</v>
      </c>
      <c r="U131" s="51" t="str">
        <f t="shared" si="3"/>
        <v>A</v>
      </c>
    </row>
    <row r="132" spans="1:21" customFormat="1">
      <c r="A132" s="51">
        <f>SD!C131</f>
        <v>470</v>
      </c>
      <c r="B132" s="46">
        <f>SD!A131</f>
        <v>8</v>
      </c>
      <c r="C132" s="46" t="str">
        <f>SD!B131</f>
        <v>A</v>
      </c>
      <c r="D132" s="46">
        <f>SD!C131</f>
        <v>470</v>
      </c>
      <c r="E132" s="42">
        <f>SD!D131</f>
        <v>0</v>
      </c>
      <c r="F132" s="43" t="str">
        <f>SD!E131</f>
        <v>PRIYANKA</v>
      </c>
      <c r="G132" s="43">
        <f>SD!F131</f>
        <v>0</v>
      </c>
      <c r="H132" s="43" t="str">
        <f>SD!G131</f>
        <v>PANNA RAM</v>
      </c>
      <c r="I132" s="43" t="str">
        <f>SD!H131</f>
        <v>SUKHI DEVI</v>
      </c>
      <c r="J132" s="43" t="str">
        <f>SD!I131</f>
        <v>F</v>
      </c>
      <c r="K132" s="43" t="str">
        <f>SD!O131</f>
        <v>SC</v>
      </c>
      <c r="L132" s="52">
        <f>SD!J131</f>
        <v>40065</v>
      </c>
      <c r="M132" s="53" t="s">
        <v>1174</v>
      </c>
      <c r="N132" s="54" t="str">
        <f>SD!R131</f>
        <v>GOVT. SENIOR SECONDARY SCHOOL DASANA KHURD (219769)</v>
      </c>
      <c r="O132" s="55">
        <f>SD!S131</f>
        <v>8141302602</v>
      </c>
      <c r="P132" s="44" t="str">
        <f>SD!T131</f>
        <v>XXXX8902</v>
      </c>
      <c r="Q132" s="55">
        <f>SD!V131</f>
        <v>9982671909</v>
      </c>
      <c r="R132" s="55" t="str">
        <f>SD!W131</f>
        <v>DASANA KHURD,MOLASAR,DASANA KHURD,341506</v>
      </c>
      <c r="S132" s="55">
        <f>SD!AB131</f>
        <v>15</v>
      </c>
      <c r="T132" s="51">
        <f t="shared" ref="T132:T195" si="4">B132</f>
        <v>8</v>
      </c>
      <c r="U132" s="51" t="str">
        <f t="shared" ref="U132:U195" si="5">C132</f>
        <v>A</v>
      </c>
    </row>
    <row r="133" spans="1:21" customFormat="1">
      <c r="A133" s="51">
        <f>SD!C132</f>
        <v>436</v>
      </c>
      <c r="B133" s="46">
        <f>SD!A132</f>
        <v>8</v>
      </c>
      <c r="C133" s="46" t="str">
        <f>SD!B132</f>
        <v>A</v>
      </c>
      <c r="D133" s="46">
        <f>SD!C132</f>
        <v>436</v>
      </c>
      <c r="E133" s="42">
        <f>SD!D132</f>
        <v>0</v>
      </c>
      <c r="F133" s="43" t="str">
        <f>SD!E132</f>
        <v>PRIYANKA JAKHAR</v>
      </c>
      <c r="G133" s="43">
        <f>SD!F132</f>
        <v>0</v>
      </c>
      <c r="H133" s="43" t="str">
        <f>SD!G132</f>
        <v>TULACHHA RAM</v>
      </c>
      <c r="I133" s="43" t="str">
        <f>SD!H132</f>
        <v>SANTOSH</v>
      </c>
      <c r="J133" s="43" t="str">
        <f>SD!I132</f>
        <v>F</v>
      </c>
      <c r="K133" s="43" t="str">
        <f>SD!O132</f>
        <v>OBC</v>
      </c>
      <c r="L133" s="52">
        <f>SD!J132</f>
        <v>41065</v>
      </c>
      <c r="M133" s="53" t="s">
        <v>1175</v>
      </c>
      <c r="N133" s="54" t="str">
        <f>SD!R132</f>
        <v>GOVT. SENIOR SECONDARY SCHOOL DASANA KHURD (219769)</v>
      </c>
      <c r="O133" s="55">
        <f>SD!S132</f>
        <v>8141302602</v>
      </c>
      <c r="P133" s="44" t="str">
        <f>SD!T132</f>
        <v>XXXX3116</v>
      </c>
      <c r="Q133" s="55">
        <f>SD!V132</f>
        <v>6350524305</v>
      </c>
      <c r="R133" s="55" t="str">
        <f>SD!W132</f>
        <v>Dikawa,Molasar,Dasana khurd,341506</v>
      </c>
      <c r="S133" s="55">
        <f>SD!AB132</f>
        <v>12</v>
      </c>
      <c r="T133" s="51">
        <f t="shared" si="4"/>
        <v>8</v>
      </c>
      <c r="U133" s="51" t="str">
        <f t="shared" si="5"/>
        <v>A</v>
      </c>
    </row>
    <row r="134" spans="1:21" customFormat="1">
      <c r="A134" s="51">
        <f>SD!C133</f>
        <v>609</v>
      </c>
      <c r="B134" s="46">
        <f>SD!A133</f>
        <v>8</v>
      </c>
      <c r="C134" s="46" t="str">
        <f>SD!B133</f>
        <v>A</v>
      </c>
      <c r="D134" s="46">
        <f>SD!C133</f>
        <v>609</v>
      </c>
      <c r="E134" s="42">
        <f>SD!D133</f>
        <v>0</v>
      </c>
      <c r="F134" s="43" t="str">
        <f>SD!E133</f>
        <v>Rahul Singh</v>
      </c>
      <c r="G134" s="43">
        <f>SD!F133</f>
        <v>0</v>
      </c>
      <c r="H134" s="43" t="str">
        <f>SD!G133</f>
        <v>Sukh Singh</v>
      </c>
      <c r="I134" s="43" t="str">
        <f>SD!H133</f>
        <v>Suman Kanwar</v>
      </c>
      <c r="J134" s="43" t="str">
        <f>SD!I133</f>
        <v>M</v>
      </c>
      <c r="K134" s="43" t="str">
        <f>SD!O133</f>
        <v>OBC</v>
      </c>
      <c r="L134" s="52">
        <f>SD!J133</f>
        <v>40844</v>
      </c>
      <c r="M134" s="53" t="s">
        <v>1176</v>
      </c>
      <c r="N134" s="54" t="str">
        <f>SD!R133</f>
        <v>GOVT. SENIOR SECONDARY SCHOOL DASANA KHURD (219769)</v>
      </c>
      <c r="O134" s="55">
        <f>SD!S133</f>
        <v>8141302602</v>
      </c>
      <c r="P134" s="44" t="str">
        <f>SD!T133</f>
        <v>XXXX1041</v>
      </c>
      <c r="Q134" s="55">
        <f>SD!V133</f>
        <v>9610432569</v>
      </c>
      <c r="R134" s="55" t="str">
        <f>SD!W133</f>
        <v>VILLAGE DASANA KHURD ,MOLASAR,DASANA KHURD ,341506</v>
      </c>
      <c r="S134" s="55">
        <f>SD!AB133</f>
        <v>13</v>
      </c>
      <c r="T134" s="51">
        <f t="shared" si="4"/>
        <v>8</v>
      </c>
      <c r="U134" s="51" t="str">
        <f t="shared" si="5"/>
        <v>A</v>
      </c>
    </row>
    <row r="135" spans="1:21" customFormat="1">
      <c r="A135" s="51">
        <f>SD!C134</f>
        <v>449</v>
      </c>
      <c r="B135" s="46">
        <f>SD!A134</f>
        <v>8</v>
      </c>
      <c r="C135" s="46" t="str">
        <f>SD!B134</f>
        <v>A</v>
      </c>
      <c r="D135" s="46">
        <f>SD!C134</f>
        <v>449</v>
      </c>
      <c r="E135" s="42">
        <f>SD!D134</f>
        <v>0</v>
      </c>
      <c r="F135" s="43" t="str">
        <f>SD!E134</f>
        <v>RAJVEER SINGH</v>
      </c>
      <c r="G135" s="43">
        <f>SD!F134</f>
        <v>0</v>
      </c>
      <c r="H135" s="43" t="str">
        <f>SD!G134</f>
        <v>PAPPU SINGH</v>
      </c>
      <c r="I135" s="43" t="str">
        <f>SD!H134</f>
        <v>SAROJ KANWAR</v>
      </c>
      <c r="J135" s="43" t="str">
        <f>SD!I134</f>
        <v>M</v>
      </c>
      <c r="K135" s="43" t="str">
        <f>SD!O134</f>
        <v>GEN</v>
      </c>
      <c r="L135" s="52">
        <f>SD!J134</f>
        <v>41235</v>
      </c>
      <c r="M135" s="53" t="s">
        <v>1177</v>
      </c>
      <c r="N135" s="54" t="str">
        <f>SD!R134</f>
        <v>GOVT. SENIOR SECONDARY SCHOOL DASANA KHURD (219769)</v>
      </c>
      <c r="O135" s="55">
        <f>SD!S134</f>
        <v>8141302602</v>
      </c>
      <c r="P135" s="44" t="str">
        <f>SD!T134</f>
        <v>XXXX9995</v>
      </c>
      <c r="Q135" s="55">
        <f>SD!V134</f>
        <v>9783748734</v>
      </c>
      <c r="R135" s="55" t="str">
        <f>SD!W134</f>
        <v>Post dikawa,Molasar,DASANA khurd,341506</v>
      </c>
      <c r="S135" s="55">
        <f>SD!AB134</f>
        <v>12</v>
      </c>
      <c r="T135" s="51">
        <f t="shared" si="4"/>
        <v>8</v>
      </c>
      <c r="U135" s="51" t="str">
        <f t="shared" si="5"/>
        <v>A</v>
      </c>
    </row>
    <row r="136" spans="1:21" customFormat="1">
      <c r="A136" s="51">
        <f>SD!C135</f>
        <v>411</v>
      </c>
      <c r="B136" s="46">
        <f>SD!A135</f>
        <v>8</v>
      </c>
      <c r="C136" s="46" t="str">
        <f>SD!B135</f>
        <v>A</v>
      </c>
      <c r="D136" s="46">
        <f>SD!C135</f>
        <v>411</v>
      </c>
      <c r="E136" s="42">
        <f>SD!D135</f>
        <v>0</v>
      </c>
      <c r="F136" s="43" t="str">
        <f>SD!E135</f>
        <v>SHIVRAJ SINGH</v>
      </c>
      <c r="G136" s="43">
        <f>SD!F135</f>
        <v>0</v>
      </c>
      <c r="H136" s="43" t="str">
        <f>SD!G135</f>
        <v>GIRDHARI SINGH</v>
      </c>
      <c r="I136" s="43" t="str">
        <f>SD!H135</f>
        <v>MANJU KANWAR</v>
      </c>
      <c r="J136" s="43" t="str">
        <f>SD!I135</f>
        <v>M</v>
      </c>
      <c r="K136" s="43" t="str">
        <f>SD!O135</f>
        <v>GEN</v>
      </c>
      <c r="L136" s="52">
        <f>SD!J135</f>
        <v>40690</v>
      </c>
      <c r="M136" s="53" t="s">
        <v>1178</v>
      </c>
      <c r="N136" s="54" t="str">
        <f>SD!R135</f>
        <v>GOVT. SENIOR SECONDARY SCHOOL DASANA KHURD (219769)</v>
      </c>
      <c r="O136" s="55">
        <f>SD!S135</f>
        <v>8141302602</v>
      </c>
      <c r="P136" s="44" t="str">
        <f>SD!T135</f>
        <v>XXXX6480</v>
      </c>
      <c r="Q136" s="55">
        <f>SD!V135</f>
        <v>9649569727</v>
      </c>
      <c r="R136" s="55" t="str">
        <f>SD!W135</f>
        <v>Dikawa,Molasar,Dasanakhurd,341506</v>
      </c>
      <c r="S136" s="55">
        <f>SD!AB135</f>
        <v>13</v>
      </c>
      <c r="T136" s="51">
        <f t="shared" si="4"/>
        <v>8</v>
      </c>
      <c r="U136" s="51" t="str">
        <f t="shared" si="5"/>
        <v>A</v>
      </c>
    </row>
    <row r="137" spans="1:21" customFormat="1">
      <c r="A137" s="51">
        <f>SD!C136</f>
        <v>437</v>
      </c>
      <c r="B137" s="46">
        <f>SD!A136</f>
        <v>8</v>
      </c>
      <c r="C137" s="46" t="str">
        <f>SD!B136</f>
        <v>A</v>
      </c>
      <c r="D137" s="46">
        <f>SD!C136</f>
        <v>437</v>
      </c>
      <c r="E137" s="42">
        <f>SD!D136</f>
        <v>0</v>
      </c>
      <c r="F137" s="43" t="str">
        <f>SD!E136</f>
        <v>SUMAN BHATI</v>
      </c>
      <c r="G137" s="43">
        <f>SD!F136</f>
        <v>0</v>
      </c>
      <c r="H137" s="43" t="str">
        <f>SD!G136</f>
        <v>ASHOK</v>
      </c>
      <c r="I137" s="43" t="str">
        <f>SD!H136</f>
        <v>RAGANI</v>
      </c>
      <c r="J137" s="43" t="str">
        <f>SD!I136</f>
        <v>F</v>
      </c>
      <c r="K137" s="43" t="str">
        <f>SD!O136</f>
        <v>SC</v>
      </c>
      <c r="L137" s="52">
        <f>SD!J136</f>
        <v>40907</v>
      </c>
      <c r="M137" s="53" t="s">
        <v>1179</v>
      </c>
      <c r="N137" s="54" t="str">
        <f>SD!R136</f>
        <v>GOVT. SENIOR SECONDARY SCHOOL DASANA KHURD (219769)</v>
      </c>
      <c r="O137" s="55">
        <f>SD!S136</f>
        <v>8141302602</v>
      </c>
      <c r="P137" s="44" t="str">
        <f>SD!T136</f>
        <v>XXXX9919</v>
      </c>
      <c r="Q137" s="55">
        <f>SD!V136</f>
        <v>9587753928</v>
      </c>
      <c r="R137" s="55" t="str">
        <f>SD!W136</f>
        <v>Dikawa,Molasar,Dasanakhurd,341506</v>
      </c>
      <c r="S137" s="55">
        <f>SD!AB136</f>
        <v>13</v>
      </c>
      <c r="T137" s="51">
        <f t="shared" si="4"/>
        <v>8</v>
      </c>
      <c r="U137" s="51" t="str">
        <f t="shared" si="5"/>
        <v>A</v>
      </c>
    </row>
    <row r="138" spans="1:21" customFormat="1">
      <c r="A138" s="51">
        <f>SD!C137</f>
        <v>550</v>
      </c>
      <c r="B138" s="46">
        <f>SD!A137</f>
        <v>9</v>
      </c>
      <c r="C138" s="46" t="str">
        <f>SD!B137</f>
        <v>A</v>
      </c>
      <c r="D138" s="46">
        <f>SD!C137</f>
        <v>550</v>
      </c>
      <c r="E138" s="42">
        <f>SD!D137</f>
        <v>0</v>
      </c>
      <c r="F138" s="43" t="str">
        <f>SD!E137</f>
        <v>AJAY</v>
      </c>
      <c r="G138" s="43">
        <f>SD!F137</f>
        <v>0</v>
      </c>
      <c r="H138" s="43" t="str">
        <f>SD!G137</f>
        <v>GIRDHARI</v>
      </c>
      <c r="I138" s="43" t="str">
        <f>SD!H137</f>
        <v>KHETURI</v>
      </c>
      <c r="J138" s="43" t="str">
        <f>SD!I137</f>
        <v>M</v>
      </c>
      <c r="K138" s="43" t="str">
        <f>SD!O137</f>
        <v>SC</v>
      </c>
      <c r="L138" s="52">
        <f>SD!J137</f>
        <v>40523</v>
      </c>
      <c r="M138" s="53" t="s">
        <v>1180</v>
      </c>
      <c r="N138" s="54" t="str">
        <f>SD!R137</f>
        <v>GOVT. SENIOR SECONDARY SCHOOL DASANA KHURD (219769)</v>
      </c>
      <c r="O138" s="55">
        <f>SD!S137</f>
        <v>8141302602</v>
      </c>
      <c r="P138" s="44" t="str">
        <f>SD!T137</f>
        <v>XXXX2660</v>
      </c>
      <c r="Q138" s="55">
        <f>SD!V137</f>
        <v>6376874150</v>
      </c>
      <c r="R138" s="55" t="str">
        <f>SD!W137</f>
        <v>POST DIKAWA,MAUASAR,DASANA KHURD,341506</v>
      </c>
      <c r="S138" s="55">
        <f>SD!AB137</f>
        <v>14</v>
      </c>
      <c r="T138" s="51">
        <f t="shared" si="4"/>
        <v>9</v>
      </c>
      <c r="U138" s="51" t="str">
        <f t="shared" si="5"/>
        <v>A</v>
      </c>
    </row>
    <row r="139" spans="1:21" customFormat="1">
      <c r="A139" s="51">
        <f>SD!C138</f>
        <v>604</v>
      </c>
      <c r="B139" s="46">
        <f>SD!A138</f>
        <v>9</v>
      </c>
      <c r="C139" s="46" t="str">
        <f>SD!B138</f>
        <v>A</v>
      </c>
      <c r="D139" s="46">
        <f>SD!C138</f>
        <v>604</v>
      </c>
      <c r="E139" s="42">
        <f>SD!D138</f>
        <v>0</v>
      </c>
      <c r="F139" s="43" t="str">
        <f>SD!E138</f>
        <v>Bhawna Kanwar</v>
      </c>
      <c r="G139" s="43">
        <f>SD!F138</f>
        <v>0</v>
      </c>
      <c r="H139" s="43" t="str">
        <f>SD!G138</f>
        <v>Anand Singh</v>
      </c>
      <c r="I139" s="43" t="str">
        <f>SD!H138</f>
        <v>Rohitash Kanwar</v>
      </c>
      <c r="J139" s="43" t="str">
        <f>SD!I138</f>
        <v>F</v>
      </c>
      <c r="K139" s="43" t="str">
        <f>SD!O138</f>
        <v>GEN</v>
      </c>
      <c r="L139" s="52">
        <f>SD!J138</f>
        <v>40409</v>
      </c>
      <c r="M139" s="53" t="s">
        <v>1181</v>
      </c>
      <c r="N139" s="54" t="str">
        <f>SD!R138</f>
        <v>GOVT. SENIOR SECONDARY SCHOOL DASANA KHURD (219769)</v>
      </c>
      <c r="O139" s="55">
        <f>SD!S138</f>
        <v>8141302602</v>
      </c>
      <c r="P139" s="44" t="str">
        <f>SD!T138</f>
        <v>XXXX3912</v>
      </c>
      <c r="Q139" s="55">
        <f>SD!V138</f>
        <v>9828941897</v>
      </c>
      <c r="R139" s="55" t="str">
        <f>SD!W138</f>
        <v>DASANA KHURD,MOLASAR,DASANA KHURD,341506</v>
      </c>
      <c r="S139" s="55">
        <f>SD!AB138</f>
        <v>14</v>
      </c>
      <c r="T139" s="51">
        <f t="shared" si="4"/>
        <v>9</v>
      </c>
      <c r="U139" s="51" t="str">
        <f t="shared" si="5"/>
        <v>A</v>
      </c>
    </row>
    <row r="140" spans="1:21" customFormat="1">
      <c r="A140" s="51">
        <f>SD!C139</f>
        <v>495</v>
      </c>
      <c r="B140" s="46">
        <f>SD!A139</f>
        <v>9</v>
      </c>
      <c r="C140" s="46" t="str">
        <f>SD!B139</f>
        <v>A</v>
      </c>
      <c r="D140" s="46">
        <f>SD!C139</f>
        <v>495</v>
      </c>
      <c r="E140" s="42">
        <f>SD!D139</f>
        <v>0</v>
      </c>
      <c r="F140" s="43" t="str">
        <f>SD!E139</f>
        <v>CHHATRAPAL</v>
      </c>
      <c r="G140" s="43">
        <f>SD!F139</f>
        <v>0</v>
      </c>
      <c r="H140" s="43" t="str">
        <f>SD!G139</f>
        <v>BABLU RAM GURJAR</v>
      </c>
      <c r="I140" s="43" t="str">
        <f>SD!H139</f>
        <v>DIVYA</v>
      </c>
      <c r="J140" s="43" t="str">
        <f>SD!I139</f>
        <v>M</v>
      </c>
      <c r="K140" s="43" t="str">
        <f>SD!O139</f>
        <v>SBC</v>
      </c>
      <c r="L140" s="52">
        <f>SD!J139</f>
        <v>40882</v>
      </c>
      <c r="M140" s="53" t="s">
        <v>1182</v>
      </c>
      <c r="N140" s="54" t="str">
        <f>SD!R139</f>
        <v>GOVT. SENIOR SECONDARY SCHOOL DASANA KHURD (219769)</v>
      </c>
      <c r="O140" s="55">
        <f>SD!S139</f>
        <v>8141302602</v>
      </c>
      <c r="P140" s="44" t="str">
        <f>SD!T139</f>
        <v>XXXX8365</v>
      </c>
      <c r="Q140" s="55">
        <f>SD!V139</f>
        <v>8239282566</v>
      </c>
      <c r="R140" s="55" t="str">
        <f>SD!W139</f>
        <v>DASANA KHURD,MOLASAR,DASANA KHURD,341506</v>
      </c>
      <c r="S140" s="55">
        <f>SD!AB139</f>
        <v>13</v>
      </c>
      <c r="T140" s="51">
        <f t="shared" si="4"/>
        <v>9</v>
      </c>
      <c r="U140" s="51" t="str">
        <f t="shared" si="5"/>
        <v>A</v>
      </c>
    </row>
    <row r="141" spans="1:21" customFormat="1">
      <c r="A141" s="51">
        <f>SD!C140</f>
        <v>392</v>
      </c>
      <c r="B141" s="46">
        <f>SD!A140</f>
        <v>9</v>
      </c>
      <c r="C141" s="46" t="str">
        <f>SD!B140</f>
        <v>A</v>
      </c>
      <c r="D141" s="46">
        <f>SD!C140</f>
        <v>392</v>
      </c>
      <c r="E141" s="42">
        <f>SD!D140</f>
        <v>0</v>
      </c>
      <c r="F141" s="43" t="str">
        <f>SD!E140</f>
        <v>DEVRAJ SINGH</v>
      </c>
      <c r="G141" s="43">
        <f>SD!F140</f>
        <v>0</v>
      </c>
      <c r="H141" s="43" t="str">
        <f>SD!G140</f>
        <v>MAHAVEER SINGH</v>
      </c>
      <c r="I141" s="43" t="str">
        <f>SD!H140</f>
        <v>KIRAN KANWAR</v>
      </c>
      <c r="J141" s="43" t="str">
        <f>SD!I140</f>
        <v>M</v>
      </c>
      <c r="K141" s="43" t="str">
        <f>SD!O140</f>
        <v>OBC</v>
      </c>
      <c r="L141" s="52">
        <f>SD!J140</f>
        <v>40825</v>
      </c>
      <c r="M141" s="53" t="s">
        <v>1183</v>
      </c>
      <c r="N141" s="54" t="str">
        <f>SD!R140</f>
        <v>GOVT. SENIOR SECONDARY SCHOOL DASANA KHURD (219769)</v>
      </c>
      <c r="O141" s="55">
        <f>SD!S140</f>
        <v>8141302602</v>
      </c>
      <c r="P141" s="44" t="str">
        <f>SD!T140</f>
        <v>XXXX3609</v>
      </c>
      <c r="Q141" s="55">
        <f>SD!V140</f>
        <v>8302135597</v>
      </c>
      <c r="R141" s="55" t="str">
        <f>SD!W140</f>
        <v>POST DIKAWA,MOLASAR,DASANA KHURD,341506</v>
      </c>
      <c r="S141" s="55">
        <f>SD!AB140</f>
        <v>13</v>
      </c>
      <c r="T141" s="51">
        <f t="shared" si="4"/>
        <v>9</v>
      </c>
      <c r="U141" s="51" t="str">
        <f t="shared" si="5"/>
        <v>A</v>
      </c>
    </row>
    <row r="142" spans="1:21" customFormat="1">
      <c r="A142" s="51">
        <f>SD!C141</f>
        <v>443</v>
      </c>
      <c r="B142" s="46">
        <f>SD!A141</f>
        <v>9</v>
      </c>
      <c r="C142" s="46" t="str">
        <f>SD!B141</f>
        <v>A</v>
      </c>
      <c r="D142" s="46">
        <f>SD!C141</f>
        <v>443</v>
      </c>
      <c r="E142" s="42">
        <f>SD!D141</f>
        <v>0</v>
      </c>
      <c r="F142" s="43" t="str">
        <f>SD!E141</f>
        <v>DILIP</v>
      </c>
      <c r="G142" s="43">
        <f>SD!F141</f>
        <v>0</v>
      </c>
      <c r="H142" s="43" t="str">
        <f>SD!G141</f>
        <v>BANSI RAM</v>
      </c>
      <c r="I142" s="43" t="str">
        <f>SD!H141</f>
        <v>GORA DEVI</v>
      </c>
      <c r="J142" s="43" t="str">
        <f>SD!I141</f>
        <v>M</v>
      </c>
      <c r="K142" s="43" t="str">
        <f>SD!O141</f>
        <v>SC</v>
      </c>
      <c r="L142" s="52">
        <f>SD!J141</f>
        <v>40308</v>
      </c>
      <c r="M142" s="53" t="s">
        <v>1184</v>
      </c>
      <c r="N142" s="54" t="str">
        <f>SD!R141</f>
        <v>GOVT. SENIOR SECONDARY SCHOOL DASANA KHURD (219769)</v>
      </c>
      <c r="O142" s="55">
        <f>SD!S141</f>
        <v>8141302602</v>
      </c>
      <c r="P142" s="44" t="str">
        <f>SD!T141</f>
        <v>XXXX8820</v>
      </c>
      <c r="Q142" s="55">
        <f>SD!V141</f>
        <v>9079334217</v>
      </c>
      <c r="R142" s="55" t="str">
        <f>SD!W141</f>
        <v>Dikawa,Molasar,DASANA khurd,341506</v>
      </c>
      <c r="S142" s="55">
        <f>SD!AB141</f>
        <v>14</v>
      </c>
      <c r="T142" s="51">
        <f t="shared" si="4"/>
        <v>9</v>
      </c>
      <c r="U142" s="51" t="str">
        <f t="shared" si="5"/>
        <v>A</v>
      </c>
    </row>
    <row r="143" spans="1:21" customFormat="1">
      <c r="A143" s="51">
        <f>SD!C142</f>
        <v>535</v>
      </c>
      <c r="B143" s="46">
        <f>SD!A142</f>
        <v>9</v>
      </c>
      <c r="C143" s="46" t="str">
        <f>SD!B142</f>
        <v>A</v>
      </c>
      <c r="D143" s="46">
        <f>SD!C142</f>
        <v>535</v>
      </c>
      <c r="E143" s="42">
        <f>SD!D142</f>
        <v>0</v>
      </c>
      <c r="F143" s="43" t="str">
        <f>SD!E142</f>
        <v>HARENDRA GURJAR</v>
      </c>
      <c r="G143" s="43">
        <f>SD!F142</f>
        <v>0</v>
      </c>
      <c r="H143" s="43" t="str">
        <f>SD!G142</f>
        <v>BUDHA RAM</v>
      </c>
      <c r="I143" s="43" t="str">
        <f>SD!H142</f>
        <v>BHANWARI DEVI</v>
      </c>
      <c r="J143" s="43" t="str">
        <f>SD!I142</f>
        <v>M</v>
      </c>
      <c r="K143" s="43" t="str">
        <f>SD!O142</f>
        <v>SBC</v>
      </c>
      <c r="L143" s="52">
        <f>SD!J142</f>
        <v>39918</v>
      </c>
      <c r="M143" s="53" t="s">
        <v>1185</v>
      </c>
      <c r="N143" s="54" t="str">
        <f>SD!R142</f>
        <v>GOVT. SENIOR SECONDARY SCHOOL DASANA KHURD (219769)</v>
      </c>
      <c r="O143" s="55">
        <f>SD!S142</f>
        <v>8141302602</v>
      </c>
      <c r="P143" s="44" t="str">
        <f>SD!T142</f>
        <v>XXXX9750</v>
      </c>
      <c r="Q143" s="55">
        <f>SD!V142</f>
        <v>9983087312</v>
      </c>
      <c r="R143" s="55" t="str">
        <f>SD!W142</f>
        <v>VILL. DASANA KHURD POST DIKAWA,MAULASAR,DASANA KHURD,341506</v>
      </c>
      <c r="S143" s="55">
        <f>SD!AB142</f>
        <v>15</v>
      </c>
      <c r="T143" s="51">
        <f t="shared" si="4"/>
        <v>9</v>
      </c>
      <c r="U143" s="51" t="str">
        <f t="shared" si="5"/>
        <v>A</v>
      </c>
    </row>
    <row r="144" spans="1:21" customFormat="1">
      <c r="A144" s="51">
        <f>SD!C143</f>
        <v>629</v>
      </c>
      <c r="B144" s="46">
        <f>SD!A143</f>
        <v>9</v>
      </c>
      <c r="C144" s="46" t="str">
        <f>SD!B143</f>
        <v>A</v>
      </c>
      <c r="D144" s="46">
        <f>SD!C143</f>
        <v>629</v>
      </c>
      <c r="E144" s="42">
        <f>SD!D143</f>
        <v>0</v>
      </c>
      <c r="F144" s="43" t="str">
        <f>SD!E143</f>
        <v>Khushi</v>
      </c>
      <c r="G144" s="43">
        <f>SD!F143</f>
        <v>0</v>
      </c>
      <c r="H144" s="43" t="str">
        <f>SD!G143</f>
        <v>Raju Ram</v>
      </c>
      <c r="I144" s="43" t="str">
        <f>SD!H143</f>
        <v>Kamla Devi</v>
      </c>
      <c r="J144" s="43" t="str">
        <f>SD!I143</f>
        <v>F</v>
      </c>
      <c r="K144" s="43" t="str">
        <f>SD!O143</f>
        <v>OBC</v>
      </c>
      <c r="L144" s="52">
        <f>SD!J143</f>
        <v>41104</v>
      </c>
      <c r="M144" s="53" t="s">
        <v>1186</v>
      </c>
      <c r="N144" s="54" t="str">
        <f>SD!R143</f>
        <v>GOVT. SENIOR SECONDARY SCHOOL DASANA KHURD (219769)</v>
      </c>
      <c r="O144" s="55">
        <f>SD!S143</f>
        <v>8141302602</v>
      </c>
      <c r="P144" s="44" t="str">
        <f>SD!T143</f>
        <v>XXXX4904</v>
      </c>
      <c r="Q144" s="55">
        <f>SD!V143</f>
        <v>9772857491</v>
      </c>
      <c r="R144" s="55" t="str">
        <f>SD!W143</f>
        <v>DASANA KHURD ,MOLASAR ,DASANA KHURD ,341506</v>
      </c>
      <c r="S144" s="55">
        <f>SD!AB143</f>
        <v>12</v>
      </c>
      <c r="T144" s="51">
        <f t="shared" si="4"/>
        <v>9</v>
      </c>
      <c r="U144" s="51" t="str">
        <f t="shared" si="5"/>
        <v>A</v>
      </c>
    </row>
    <row r="145" spans="1:21" customFormat="1">
      <c r="A145" s="51">
        <f>SD!C144</f>
        <v>602</v>
      </c>
      <c r="B145" s="46">
        <f>SD!A144</f>
        <v>9</v>
      </c>
      <c r="C145" s="46" t="str">
        <f>SD!B144</f>
        <v>A</v>
      </c>
      <c r="D145" s="46">
        <f>SD!C144</f>
        <v>602</v>
      </c>
      <c r="E145" s="42">
        <f>SD!D144</f>
        <v>0</v>
      </c>
      <c r="F145" s="43" t="str">
        <f>SD!E144</f>
        <v>KISAN BHAKAR</v>
      </c>
      <c r="G145" s="43">
        <f>SD!F144</f>
        <v>0</v>
      </c>
      <c r="H145" s="43" t="str">
        <f>SD!G144</f>
        <v>SATYNARAYAN</v>
      </c>
      <c r="I145" s="43" t="str">
        <f>SD!H144</f>
        <v>VIMALA</v>
      </c>
      <c r="J145" s="43" t="str">
        <f>SD!I144</f>
        <v>M</v>
      </c>
      <c r="K145" s="43" t="str">
        <f>SD!O144</f>
        <v>OBC</v>
      </c>
      <c r="L145" s="52">
        <f>SD!J144</f>
        <v>40637</v>
      </c>
      <c r="M145" s="53" t="s">
        <v>1187</v>
      </c>
      <c r="N145" s="54" t="str">
        <f>SD!R144</f>
        <v>GOVT. SENIOR SECONDARY SCHOOL DASANA KHURD (219769)</v>
      </c>
      <c r="O145" s="55">
        <f>SD!S144</f>
        <v>8141302602</v>
      </c>
      <c r="P145" s="44" t="str">
        <f>SD!T144</f>
        <v>XXXX4866</v>
      </c>
      <c r="Q145" s="55">
        <f>SD!V144</f>
        <v>9982551587</v>
      </c>
      <c r="R145" s="55" t="str">
        <f>SD!W144</f>
        <v>DASANA KHURD,MOLASAR,DASANA KHURD,341506</v>
      </c>
      <c r="S145" s="55">
        <f>SD!AB144</f>
        <v>13</v>
      </c>
      <c r="T145" s="51">
        <f t="shared" si="4"/>
        <v>9</v>
      </c>
      <c r="U145" s="51" t="str">
        <f t="shared" si="5"/>
        <v>A</v>
      </c>
    </row>
    <row r="146" spans="1:21" customFormat="1">
      <c r="A146" s="51">
        <f>SD!C145</f>
        <v>444</v>
      </c>
      <c r="B146" s="46">
        <f>SD!A145</f>
        <v>9</v>
      </c>
      <c r="C146" s="46" t="str">
        <f>SD!B145</f>
        <v>A</v>
      </c>
      <c r="D146" s="46">
        <f>SD!C145</f>
        <v>444</v>
      </c>
      <c r="E146" s="42">
        <f>SD!D145</f>
        <v>0</v>
      </c>
      <c r="F146" s="43" t="str">
        <f>SD!E145</f>
        <v>MANISH NATH</v>
      </c>
      <c r="G146" s="43">
        <f>SD!F145</f>
        <v>0</v>
      </c>
      <c r="H146" s="43" t="str">
        <f>SD!G145</f>
        <v>RAJU RAM</v>
      </c>
      <c r="I146" s="43" t="str">
        <f>SD!H145</f>
        <v>SONI DEVI</v>
      </c>
      <c r="J146" s="43" t="str">
        <f>SD!I145</f>
        <v>M</v>
      </c>
      <c r="K146" s="43" t="str">
        <f>SD!O145</f>
        <v>OBC</v>
      </c>
      <c r="L146" s="52">
        <f>SD!J145</f>
        <v>40040</v>
      </c>
      <c r="M146" s="53" t="s">
        <v>1188</v>
      </c>
      <c r="N146" s="54" t="str">
        <f>SD!R145</f>
        <v>GOVT. SENIOR SECONDARY SCHOOL DASANA KHURD (219769)</v>
      </c>
      <c r="O146" s="55">
        <f>SD!S145</f>
        <v>8141302602</v>
      </c>
      <c r="P146" s="44" t="str">
        <f>SD!T145</f>
        <v>XXXX8307</v>
      </c>
      <c r="Q146" s="55">
        <f>SD!V145</f>
        <v>9649157559</v>
      </c>
      <c r="R146" s="55" t="str">
        <f>SD!W145</f>
        <v>Post dikawa,Molasar,DASANA khurd,341506</v>
      </c>
      <c r="S146" s="55">
        <f>SD!AB145</f>
        <v>15</v>
      </c>
      <c r="T146" s="51">
        <f t="shared" si="4"/>
        <v>9</v>
      </c>
      <c r="U146" s="51" t="str">
        <f t="shared" si="5"/>
        <v>A</v>
      </c>
    </row>
    <row r="147" spans="1:21" customFormat="1">
      <c r="A147" s="51">
        <f>SD!C146</f>
        <v>387</v>
      </c>
      <c r="B147" s="46">
        <f>SD!A146</f>
        <v>9</v>
      </c>
      <c r="C147" s="46" t="str">
        <f>SD!B146</f>
        <v>A</v>
      </c>
      <c r="D147" s="46">
        <f>SD!C146</f>
        <v>387</v>
      </c>
      <c r="E147" s="42">
        <f>SD!D146</f>
        <v>0</v>
      </c>
      <c r="F147" s="43" t="str">
        <f>SD!E146</f>
        <v>MANOJ SAIN</v>
      </c>
      <c r="G147" s="43">
        <f>SD!F146</f>
        <v>0</v>
      </c>
      <c r="H147" s="43" t="str">
        <f>SD!G146</f>
        <v>MOHANA RAM</v>
      </c>
      <c r="I147" s="43" t="str">
        <f>SD!H146</f>
        <v>RUKAMA DEVI</v>
      </c>
      <c r="J147" s="43" t="str">
        <f>SD!I146</f>
        <v>M</v>
      </c>
      <c r="K147" s="43" t="str">
        <f>SD!O146</f>
        <v>OBC</v>
      </c>
      <c r="L147" s="52">
        <f>SD!J146</f>
        <v>40502</v>
      </c>
      <c r="M147" s="53" t="s">
        <v>1189</v>
      </c>
      <c r="N147" s="54" t="str">
        <f>SD!R146</f>
        <v>GOVT. SENIOR SECONDARY SCHOOL DASANA KHURD (219769)</v>
      </c>
      <c r="O147" s="55">
        <f>SD!S146</f>
        <v>8141302602</v>
      </c>
      <c r="P147" s="44" t="str">
        <f>SD!T146</f>
        <v>XXXX9625</v>
      </c>
      <c r="Q147" s="55">
        <f>SD!V146</f>
        <v>8278699171</v>
      </c>
      <c r="R147" s="55" t="str">
        <f>SD!W146</f>
        <v>POST DIKAWA,MOLASAR,DASANA KHURD,341506</v>
      </c>
      <c r="S147" s="55">
        <f>SD!AB146</f>
        <v>14</v>
      </c>
      <c r="T147" s="51">
        <f t="shared" si="4"/>
        <v>9</v>
      </c>
      <c r="U147" s="51" t="str">
        <f t="shared" si="5"/>
        <v>A</v>
      </c>
    </row>
    <row r="148" spans="1:21" customFormat="1">
      <c r="A148" s="51">
        <f>SD!C147</f>
        <v>353</v>
      </c>
      <c r="B148" s="46">
        <f>SD!A147</f>
        <v>9</v>
      </c>
      <c r="C148" s="46" t="str">
        <f>SD!B147</f>
        <v>A</v>
      </c>
      <c r="D148" s="46">
        <f>SD!C147</f>
        <v>353</v>
      </c>
      <c r="E148" s="42">
        <f>SD!D147</f>
        <v>0</v>
      </c>
      <c r="F148" s="43" t="str">
        <f>SD!E147</f>
        <v>MOHIT SAIN</v>
      </c>
      <c r="G148" s="43">
        <f>SD!F147</f>
        <v>0</v>
      </c>
      <c r="H148" s="43" t="str">
        <f>SD!G147</f>
        <v>RAMNIWAS</v>
      </c>
      <c r="I148" s="43" t="str">
        <f>SD!H147</f>
        <v>CHENA DEVI</v>
      </c>
      <c r="J148" s="43" t="str">
        <f>SD!I147</f>
        <v>M</v>
      </c>
      <c r="K148" s="43" t="str">
        <f>SD!O147</f>
        <v>OBC</v>
      </c>
      <c r="L148" s="52">
        <f>SD!J147</f>
        <v>40795</v>
      </c>
      <c r="M148" s="53" t="s">
        <v>1190</v>
      </c>
      <c r="N148" s="54" t="str">
        <f>SD!R147</f>
        <v>GOVT. SENIOR SECONDARY SCHOOL DASANA KHURD (219769)</v>
      </c>
      <c r="O148" s="55">
        <f>SD!S147</f>
        <v>8141302602</v>
      </c>
      <c r="P148" s="44" t="str">
        <f>SD!T147</f>
        <v>XXXX0750</v>
      </c>
      <c r="Q148" s="55">
        <f>SD!V147</f>
        <v>7878410594</v>
      </c>
      <c r="R148" s="55" t="str">
        <f>SD!W147</f>
        <v>DASANA KHURD,MOLASAR,DASANA KHURD,341506</v>
      </c>
      <c r="S148" s="55">
        <f>SD!AB147</f>
        <v>13</v>
      </c>
      <c r="T148" s="51">
        <f t="shared" si="4"/>
        <v>9</v>
      </c>
      <c r="U148" s="51" t="str">
        <f t="shared" si="5"/>
        <v>A</v>
      </c>
    </row>
    <row r="149" spans="1:21" customFormat="1">
      <c r="A149" s="51">
        <f>SD!C148</f>
        <v>504</v>
      </c>
      <c r="B149" s="46">
        <f>SD!A148</f>
        <v>9</v>
      </c>
      <c r="C149" s="46" t="str">
        <f>SD!B148</f>
        <v>A</v>
      </c>
      <c r="D149" s="46">
        <f>SD!C148</f>
        <v>504</v>
      </c>
      <c r="E149" s="42">
        <f>SD!D148</f>
        <v>0</v>
      </c>
      <c r="F149" s="43" t="str">
        <f>SD!E148</f>
        <v>NEHA KANWAR</v>
      </c>
      <c r="G149" s="43">
        <f>SD!F148</f>
        <v>0</v>
      </c>
      <c r="H149" s="43" t="str">
        <f>SD!G148</f>
        <v>DHANNA RAM</v>
      </c>
      <c r="I149" s="43" t="str">
        <f>SD!H148</f>
        <v>MANJU KANWAR</v>
      </c>
      <c r="J149" s="43" t="str">
        <f>SD!I148</f>
        <v>F</v>
      </c>
      <c r="K149" s="43" t="str">
        <f>SD!O148</f>
        <v>OBC</v>
      </c>
      <c r="L149" s="52">
        <f>SD!J148</f>
        <v>40571</v>
      </c>
      <c r="M149" s="53" t="s">
        <v>1191</v>
      </c>
      <c r="N149" s="54" t="str">
        <f>SD!R148</f>
        <v>GOVT. SENIOR SECONDARY SCHOOL DASANA KHURD (219769)</v>
      </c>
      <c r="O149" s="55">
        <f>SD!S148</f>
        <v>8141302602</v>
      </c>
      <c r="P149" s="44" t="str">
        <f>SD!T148</f>
        <v>XXXX7003</v>
      </c>
      <c r="Q149" s="55">
        <f>SD!V148</f>
        <v>9828860332</v>
      </c>
      <c r="R149" s="55" t="str">
        <f>SD!W148</f>
        <v>POST DIKAWA,MOLASAR,DASANA KHURD,341506</v>
      </c>
      <c r="S149" s="55">
        <f>SD!AB148</f>
        <v>13</v>
      </c>
      <c r="T149" s="51">
        <f t="shared" si="4"/>
        <v>9</v>
      </c>
      <c r="U149" s="51" t="str">
        <f t="shared" si="5"/>
        <v>A</v>
      </c>
    </row>
    <row r="150" spans="1:21" customFormat="1">
      <c r="A150" s="51">
        <f>SD!C149</f>
        <v>613</v>
      </c>
      <c r="B150" s="46">
        <f>SD!A149</f>
        <v>9</v>
      </c>
      <c r="C150" s="46" t="str">
        <f>SD!B149</f>
        <v>A</v>
      </c>
      <c r="D150" s="46">
        <f>SD!C149</f>
        <v>613</v>
      </c>
      <c r="E150" s="42">
        <f>SD!D149</f>
        <v>0</v>
      </c>
      <c r="F150" s="43" t="str">
        <f>SD!E149</f>
        <v>Nikita</v>
      </c>
      <c r="G150" s="43">
        <f>SD!F149</f>
        <v>0</v>
      </c>
      <c r="H150" s="43" t="str">
        <f>SD!G149</f>
        <v>Raju Ram</v>
      </c>
      <c r="I150" s="43" t="str">
        <f>SD!H149</f>
        <v>Anita Devi</v>
      </c>
      <c r="J150" s="43" t="str">
        <f>SD!I149</f>
        <v>F</v>
      </c>
      <c r="K150" s="43" t="str">
        <f>SD!O149</f>
        <v>OBC</v>
      </c>
      <c r="L150" s="52">
        <f>SD!J149</f>
        <v>40190</v>
      </c>
      <c r="M150" s="53" t="s">
        <v>1192</v>
      </c>
      <c r="N150" s="54" t="str">
        <f>SD!R149</f>
        <v>GOVT. SENIOR SECONDARY SCHOOL DASANA KHURD (219769)</v>
      </c>
      <c r="O150" s="55">
        <f>SD!S149</f>
        <v>8141302602</v>
      </c>
      <c r="P150" s="44" t="str">
        <f>SD!T149</f>
        <v>XXXX0535</v>
      </c>
      <c r="Q150" s="55">
        <f>SD!V149</f>
        <v>6350174597</v>
      </c>
      <c r="R150" s="55" t="str">
        <f>SD!W149</f>
        <v>DASANA KHURD,MOLASAR,DASANA KHURD,341506</v>
      </c>
      <c r="S150" s="55">
        <f>SD!AB149</f>
        <v>14</v>
      </c>
      <c r="T150" s="51">
        <f t="shared" si="4"/>
        <v>9</v>
      </c>
      <c r="U150" s="51" t="str">
        <f t="shared" si="5"/>
        <v>A</v>
      </c>
    </row>
    <row r="151" spans="1:21" customFormat="1">
      <c r="A151" s="51">
        <f>SD!C150</f>
        <v>389</v>
      </c>
      <c r="B151" s="46">
        <f>SD!A150</f>
        <v>9</v>
      </c>
      <c r="C151" s="46" t="str">
        <f>SD!B150</f>
        <v>A</v>
      </c>
      <c r="D151" s="46">
        <f>SD!C150</f>
        <v>389</v>
      </c>
      <c r="E151" s="42">
        <f>SD!D150</f>
        <v>0</v>
      </c>
      <c r="F151" s="43" t="str">
        <f>SD!E150</f>
        <v>NISHA KANWAR</v>
      </c>
      <c r="G151" s="43">
        <f>SD!F150</f>
        <v>0</v>
      </c>
      <c r="H151" s="43" t="str">
        <f>SD!G150</f>
        <v>BALVEER SINGH</v>
      </c>
      <c r="I151" s="43" t="str">
        <f>SD!H150</f>
        <v>LAD KANWAR</v>
      </c>
      <c r="J151" s="43" t="str">
        <f>SD!I150</f>
        <v>F</v>
      </c>
      <c r="K151" s="43" t="str">
        <f>SD!O150</f>
        <v>GEN</v>
      </c>
      <c r="L151" s="52">
        <f>SD!J150</f>
        <v>40544</v>
      </c>
      <c r="M151" s="53" t="s">
        <v>1193</v>
      </c>
      <c r="N151" s="54" t="str">
        <f>SD!R150</f>
        <v>GOVT. SENIOR SECONDARY SCHOOL DASANA KHURD (219769)</v>
      </c>
      <c r="O151" s="55">
        <f>SD!S150</f>
        <v>8141302602</v>
      </c>
      <c r="P151" s="44" t="str">
        <f>SD!T150</f>
        <v>XXXX8728</v>
      </c>
      <c r="Q151" s="55">
        <f>SD!V150</f>
        <v>9549957038</v>
      </c>
      <c r="R151" s="55" t="str">
        <f>SD!W150</f>
        <v>POST DIKAWA,MOLASAR,DASANA KHURD,341506</v>
      </c>
      <c r="S151" s="55">
        <f>SD!AB150</f>
        <v>13</v>
      </c>
      <c r="T151" s="51">
        <f t="shared" si="4"/>
        <v>9</v>
      </c>
      <c r="U151" s="51" t="str">
        <f t="shared" si="5"/>
        <v>A</v>
      </c>
    </row>
    <row r="152" spans="1:21" customFormat="1">
      <c r="A152" s="51">
        <f>SD!C151</f>
        <v>368</v>
      </c>
      <c r="B152" s="46">
        <f>SD!A151</f>
        <v>9</v>
      </c>
      <c r="C152" s="46" t="str">
        <f>SD!B151</f>
        <v>A</v>
      </c>
      <c r="D152" s="46">
        <f>SD!C151</f>
        <v>368</v>
      </c>
      <c r="E152" s="42">
        <f>SD!D151</f>
        <v>0</v>
      </c>
      <c r="F152" s="43" t="str">
        <f>SD!E151</f>
        <v>NISHA THORY</v>
      </c>
      <c r="G152" s="43">
        <f>SD!F151</f>
        <v>0</v>
      </c>
      <c r="H152" s="43" t="str">
        <f>SD!G151</f>
        <v>RAMSWAROOP THORY</v>
      </c>
      <c r="I152" s="43" t="str">
        <f>SD!H151</f>
        <v>SANTOSH DEVI</v>
      </c>
      <c r="J152" s="43" t="str">
        <f>SD!I151</f>
        <v>F</v>
      </c>
      <c r="K152" s="43" t="str">
        <f>SD!O151</f>
        <v>OBC</v>
      </c>
      <c r="L152" s="52">
        <f>SD!J151</f>
        <v>40878</v>
      </c>
      <c r="M152" s="53" t="s">
        <v>1194</v>
      </c>
      <c r="N152" s="54" t="str">
        <f>SD!R151</f>
        <v>GOVT. SENIOR SECONDARY SCHOOL DASANA KHURD (219769)</v>
      </c>
      <c r="O152" s="55">
        <f>SD!S151</f>
        <v>8141302602</v>
      </c>
      <c r="P152" s="44" t="str">
        <f>SD!T151</f>
        <v>XXXX0598</v>
      </c>
      <c r="Q152" s="55">
        <f>SD!V151</f>
        <v>9982659538</v>
      </c>
      <c r="R152" s="55" t="str">
        <f>SD!W151</f>
        <v>POST DIKAWA,MOLASAR,DASANA KHURD,341506</v>
      </c>
      <c r="S152" s="55">
        <f>SD!AB151</f>
        <v>13</v>
      </c>
      <c r="T152" s="51">
        <f t="shared" si="4"/>
        <v>9</v>
      </c>
      <c r="U152" s="51" t="str">
        <f t="shared" si="5"/>
        <v>A</v>
      </c>
    </row>
    <row r="153" spans="1:21" customFormat="1">
      <c r="A153" s="51">
        <f>SD!C152</f>
        <v>548</v>
      </c>
      <c r="B153" s="46">
        <f>SD!A152</f>
        <v>9</v>
      </c>
      <c r="C153" s="46" t="str">
        <f>SD!B152</f>
        <v>A</v>
      </c>
      <c r="D153" s="46">
        <f>SD!C152</f>
        <v>548</v>
      </c>
      <c r="E153" s="42">
        <f>SD!D152</f>
        <v>0</v>
      </c>
      <c r="F153" s="43" t="str">
        <f>SD!E152</f>
        <v>PUNAM KANWAR</v>
      </c>
      <c r="G153" s="43">
        <f>SD!F152</f>
        <v>0</v>
      </c>
      <c r="H153" s="43" t="str">
        <f>SD!G152</f>
        <v>VIKRAM SINGH</v>
      </c>
      <c r="I153" s="43" t="str">
        <f>SD!H152</f>
        <v>PRAKASH KANWAR</v>
      </c>
      <c r="J153" s="43" t="str">
        <f>SD!I152</f>
        <v>F</v>
      </c>
      <c r="K153" s="43" t="str">
        <f>SD!O152</f>
        <v>GEN</v>
      </c>
      <c r="L153" s="52">
        <f>SD!J152</f>
        <v>40739</v>
      </c>
      <c r="M153" s="53" t="s">
        <v>1195</v>
      </c>
      <c r="N153" s="54" t="str">
        <f>SD!R152</f>
        <v>GOVT. SENIOR SECONDARY SCHOOL DASANA KHURD (219769)</v>
      </c>
      <c r="O153" s="55">
        <f>SD!S152</f>
        <v>8141302602</v>
      </c>
      <c r="P153" s="44" t="str">
        <f>SD!T152</f>
        <v>XXXX4988</v>
      </c>
      <c r="Q153" s="55">
        <f>SD!V152</f>
        <v>9983767536</v>
      </c>
      <c r="R153" s="55" t="str">
        <f>SD!W152</f>
        <v>VILLAGE DASANA KHURD POST DIKAWA ,MOLASAR ,DASANA KHURD ,341506</v>
      </c>
      <c r="S153" s="55">
        <f>SD!AB152</f>
        <v>13</v>
      </c>
      <c r="T153" s="51">
        <f t="shared" si="4"/>
        <v>9</v>
      </c>
      <c r="U153" s="51" t="str">
        <f t="shared" si="5"/>
        <v>A</v>
      </c>
    </row>
    <row r="154" spans="1:21" customFormat="1">
      <c r="A154" s="51">
        <f>SD!C153</f>
        <v>592</v>
      </c>
      <c r="B154" s="46">
        <f>SD!A153</f>
        <v>9</v>
      </c>
      <c r="C154" s="46" t="str">
        <f>SD!B153</f>
        <v>A</v>
      </c>
      <c r="D154" s="46">
        <f>SD!C153</f>
        <v>592</v>
      </c>
      <c r="E154" s="42">
        <f>SD!D153</f>
        <v>0</v>
      </c>
      <c r="F154" s="43" t="str">
        <f>SD!E153</f>
        <v>Rinu Thalore</v>
      </c>
      <c r="G154" s="43">
        <f>SD!F153</f>
        <v>0</v>
      </c>
      <c r="H154" s="43" t="str">
        <f>SD!G153</f>
        <v>Sohana Ram</v>
      </c>
      <c r="I154" s="43" t="str">
        <f>SD!H153</f>
        <v>Reshmi</v>
      </c>
      <c r="J154" s="43" t="str">
        <f>SD!I153</f>
        <v>F</v>
      </c>
      <c r="K154" s="43" t="str">
        <f>SD!O153</f>
        <v>OBC</v>
      </c>
      <c r="L154" s="52">
        <f>SD!J153</f>
        <v>41130</v>
      </c>
      <c r="M154" s="53" t="s">
        <v>1196</v>
      </c>
      <c r="N154" s="54" t="str">
        <f>SD!R153</f>
        <v>GOVT. SENIOR SECONDARY SCHOOL DASANA KHURD (219769)</v>
      </c>
      <c r="O154" s="55">
        <f>SD!S153</f>
        <v>8141302602</v>
      </c>
      <c r="P154" s="44" t="str">
        <f>SD!T153</f>
        <v>XXXX1393</v>
      </c>
      <c r="Q154" s="55">
        <f>SD!V153</f>
        <v>9587293382</v>
      </c>
      <c r="R154" s="55" t="str">
        <f>SD!W153</f>
        <v>D/O SOHANA RAM,MOLASAR,DASANA KHURD POST - DIKAWA,341506</v>
      </c>
      <c r="S154" s="55">
        <f>SD!AB153</f>
        <v>12</v>
      </c>
      <c r="T154" s="51">
        <f t="shared" si="4"/>
        <v>9</v>
      </c>
      <c r="U154" s="51" t="str">
        <f t="shared" si="5"/>
        <v>A</v>
      </c>
    </row>
    <row r="155" spans="1:21" customFormat="1">
      <c r="A155" s="51">
        <f>SD!C154</f>
        <v>446</v>
      </c>
      <c r="B155" s="46">
        <f>SD!A154</f>
        <v>9</v>
      </c>
      <c r="C155" s="46" t="str">
        <f>SD!B154</f>
        <v>A</v>
      </c>
      <c r="D155" s="46">
        <f>SD!C154</f>
        <v>446</v>
      </c>
      <c r="E155" s="42">
        <f>SD!D154</f>
        <v>0</v>
      </c>
      <c r="F155" s="43" t="str">
        <f>SD!E154</f>
        <v>VIKKI PAL</v>
      </c>
      <c r="G155" s="43">
        <f>SD!F154</f>
        <v>0</v>
      </c>
      <c r="H155" s="43" t="str">
        <f>SD!G154</f>
        <v>BODU RAM</v>
      </c>
      <c r="I155" s="43" t="str">
        <f>SD!H154</f>
        <v>DHANI DEVI</v>
      </c>
      <c r="J155" s="43" t="str">
        <f>SD!I154</f>
        <v>M</v>
      </c>
      <c r="K155" s="43" t="str">
        <f>SD!O154</f>
        <v>OBC</v>
      </c>
      <c r="L155" s="52">
        <f>SD!J154</f>
        <v>40205</v>
      </c>
      <c r="M155" s="53" t="s">
        <v>1197</v>
      </c>
      <c r="N155" s="54" t="str">
        <f>SD!R154</f>
        <v>GOVT. SENIOR SECONDARY SCHOOL DASANA KHURD (219769)</v>
      </c>
      <c r="O155" s="55">
        <f>SD!S154</f>
        <v>8141302602</v>
      </c>
      <c r="P155" s="44" t="str">
        <f>SD!T154</f>
        <v>XXXX6919</v>
      </c>
      <c r="Q155" s="55">
        <f>SD!V154</f>
        <v>9509207248</v>
      </c>
      <c r="R155" s="55" t="str">
        <f>SD!W154</f>
        <v>Post Dikawa,Molasar,DASANA khurd,341506</v>
      </c>
      <c r="S155" s="55">
        <f>SD!AB154</f>
        <v>14</v>
      </c>
      <c r="T155" s="51">
        <f t="shared" si="4"/>
        <v>9</v>
      </c>
      <c r="U155" s="51" t="str">
        <f t="shared" si="5"/>
        <v>A</v>
      </c>
    </row>
    <row r="156" spans="1:21" customFormat="1">
      <c r="A156" s="51">
        <f>SD!C155</f>
        <v>650</v>
      </c>
      <c r="B156" s="46">
        <f>SD!A155</f>
        <v>9</v>
      </c>
      <c r="C156" s="46" t="str">
        <f>SD!B155</f>
        <v>A</v>
      </c>
      <c r="D156" s="46">
        <f>SD!C155</f>
        <v>650</v>
      </c>
      <c r="E156" s="42">
        <f>SD!D155</f>
        <v>0</v>
      </c>
      <c r="F156" s="43" t="str">
        <f>SD!E155</f>
        <v>Vishal</v>
      </c>
      <c r="G156" s="43">
        <f>SD!F155</f>
        <v>0</v>
      </c>
      <c r="H156" s="43" t="str">
        <f>SD!G155</f>
        <v>Balkishan</v>
      </c>
      <c r="I156" s="43" t="str">
        <f>SD!H155</f>
        <v>Pana Devi</v>
      </c>
      <c r="J156" s="43" t="str">
        <f>SD!I155</f>
        <v>M</v>
      </c>
      <c r="K156" s="43" t="str">
        <f>SD!O155</f>
        <v>GEN</v>
      </c>
      <c r="L156" s="52">
        <f>SD!J155</f>
        <v>40371</v>
      </c>
      <c r="M156" s="53" t="s">
        <v>1198</v>
      </c>
      <c r="N156" s="54" t="str">
        <f>SD!R155</f>
        <v>GOVT. SENIOR SECONDARY SCHOOL DASANA KHURD (219769)</v>
      </c>
      <c r="O156" s="55">
        <f>SD!S155</f>
        <v>8141302602</v>
      </c>
      <c r="P156" s="44" t="str">
        <f>SD!T155</f>
        <v>XXXX9531</v>
      </c>
      <c r="Q156" s="55">
        <f>SD!V155</f>
        <v>8696105918</v>
      </c>
      <c r="R156" s="55" t="str">
        <f>SD!W155</f>
        <v>DASANA KHURD,MOLASAR,,341506</v>
      </c>
      <c r="S156" s="55">
        <f>SD!AB155</f>
        <v>14</v>
      </c>
      <c r="T156" s="51">
        <f t="shared" si="4"/>
        <v>9</v>
      </c>
      <c r="U156" s="51" t="str">
        <f t="shared" si="5"/>
        <v>A</v>
      </c>
    </row>
    <row r="157" spans="1:21" customFormat="1">
      <c r="A157" s="51">
        <f>SD!C156</f>
        <v>678</v>
      </c>
      <c r="B157" s="46">
        <f>SD!A156</f>
        <v>10</v>
      </c>
      <c r="C157" s="46" t="str">
        <f>SD!B156</f>
        <v>A</v>
      </c>
      <c r="D157" s="46">
        <f>SD!C156</f>
        <v>678</v>
      </c>
      <c r="E157" s="42">
        <f>SD!D156</f>
        <v>45503</v>
      </c>
      <c r="F157" s="43" t="str">
        <f>SD!E156</f>
        <v>BHOMA RAM</v>
      </c>
      <c r="G157" s="43">
        <f>SD!F156</f>
        <v>0</v>
      </c>
      <c r="H157" s="43" t="str">
        <f>SD!G156</f>
        <v>RAJU RAM</v>
      </c>
      <c r="I157" s="43" t="str">
        <f>SD!H156</f>
        <v>GANAPATI DEVI</v>
      </c>
      <c r="J157" s="43" t="str">
        <f>SD!I156</f>
        <v>M</v>
      </c>
      <c r="K157" s="43" t="str">
        <f>SD!O156</f>
        <v>SC</v>
      </c>
      <c r="L157" s="52">
        <f>SD!J156</f>
        <v>40334</v>
      </c>
      <c r="M157" s="53" t="s">
        <v>1199</v>
      </c>
      <c r="N157" s="54" t="str">
        <f>SD!R156</f>
        <v>GOVT. SENIOR SECONDARY SCHOOL DASANA KHURD (219769)</v>
      </c>
      <c r="O157" s="55">
        <f>SD!S156</f>
        <v>8141302602</v>
      </c>
      <c r="P157" s="44" t="str">
        <f>SD!T156</f>
        <v>XXXX9244</v>
      </c>
      <c r="Q157" s="55">
        <f>SD!V156</f>
        <v>8390111643</v>
      </c>
      <c r="R157" s="55" t="str">
        <f>SD!W156</f>
        <v>VILL-DHAKI KI DHANI,MOLASAR,VILL-DHAKI KI DHANI POST-AKODA,341506</v>
      </c>
      <c r="S157" s="55">
        <f>SD!AB156</f>
        <v>14</v>
      </c>
      <c r="T157" s="51">
        <f t="shared" si="4"/>
        <v>10</v>
      </c>
      <c r="U157" s="51" t="str">
        <f t="shared" si="5"/>
        <v>A</v>
      </c>
    </row>
    <row r="158" spans="1:21" customFormat="1">
      <c r="A158" s="51">
        <f>SD!C157</f>
        <v>341</v>
      </c>
      <c r="B158" s="46">
        <f>SD!A157</f>
        <v>10</v>
      </c>
      <c r="C158" s="46" t="str">
        <f>SD!B157</f>
        <v>A</v>
      </c>
      <c r="D158" s="46">
        <f>SD!C157</f>
        <v>341</v>
      </c>
      <c r="E158" s="42">
        <f>SD!D157</f>
        <v>0</v>
      </c>
      <c r="F158" s="43" t="str">
        <f>SD!E157</f>
        <v>KAMLESH</v>
      </c>
      <c r="G158" s="43">
        <f>SD!F157</f>
        <v>0</v>
      </c>
      <c r="H158" s="43" t="str">
        <f>SD!G157</f>
        <v>BHANWAR LAL</v>
      </c>
      <c r="I158" s="43" t="str">
        <f>SD!H157</f>
        <v>GODAWARI</v>
      </c>
      <c r="J158" s="43" t="str">
        <f>SD!I157</f>
        <v>F</v>
      </c>
      <c r="K158" s="43" t="str">
        <f>SD!O157</f>
        <v>OBC</v>
      </c>
      <c r="L158" s="52">
        <f>SD!J157</f>
        <v>40004</v>
      </c>
      <c r="M158" s="53" t="s">
        <v>1200</v>
      </c>
      <c r="N158" s="54" t="str">
        <f>SD!R157</f>
        <v>GOVT. SENIOR SECONDARY SCHOOL DASANA KHURD (219769)</v>
      </c>
      <c r="O158" s="55">
        <f>SD!S157</f>
        <v>8141302602</v>
      </c>
      <c r="P158" s="44" t="str">
        <f>SD!T157</f>
        <v>XXXX4925</v>
      </c>
      <c r="Q158" s="55">
        <f>SD!V157</f>
        <v>9131817140</v>
      </c>
      <c r="R158" s="55" t="str">
        <f>SD!W157</f>
        <v>VILL-DASANA KHURD,MAULASAR,POST-DIKAWA,341506</v>
      </c>
      <c r="S158" s="55">
        <f>SD!AB157</f>
        <v>15</v>
      </c>
      <c r="T158" s="51">
        <f t="shared" si="4"/>
        <v>10</v>
      </c>
      <c r="U158" s="51" t="str">
        <f t="shared" si="5"/>
        <v>A</v>
      </c>
    </row>
    <row r="159" spans="1:21" customFormat="1">
      <c r="A159" s="51">
        <f>SD!C158</f>
        <v>351</v>
      </c>
      <c r="B159" s="46">
        <f>SD!A158</f>
        <v>10</v>
      </c>
      <c r="C159" s="46" t="str">
        <f>SD!B158</f>
        <v>A</v>
      </c>
      <c r="D159" s="46">
        <f>SD!C158</f>
        <v>351</v>
      </c>
      <c r="E159" s="42">
        <f>SD!D158</f>
        <v>0</v>
      </c>
      <c r="F159" s="43" t="str">
        <f>SD!E158</f>
        <v>MONIKA SAIN</v>
      </c>
      <c r="G159" s="43">
        <f>SD!F158</f>
        <v>0</v>
      </c>
      <c r="H159" s="43" t="str">
        <f>SD!G158</f>
        <v>RAMNIWAS SAIN</v>
      </c>
      <c r="I159" s="43" t="str">
        <f>SD!H158</f>
        <v>CHENA DEVI</v>
      </c>
      <c r="J159" s="43" t="str">
        <f>SD!I158</f>
        <v>F</v>
      </c>
      <c r="K159" s="43" t="str">
        <f>SD!O158</f>
        <v>OBC</v>
      </c>
      <c r="L159" s="52">
        <f>SD!J158</f>
        <v>40080</v>
      </c>
      <c r="M159" s="53" t="s">
        <v>1201</v>
      </c>
      <c r="N159" s="54" t="str">
        <f>SD!R158</f>
        <v>GOVT. SENIOR SECONDARY SCHOOL DASANA KHURD (219769)</v>
      </c>
      <c r="O159" s="55">
        <f>SD!S158</f>
        <v>8141302602</v>
      </c>
      <c r="P159" s="44" t="str">
        <f>SD!T158</f>
        <v>XXXX3332</v>
      </c>
      <c r="Q159" s="55">
        <f>SD!V158</f>
        <v>9509207248</v>
      </c>
      <c r="R159" s="55" t="str">
        <f>SD!W158</f>
        <v>VILL-DASANA KHURD,MAULASAR,POST-DIKAWA,341506</v>
      </c>
      <c r="S159" s="55">
        <f>SD!AB158</f>
        <v>15</v>
      </c>
      <c r="T159" s="51">
        <f t="shared" si="4"/>
        <v>10</v>
      </c>
      <c r="U159" s="51" t="str">
        <f t="shared" si="5"/>
        <v>A</v>
      </c>
    </row>
    <row r="160" spans="1:21" customFormat="1">
      <c r="A160" s="51">
        <f>SD!C159</f>
        <v>447</v>
      </c>
      <c r="B160" s="46">
        <f>SD!A159</f>
        <v>10</v>
      </c>
      <c r="C160" s="46" t="str">
        <f>SD!B159</f>
        <v>A</v>
      </c>
      <c r="D160" s="46">
        <f>SD!C159</f>
        <v>447</v>
      </c>
      <c r="E160" s="42">
        <f>SD!D159</f>
        <v>0</v>
      </c>
      <c r="F160" s="43" t="str">
        <f>SD!E159</f>
        <v>MUKESH MEGHWAL</v>
      </c>
      <c r="G160" s="43">
        <f>SD!F159</f>
        <v>0</v>
      </c>
      <c r="H160" s="43" t="str">
        <f>SD!G159</f>
        <v>RAMNARAYAN</v>
      </c>
      <c r="I160" s="43" t="str">
        <f>SD!H159</f>
        <v>KAMLA DEVI</v>
      </c>
      <c r="J160" s="43" t="str">
        <f>SD!I159</f>
        <v>M</v>
      </c>
      <c r="K160" s="43" t="str">
        <f>SD!O159</f>
        <v>SC</v>
      </c>
      <c r="L160" s="52">
        <f>SD!J159</f>
        <v>40071</v>
      </c>
      <c r="M160" s="53" t="s">
        <v>1202</v>
      </c>
      <c r="N160" s="54" t="str">
        <f>SD!R159</f>
        <v>GOVT. SENIOR SECONDARY SCHOOL DASANA KHURD (219769)</v>
      </c>
      <c r="O160" s="55">
        <f>SD!S159</f>
        <v>8141302602</v>
      </c>
      <c r="P160" s="44" t="str">
        <f>SD!T159</f>
        <v>XXXX2601</v>
      </c>
      <c r="Q160" s="55">
        <f>SD!V159</f>
        <v>9983408168</v>
      </c>
      <c r="R160" s="55" t="str">
        <f>SD!W159</f>
        <v>VILLAGE DASANA KHURD POST DIKAWA,MOLASAR TEH DIDWANA,DASANA KHURD,341506</v>
      </c>
      <c r="S160" s="55">
        <f>SD!AB159</f>
        <v>15</v>
      </c>
      <c r="T160" s="51">
        <f t="shared" si="4"/>
        <v>10</v>
      </c>
      <c r="U160" s="51" t="str">
        <f t="shared" si="5"/>
        <v>A</v>
      </c>
    </row>
    <row r="161" spans="1:21" customFormat="1">
      <c r="A161" s="51">
        <f>SD!C160</f>
        <v>342</v>
      </c>
      <c r="B161" s="46">
        <f>SD!A160</f>
        <v>10</v>
      </c>
      <c r="C161" s="46" t="str">
        <f>SD!B160</f>
        <v>A</v>
      </c>
      <c r="D161" s="46">
        <f>SD!C160</f>
        <v>342</v>
      </c>
      <c r="E161" s="42">
        <f>SD!D160</f>
        <v>0</v>
      </c>
      <c r="F161" s="43" t="str">
        <f>SD!E160</f>
        <v>RADHA NAYAK</v>
      </c>
      <c r="G161" s="43">
        <f>SD!F160</f>
        <v>0</v>
      </c>
      <c r="H161" s="43" t="str">
        <f>SD!G160</f>
        <v>JODHARAM</v>
      </c>
      <c r="I161" s="43" t="str">
        <f>SD!H160</f>
        <v>SOHANI DEVI</v>
      </c>
      <c r="J161" s="43" t="str">
        <f>SD!I160</f>
        <v>F</v>
      </c>
      <c r="K161" s="43" t="str">
        <f>SD!O160</f>
        <v>SC</v>
      </c>
      <c r="L161" s="52">
        <f>SD!J160</f>
        <v>40367</v>
      </c>
      <c r="M161" s="53" t="s">
        <v>1203</v>
      </c>
      <c r="N161" s="54" t="str">
        <f>SD!R160</f>
        <v>GOVT. SENIOR SECONDARY SCHOOL DASANA KHURD (219769)</v>
      </c>
      <c r="O161" s="55">
        <f>SD!S160</f>
        <v>8141302602</v>
      </c>
      <c r="P161" s="44" t="str">
        <f>SD!T160</f>
        <v>XXXX9200</v>
      </c>
      <c r="Q161" s="55">
        <f>SD!V160</f>
        <v>7665929328</v>
      </c>
      <c r="R161" s="55" t="str">
        <f>SD!W160</f>
        <v>VILL-DASANA KHURD,MAULASAR,POST-DIKAWA,341506</v>
      </c>
      <c r="S161" s="55">
        <f>SD!AB160</f>
        <v>14</v>
      </c>
      <c r="T161" s="51">
        <f t="shared" si="4"/>
        <v>10</v>
      </c>
      <c r="U161" s="51" t="str">
        <f t="shared" si="5"/>
        <v>A</v>
      </c>
    </row>
    <row r="162" spans="1:21" customFormat="1">
      <c r="A162" s="51">
        <f>SD!C161</f>
        <v>344</v>
      </c>
      <c r="B162" s="46">
        <f>SD!A161</f>
        <v>10</v>
      </c>
      <c r="C162" s="46" t="str">
        <f>SD!B161</f>
        <v>A</v>
      </c>
      <c r="D162" s="46">
        <f>SD!C161</f>
        <v>344</v>
      </c>
      <c r="E162" s="42">
        <f>SD!D161</f>
        <v>0</v>
      </c>
      <c r="F162" s="43" t="str">
        <f>SD!E161</f>
        <v>RUKMA NAYAK</v>
      </c>
      <c r="G162" s="43">
        <f>SD!F161</f>
        <v>0</v>
      </c>
      <c r="H162" s="43" t="str">
        <f>SD!G161</f>
        <v>JODHARAM</v>
      </c>
      <c r="I162" s="43" t="str">
        <f>SD!H161</f>
        <v>SOHANI DEVI</v>
      </c>
      <c r="J162" s="43" t="str">
        <f>SD!I161</f>
        <v>F</v>
      </c>
      <c r="K162" s="43" t="str">
        <f>SD!O161</f>
        <v>SC</v>
      </c>
      <c r="L162" s="52">
        <f>SD!J161</f>
        <v>40367</v>
      </c>
      <c r="M162" s="53" t="s">
        <v>1203</v>
      </c>
      <c r="N162" s="54" t="str">
        <f>SD!R161</f>
        <v>GOVT. SENIOR SECONDARY SCHOOL DASANA KHURD (219769)</v>
      </c>
      <c r="O162" s="55">
        <f>SD!S161</f>
        <v>8141302602</v>
      </c>
      <c r="P162" s="44" t="str">
        <f>SD!T161</f>
        <v>XXXX0788</v>
      </c>
      <c r="Q162" s="55">
        <f>SD!V161</f>
        <v>7665929328</v>
      </c>
      <c r="R162" s="55" t="str">
        <f>SD!W161</f>
        <v>VILL-DASANA KHURD,MAULASAR,POST-DIKAWA,341506</v>
      </c>
      <c r="S162" s="55">
        <f>SD!AB161</f>
        <v>14</v>
      </c>
      <c r="T162" s="51">
        <f t="shared" si="4"/>
        <v>10</v>
      </c>
      <c r="U162" s="51" t="str">
        <f t="shared" si="5"/>
        <v>A</v>
      </c>
    </row>
    <row r="163" spans="1:21" customFormat="1">
      <c r="A163" s="51">
        <f>SD!C162</f>
        <v>343</v>
      </c>
      <c r="B163" s="46">
        <f>SD!A162</f>
        <v>10</v>
      </c>
      <c r="C163" s="46" t="str">
        <f>SD!B162</f>
        <v>A</v>
      </c>
      <c r="D163" s="46">
        <f>SD!C162</f>
        <v>343</v>
      </c>
      <c r="E163" s="42">
        <f>SD!D162</f>
        <v>0</v>
      </c>
      <c r="F163" s="43" t="str">
        <f>SD!E162</f>
        <v>SAPNA BAWARI</v>
      </c>
      <c r="G163" s="43">
        <f>SD!F162</f>
        <v>0</v>
      </c>
      <c r="H163" s="43" t="str">
        <f>SD!G162</f>
        <v>BABU LAL</v>
      </c>
      <c r="I163" s="43" t="str">
        <f>SD!H162</f>
        <v>MAYA DEVI</v>
      </c>
      <c r="J163" s="43" t="str">
        <f>SD!I162</f>
        <v>F</v>
      </c>
      <c r="K163" s="43" t="str">
        <f>SD!O162</f>
        <v>SC</v>
      </c>
      <c r="L163" s="52">
        <f>SD!J162</f>
        <v>40308</v>
      </c>
      <c r="M163" s="53" t="s">
        <v>1184</v>
      </c>
      <c r="N163" s="54" t="str">
        <f>SD!R162</f>
        <v>GOVT. SENIOR SECONDARY SCHOOL DASANA KHURD (219769)</v>
      </c>
      <c r="O163" s="55">
        <f>SD!S162</f>
        <v>8141302602</v>
      </c>
      <c r="P163" s="44" t="str">
        <f>SD!T162</f>
        <v>XXXX2335</v>
      </c>
      <c r="Q163" s="55">
        <f>SD!V162</f>
        <v>9587753928</v>
      </c>
      <c r="R163" s="55" t="str">
        <f>SD!W162</f>
        <v>VILL-DASANA KHURD,MAULASAR,POST-DIKAWA,341506</v>
      </c>
      <c r="S163" s="55">
        <f>SD!AB162</f>
        <v>14</v>
      </c>
      <c r="T163" s="51">
        <f t="shared" si="4"/>
        <v>10</v>
      </c>
      <c r="U163" s="51" t="str">
        <f t="shared" si="5"/>
        <v>A</v>
      </c>
    </row>
    <row r="164" spans="1:21" customFormat="1">
      <c r="A164" s="51">
        <f>SD!C163</f>
        <v>427</v>
      </c>
      <c r="B164" s="46">
        <f>SD!A163</f>
        <v>10</v>
      </c>
      <c r="C164" s="46" t="str">
        <f>SD!B163</f>
        <v>A</v>
      </c>
      <c r="D164" s="46">
        <f>SD!C163</f>
        <v>427</v>
      </c>
      <c r="E164" s="42">
        <f>SD!D163</f>
        <v>0</v>
      </c>
      <c r="F164" s="43" t="str">
        <f>SD!E163</f>
        <v>SARITA</v>
      </c>
      <c r="G164" s="43">
        <f>SD!F163</f>
        <v>0</v>
      </c>
      <c r="H164" s="43" t="str">
        <f>SD!G163</f>
        <v>RAJURAM</v>
      </c>
      <c r="I164" s="43" t="str">
        <f>SD!H163</f>
        <v>SUMAN DEVI</v>
      </c>
      <c r="J164" s="43" t="str">
        <f>SD!I163</f>
        <v>F</v>
      </c>
      <c r="K164" s="43" t="str">
        <f>SD!O163</f>
        <v>OBC</v>
      </c>
      <c r="L164" s="52">
        <f>SD!J163</f>
        <v>40179</v>
      </c>
      <c r="M164" s="53" t="s">
        <v>1204</v>
      </c>
      <c r="N164" s="54" t="str">
        <f>SD!R163</f>
        <v>GOVT. SENIOR SECONDARY SCHOOL DASANA KHURD (219769)</v>
      </c>
      <c r="O164" s="55">
        <f>SD!S163</f>
        <v>8141302602</v>
      </c>
      <c r="P164" s="44" t="str">
        <f>SD!T163</f>
        <v>XXXX7931</v>
      </c>
      <c r="Q164" s="55">
        <f>SD!V163</f>
        <v>8278699171</v>
      </c>
      <c r="R164" s="55" t="str">
        <f>SD!W163</f>
        <v>SUNTHALI,MAKARANA,KOOKRODH,341319</v>
      </c>
      <c r="S164" s="55">
        <f>SD!AB163</f>
        <v>14</v>
      </c>
      <c r="T164" s="51">
        <f t="shared" si="4"/>
        <v>10</v>
      </c>
      <c r="U164" s="51" t="str">
        <f t="shared" si="5"/>
        <v>A</v>
      </c>
    </row>
    <row r="165" spans="1:21" customFormat="1">
      <c r="A165" s="51">
        <f>SD!C164</f>
        <v>497</v>
      </c>
      <c r="B165" s="46">
        <f>SD!A164</f>
        <v>10</v>
      </c>
      <c r="C165" s="46" t="str">
        <f>SD!B164</f>
        <v>A</v>
      </c>
      <c r="D165" s="46">
        <f>SD!C164</f>
        <v>497</v>
      </c>
      <c r="E165" s="42">
        <f>SD!D164</f>
        <v>0</v>
      </c>
      <c r="F165" s="43" t="str">
        <f>SD!E164</f>
        <v>SHIVRAJ</v>
      </c>
      <c r="G165" s="43">
        <f>SD!F164</f>
        <v>0</v>
      </c>
      <c r="H165" s="43" t="str">
        <f>SD!G164</f>
        <v>MULA RAM</v>
      </c>
      <c r="I165" s="43" t="str">
        <f>SD!H164</f>
        <v>BHAGOTI</v>
      </c>
      <c r="J165" s="43" t="str">
        <f>SD!I164</f>
        <v>M</v>
      </c>
      <c r="K165" s="43" t="str">
        <f>SD!O164</f>
        <v>OBC</v>
      </c>
      <c r="L165" s="52">
        <f>SD!J164</f>
        <v>39636</v>
      </c>
      <c r="M165" s="53" t="s">
        <v>1205</v>
      </c>
      <c r="N165" s="54" t="str">
        <f>SD!R164</f>
        <v>GOVT. SENIOR SECONDARY SCHOOL DASANA KHURD (219769)</v>
      </c>
      <c r="O165" s="55">
        <f>SD!S164</f>
        <v>8141302602</v>
      </c>
      <c r="P165" s="44" t="str">
        <f>SD!T164</f>
        <v>XXXX3690</v>
      </c>
      <c r="Q165" s="55">
        <f>SD!V164</f>
        <v>8003747659</v>
      </c>
      <c r="R165" s="55" t="str">
        <f>SD!W164</f>
        <v>Dasana khurd,Molasar,Dasana khurd,341506</v>
      </c>
      <c r="S165" s="55">
        <f>SD!AB164</f>
        <v>16</v>
      </c>
      <c r="T165" s="51">
        <f t="shared" si="4"/>
        <v>10</v>
      </c>
      <c r="U165" s="51" t="str">
        <f t="shared" si="5"/>
        <v>A</v>
      </c>
    </row>
    <row r="166" spans="1:21" customFormat="1">
      <c r="A166" s="51">
        <f>SD!C165</f>
        <v>526</v>
      </c>
      <c r="B166" s="46">
        <f>SD!A165</f>
        <v>10</v>
      </c>
      <c r="C166" s="46" t="str">
        <f>SD!B165</f>
        <v>A</v>
      </c>
      <c r="D166" s="46">
        <f>SD!C165</f>
        <v>526</v>
      </c>
      <c r="E166" s="42">
        <f>SD!D165</f>
        <v>0</v>
      </c>
      <c r="F166" s="43" t="str">
        <f>SD!E165</f>
        <v>Sushila</v>
      </c>
      <c r="G166" s="43">
        <f>SD!F165</f>
        <v>0</v>
      </c>
      <c r="H166" s="43" t="str">
        <f>SD!G165</f>
        <v>Gokul Ram</v>
      </c>
      <c r="I166" s="43" t="str">
        <f>SD!H165</f>
        <v>Gita Devi</v>
      </c>
      <c r="J166" s="43" t="str">
        <f>SD!I165</f>
        <v>F</v>
      </c>
      <c r="K166" s="43" t="str">
        <f>SD!O165</f>
        <v>OBC</v>
      </c>
      <c r="L166" s="52">
        <f>SD!J165</f>
        <v>39989</v>
      </c>
      <c r="M166" s="53" t="s">
        <v>1206</v>
      </c>
      <c r="N166" s="54" t="str">
        <f>SD!R165</f>
        <v>GOVT. SENIOR SECONDARY SCHOOL DASANA KHURD (219769)</v>
      </c>
      <c r="O166" s="55">
        <f>SD!S165</f>
        <v>8141302602</v>
      </c>
      <c r="P166" s="44" t="str">
        <f>SD!T165</f>
        <v>XXXX2812</v>
      </c>
      <c r="Q166" s="55">
        <f>SD!V165</f>
        <v>8875319266</v>
      </c>
      <c r="R166" s="55" t="str">
        <f>SD!W165</f>
        <v>VILL-DASANA KHURD POST- DIKAWA,MAULASAR,DASANA KHURD,341506</v>
      </c>
      <c r="S166" s="55">
        <f>SD!AB165</f>
        <v>15</v>
      </c>
      <c r="T166" s="51">
        <f t="shared" si="4"/>
        <v>10</v>
      </c>
      <c r="U166" s="51" t="str">
        <f t="shared" si="5"/>
        <v>A</v>
      </c>
    </row>
    <row r="167" spans="1:21" customFormat="1">
      <c r="A167" s="51">
        <f>SD!C166</f>
        <v>381</v>
      </c>
      <c r="B167" s="46">
        <f>SD!A166</f>
        <v>10</v>
      </c>
      <c r="C167" s="46" t="str">
        <f>SD!B166</f>
        <v>A</v>
      </c>
      <c r="D167" s="46">
        <f>SD!C166</f>
        <v>381</v>
      </c>
      <c r="E167" s="42">
        <f>SD!D166</f>
        <v>0</v>
      </c>
      <c r="F167" s="43" t="str">
        <f>SD!E166</f>
        <v>TAMANNA RATHORE</v>
      </c>
      <c r="G167" s="43">
        <f>SD!F166</f>
        <v>0</v>
      </c>
      <c r="H167" s="43" t="str">
        <f>SD!G166</f>
        <v>GIRDHARI SINGH</v>
      </c>
      <c r="I167" s="43" t="str">
        <f>SD!H166</f>
        <v>MANJU KANWAR</v>
      </c>
      <c r="J167" s="43" t="str">
        <f>SD!I166</f>
        <v>F</v>
      </c>
      <c r="K167" s="43" t="str">
        <f>SD!O166</f>
        <v>GEN</v>
      </c>
      <c r="L167" s="52">
        <f>SD!J166</f>
        <v>39451</v>
      </c>
      <c r="M167" s="53" t="s">
        <v>1207</v>
      </c>
      <c r="N167" s="54" t="str">
        <f>SD!R166</f>
        <v>GOVT. SENIOR SECONDARY SCHOOL DASANA KHURD (219769)</v>
      </c>
      <c r="O167" s="55">
        <f>SD!S166</f>
        <v>8141302602</v>
      </c>
      <c r="P167" s="44" t="str">
        <f>SD!T166</f>
        <v>XXXX4390</v>
      </c>
      <c r="Q167" s="55">
        <f>SD!V166</f>
        <v>9649569727</v>
      </c>
      <c r="R167" s="55" t="str">
        <f>SD!W166</f>
        <v>DIKAWA,MOLASAR,DASANA KHURD,341306</v>
      </c>
      <c r="S167" s="55">
        <f>SD!AB166</f>
        <v>16</v>
      </c>
      <c r="T167" s="51">
        <f t="shared" si="4"/>
        <v>10</v>
      </c>
      <c r="U167" s="51" t="str">
        <f t="shared" si="5"/>
        <v>A</v>
      </c>
    </row>
    <row r="168" spans="1:21" customFormat="1">
      <c r="A168" s="51">
        <f>SD!C167</f>
        <v>348</v>
      </c>
      <c r="B168" s="46">
        <f>SD!A167</f>
        <v>10</v>
      </c>
      <c r="C168" s="46" t="str">
        <f>SD!B167</f>
        <v>A</v>
      </c>
      <c r="D168" s="46">
        <f>SD!C167</f>
        <v>348</v>
      </c>
      <c r="E168" s="42">
        <f>SD!D167</f>
        <v>0</v>
      </c>
      <c r="F168" s="43" t="str">
        <f>SD!E167</f>
        <v>YASHPAL BHAKAR</v>
      </c>
      <c r="G168" s="43">
        <f>SD!F167</f>
        <v>0</v>
      </c>
      <c r="H168" s="43" t="str">
        <f>SD!G167</f>
        <v>RAMNIWAS</v>
      </c>
      <c r="I168" s="43" t="str">
        <f>SD!H167</f>
        <v>BHAGWANI DEVI</v>
      </c>
      <c r="J168" s="43" t="str">
        <f>SD!I167</f>
        <v>M</v>
      </c>
      <c r="K168" s="43" t="str">
        <f>SD!O167</f>
        <v>OBC</v>
      </c>
      <c r="L168" s="52">
        <f>SD!J167</f>
        <v>40044</v>
      </c>
      <c r="M168" s="53" t="s">
        <v>1208</v>
      </c>
      <c r="N168" s="54" t="str">
        <f>SD!R167</f>
        <v>GOVT. SENIOR SECONDARY SCHOOL DASANA KHURD (219769)</v>
      </c>
      <c r="O168" s="55">
        <f>SD!S167</f>
        <v>8141302602</v>
      </c>
      <c r="P168" s="44" t="str">
        <f>SD!T167</f>
        <v>XXXX0386</v>
      </c>
      <c r="Q168" s="55">
        <f>SD!V167</f>
        <v>9982131998</v>
      </c>
      <c r="R168" s="55" t="str">
        <f>SD!W167</f>
        <v>VILL-DASANA KHURD,MAULASAR,POST-DIKAWA,341506</v>
      </c>
      <c r="S168" s="55">
        <f>SD!AB167</f>
        <v>15</v>
      </c>
      <c r="T168" s="51">
        <f t="shared" si="4"/>
        <v>10</v>
      </c>
      <c r="U168" s="51" t="str">
        <f t="shared" si="5"/>
        <v>A</v>
      </c>
    </row>
    <row r="169" spans="1:21" customFormat="1">
      <c r="A169" s="51">
        <f>SD!C168</f>
        <v>605</v>
      </c>
      <c r="B169" s="46">
        <f>SD!A168</f>
        <v>11</v>
      </c>
      <c r="C169" s="46" t="str">
        <f>SD!B168</f>
        <v>A</v>
      </c>
      <c r="D169" s="46">
        <f>SD!C168</f>
        <v>605</v>
      </c>
      <c r="E169" s="42">
        <f>SD!D168</f>
        <v>0</v>
      </c>
      <c r="F169" s="43" t="str">
        <f>SD!E168</f>
        <v>Deepu Kanwar</v>
      </c>
      <c r="G169" s="43">
        <f>SD!F168</f>
        <v>0</v>
      </c>
      <c r="H169" s="43" t="str">
        <f>SD!G168</f>
        <v>Shimbhu Singh</v>
      </c>
      <c r="I169" s="43" t="str">
        <f>SD!H168</f>
        <v>Mumal Kanwar</v>
      </c>
      <c r="J169" s="43" t="str">
        <f>SD!I168</f>
        <v>F</v>
      </c>
      <c r="K169" s="43" t="str">
        <f>SD!O168</f>
        <v>GEN</v>
      </c>
      <c r="L169" s="52">
        <f>SD!J168</f>
        <v>40475</v>
      </c>
      <c r="M169" s="53" t="s">
        <v>1209</v>
      </c>
      <c r="N169" s="54" t="str">
        <f>SD!R168</f>
        <v>GOVT. SENIOR SECONDARY SCHOOL DASANA KHURD (219769)</v>
      </c>
      <c r="O169" s="55">
        <f>SD!S168</f>
        <v>8141302602</v>
      </c>
      <c r="P169" s="44" t="str">
        <f>SD!T168</f>
        <v>XXXX6221</v>
      </c>
      <c r="Q169" s="55">
        <f>SD!V168</f>
        <v>7877682425</v>
      </c>
      <c r="R169" s="55" t="str">
        <f>SD!W168</f>
        <v>DASANA KHURD,MOLASAR,DASANA KHURD,341506</v>
      </c>
      <c r="S169" s="55">
        <f>SD!AB168</f>
        <v>14</v>
      </c>
      <c r="T169" s="51">
        <f t="shared" si="4"/>
        <v>11</v>
      </c>
      <c r="U169" s="51" t="str">
        <f t="shared" si="5"/>
        <v>A</v>
      </c>
    </row>
    <row r="170" spans="1:21" customFormat="1">
      <c r="A170" s="51">
        <f>SD!C169</f>
        <v>406</v>
      </c>
      <c r="B170" s="46">
        <f>SD!A169</f>
        <v>11</v>
      </c>
      <c r="C170" s="46" t="str">
        <f>SD!B169</f>
        <v>A</v>
      </c>
      <c r="D170" s="46">
        <f>SD!C169</f>
        <v>406</v>
      </c>
      <c r="E170" s="42">
        <f>SD!D169</f>
        <v>0</v>
      </c>
      <c r="F170" s="43" t="str">
        <f>SD!E169</f>
        <v>HEMYATI</v>
      </c>
      <c r="G170" s="43">
        <f>SD!F169</f>
        <v>0</v>
      </c>
      <c r="H170" s="43" t="str">
        <f>SD!G169</f>
        <v>JAGDISH</v>
      </c>
      <c r="I170" s="43" t="str">
        <f>SD!H169</f>
        <v>SUPYAR DEVI</v>
      </c>
      <c r="J170" s="43" t="str">
        <f>SD!I169</f>
        <v>F</v>
      </c>
      <c r="K170" s="43" t="str">
        <f>SD!O169</f>
        <v>SC</v>
      </c>
      <c r="L170" s="52">
        <f>SD!J169</f>
        <v>39969</v>
      </c>
      <c r="M170" s="53" t="s">
        <v>1210</v>
      </c>
      <c r="N170" s="54" t="str">
        <f>SD!R169</f>
        <v>GOVT. SENIOR SECONDARY SCHOOL DASANA KHURD (219769)</v>
      </c>
      <c r="O170" s="55">
        <f>SD!S169</f>
        <v>8141302602</v>
      </c>
      <c r="P170" s="44" t="str">
        <f>SD!T169</f>
        <v>XXXX6381</v>
      </c>
      <c r="Q170" s="55">
        <f>SD!V169</f>
        <v>9772517640</v>
      </c>
      <c r="R170" s="55" t="str">
        <f>SD!W169</f>
        <v>Dikawa,Molasar,Dasanakhurd,341506</v>
      </c>
      <c r="S170" s="55">
        <f>SD!AB169</f>
        <v>15</v>
      </c>
      <c r="T170" s="51">
        <f t="shared" si="4"/>
        <v>11</v>
      </c>
      <c r="U170" s="51" t="str">
        <f t="shared" si="5"/>
        <v>A</v>
      </c>
    </row>
    <row r="171" spans="1:21" customFormat="1">
      <c r="A171" s="51">
        <f>SD!C170</f>
        <v>311</v>
      </c>
      <c r="B171" s="46">
        <f>SD!A170</f>
        <v>11</v>
      </c>
      <c r="C171" s="46" t="str">
        <f>SD!B170</f>
        <v>A</v>
      </c>
      <c r="D171" s="46">
        <f>SD!C170</f>
        <v>311</v>
      </c>
      <c r="E171" s="42">
        <f>SD!D170</f>
        <v>0</v>
      </c>
      <c r="F171" s="43" t="str">
        <f>SD!E170</f>
        <v>PRAKASH DERU</v>
      </c>
      <c r="G171" s="43">
        <f>SD!F170</f>
        <v>0</v>
      </c>
      <c r="H171" s="43" t="str">
        <f>SD!G170</f>
        <v>JAGU RAM</v>
      </c>
      <c r="I171" s="43" t="str">
        <f>SD!H170</f>
        <v>BAJU DEVI</v>
      </c>
      <c r="J171" s="43" t="str">
        <f>SD!I170</f>
        <v>M</v>
      </c>
      <c r="K171" s="43" t="str">
        <f>SD!O170</f>
        <v>OBC</v>
      </c>
      <c r="L171" s="52">
        <f>SD!J170</f>
        <v>40214</v>
      </c>
      <c r="M171" s="53" t="s">
        <v>1211</v>
      </c>
      <c r="N171" s="54" t="str">
        <f>SD!R170</f>
        <v>GOVT. SENIOR SECONDARY SCHOOL DASANA KHURD (219769)</v>
      </c>
      <c r="O171" s="55">
        <f>SD!S170</f>
        <v>8141302602</v>
      </c>
      <c r="P171" s="44" t="str">
        <f>SD!T170</f>
        <v>XXXX9150</v>
      </c>
      <c r="Q171" s="55">
        <f>SD!V170</f>
        <v>7878384665</v>
      </c>
      <c r="R171" s="55" t="str">
        <f>SD!W170</f>
        <v>VILL-DASANA KHURD,MAULASAR,POST-DIKAWA,341506</v>
      </c>
      <c r="S171" s="55">
        <f>SD!AB170</f>
        <v>14</v>
      </c>
      <c r="T171" s="51">
        <f t="shared" si="4"/>
        <v>11</v>
      </c>
      <c r="U171" s="51" t="str">
        <f t="shared" si="5"/>
        <v>A</v>
      </c>
    </row>
    <row r="172" spans="1:21" customFormat="1">
      <c r="A172" s="51">
        <f>SD!C171</f>
        <v>356</v>
      </c>
      <c r="B172" s="46">
        <f>SD!A171</f>
        <v>11</v>
      </c>
      <c r="C172" s="46" t="str">
        <f>SD!B171</f>
        <v>A</v>
      </c>
      <c r="D172" s="46">
        <f>SD!C171</f>
        <v>356</v>
      </c>
      <c r="E172" s="42">
        <f>SD!D171</f>
        <v>0</v>
      </c>
      <c r="F172" s="43" t="str">
        <f>SD!E171</f>
        <v>RAKESH NAYAK</v>
      </c>
      <c r="G172" s="43">
        <f>SD!F171</f>
        <v>0</v>
      </c>
      <c r="H172" s="43" t="str">
        <f>SD!G171</f>
        <v>NARAYAN RAM</v>
      </c>
      <c r="I172" s="43" t="str">
        <f>SD!H171</f>
        <v>KAMALA DEVI</v>
      </c>
      <c r="J172" s="43" t="str">
        <f>SD!I171</f>
        <v>M</v>
      </c>
      <c r="K172" s="43" t="str">
        <f>SD!O171</f>
        <v>SC</v>
      </c>
      <c r="L172" s="52">
        <f>SD!J171</f>
        <v>37987</v>
      </c>
      <c r="M172" s="53" t="s">
        <v>1212</v>
      </c>
      <c r="N172" s="54" t="str">
        <f>SD!R171</f>
        <v>GOVT. SENIOR SECONDARY SCHOOL DASANA KHURD (219769)</v>
      </c>
      <c r="O172" s="55">
        <f>SD!S171</f>
        <v>8141302602</v>
      </c>
      <c r="P172" s="44" t="str">
        <f>SD!T171</f>
        <v>XXXX1156</v>
      </c>
      <c r="Q172" s="55">
        <f>SD!V171</f>
        <v>9828659459</v>
      </c>
      <c r="R172" s="55" t="str">
        <f>SD!W171</f>
        <v>DASANA KHURD,MOLASAR,DASANA KHURD,341506</v>
      </c>
      <c r="S172" s="55">
        <f>SD!AB171</f>
        <v>20</v>
      </c>
      <c r="T172" s="51">
        <f t="shared" si="4"/>
        <v>11</v>
      </c>
      <c r="U172" s="51" t="str">
        <f t="shared" si="5"/>
        <v>A</v>
      </c>
    </row>
    <row r="173" spans="1:21" customFormat="1">
      <c r="A173" s="51">
        <f>SD!C172</f>
        <v>325</v>
      </c>
      <c r="B173" s="46">
        <f>SD!A172</f>
        <v>11</v>
      </c>
      <c r="C173" s="46" t="str">
        <f>SD!B172</f>
        <v>A</v>
      </c>
      <c r="D173" s="46">
        <f>SD!C172</f>
        <v>325</v>
      </c>
      <c r="E173" s="42">
        <f>SD!D172</f>
        <v>0</v>
      </c>
      <c r="F173" s="43" t="str">
        <f>SD!E172</f>
        <v>RAVINDRA BHAKAR</v>
      </c>
      <c r="G173" s="43">
        <f>SD!F172</f>
        <v>0</v>
      </c>
      <c r="H173" s="43" t="str">
        <f>SD!G172</f>
        <v>RAMNIWAS BHAKAR</v>
      </c>
      <c r="I173" s="43" t="str">
        <f>SD!H172</f>
        <v>BHAGAWANI DEVI</v>
      </c>
      <c r="J173" s="43" t="str">
        <f>SD!I172</f>
        <v>M</v>
      </c>
      <c r="K173" s="43" t="str">
        <f>SD!O172</f>
        <v>OBC</v>
      </c>
      <c r="L173" s="52">
        <f>SD!J172</f>
        <v>39335</v>
      </c>
      <c r="M173" s="53" t="s">
        <v>1213</v>
      </c>
      <c r="N173" s="54" t="str">
        <f>SD!R172</f>
        <v>GOVT. SENIOR SECONDARY SCHOOL DASANA KHURD (219769)</v>
      </c>
      <c r="O173" s="55">
        <f>SD!S172</f>
        <v>8141302602</v>
      </c>
      <c r="P173" s="44" t="str">
        <f>SD!T172</f>
        <v>XXXX0861</v>
      </c>
      <c r="Q173" s="55">
        <f>SD!V172</f>
        <v>9982131998</v>
      </c>
      <c r="R173" s="55" t="str">
        <f>SD!W172</f>
        <v>VILL-DASANA KHURD,MAULASAR,POST-DIKAWA,341506</v>
      </c>
      <c r="S173" s="55">
        <f>SD!AB172</f>
        <v>17</v>
      </c>
      <c r="T173" s="51">
        <f t="shared" si="4"/>
        <v>11</v>
      </c>
      <c r="U173" s="51" t="str">
        <f t="shared" si="5"/>
        <v>A</v>
      </c>
    </row>
    <row r="174" spans="1:21" customFormat="1">
      <c r="A174" s="51">
        <f>SD!C173</f>
        <v>326</v>
      </c>
      <c r="B174" s="46">
        <f>SD!A173</f>
        <v>11</v>
      </c>
      <c r="C174" s="46" t="str">
        <f>SD!B173</f>
        <v>A</v>
      </c>
      <c r="D174" s="46">
        <f>SD!C173</f>
        <v>326</v>
      </c>
      <c r="E174" s="42">
        <f>SD!D173</f>
        <v>0</v>
      </c>
      <c r="F174" s="43" t="str">
        <f>SD!E173</f>
        <v>SHIVRAJ BAWARI</v>
      </c>
      <c r="G174" s="43">
        <f>SD!F173</f>
        <v>0</v>
      </c>
      <c r="H174" s="43" t="str">
        <f>SD!G173</f>
        <v>BIRBAL RAM BAWARI</v>
      </c>
      <c r="I174" s="43" t="str">
        <f>SD!H173</f>
        <v>RAJU DEVI</v>
      </c>
      <c r="J174" s="43" t="str">
        <f>SD!I173</f>
        <v>M</v>
      </c>
      <c r="K174" s="43" t="str">
        <f>SD!O173</f>
        <v>SC</v>
      </c>
      <c r="L174" s="52">
        <f>SD!J173</f>
        <v>39937</v>
      </c>
      <c r="M174" s="53" t="s">
        <v>1214</v>
      </c>
      <c r="N174" s="54" t="str">
        <f>SD!R173</f>
        <v>GOVT. SENIOR SECONDARY SCHOOL DASANA KHURD (219769)</v>
      </c>
      <c r="O174" s="55">
        <f>SD!S173</f>
        <v>8141302602</v>
      </c>
      <c r="P174" s="44" t="str">
        <f>SD!T173</f>
        <v>XXXX3443</v>
      </c>
      <c r="Q174" s="55">
        <f>SD!V173</f>
        <v>9549411623</v>
      </c>
      <c r="R174" s="55" t="str">
        <f>SD!W173</f>
        <v>VILL-DASANA KHURD,MAULASAR,POST-DIKAWA,341506</v>
      </c>
      <c r="S174" s="55">
        <f>SD!AB173</f>
        <v>15</v>
      </c>
      <c r="T174" s="51">
        <f t="shared" si="4"/>
        <v>11</v>
      </c>
      <c r="U174" s="51" t="str">
        <f t="shared" si="5"/>
        <v>A</v>
      </c>
    </row>
    <row r="175" spans="1:21" customFormat="1">
      <c r="A175" s="51">
        <f>SD!C174</f>
        <v>304</v>
      </c>
      <c r="B175" s="46">
        <f>SD!A174</f>
        <v>11</v>
      </c>
      <c r="C175" s="46" t="str">
        <f>SD!B174</f>
        <v>A</v>
      </c>
      <c r="D175" s="46">
        <f>SD!C174</f>
        <v>304</v>
      </c>
      <c r="E175" s="42">
        <f>SD!D174</f>
        <v>0</v>
      </c>
      <c r="F175" s="43" t="str">
        <f>SD!E174</f>
        <v>SHYOPAL GURJAR</v>
      </c>
      <c r="G175" s="43">
        <f>SD!F174</f>
        <v>0</v>
      </c>
      <c r="H175" s="43" t="str">
        <f>SD!G174</f>
        <v>RAJU RAM</v>
      </c>
      <c r="I175" s="43" t="str">
        <f>SD!H174</f>
        <v>SITA DEVI</v>
      </c>
      <c r="J175" s="43" t="str">
        <f>SD!I174</f>
        <v>M</v>
      </c>
      <c r="K175" s="43" t="str">
        <f>SD!O174</f>
        <v>SBC</v>
      </c>
      <c r="L175" s="52">
        <f>SD!J174</f>
        <v>38490</v>
      </c>
      <c r="M175" s="53" t="s">
        <v>1215</v>
      </c>
      <c r="N175" s="54" t="str">
        <f>SD!R174</f>
        <v>GOVT. SENIOR SECONDARY SCHOOL DASANA KHURD (219769)</v>
      </c>
      <c r="O175" s="55">
        <f>SD!S174</f>
        <v>8141302602</v>
      </c>
      <c r="P175" s="44" t="str">
        <f>SD!T174</f>
        <v>XXXX1432</v>
      </c>
      <c r="Q175" s="55">
        <f>SD!V174</f>
        <v>9982669072</v>
      </c>
      <c r="R175" s="55" t="str">
        <f>SD!W174</f>
        <v>VILL-DASANA KHURD,MAULASAR,POST-DIKAWA,341506</v>
      </c>
      <c r="S175" s="55">
        <f>SD!AB174</f>
        <v>19</v>
      </c>
      <c r="T175" s="51">
        <f t="shared" si="4"/>
        <v>11</v>
      </c>
      <c r="U175" s="51" t="str">
        <f t="shared" si="5"/>
        <v>A</v>
      </c>
    </row>
    <row r="176" spans="1:21" customFormat="1">
      <c r="A176" s="51">
        <f>SD!C175</f>
        <v>317</v>
      </c>
      <c r="B176" s="46">
        <f>SD!A175</f>
        <v>11</v>
      </c>
      <c r="C176" s="46" t="str">
        <f>SD!B175</f>
        <v>A</v>
      </c>
      <c r="D176" s="46">
        <f>SD!C175</f>
        <v>317</v>
      </c>
      <c r="E176" s="42">
        <f>SD!D175</f>
        <v>0</v>
      </c>
      <c r="F176" s="43" t="str">
        <f>SD!E175</f>
        <v>USHA KANWAR</v>
      </c>
      <c r="G176" s="43">
        <f>SD!F175</f>
        <v>0</v>
      </c>
      <c r="H176" s="43" t="str">
        <f>SD!G175</f>
        <v>BALVEER SINGH</v>
      </c>
      <c r="I176" s="43" t="str">
        <f>SD!H175</f>
        <v>RAJU KANWAR</v>
      </c>
      <c r="J176" s="43" t="str">
        <f>SD!I175</f>
        <v>F</v>
      </c>
      <c r="K176" s="43" t="str">
        <f>SD!O175</f>
        <v>GEN</v>
      </c>
      <c r="L176" s="52">
        <f>SD!J175</f>
        <v>39833</v>
      </c>
      <c r="M176" s="53" t="s">
        <v>1216</v>
      </c>
      <c r="N176" s="54" t="str">
        <f>SD!R175</f>
        <v>GOVT. SENIOR SECONDARY SCHOOL DASANA KHURD (219769)</v>
      </c>
      <c r="O176" s="55">
        <f>SD!S175</f>
        <v>8141302602</v>
      </c>
      <c r="P176" s="44" t="str">
        <f>SD!T175</f>
        <v>XXXX1810</v>
      </c>
      <c r="Q176" s="55">
        <f>SD!V175</f>
        <v>9549957038</v>
      </c>
      <c r="R176" s="55" t="str">
        <f>SD!W175</f>
        <v>VILL-DASANA KHURD,MAULASAR,POST-DIKAWA,341506</v>
      </c>
      <c r="S176" s="55">
        <f>SD!AB175</f>
        <v>15</v>
      </c>
      <c r="T176" s="51">
        <f t="shared" si="4"/>
        <v>11</v>
      </c>
      <c r="U176" s="51" t="str">
        <f t="shared" si="5"/>
        <v>A</v>
      </c>
    </row>
    <row r="177" spans="1:21" customFormat="1">
      <c r="A177" s="51">
        <f>SD!C176</f>
        <v>308</v>
      </c>
      <c r="B177" s="46">
        <f>SD!A176</f>
        <v>11</v>
      </c>
      <c r="C177" s="46" t="str">
        <f>SD!B176</f>
        <v>A</v>
      </c>
      <c r="D177" s="46">
        <f>SD!C176</f>
        <v>308</v>
      </c>
      <c r="E177" s="42">
        <f>SD!D176</f>
        <v>0</v>
      </c>
      <c r="F177" s="43" t="str">
        <f>SD!E176</f>
        <v>YUVRAJ SINGH</v>
      </c>
      <c r="G177" s="43">
        <f>SD!F176</f>
        <v>0</v>
      </c>
      <c r="H177" s="43" t="str">
        <f>SD!G176</f>
        <v>MAHAVEER SINGH</v>
      </c>
      <c r="I177" s="43" t="str">
        <f>SD!H176</f>
        <v>KIRAN KANWAR</v>
      </c>
      <c r="J177" s="43" t="str">
        <f>SD!I176</f>
        <v>M</v>
      </c>
      <c r="K177" s="43" t="str">
        <f>SD!O176</f>
        <v>OBC</v>
      </c>
      <c r="L177" s="52">
        <f>SD!J176</f>
        <v>39861</v>
      </c>
      <c r="M177" s="53" t="s">
        <v>1217</v>
      </c>
      <c r="N177" s="54" t="str">
        <f>SD!R176</f>
        <v>GOVT. SENIOR SECONDARY SCHOOL DASANA KHURD (219769)</v>
      </c>
      <c r="O177" s="55">
        <f>SD!S176</f>
        <v>8141302602</v>
      </c>
      <c r="P177" s="44" t="str">
        <f>SD!T176</f>
        <v>XXXX4103</v>
      </c>
      <c r="Q177" s="55">
        <f>SD!V176</f>
        <v>8094466658</v>
      </c>
      <c r="R177" s="55" t="str">
        <f>SD!W176</f>
        <v>VILL-DASANA KHURD,MAULASAR,POST-DIKAWA,341506</v>
      </c>
      <c r="S177" s="55">
        <f>SD!AB176</f>
        <v>15</v>
      </c>
      <c r="T177" s="51">
        <f t="shared" si="4"/>
        <v>11</v>
      </c>
      <c r="U177" s="51" t="str">
        <f t="shared" si="5"/>
        <v>A</v>
      </c>
    </row>
    <row r="178" spans="1:21" customFormat="1">
      <c r="A178" s="51">
        <f>SD!C177</f>
        <v>625</v>
      </c>
      <c r="B178" s="46">
        <f>SD!A177</f>
        <v>12</v>
      </c>
      <c r="C178" s="46" t="str">
        <f>SD!B177</f>
        <v>A</v>
      </c>
      <c r="D178" s="46">
        <f>SD!C177</f>
        <v>625</v>
      </c>
      <c r="E178" s="42">
        <f>SD!D177</f>
        <v>0</v>
      </c>
      <c r="F178" s="43" t="str">
        <f>SD!E177</f>
        <v>Anil</v>
      </c>
      <c r="G178" s="43">
        <f>SD!F177</f>
        <v>0</v>
      </c>
      <c r="H178" s="43" t="str">
        <f>SD!G177</f>
        <v>Chena Ram</v>
      </c>
      <c r="I178" s="43" t="str">
        <f>SD!H177</f>
        <v>Kani Devi</v>
      </c>
      <c r="J178" s="43" t="str">
        <f>SD!I177</f>
        <v>M</v>
      </c>
      <c r="K178" s="43" t="str">
        <f>SD!O177</f>
        <v>OBC</v>
      </c>
      <c r="L178" s="52">
        <f>SD!J177</f>
        <v>39269</v>
      </c>
      <c r="M178" s="53" t="s">
        <v>1218</v>
      </c>
      <c r="N178" s="54" t="str">
        <f>SD!R177</f>
        <v>GOVT. SENIOR SECONDARY SCHOOL DASANA KHURD (219769)</v>
      </c>
      <c r="O178" s="55">
        <f>SD!S177</f>
        <v>8141302602</v>
      </c>
      <c r="P178" s="44" t="str">
        <f>SD!T177</f>
        <v>XXXX3046</v>
      </c>
      <c r="Q178" s="55">
        <f>SD!V177</f>
        <v>8696566273</v>
      </c>
      <c r="R178" s="55" t="str">
        <f>SD!W177</f>
        <v>DASANA KHURD ,MOLASAR ,DASANA KHURD ,341506</v>
      </c>
      <c r="S178" s="55">
        <f>SD!AB177</f>
        <v>17</v>
      </c>
      <c r="T178" s="51">
        <f t="shared" si="4"/>
        <v>12</v>
      </c>
      <c r="U178" s="51" t="str">
        <f t="shared" si="5"/>
        <v>A</v>
      </c>
    </row>
    <row r="179" spans="1:21" customFormat="1">
      <c r="A179" s="51">
        <f>SD!C178</f>
        <v>298</v>
      </c>
      <c r="B179" s="46">
        <f>SD!A178</f>
        <v>12</v>
      </c>
      <c r="C179" s="46" t="str">
        <f>SD!B178</f>
        <v>A</v>
      </c>
      <c r="D179" s="46">
        <f>SD!C178</f>
        <v>298</v>
      </c>
      <c r="E179" s="42">
        <f>SD!D178</f>
        <v>0</v>
      </c>
      <c r="F179" s="43" t="str">
        <f>SD!E178</f>
        <v>BHARATI</v>
      </c>
      <c r="G179" s="43">
        <f>SD!F178</f>
        <v>0</v>
      </c>
      <c r="H179" s="43" t="str">
        <f>SD!G178</f>
        <v>LALA RAM</v>
      </c>
      <c r="I179" s="43" t="str">
        <f>SD!H178</f>
        <v>VIMLA</v>
      </c>
      <c r="J179" s="43" t="str">
        <f>SD!I178</f>
        <v>F</v>
      </c>
      <c r="K179" s="43" t="str">
        <f>SD!O178</f>
        <v>OBC</v>
      </c>
      <c r="L179" s="52">
        <f>SD!J178</f>
        <v>39887</v>
      </c>
      <c r="M179" s="53" t="s">
        <v>1219</v>
      </c>
      <c r="N179" s="54" t="str">
        <f>SD!R178</f>
        <v>GOVT. SENIOR SECONDARY SCHOOL DASANA KHURD (219769)</v>
      </c>
      <c r="O179" s="55">
        <f>SD!S178</f>
        <v>8141302602</v>
      </c>
      <c r="P179" s="44" t="str">
        <f>SD!T178</f>
        <v>XXXX0511</v>
      </c>
      <c r="Q179" s="55">
        <f>SD!V178</f>
        <v>8875073208</v>
      </c>
      <c r="R179" s="55" t="str">
        <f>SD!W178</f>
        <v>VILL-DASANA KHURD,MAULASAR,POST-DIKAWA,341506</v>
      </c>
      <c r="S179" s="55">
        <f>SD!AB178</f>
        <v>15</v>
      </c>
      <c r="T179" s="51">
        <f t="shared" si="4"/>
        <v>12</v>
      </c>
      <c r="U179" s="51" t="str">
        <f t="shared" si="5"/>
        <v>A</v>
      </c>
    </row>
    <row r="180" spans="1:21" customFormat="1">
      <c r="A180" s="51">
        <f>SD!C179</f>
        <v>380</v>
      </c>
      <c r="B180" s="46">
        <f>SD!A179</f>
        <v>12</v>
      </c>
      <c r="C180" s="46" t="str">
        <f>SD!B179</f>
        <v>A</v>
      </c>
      <c r="D180" s="46">
        <f>SD!C179</f>
        <v>380</v>
      </c>
      <c r="E180" s="42">
        <f>SD!D179</f>
        <v>0</v>
      </c>
      <c r="F180" s="43" t="str">
        <f>SD!E179</f>
        <v>GYAN KANWAR</v>
      </c>
      <c r="G180" s="43">
        <f>SD!F179</f>
        <v>0</v>
      </c>
      <c r="H180" s="43" t="str">
        <f>SD!G179</f>
        <v>RAJENDRA SINGH</v>
      </c>
      <c r="I180" s="43" t="str">
        <f>SD!H179</f>
        <v>PRAKASH KANWAR</v>
      </c>
      <c r="J180" s="43" t="str">
        <f>SD!I179</f>
        <v>F</v>
      </c>
      <c r="K180" s="43" t="str">
        <f>SD!O179</f>
        <v>GEN</v>
      </c>
      <c r="L180" s="52">
        <f>SD!J179</f>
        <v>39583</v>
      </c>
      <c r="M180" s="53" t="s">
        <v>1220</v>
      </c>
      <c r="N180" s="54" t="str">
        <f>SD!R179</f>
        <v>GOVT. SENIOR SECONDARY SCHOOL DASANA KHURD (219769)</v>
      </c>
      <c r="O180" s="55">
        <f>SD!S179</f>
        <v>8141302602</v>
      </c>
      <c r="P180" s="44" t="str">
        <f>SD!T179</f>
        <v>XXXX5285</v>
      </c>
      <c r="Q180" s="55">
        <f>SD!V179</f>
        <v>8094053619</v>
      </c>
      <c r="R180" s="55" t="str">
        <f>SD!W179</f>
        <v>POST DIKAWA,MOLASAR,DASANA KHURD,341506</v>
      </c>
      <c r="S180" s="55">
        <f>SD!AB179</f>
        <v>16</v>
      </c>
      <c r="T180" s="51">
        <f t="shared" si="4"/>
        <v>12</v>
      </c>
      <c r="U180" s="51" t="str">
        <f t="shared" si="5"/>
        <v>A</v>
      </c>
    </row>
    <row r="181" spans="1:21" customFormat="1">
      <c r="A181" s="51">
        <f>SD!C180</f>
        <v>300</v>
      </c>
      <c r="B181" s="46">
        <f>SD!A180</f>
        <v>12</v>
      </c>
      <c r="C181" s="46" t="str">
        <f>SD!B180</f>
        <v>A</v>
      </c>
      <c r="D181" s="46">
        <f>SD!C180</f>
        <v>300</v>
      </c>
      <c r="E181" s="42">
        <f>SD!D180</f>
        <v>0</v>
      </c>
      <c r="F181" s="43" t="str">
        <f>SD!E180</f>
        <v>LICHHAMAN LORA</v>
      </c>
      <c r="G181" s="43">
        <f>SD!F180</f>
        <v>0</v>
      </c>
      <c r="H181" s="43" t="str">
        <f>SD!G180</f>
        <v>RAMESHWAR LORA</v>
      </c>
      <c r="I181" s="43" t="str">
        <f>SD!H180</f>
        <v>SHANTI DEVI</v>
      </c>
      <c r="J181" s="43" t="str">
        <f>SD!I180</f>
        <v>M</v>
      </c>
      <c r="K181" s="43" t="str">
        <f>SD!O180</f>
        <v>OBC</v>
      </c>
      <c r="L181" s="52">
        <f>SD!J180</f>
        <v>39670</v>
      </c>
      <c r="M181" s="53" t="s">
        <v>1221</v>
      </c>
      <c r="N181" s="54" t="str">
        <f>SD!R180</f>
        <v>GOVT. SENIOR SECONDARY SCHOOL DASANA KHURD (219769)</v>
      </c>
      <c r="O181" s="55">
        <f>SD!S180</f>
        <v>8141302602</v>
      </c>
      <c r="P181" s="44" t="str">
        <f>SD!T180</f>
        <v>XXXX4269</v>
      </c>
      <c r="Q181" s="55">
        <f>SD!V180</f>
        <v>6350010736</v>
      </c>
      <c r="R181" s="55" t="str">
        <f>SD!W180</f>
        <v>VILL-DASANA KHURD,MAULASAR,POST-DIKAWA,341506</v>
      </c>
      <c r="S181" s="55">
        <f>SD!AB180</f>
        <v>16</v>
      </c>
      <c r="T181" s="51">
        <f t="shared" si="4"/>
        <v>12</v>
      </c>
      <c r="U181" s="51" t="str">
        <f t="shared" si="5"/>
        <v>A</v>
      </c>
    </row>
    <row r="182" spans="1:21" customFormat="1">
      <c r="A182" s="51">
        <f>SD!C181</f>
        <v>301</v>
      </c>
      <c r="B182" s="46">
        <f>SD!A181</f>
        <v>12</v>
      </c>
      <c r="C182" s="46" t="str">
        <f>SD!B181</f>
        <v>A</v>
      </c>
      <c r="D182" s="46">
        <f>SD!C181</f>
        <v>301</v>
      </c>
      <c r="E182" s="42">
        <f>SD!D181</f>
        <v>0</v>
      </c>
      <c r="F182" s="43" t="str">
        <f>SD!E181</f>
        <v>MANISHA KANWAR</v>
      </c>
      <c r="G182" s="43">
        <f>SD!F181</f>
        <v>0</v>
      </c>
      <c r="H182" s="43" t="str">
        <f>SD!G181</f>
        <v>RAJENDRA SINGH</v>
      </c>
      <c r="I182" s="43" t="str">
        <f>SD!H181</f>
        <v>PRAKASH KANWAR</v>
      </c>
      <c r="J182" s="43" t="str">
        <f>SD!I181</f>
        <v>F</v>
      </c>
      <c r="K182" s="43" t="str">
        <f>SD!O181</f>
        <v>GEN</v>
      </c>
      <c r="L182" s="52">
        <f>SD!J181</f>
        <v>38486</v>
      </c>
      <c r="M182" s="53" t="s">
        <v>1222</v>
      </c>
      <c r="N182" s="54" t="str">
        <f>SD!R181</f>
        <v>GOVT. SENIOR SECONDARY SCHOOL DASANA KHURD (219769)</v>
      </c>
      <c r="O182" s="55">
        <f>SD!S181</f>
        <v>8141302602</v>
      </c>
      <c r="P182" s="44" t="str">
        <f>SD!T181</f>
        <v>XXXX8076</v>
      </c>
      <c r="Q182" s="55">
        <f>SD!V181</f>
        <v>8094053619</v>
      </c>
      <c r="R182" s="55" t="str">
        <f>SD!W181</f>
        <v>VILL-DASANA KHURD,MAULASAR,POST-DIKAWA,341506</v>
      </c>
      <c r="S182" s="55">
        <f>SD!AB181</f>
        <v>19</v>
      </c>
      <c r="T182" s="51">
        <f t="shared" si="4"/>
        <v>12</v>
      </c>
      <c r="U182" s="51" t="str">
        <f t="shared" si="5"/>
        <v>A</v>
      </c>
    </row>
    <row r="183" spans="1:21" customFormat="1">
      <c r="A183" s="51">
        <f>SD!C182</f>
        <v>302</v>
      </c>
      <c r="B183" s="46">
        <f>SD!A182</f>
        <v>12</v>
      </c>
      <c r="C183" s="46" t="str">
        <f>SD!B182</f>
        <v>A</v>
      </c>
      <c r="D183" s="46">
        <f>SD!C182</f>
        <v>302</v>
      </c>
      <c r="E183" s="42">
        <f>SD!D182</f>
        <v>0</v>
      </c>
      <c r="F183" s="43" t="str">
        <f>SD!E182</f>
        <v>NARAYAN</v>
      </c>
      <c r="G183" s="43">
        <f>SD!F182</f>
        <v>0</v>
      </c>
      <c r="H183" s="43" t="str">
        <f>SD!G182</f>
        <v>SHRAWAN RAM GURJAR</v>
      </c>
      <c r="I183" s="43" t="str">
        <f>SD!H182</f>
        <v>LALI DEVI</v>
      </c>
      <c r="J183" s="43" t="str">
        <f>SD!I182</f>
        <v>M</v>
      </c>
      <c r="K183" s="43" t="str">
        <f>SD!O182</f>
        <v>SBC</v>
      </c>
      <c r="L183" s="52">
        <f>SD!J182</f>
        <v>39966</v>
      </c>
      <c r="M183" s="53" t="s">
        <v>1223</v>
      </c>
      <c r="N183" s="54" t="str">
        <f>SD!R182</f>
        <v>GOVT. SENIOR SECONDARY SCHOOL DASANA KHURD (219769)</v>
      </c>
      <c r="O183" s="55">
        <f>SD!S182</f>
        <v>8141302602</v>
      </c>
      <c r="P183" s="44" t="str">
        <f>SD!T182</f>
        <v>XXXX0923</v>
      </c>
      <c r="Q183" s="55">
        <f>SD!V182</f>
        <v>9828791719</v>
      </c>
      <c r="R183" s="55" t="str">
        <f>SD!W182</f>
        <v>VILL-DASANA KHURD,MAULASAR,POST-DIKAWA,341506</v>
      </c>
      <c r="S183" s="55">
        <f>SD!AB182</f>
        <v>15</v>
      </c>
      <c r="T183" s="51">
        <f t="shared" si="4"/>
        <v>12</v>
      </c>
      <c r="U183" s="51" t="str">
        <f t="shared" si="5"/>
        <v>A</v>
      </c>
    </row>
    <row r="184" spans="1:21" customFormat="1">
      <c r="A184" s="51">
        <f>SD!C183</f>
        <v>623</v>
      </c>
      <c r="B184" s="46">
        <f>SD!A183</f>
        <v>12</v>
      </c>
      <c r="C184" s="46" t="str">
        <f>SD!B183</f>
        <v>A</v>
      </c>
      <c r="D184" s="46">
        <f>SD!C183</f>
        <v>623</v>
      </c>
      <c r="E184" s="42">
        <f>SD!D183</f>
        <v>0</v>
      </c>
      <c r="F184" s="43" t="str">
        <f>SD!E183</f>
        <v>RENU</v>
      </c>
      <c r="G184" s="43">
        <f>SD!F183</f>
        <v>0</v>
      </c>
      <c r="H184" s="43" t="str">
        <f>SD!G183</f>
        <v>DHARMA RAM</v>
      </c>
      <c r="I184" s="43" t="str">
        <f>SD!H183</f>
        <v>INDRA DEVI</v>
      </c>
      <c r="J184" s="43" t="str">
        <f>SD!I183</f>
        <v>F</v>
      </c>
      <c r="K184" s="43" t="str">
        <f>SD!O183</f>
        <v>OBC</v>
      </c>
      <c r="L184" s="52">
        <f>SD!J183</f>
        <v>39887</v>
      </c>
      <c r="M184" s="53" t="s">
        <v>1219</v>
      </c>
      <c r="N184" s="54" t="str">
        <f>SD!R183</f>
        <v>GOVT. SENIOR SECONDARY SCHOOL DASANA KHURD (219769)</v>
      </c>
      <c r="O184" s="55">
        <f>SD!S183</f>
        <v>8141302602</v>
      </c>
      <c r="P184" s="44" t="str">
        <f>SD!T183</f>
        <v>XXXX1925</v>
      </c>
      <c r="Q184" s="55">
        <f>SD!V183</f>
        <v>9549681069</v>
      </c>
      <c r="R184" s="55" t="str">
        <f>SD!W183</f>
        <v>DASANA KHURD ,MOLASAR,DASANA KHURD ,341506</v>
      </c>
      <c r="S184" s="55">
        <f>SD!AB183</f>
        <v>15</v>
      </c>
      <c r="T184" s="51">
        <f t="shared" si="4"/>
        <v>12</v>
      </c>
      <c r="U184" s="51" t="str">
        <f t="shared" si="5"/>
        <v>A</v>
      </c>
    </row>
    <row r="185" spans="1:21" customFormat="1">
      <c r="A185" s="51">
        <f>SD!C184</f>
        <v>396</v>
      </c>
      <c r="B185" s="46">
        <f>SD!A184</f>
        <v>12</v>
      </c>
      <c r="C185" s="46" t="str">
        <f>SD!B184</f>
        <v>A</v>
      </c>
      <c r="D185" s="46">
        <f>SD!C184</f>
        <v>396</v>
      </c>
      <c r="E185" s="42">
        <f>SD!D184</f>
        <v>0</v>
      </c>
      <c r="F185" s="43" t="str">
        <f>SD!E184</f>
        <v>SHOPAL SINGH</v>
      </c>
      <c r="G185" s="43">
        <f>SD!F184</f>
        <v>0</v>
      </c>
      <c r="H185" s="43" t="str">
        <f>SD!G184</f>
        <v>BHAWANI SINGH</v>
      </c>
      <c r="I185" s="43" t="str">
        <f>SD!H184</f>
        <v>RAJU KANWAR</v>
      </c>
      <c r="J185" s="43" t="str">
        <f>SD!I184</f>
        <v>M</v>
      </c>
      <c r="K185" s="43" t="str">
        <f>SD!O184</f>
        <v>GEN</v>
      </c>
      <c r="L185" s="52">
        <f>SD!J184</f>
        <v>37987</v>
      </c>
      <c r="M185" s="53" t="s">
        <v>1212</v>
      </c>
      <c r="N185" s="54" t="str">
        <f>SD!R184</f>
        <v>GOVT. SENIOR SECONDARY SCHOOL DASANA KHURD (219769)</v>
      </c>
      <c r="O185" s="55">
        <f>SD!S184</f>
        <v>8141302602</v>
      </c>
      <c r="P185" s="44" t="str">
        <f>SD!T184</f>
        <v>XXXX0936</v>
      </c>
      <c r="Q185" s="55">
        <f>SD!V184</f>
        <v>7878536271</v>
      </c>
      <c r="R185" s="55" t="str">
        <f>SD!W184</f>
        <v>POSTDIKAWA,MOLASAR,DASANA KHURD,341506</v>
      </c>
      <c r="S185" s="55">
        <f>SD!AB184</f>
        <v>20</v>
      </c>
      <c r="T185" s="51">
        <f t="shared" si="4"/>
        <v>12</v>
      </c>
      <c r="U185" s="51" t="str">
        <f t="shared" si="5"/>
        <v>A</v>
      </c>
    </row>
    <row r="186" spans="1:21" customFormat="1">
      <c r="A186" s="51">
        <f>SD!C185</f>
        <v>306</v>
      </c>
      <c r="B186" s="46">
        <f>SD!A185</f>
        <v>12</v>
      </c>
      <c r="C186" s="46" t="str">
        <f>SD!B185</f>
        <v>A</v>
      </c>
      <c r="D186" s="46">
        <f>SD!C185</f>
        <v>306</v>
      </c>
      <c r="E186" s="42">
        <f>SD!D185</f>
        <v>0</v>
      </c>
      <c r="F186" s="43" t="str">
        <f>SD!E185</f>
        <v>USHA LORA</v>
      </c>
      <c r="G186" s="43">
        <f>SD!F185</f>
        <v>0</v>
      </c>
      <c r="H186" s="43" t="str">
        <f>SD!G185</f>
        <v>NANURAM LORA</v>
      </c>
      <c r="I186" s="43" t="str">
        <f>SD!H185</f>
        <v>SUKHI DEVI</v>
      </c>
      <c r="J186" s="43" t="str">
        <f>SD!I185</f>
        <v>F</v>
      </c>
      <c r="K186" s="43" t="str">
        <f>SD!O185</f>
        <v>OBC</v>
      </c>
      <c r="L186" s="52">
        <f>SD!J185</f>
        <v>39937</v>
      </c>
      <c r="M186" s="53" t="s">
        <v>1214</v>
      </c>
      <c r="N186" s="54" t="str">
        <f>SD!R185</f>
        <v>GOVT. SENIOR SECONDARY SCHOOL DASANA KHURD (219769)</v>
      </c>
      <c r="O186" s="55">
        <f>SD!S185</f>
        <v>8141302602</v>
      </c>
      <c r="P186" s="44" t="str">
        <f>SD!T185</f>
        <v>XXXX0804</v>
      </c>
      <c r="Q186" s="55">
        <f>SD!V185</f>
        <v>9610176129</v>
      </c>
      <c r="R186" s="55" t="str">
        <f>SD!W185</f>
        <v>VILL-DASANA KHURD,MAULASAR,POST-DIKAWA,341506</v>
      </c>
      <c r="S186" s="55">
        <f>SD!AB185</f>
        <v>15</v>
      </c>
      <c r="T186" s="51">
        <f t="shared" si="4"/>
        <v>12</v>
      </c>
      <c r="U186" s="51" t="str">
        <f t="shared" si="5"/>
        <v>A</v>
      </c>
    </row>
    <row r="187" spans="1:21" customFormat="1">
      <c r="A187" s="51">
        <f>SD!C186</f>
        <v>542</v>
      </c>
      <c r="B187" s="46">
        <f>SD!A186</f>
        <v>12</v>
      </c>
      <c r="C187" s="46" t="str">
        <f>SD!B186</f>
        <v>A</v>
      </c>
      <c r="D187" s="46">
        <f>SD!C186</f>
        <v>542</v>
      </c>
      <c r="E187" s="42">
        <f>SD!D186</f>
        <v>0</v>
      </c>
      <c r="F187" s="43" t="str">
        <f>SD!E186</f>
        <v>VIKAS LORA</v>
      </c>
      <c r="G187" s="43">
        <f>SD!F186</f>
        <v>0</v>
      </c>
      <c r="H187" s="43" t="str">
        <f>SD!G186</f>
        <v>BHANWAR LAL</v>
      </c>
      <c r="I187" s="43" t="str">
        <f>SD!H186</f>
        <v>GODAVARI DEVI</v>
      </c>
      <c r="J187" s="43" t="str">
        <f>SD!I186</f>
        <v>M</v>
      </c>
      <c r="K187" s="43" t="str">
        <f>SD!O186</f>
        <v>OBC</v>
      </c>
      <c r="L187" s="52">
        <f>SD!J186</f>
        <v>38426</v>
      </c>
      <c r="M187" s="53" t="s">
        <v>1224</v>
      </c>
      <c r="N187" s="54" t="str">
        <f>SD!R186</f>
        <v>GOVT. SENIOR SECONDARY SCHOOL DASANA KHURD (219769)</v>
      </c>
      <c r="O187" s="55">
        <f>SD!S186</f>
        <v>8141302602</v>
      </c>
      <c r="P187" s="44" t="str">
        <f>SD!T186</f>
        <v>XXXX9383</v>
      </c>
      <c r="Q187" s="55">
        <f>SD!V186</f>
        <v>9672801049</v>
      </c>
      <c r="R187" s="55" t="str">
        <f>SD!W186</f>
        <v>Dasana khurd ,POST DIKAWA ,MAULASAR,Dasana khurd,341506</v>
      </c>
      <c r="S187" s="55">
        <f>SD!AB186</f>
        <v>19</v>
      </c>
      <c r="T187" s="51">
        <f t="shared" si="4"/>
        <v>12</v>
      </c>
      <c r="U187" s="51" t="str">
        <f t="shared" si="5"/>
        <v>A</v>
      </c>
    </row>
    <row r="188" spans="1:21" customFormat="1">
      <c r="A188" s="51">
        <f>SD!C187</f>
        <v>647</v>
      </c>
      <c r="B188" s="46">
        <f>SD!A187</f>
        <v>12</v>
      </c>
      <c r="C188" s="46" t="str">
        <f>SD!B187</f>
        <v>A</v>
      </c>
      <c r="D188" s="46">
        <f>SD!C187</f>
        <v>647</v>
      </c>
      <c r="E188" s="42">
        <f>SD!D187</f>
        <v>0</v>
      </c>
      <c r="F188" s="43" t="str">
        <f>SD!E187</f>
        <v>Yogesh Ram</v>
      </c>
      <c r="G188" s="43">
        <f>SD!F187</f>
        <v>0</v>
      </c>
      <c r="H188" s="43" t="str">
        <f>SD!G187</f>
        <v>Lichhman Ram</v>
      </c>
      <c r="I188" s="43" t="str">
        <f>SD!H187</f>
        <v>Dallu Devi</v>
      </c>
      <c r="J188" s="43" t="str">
        <f>SD!I187</f>
        <v>M</v>
      </c>
      <c r="K188" s="43" t="str">
        <f>SD!O187</f>
        <v>OBC</v>
      </c>
      <c r="L188" s="52"/>
      <c r="M188" s="56"/>
      <c r="N188" s="54" t="str">
        <f>SD!R187</f>
        <v>GOVT. SENIOR SECONDARY SCHOOL DASANA KHURD (219769)</v>
      </c>
      <c r="O188" s="55">
        <f>SD!S187</f>
        <v>8141302602</v>
      </c>
      <c r="P188" s="44" t="str">
        <f>SD!T187</f>
        <v>XXXX1807</v>
      </c>
      <c r="Q188" s="55">
        <f>SD!V187</f>
        <v>7878748341</v>
      </c>
      <c r="R188" s="55" t="str">
        <f>SD!W187</f>
        <v>VILL DASANA KHURD,MOLASAR,DASANA KHURD,341506</v>
      </c>
      <c r="S188" s="55">
        <f>SD!AB187</f>
        <v>17</v>
      </c>
      <c r="T188" s="51">
        <f t="shared" si="4"/>
        <v>12</v>
      </c>
      <c r="U188" s="51" t="str">
        <f t="shared" si="5"/>
        <v>A</v>
      </c>
    </row>
    <row r="189" spans="1:21" customFormat="1">
      <c r="A189" s="51">
        <f>SD!C188</f>
        <v>0</v>
      </c>
      <c r="B189" s="46">
        <f>SD!A188</f>
        <v>0</v>
      </c>
      <c r="C189" s="46">
        <f>SD!B188</f>
        <v>0</v>
      </c>
      <c r="D189" s="46">
        <f>SD!C188</f>
        <v>0</v>
      </c>
      <c r="E189" s="42">
        <f>SD!D188</f>
        <v>0</v>
      </c>
      <c r="F189" s="43">
        <f>SD!E188</f>
        <v>0</v>
      </c>
      <c r="G189" s="43">
        <f>SD!F188</f>
        <v>0</v>
      </c>
      <c r="H189" s="43">
        <f>SD!G188</f>
        <v>0</v>
      </c>
      <c r="I189" s="43">
        <f>SD!H188</f>
        <v>0</v>
      </c>
      <c r="J189" s="43">
        <f>SD!I188</f>
        <v>0</v>
      </c>
      <c r="K189" s="43">
        <f>SD!O188</f>
        <v>0</v>
      </c>
      <c r="L189" s="52"/>
      <c r="M189" s="56"/>
      <c r="N189" s="54">
        <f>SD!R188</f>
        <v>0</v>
      </c>
      <c r="O189" s="55">
        <f>SD!S188</f>
        <v>0</v>
      </c>
      <c r="P189" s="44">
        <f>SD!T188</f>
        <v>0</v>
      </c>
      <c r="Q189" s="55">
        <f>SD!V188</f>
        <v>0</v>
      </c>
      <c r="R189" s="55">
        <f>SD!W188</f>
        <v>0</v>
      </c>
      <c r="S189" s="55">
        <f>SD!AB188</f>
        <v>0</v>
      </c>
      <c r="T189" s="51">
        <f t="shared" si="4"/>
        <v>0</v>
      </c>
      <c r="U189" s="51">
        <f t="shared" si="5"/>
        <v>0</v>
      </c>
    </row>
    <row r="190" spans="1:21" customFormat="1">
      <c r="A190" s="51">
        <f>SD!C189</f>
        <v>0</v>
      </c>
      <c r="B190" s="46">
        <f>SD!A189</f>
        <v>0</v>
      </c>
      <c r="C190" s="46">
        <f>SD!B189</f>
        <v>0</v>
      </c>
      <c r="D190" s="46">
        <f>SD!C189</f>
        <v>0</v>
      </c>
      <c r="E190" s="42">
        <f>SD!D189</f>
        <v>0</v>
      </c>
      <c r="F190" s="43">
        <f>SD!E189</f>
        <v>0</v>
      </c>
      <c r="G190" s="43">
        <f>SD!F189</f>
        <v>0</v>
      </c>
      <c r="H190" s="43">
        <f>SD!G189</f>
        <v>0</v>
      </c>
      <c r="I190" s="43">
        <f>SD!H189</f>
        <v>0</v>
      </c>
      <c r="J190" s="43">
        <f>SD!I189</f>
        <v>0</v>
      </c>
      <c r="K190" s="43">
        <f>SD!O189</f>
        <v>0</v>
      </c>
      <c r="L190" s="52"/>
      <c r="M190" s="56"/>
      <c r="N190" s="54">
        <f>SD!R189</f>
        <v>0</v>
      </c>
      <c r="O190" s="55">
        <f>SD!S189</f>
        <v>0</v>
      </c>
      <c r="P190" s="44">
        <f>SD!T189</f>
        <v>0</v>
      </c>
      <c r="Q190" s="55">
        <f>SD!V189</f>
        <v>0</v>
      </c>
      <c r="R190" s="55">
        <f>SD!W189</f>
        <v>0</v>
      </c>
      <c r="S190" s="55">
        <f>SD!AB189</f>
        <v>0</v>
      </c>
      <c r="T190" s="51">
        <f t="shared" si="4"/>
        <v>0</v>
      </c>
      <c r="U190" s="51">
        <f t="shared" si="5"/>
        <v>0</v>
      </c>
    </row>
    <row r="191" spans="1:21" customFormat="1">
      <c r="A191" s="51">
        <f>SD!C190</f>
        <v>0</v>
      </c>
      <c r="B191" s="46">
        <f>SD!A190</f>
        <v>0</v>
      </c>
      <c r="C191" s="46">
        <f>SD!B190</f>
        <v>0</v>
      </c>
      <c r="D191" s="46">
        <f>SD!C190</f>
        <v>0</v>
      </c>
      <c r="E191" s="42">
        <f>SD!D190</f>
        <v>0</v>
      </c>
      <c r="F191" s="43">
        <f>SD!E190</f>
        <v>0</v>
      </c>
      <c r="G191" s="43">
        <f>SD!F190</f>
        <v>0</v>
      </c>
      <c r="H191" s="43">
        <f>SD!G190</f>
        <v>0</v>
      </c>
      <c r="I191" s="43">
        <f>SD!H190</f>
        <v>0</v>
      </c>
      <c r="J191" s="43">
        <f>SD!I190</f>
        <v>0</v>
      </c>
      <c r="K191" s="43">
        <f>SD!O190</f>
        <v>0</v>
      </c>
      <c r="L191" s="52"/>
      <c r="M191" s="56"/>
      <c r="N191" s="54">
        <f>SD!R190</f>
        <v>0</v>
      </c>
      <c r="O191" s="55">
        <f>SD!S190</f>
        <v>0</v>
      </c>
      <c r="P191" s="44">
        <f>SD!T190</f>
        <v>0</v>
      </c>
      <c r="Q191" s="55">
        <f>SD!V190</f>
        <v>0</v>
      </c>
      <c r="R191" s="55">
        <f>SD!W190</f>
        <v>0</v>
      </c>
      <c r="S191" s="55">
        <f>SD!AB190</f>
        <v>0</v>
      </c>
      <c r="T191" s="51">
        <f t="shared" si="4"/>
        <v>0</v>
      </c>
      <c r="U191" s="51">
        <f t="shared" si="5"/>
        <v>0</v>
      </c>
    </row>
    <row r="192" spans="1:21" customFormat="1">
      <c r="A192" s="51">
        <f>SD!C191</f>
        <v>0</v>
      </c>
      <c r="B192" s="46">
        <f>SD!A191</f>
        <v>0</v>
      </c>
      <c r="C192" s="46">
        <f>SD!B191</f>
        <v>0</v>
      </c>
      <c r="D192" s="46">
        <f>SD!C191</f>
        <v>0</v>
      </c>
      <c r="E192" s="42">
        <f>SD!D191</f>
        <v>0</v>
      </c>
      <c r="F192" s="43">
        <f>SD!E191</f>
        <v>0</v>
      </c>
      <c r="G192" s="43">
        <f>SD!F191</f>
        <v>0</v>
      </c>
      <c r="H192" s="43">
        <f>SD!G191</f>
        <v>0</v>
      </c>
      <c r="I192" s="43">
        <f>SD!H191</f>
        <v>0</v>
      </c>
      <c r="J192" s="43">
        <f>SD!I191</f>
        <v>0</v>
      </c>
      <c r="K192" s="43">
        <f>SD!O191</f>
        <v>0</v>
      </c>
      <c r="L192" s="52"/>
      <c r="M192" s="56"/>
      <c r="N192" s="54">
        <f>SD!R191</f>
        <v>0</v>
      </c>
      <c r="O192" s="55">
        <f>SD!S191</f>
        <v>0</v>
      </c>
      <c r="P192" s="44">
        <f>SD!T191</f>
        <v>0</v>
      </c>
      <c r="Q192" s="55">
        <f>SD!V191</f>
        <v>0</v>
      </c>
      <c r="R192" s="55">
        <f>SD!W191</f>
        <v>0</v>
      </c>
      <c r="S192" s="55">
        <f>SD!AB191</f>
        <v>0</v>
      </c>
      <c r="T192" s="51">
        <f t="shared" si="4"/>
        <v>0</v>
      </c>
      <c r="U192" s="51">
        <f t="shared" si="5"/>
        <v>0</v>
      </c>
    </row>
    <row r="193" spans="1:21" customFormat="1">
      <c r="A193" s="51">
        <f>SD!C192</f>
        <v>0</v>
      </c>
      <c r="B193" s="46">
        <f>SD!A192</f>
        <v>0</v>
      </c>
      <c r="C193" s="46">
        <f>SD!B192</f>
        <v>0</v>
      </c>
      <c r="D193" s="46">
        <f>SD!C192</f>
        <v>0</v>
      </c>
      <c r="E193" s="42">
        <f>SD!D192</f>
        <v>0</v>
      </c>
      <c r="F193" s="43">
        <f>SD!E192</f>
        <v>0</v>
      </c>
      <c r="G193" s="43">
        <f>SD!F192</f>
        <v>0</v>
      </c>
      <c r="H193" s="43">
        <f>SD!G192</f>
        <v>0</v>
      </c>
      <c r="I193" s="43">
        <f>SD!H192</f>
        <v>0</v>
      </c>
      <c r="J193" s="43">
        <f>SD!I192</f>
        <v>0</v>
      </c>
      <c r="K193" s="43">
        <f>SD!O192</f>
        <v>0</v>
      </c>
      <c r="L193" s="52"/>
      <c r="M193" s="56"/>
      <c r="N193" s="54">
        <f>SD!R192</f>
        <v>0</v>
      </c>
      <c r="O193" s="55">
        <f>SD!S192</f>
        <v>0</v>
      </c>
      <c r="P193" s="44">
        <f>SD!T192</f>
        <v>0</v>
      </c>
      <c r="Q193" s="55">
        <f>SD!V192</f>
        <v>0</v>
      </c>
      <c r="R193" s="55">
        <f>SD!W192</f>
        <v>0</v>
      </c>
      <c r="S193" s="55">
        <f>SD!AB192</f>
        <v>0</v>
      </c>
      <c r="T193" s="51">
        <f t="shared" si="4"/>
        <v>0</v>
      </c>
      <c r="U193" s="51">
        <f t="shared" si="5"/>
        <v>0</v>
      </c>
    </row>
    <row r="194" spans="1:21" customFormat="1">
      <c r="A194" s="51">
        <f>SD!C193</f>
        <v>0</v>
      </c>
      <c r="B194" s="46">
        <f>SD!A193</f>
        <v>0</v>
      </c>
      <c r="C194" s="46">
        <f>SD!B193</f>
        <v>0</v>
      </c>
      <c r="D194" s="46">
        <f>SD!C193</f>
        <v>0</v>
      </c>
      <c r="E194" s="42">
        <f>SD!D193</f>
        <v>0</v>
      </c>
      <c r="F194" s="43">
        <f>SD!E193</f>
        <v>0</v>
      </c>
      <c r="G194" s="43">
        <f>SD!F193</f>
        <v>0</v>
      </c>
      <c r="H194" s="43">
        <f>SD!G193</f>
        <v>0</v>
      </c>
      <c r="I194" s="43">
        <f>SD!H193</f>
        <v>0</v>
      </c>
      <c r="J194" s="43">
        <f>SD!I193</f>
        <v>0</v>
      </c>
      <c r="K194" s="43">
        <f>SD!O193</f>
        <v>0</v>
      </c>
      <c r="L194" s="52"/>
      <c r="M194" s="56"/>
      <c r="N194" s="54">
        <f>SD!R193</f>
        <v>0</v>
      </c>
      <c r="O194" s="55">
        <f>SD!S193</f>
        <v>0</v>
      </c>
      <c r="P194" s="44">
        <f>SD!T193</f>
        <v>0</v>
      </c>
      <c r="Q194" s="55">
        <f>SD!V193</f>
        <v>0</v>
      </c>
      <c r="R194" s="55">
        <f>SD!W193</f>
        <v>0</v>
      </c>
      <c r="S194" s="55">
        <f>SD!AB193</f>
        <v>0</v>
      </c>
      <c r="T194" s="51">
        <f t="shared" si="4"/>
        <v>0</v>
      </c>
      <c r="U194" s="51">
        <f t="shared" si="5"/>
        <v>0</v>
      </c>
    </row>
    <row r="195" spans="1:21" customFormat="1">
      <c r="A195" s="51">
        <f>SD!C194</f>
        <v>0</v>
      </c>
      <c r="B195" s="46">
        <f>SD!A194</f>
        <v>0</v>
      </c>
      <c r="C195" s="46">
        <f>SD!B194</f>
        <v>0</v>
      </c>
      <c r="D195" s="46">
        <f>SD!C194</f>
        <v>0</v>
      </c>
      <c r="E195" s="42">
        <f>SD!D194</f>
        <v>0</v>
      </c>
      <c r="F195" s="43">
        <f>SD!E194</f>
        <v>0</v>
      </c>
      <c r="G195" s="43">
        <f>SD!F194</f>
        <v>0</v>
      </c>
      <c r="H195" s="43">
        <f>SD!G194</f>
        <v>0</v>
      </c>
      <c r="I195" s="43">
        <f>SD!H194</f>
        <v>0</v>
      </c>
      <c r="J195" s="43">
        <f>SD!I194</f>
        <v>0</v>
      </c>
      <c r="K195" s="43">
        <f>SD!O194</f>
        <v>0</v>
      </c>
      <c r="L195" s="52"/>
      <c r="M195" s="56"/>
      <c r="N195" s="54">
        <f>SD!R194</f>
        <v>0</v>
      </c>
      <c r="O195" s="55">
        <f>SD!S194</f>
        <v>0</v>
      </c>
      <c r="P195" s="44">
        <f>SD!T194</f>
        <v>0</v>
      </c>
      <c r="Q195" s="55">
        <f>SD!V194</f>
        <v>0</v>
      </c>
      <c r="R195" s="55">
        <f>SD!W194</f>
        <v>0</v>
      </c>
      <c r="S195" s="55">
        <f>SD!AB194</f>
        <v>0</v>
      </c>
      <c r="T195" s="51">
        <f t="shared" si="4"/>
        <v>0</v>
      </c>
      <c r="U195" s="51">
        <f t="shared" si="5"/>
        <v>0</v>
      </c>
    </row>
    <row r="196" spans="1:21" customFormat="1">
      <c r="A196" s="51">
        <f>SD!C195</f>
        <v>0</v>
      </c>
      <c r="B196" s="46">
        <f>SD!A195</f>
        <v>0</v>
      </c>
      <c r="C196" s="46">
        <f>SD!B195</f>
        <v>0</v>
      </c>
      <c r="D196" s="46">
        <f>SD!C195</f>
        <v>0</v>
      </c>
      <c r="E196" s="42">
        <f>SD!D195</f>
        <v>0</v>
      </c>
      <c r="F196" s="43">
        <f>SD!E195</f>
        <v>0</v>
      </c>
      <c r="G196" s="43">
        <f>SD!F195</f>
        <v>0</v>
      </c>
      <c r="H196" s="43">
        <f>SD!G195</f>
        <v>0</v>
      </c>
      <c r="I196" s="43">
        <f>SD!H195</f>
        <v>0</v>
      </c>
      <c r="J196" s="43">
        <f>SD!I195</f>
        <v>0</v>
      </c>
      <c r="K196" s="43">
        <f>SD!O195</f>
        <v>0</v>
      </c>
      <c r="L196" s="52"/>
      <c r="M196" s="56"/>
      <c r="N196" s="54">
        <f>SD!R195</f>
        <v>0</v>
      </c>
      <c r="O196" s="55">
        <f>SD!S195</f>
        <v>0</v>
      </c>
      <c r="P196" s="44">
        <f>SD!T195</f>
        <v>0</v>
      </c>
      <c r="Q196" s="55">
        <f>SD!V195</f>
        <v>0</v>
      </c>
      <c r="R196" s="55">
        <f>SD!W195</f>
        <v>0</v>
      </c>
      <c r="S196" s="55">
        <f>SD!AB195</f>
        <v>0</v>
      </c>
      <c r="T196" s="51">
        <f t="shared" ref="T196:T259" si="6">B196</f>
        <v>0</v>
      </c>
      <c r="U196" s="51">
        <f t="shared" ref="U196:U259" si="7">C196</f>
        <v>0</v>
      </c>
    </row>
    <row r="197" spans="1:21" customFormat="1">
      <c r="A197" s="51">
        <f>SD!C196</f>
        <v>0</v>
      </c>
      <c r="B197" s="46">
        <f>SD!A196</f>
        <v>0</v>
      </c>
      <c r="C197" s="46">
        <f>SD!B196</f>
        <v>0</v>
      </c>
      <c r="D197" s="46">
        <f>SD!C196</f>
        <v>0</v>
      </c>
      <c r="E197" s="42">
        <f>SD!D196</f>
        <v>0</v>
      </c>
      <c r="F197" s="43">
        <f>SD!E196</f>
        <v>0</v>
      </c>
      <c r="G197" s="43">
        <f>SD!F196</f>
        <v>0</v>
      </c>
      <c r="H197" s="43">
        <f>SD!G196</f>
        <v>0</v>
      </c>
      <c r="I197" s="43">
        <f>SD!H196</f>
        <v>0</v>
      </c>
      <c r="J197" s="43">
        <f>SD!I196</f>
        <v>0</v>
      </c>
      <c r="K197" s="43">
        <f>SD!O196</f>
        <v>0</v>
      </c>
      <c r="L197" s="52"/>
      <c r="M197" s="56"/>
      <c r="N197" s="54">
        <f>SD!R196</f>
        <v>0</v>
      </c>
      <c r="O197" s="55">
        <f>SD!S196</f>
        <v>0</v>
      </c>
      <c r="P197" s="44">
        <f>SD!T196</f>
        <v>0</v>
      </c>
      <c r="Q197" s="55">
        <f>SD!V196</f>
        <v>0</v>
      </c>
      <c r="R197" s="55">
        <f>SD!W196</f>
        <v>0</v>
      </c>
      <c r="S197" s="55">
        <f>SD!AB196</f>
        <v>0</v>
      </c>
      <c r="T197" s="51">
        <f t="shared" si="6"/>
        <v>0</v>
      </c>
      <c r="U197" s="51">
        <f t="shared" si="7"/>
        <v>0</v>
      </c>
    </row>
    <row r="198" spans="1:21" customFormat="1">
      <c r="A198" s="51">
        <f>SD!C197</f>
        <v>0</v>
      </c>
      <c r="B198" s="46">
        <f>SD!A197</f>
        <v>0</v>
      </c>
      <c r="C198" s="46">
        <f>SD!B197</f>
        <v>0</v>
      </c>
      <c r="D198" s="46">
        <f>SD!C197</f>
        <v>0</v>
      </c>
      <c r="E198" s="42">
        <f>SD!D197</f>
        <v>0</v>
      </c>
      <c r="F198" s="43">
        <f>SD!E197</f>
        <v>0</v>
      </c>
      <c r="G198" s="43">
        <f>SD!F197</f>
        <v>0</v>
      </c>
      <c r="H198" s="43">
        <f>SD!G197</f>
        <v>0</v>
      </c>
      <c r="I198" s="43">
        <f>SD!H197</f>
        <v>0</v>
      </c>
      <c r="J198" s="43">
        <f>SD!I197</f>
        <v>0</v>
      </c>
      <c r="K198" s="43">
        <f>SD!O197</f>
        <v>0</v>
      </c>
      <c r="L198" s="52"/>
      <c r="M198" s="56"/>
      <c r="N198" s="54">
        <f>SD!R197</f>
        <v>0</v>
      </c>
      <c r="O198" s="55">
        <f>SD!S197</f>
        <v>0</v>
      </c>
      <c r="P198" s="44">
        <f>SD!T197</f>
        <v>0</v>
      </c>
      <c r="Q198" s="55">
        <f>SD!V197</f>
        <v>0</v>
      </c>
      <c r="R198" s="55">
        <f>SD!W197</f>
        <v>0</v>
      </c>
      <c r="S198" s="55">
        <f>SD!AB197</f>
        <v>0</v>
      </c>
      <c r="T198" s="51">
        <f t="shared" si="6"/>
        <v>0</v>
      </c>
      <c r="U198" s="51">
        <f t="shared" si="7"/>
        <v>0</v>
      </c>
    </row>
    <row r="199" spans="1:21" customFormat="1">
      <c r="A199" s="51">
        <f>SD!C198</f>
        <v>0</v>
      </c>
      <c r="B199" s="46">
        <f>SD!A198</f>
        <v>0</v>
      </c>
      <c r="C199" s="46">
        <f>SD!B198</f>
        <v>0</v>
      </c>
      <c r="D199" s="46">
        <f>SD!C198</f>
        <v>0</v>
      </c>
      <c r="E199" s="42">
        <f>SD!D198</f>
        <v>0</v>
      </c>
      <c r="F199" s="43">
        <f>SD!E198</f>
        <v>0</v>
      </c>
      <c r="G199" s="43">
        <f>SD!F198</f>
        <v>0</v>
      </c>
      <c r="H199" s="43">
        <f>SD!G198</f>
        <v>0</v>
      </c>
      <c r="I199" s="43">
        <f>SD!H198</f>
        <v>0</v>
      </c>
      <c r="J199" s="43">
        <f>SD!I198</f>
        <v>0</v>
      </c>
      <c r="K199" s="43">
        <f>SD!O198</f>
        <v>0</v>
      </c>
      <c r="L199" s="52"/>
      <c r="M199" s="56"/>
      <c r="N199" s="54">
        <f>SD!R198</f>
        <v>0</v>
      </c>
      <c r="O199" s="55">
        <f>SD!S198</f>
        <v>0</v>
      </c>
      <c r="P199" s="44">
        <f>SD!T198</f>
        <v>0</v>
      </c>
      <c r="Q199" s="55">
        <f>SD!V198</f>
        <v>0</v>
      </c>
      <c r="R199" s="55">
        <f>SD!W198</f>
        <v>0</v>
      </c>
      <c r="S199" s="55">
        <f>SD!AB198</f>
        <v>0</v>
      </c>
      <c r="T199" s="51">
        <f t="shared" si="6"/>
        <v>0</v>
      </c>
      <c r="U199" s="51">
        <f t="shared" si="7"/>
        <v>0</v>
      </c>
    </row>
    <row r="200" spans="1:21" customFormat="1">
      <c r="A200" s="51">
        <f>SD!C199</f>
        <v>0</v>
      </c>
      <c r="B200" s="46">
        <f>SD!A199</f>
        <v>0</v>
      </c>
      <c r="C200" s="46">
        <f>SD!B199</f>
        <v>0</v>
      </c>
      <c r="D200" s="46">
        <f>SD!C199</f>
        <v>0</v>
      </c>
      <c r="E200" s="42">
        <f>SD!D199</f>
        <v>0</v>
      </c>
      <c r="F200" s="43">
        <f>SD!E199</f>
        <v>0</v>
      </c>
      <c r="G200" s="43">
        <f>SD!F199</f>
        <v>0</v>
      </c>
      <c r="H200" s="43">
        <f>SD!G199</f>
        <v>0</v>
      </c>
      <c r="I200" s="43">
        <f>SD!H199</f>
        <v>0</v>
      </c>
      <c r="J200" s="43">
        <f>SD!I199</f>
        <v>0</v>
      </c>
      <c r="K200" s="43">
        <f>SD!O199</f>
        <v>0</v>
      </c>
      <c r="L200" s="52"/>
      <c r="M200" s="56"/>
      <c r="N200" s="54">
        <f>SD!R199</f>
        <v>0</v>
      </c>
      <c r="O200" s="55">
        <f>SD!S199</f>
        <v>0</v>
      </c>
      <c r="P200" s="44">
        <f>SD!T199</f>
        <v>0</v>
      </c>
      <c r="Q200" s="55">
        <f>SD!V199</f>
        <v>0</v>
      </c>
      <c r="R200" s="55">
        <f>SD!W199</f>
        <v>0</v>
      </c>
      <c r="S200" s="55">
        <f>SD!AB199</f>
        <v>0</v>
      </c>
      <c r="T200" s="51">
        <f t="shared" si="6"/>
        <v>0</v>
      </c>
      <c r="U200" s="51">
        <f t="shared" si="7"/>
        <v>0</v>
      </c>
    </row>
    <row r="201" spans="1:21" customFormat="1">
      <c r="A201" s="51">
        <f>SD!C200</f>
        <v>0</v>
      </c>
      <c r="B201" s="46">
        <f>SD!A200</f>
        <v>0</v>
      </c>
      <c r="C201" s="46">
        <f>SD!B200</f>
        <v>0</v>
      </c>
      <c r="D201" s="46">
        <f>SD!C200</f>
        <v>0</v>
      </c>
      <c r="E201" s="42">
        <f>SD!D200</f>
        <v>0</v>
      </c>
      <c r="F201" s="43">
        <f>SD!E200</f>
        <v>0</v>
      </c>
      <c r="G201" s="43">
        <f>SD!F200</f>
        <v>0</v>
      </c>
      <c r="H201" s="43">
        <f>SD!G200</f>
        <v>0</v>
      </c>
      <c r="I201" s="43">
        <f>SD!H200</f>
        <v>0</v>
      </c>
      <c r="J201" s="43">
        <f>SD!I200</f>
        <v>0</v>
      </c>
      <c r="K201" s="43">
        <f>SD!O200</f>
        <v>0</v>
      </c>
      <c r="L201" s="52"/>
      <c r="M201" s="56"/>
      <c r="N201" s="54">
        <f>SD!R200</f>
        <v>0</v>
      </c>
      <c r="O201" s="55">
        <f>SD!S200</f>
        <v>0</v>
      </c>
      <c r="P201" s="44">
        <f>SD!T200</f>
        <v>0</v>
      </c>
      <c r="Q201" s="55">
        <f>SD!V200</f>
        <v>0</v>
      </c>
      <c r="R201" s="55">
        <f>SD!W200</f>
        <v>0</v>
      </c>
      <c r="S201" s="55">
        <f>SD!AB200</f>
        <v>0</v>
      </c>
      <c r="T201" s="51">
        <f t="shared" si="6"/>
        <v>0</v>
      </c>
      <c r="U201" s="51">
        <f t="shared" si="7"/>
        <v>0</v>
      </c>
    </row>
    <row r="202" spans="1:21" customFormat="1">
      <c r="A202" s="51">
        <f>SD!C201</f>
        <v>0</v>
      </c>
      <c r="B202" s="46">
        <f>SD!A201</f>
        <v>0</v>
      </c>
      <c r="C202" s="46">
        <f>SD!B201</f>
        <v>0</v>
      </c>
      <c r="D202" s="46">
        <f>SD!C201</f>
        <v>0</v>
      </c>
      <c r="E202" s="42">
        <f>SD!D201</f>
        <v>0</v>
      </c>
      <c r="F202" s="43">
        <f>SD!E201</f>
        <v>0</v>
      </c>
      <c r="G202" s="43">
        <f>SD!F201</f>
        <v>0</v>
      </c>
      <c r="H202" s="43">
        <f>SD!G201</f>
        <v>0</v>
      </c>
      <c r="I202" s="43">
        <f>SD!H201</f>
        <v>0</v>
      </c>
      <c r="J202" s="43">
        <f>SD!I201</f>
        <v>0</v>
      </c>
      <c r="K202" s="43">
        <f>SD!O201</f>
        <v>0</v>
      </c>
      <c r="L202" s="52"/>
      <c r="M202" s="56"/>
      <c r="N202" s="54">
        <f>SD!R201</f>
        <v>0</v>
      </c>
      <c r="O202" s="55">
        <f>SD!S201</f>
        <v>0</v>
      </c>
      <c r="P202" s="44">
        <f>SD!T201</f>
        <v>0</v>
      </c>
      <c r="Q202" s="55">
        <f>SD!V201</f>
        <v>0</v>
      </c>
      <c r="R202" s="55">
        <f>SD!W201</f>
        <v>0</v>
      </c>
      <c r="S202" s="55">
        <f>SD!AB201</f>
        <v>0</v>
      </c>
      <c r="T202" s="51">
        <f t="shared" si="6"/>
        <v>0</v>
      </c>
      <c r="U202" s="51">
        <f t="shared" si="7"/>
        <v>0</v>
      </c>
    </row>
    <row r="203" spans="1:21" customFormat="1">
      <c r="A203" s="51">
        <f>SD!C202</f>
        <v>0</v>
      </c>
      <c r="B203" s="46">
        <f>SD!A202</f>
        <v>0</v>
      </c>
      <c r="C203" s="46">
        <f>SD!B202</f>
        <v>0</v>
      </c>
      <c r="D203" s="46">
        <f>SD!C202</f>
        <v>0</v>
      </c>
      <c r="E203" s="42">
        <f>SD!D202</f>
        <v>0</v>
      </c>
      <c r="F203" s="43">
        <f>SD!E202</f>
        <v>0</v>
      </c>
      <c r="G203" s="43">
        <f>SD!F202</f>
        <v>0</v>
      </c>
      <c r="H203" s="43">
        <f>SD!G202</f>
        <v>0</v>
      </c>
      <c r="I203" s="43">
        <f>SD!H202</f>
        <v>0</v>
      </c>
      <c r="J203" s="43">
        <f>SD!I202</f>
        <v>0</v>
      </c>
      <c r="K203" s="43">
        <f>SD!O202</f>
        <v>0</v>
      </c>
      <c r="L203" s="52"/>
      <c r="M203" s="56"/>
      <c r="N203" s="54">
        <f>SD!R202</f>
        <v>0</v>
      </c>
      <c r="O203" s="55">
        <f>SD!S202</f>
        <v>0</v>
      </c>
      <c r="P203" s="44">
        <f>SD!T202</f>
        <v>0</v>
      </c>
      <c r="Q203" s="55">
        <f>SD!V202</f>
        <v>0</v>
      </c>
      <c r="R203" s="55">
        <f>SD!W202</f>
        <v>0</v>
      </c>
      <c r="S203" s="55">
        <f>SD!AB202</f>
        <v>0</v>
      </c>
      <c r="T203" s="51">
        <f t="shared" si="6"/>
        <v>0</v>
      </c>
      <c r="U203" s="51">
        <f t="shared" si="7"/>
        <v>0</v>
      </c>
    </row>
    <row r="204" spans="1:21" customFormat="1">
      <c r="A204" s="51">
        <f>SD!C203</f>
        <v>0</v>
      </c>
      <c r="B204" s="46">
        <f>SD!A203</f>
        <v>0</v>
      </c>
      <c r="C204" s="46">
        <f>SD!B203</f>
        <v>0</v>
      </c>
      <c r="D204" s="46">
        <f>SD!C203</f>
        <v>0</v>
      </c>
      <c r="E204" s="42">
        <f>SD!D203</f>
        <v>0</v>
      </c>
      <c r="F204" s="43">
        <f>SD!E203</f>
        <v>0</v>
      </c>
      <c r="G204" s="43">
        <f>SD!F203</f>
        <v>0</v>
      </c>
      <c r="H204" s="43">
        <f>SD!G203</f>
        <v>0</v>
      </c>
      <c r="I204" s="43">
        <f>SD!H203</f>
        <v>0</v>
      </c>
      <c r="J204" s="43">
        <f>SD!I203</f>
        <v>0</v>
      </c>
      <c r="K204" s="43">
        <f>SD!O203</f>
        <v>0</v>
      </c>
      <c r="L204" s="52"/>
      <c r="M204" s="56"/>
      <c r="N204" s="54">
        <f>SD!R203</f>
        <v>0</v>
      </c>
      <c r="O204" s="55">
        <f>SD!S203</f>
        <v>0</v>
      </c>
      <c r="P204" s="44">
        <f>SD!T203</f>
        <v>0</v>
      </c>
      <c r="Q204" s="55">
        <f>SD!V203</f>
        <v>0</v>
      </c>
      <c r="R204" s="55">
        <f>SD!W203</f>
        <v>0</v>
      </c>
      <c r="S204" s="55">
        <f>SD!AB203</f>
        <v>0</v>
      </c>
      <c r="T204" s="51">
        <f t="shared" si="6"/>
        <v>0</v>
      </c>
      <c r="U204" s="51">
        <f t="shared" si="7"/>
        <v>0</v>
      </c>
    </row>
    <row r="205" spans="1:21" customFormat="1">
      <c r="A205" s="51">
        <f>SD!C204</f>
        <v>0</v>
      </c>
      <c r="B205" s="46">
        <f>SD!A204</f>
        <v>0</v>
      </c>
      <c r="C205" s="46">
        <f>SD!B204</f>
        <v>0</v>
      </c>
      <c r="D205" s="46">
        <f>SD!C204</f>
        <v>0</v>
      </c>
      <c r="E205" s="42">
        <f>SD!D204</f>
        <v>0</v>
      </c>
      <c r="F205" s="43">
        <f>SD!E204</f>
        <v>0</v>
      </c>
      <c r="G205" s="43">
        <f>SD!F204</f>
        <v>0</v>
      </c>
      <c r="H205" s="43">
        <f>SD!G204</f>
        <v>0</v>
      </c>
      <c r="I205" s="43">
        <f>SD!H204</f>
        <v>0</v>
      </c>
      <c r="J205" s="43">
        <f>SD!I204</f>
        <v>0</v>
      </c>
      <c r="K205" s="43">
        <f>SD!O204</f>
        <v>0</v>
      </c>
      <c r="L205" s="52"/>
      <c r="M205" s="56"/>
      <c r="N205" s="54">
        <f>SD!R204</f>
        <v>0</v>
      </c>
      <c r="O205" s="55">
        <f>SD!S204</f>
        <v>0</v>
      </c>
      <c r="P205" s="44">
        <f>SD!T204</f>
        <v>0</v>
      </c>
      <c r="Q205" s="55">
        <f>SD!V204</f>
        <v>0</v>
      </c>
      <c r="R205" s="55">
        <f>SD!W204</f>
        <v>0</v>
      </c>
      <c r="S205" s="55">
        <f>SD!AB204</f>
        <v>0</v>
      </c>
      <c r="T205" s="51">
        <f t="shared" si="6"/>
        <v>0</v>
      </c>
      <c r="U205" s="51">
        <f t="shared" si="7"/>
        <v>0</v>
      </c>
    </row>
    <row r="206" spans="1:21" customFormat="1">
      <c r="A206" s="51">
        <f>SD!C205</f>
        <v>0</v>
      </c>
      <c r="B206" s="46">
        <f>SD!A205</f>
        <v>0</v>
      </c>
      <c r="C206" s="46">
        <f>SD!B205</f>
        <v>0</v>
      </c>
      <c r="D206" s="46">
        <f>SD!C205</f>
        <v>0</v>
      </c>
      <c r="E206" s="42">
        <f>SD!D205</f>
        <v>0</v>
      </c>
      <c r="F206" s="43">
        <f>SD!E205</f>
        <v>0</v>
      </c>
      <c r="G206" s="43">
        <f>SD!F205</f>
        <v>0</v>
      </c>
      <c r="H206" s="43">
        <f>SD!G205</f>
        <v>0</v>
      </c>
      <c r="I206" s="43">
        <f>SD!H205</f>
        <v>0</v>
      </c>
      <c r="J206" s="43">
        <f>SD!I205</f>
        <v>0</v>
      </c>
      <c r="K206" s="43">
        <f>SD!O205</f>
        <v>0</v>
      </c>
      <c r="L206" s="52"/>
      <c r="M206" s="56"/>
      <c r="N206" s="54">
        <f>SD!R205</f>
        <v>0</v>
      </c>
      <c r="O206" s="55">
        <f>SD!S205</f>
        <v>0</v>
      </c>
      <c r="P206" s="44">
        <f>SD!T205</f>
        <v>0</v>
      </c>
      <c r="Q206" s="55">
        <f>SD!V205</f>
        <v>0</v>
      </c>
      <c r="R206" s="55">
        <f>SD!W205</f>
        <v>0</v>
      </c>
      <c r="S206" s="55">
        <f>SD!AB205</f>
        <v>0</v>
      </c>
      <c r="T206" s="51">
        <f t="shared" si="6"/>
        <v>0</v>
      </c>
      <c r="U206" s="51">
        <f t="shared" si="7"/>
        <v>0</v>
      </c>
    </row>
    <row r="207" spans="1:21" customFormat="1">
      <c r="A207" s="51">
        <f>SD!C206</f>
        <v>0</v>
      </c>
      <c r="B207" s="46">
        <f>SD!A206</f>
        <v>0</v>
      </c>
      <c r="C207" s="46">
        <f>SD!B206</f>
        <v>0</v>
      </c>
      <c r="D207" s="46">
        <f>SD!C206</f>
        <v>0</v>
      </c>
      <c r="E207" s="42">
        <f>SD!D206</f>
        <v>0</v>
      </c>
      <c r="F207" s="43">
        <f>SD!E206</f>
        <v>0</v>
      </c>
      <c r="G207" s="43">
        <f>SD!F206</f>
        <v>0</v>
      </c>
      <c r="H207" s="43">
        <f>SD!G206</f>
        <v>0</v>
      </c>
      <c r="I207" s="43">
        <f>SD!H206</f>
        <v>0</v>
      </c>
      <c r="J207" s="43">
        <f>SD!I206</f>
        <v>0</v>
      </c>
      <c r="K207" s="43">
        <f>SD!O206</f>
        <v>0</v>
      </c>
      <c r="L207" s="52"/>
      <c r="M207" s="56"/>
      <c r="N207" s="54">
        <f>SD!R206</f>
        <v>0</v>
      </c>
      <c r="O207" s="55">
        <f>SD!S206</f>
        <v>0</v>
      </c>
      <c r="P207" s="44">
        <f>SD!T206</f>
        <v>0</v>
      </c>
      <c r="Q207" s="55">
        <f>SD!V206</f>
        <v>0</v>
      </c>
      <c r="R207" s="55">
        <f>SD!W206</f>
        <v>0</v>
      </c>
      <c r="S207" s="55">
        <f>SD!AB206</f>
        <v>0</v>
      </c>
      <c r="T207" s="51">
        <f t="shared" si="6"/>
        <v>0</v>
      </c>
      <c r="U207" s="51">
        <f t="shared" si="7"/>
        <v>0</v>
      </c>
    </row>
    <row r="208" spans="1:21" customFormat="1">
      <c r="A208" s="51">
        <f>SD!C207</f>
        <v>0</v>
      </c>
      <c r="B208" s="46">
        <f>SD!A207</f>
        <v>0</v>
      </c>
      <c r="C208" s="46">
        <f>SD!B207</f>
        <v>0</v>
      </c>
      <c r="D208" s="46">
        <f>SD!C207</f>
        <v>0</v>
      </c>
      <c r="E208" s="42">
        <f>SD!D207</f>
        <v>0</v>
      </c>
      <c r="F208" s="43">
        <f>SD!E207</f>
        <v>0</v>
      </c>
      <c r="G208" s="43">
        <f>SD!F207</f>
        <v>0</v>
      </c>
      <c r="H208" s="43">
        <f>SD!G207</f>
        <v>0</v>
      </c>
      <c r="I208" s="43">
        <f>SD!H207</f>
        <v>0</v>
      </c>
      <c r="J208" s="43">
        <f>SD!I207</f>
        <v>0</v>
      </c>
      <c r="K208" s="43">
        <f>SD!O207</f>
        <v>0</v>
      </c>
      <c r="L208" s="52"/>
      <c r="M208" s="56"/>
      <c r="N208" s="54">
        <f>SD!R207</f>
        <v>0</v>
      </c>
      <c r="O208" s="55">
        <f>SD!S207</f>
        <v>0</v>
      </c>
      <c r="P208" s="44">
        <f>SD!T207</f>
        <v>0</v>
      </c>
      <c r="Q208" s="55">
        <f>SD!V207</f>
        <v>0</v>
      </c>
      <c r="R208" s="55">
        <f>SD!W207</f>
        <v>0</v>
      </c>
      <c r="S208" s="55">
        <f>SD!AB207</f>
        <v>0</v>
      </c>
      <c r="T208" s="51">
        <f t="shared" si="6"/>
        <v>0</v>
      </c>
      <c r="U208" s="51">
        <f t="shared" si="7"/>
        <v>0</v>
      </c>
    </row>
    <row r="209" spans="1:21" customFormat="1">
      <c r="A209" s="51">
        <f>SD!C208</f>
        <v>0</v>
      </c>
      <c r="B209" s="46">
        <f>SD!A208</f>
        <v>0</v>
      </c>
      <c r="C209" s="46">
        <f>SD!B208</f>
        <v>0</v>
      </c>
      <c r="D209" s="46">
        <f>SD!C208</f>
        <v>0</v>
      </c>
      <c r="E209" s="42">
        <f>SD!D208</f>
        <v>0</v>
      </c>
      <c r="F209" s="43">
        <f>SD!E208</f>
        <v>0</v>
      </c>
      <c r="G209" s="43">
        <f>SD!F208</f>
        <v>0</v>
      </c>
      <c r="H209" s="43">
        <f>SD!G208</f>
        <v>0</v>
      </c>
      <c r="I209" s="43">
        <f>SD!H208</f>
        <v>0</v>
      </c>
      <c r="J209" s="43">
        <f>SD!I208</f>
        <v>0</v>
      </c>
      <c r="K209" s="43">
        <f>SD!O208</f>
        <v>0</v>
      </c>
      <c r="L209" s="52"/>
      <c r="M209" s="56"/>
      <c r="N209" s="54">
        <f>SD!R208</f>
        <v>0</v>
      </c>
      <c r="O209" s="55">
        <f>SD!S208</f>
        <v>0</v>
      </c>
      <c r="P209" s="44">
        <f>SD!T208</f>
        <v>0</v>
      </c>
      <c r="Q209" s="55">
        <f>SD!V208</f>
        <v>0</v>
      </c>
      <c r="R209" s="55">
        <f>SD!W208</f>
        <v>0</v>
      </c>
      <c r="S209" s="55">
        <f>SD!AB208</f>
        <v>0</v>
      </c>
      <c r="T209" s="51">
        <f t="shared" si="6"/>
        <v>0</v>
      </c>
      <c r="U209" s="51">
        <f t="shared" si="7"/>
        <v>0</v>
      </c>
    </row>
    <row r="210" spans="1:21" customFormat="1">
      <c r="A210" s="51">
        <f>SD!C209</f>
        <v>0</v>
      </c>
      <c r="B210" s="46">
        <f>SD!A209</f>
        <v>0</v>
      </c>
      <c r="C210" s="46">
        <f>SD!B209</f>
        <v>0</v>
      </c>
      <c r="D210" s="46">
        <f>SD!C209</f>
        <v>0</v>
      </c>
      <c r="E210" s="42">
        <f>SD!D209</f>
        <v>0</v>
      </c>
      <c r="F210" s="43">
        <f>SD!E209</f>
        <v>0</v>
      </c>
      <c r="G210" s="43">
        <f>SD!F209</f>
        <v>0</v>
      </c>
      <c r="H210" s="43">
        <f>SD!G209</f>
        <v>0</v>
      </c>
      <c r="I210" s="43">
        <f>SD!H209</f>
        <v>0</v>
      </c>
      <c r="J210" s="43">
        <f>SD!I209</f>
        <v>0</v>
      </c>
      <c r="K210" s="43">
        <f>SD!O209</f>
        <v>0</v>
      </c>
      <c r="L210" s="52"/>
      <c r="M210" s="56"/>
      <c r="N210" s="54">
        <f>SD!R209</f>
        <v>0</v>
      </c>
      <c r="O210" s="55">
        <f>SD!S209</f>
        <v>0</v>
      </c>
      <c r="P210" s="44">
        <f>SD!T209</f>
        <v>0</v>
      </c>
      <c r="Q210" s="55">
        <f>SD!V209</f>
        <v>0</v>
      </c>
      <c r="R210" s="55">
        <f>SD!W209</f>
        <v>0</v>
      </c>
      <c r="S210" s="55">
        <f>SD!AB209</f>
        <v>0</v>
      </c>
      <c r="T210" s="51">
        <f t="shared" si="6"/>
        <v>0</v>
      </c>
      <c r="U210" s="51">
        <f t="shared" si="7"/>
        <v>0</v>
      </c>
    </row>
    <row r="211" spans="1:21" customFormat="1">
      <c r="A211" s="51">
        <f>SD!C210</f>
        <v>0</v>
      </c>
      <c r="B211" s="46">
        <f>SD!A210</f>
        <v>0</v>
      </c>
      <c r="C211" s="46">
        <f>SD!B210</f>
        <v>0</v>
      </c>
      <c r="D211" s="46">
        <f>SD!C210</f>
        <v>0</v>
      </c>
      <c r="E211" s="42">
        <f>SD!D210</f>
        <v>0</v>
      </c>
      <c r="F211" s="43">
        <f>SD!E210</f>
        <v>0</v>
      </c>
      <c r="G211" s="43">
        <f>SD!F210</f>
        <v>0</v>
      </c>
      <c r="H211" s="43">
        <f>SD!G210</f>
        <v>0</v>
      </c>
      <c r="I211" s="43">
        <f>SD!H210</f>
        <v>0</v>
      </c>
      <c r="J211" s="43">
        <f>SD!I210</f>
        <v>0</v>
      </c>
      <c r="K211" s="43">
        <f>SD!O210</f>
        <v>0</v>
      </c>
      <c r="L211" s="52"/>
      <c r="M211" s="56"/>
      <c r="N211" s="54">
        <f>SD!R210</f>
        <v>0</v>
      </c>
      <c r="O211" s="55">
        <f>SD!S210</f>
        <v>0</v>
      </c>
      <c r="P211" s="44">
        <f>SD!T210</f>
        <v>0</v>
      </c>
      <c r="Q211" s="55">
        <f>SD!V210</f>
        <v>0</v>
      </c>
      <c r="R211" s="55">
        <f>SD!W210</f>
        <v>0</v>
      </c>
      <c r="S211" s="55">
        <f>SD!AB210</f>
        <v>0</v>
      </c>
      <c r="T211" s="51">
        <f t="shared" si="6"/>
        <v>0</v>
      </c>
      <c r="U211" s="51">
        <f t="shared" si="7"/>
        <v>0</v>
      </c>
    </row>
    <row r="212" spans="1:21" customFormat="1">
      <c r="A212" s="51">
        <f>SD!C211</f>
        <v>0</v>
      </c>
      <c r="B212" s="46">
        <f>SD!A211</f>
        <v>0</v>
      </c>
      <c r="C212" s="46">
        <f>SD!B211</f>
        <v>0</v>
      </c>
      <c r="D212" s="46">
        <f>SD!C211</f>
        <v>0</v>
      </c>
      <c r="E212" s="42">
        <f>SD!D211</f>
        <v>0</v>
      </c>
      <c r="F212" s="43">
        <f>SD!E211</f>
        <v>0</v>
      </c>
      <c r="G212" s="43">
        <f>SD!F211</f>
        <v>0</v>
      </c>
      <c r="H212" s="43">
        <f>SD!G211</f>
        <v>0</v>
      </c>
      <c r="I212" s="43">
        <f>SD!H211</f>
        <v>0</v>
      </c>
      <c r="J212" s="43">
        <f>SD!I211</f>
        <v>0</v>
      </c>
      <c r="K212" s="43">
        <f>SD!O211</f>
        <v>0</v>
      </c>
      <c r="L212" s="52"/>
      <c r="M212" s="56"/>
      <c r="N212" s="54">
        <f>SD!R211</f>
        <v>0</v>
      </c>
      <c r="O212" s="55">
        <f>SD!S211</f>
        <v>0</v>
      </c>
      <c r="P212" s="44">
        <f>SD!T211</f>
        <v>0</v>
      </c>
      <c r="Q212" s="55">
        <f>SD!V211</f>
        <v>0</v>
      </c>
      <c r="R212" s="55">
        <f>SD!W211</f>
        <v>0</v>
      </c>
      <c r="S212" s="55">
        <f>SD!AB211</f>
        <v>0</v>
      </c>
      <c r="T212" s="51">
        <f t="shared" si="6"/>
        <v>0</v>
      </c>
      <c r="U212" s="51">
        <f t="shared" si="7"/>
        <v>0</v>
      </c>
    </row>
    <row r="213" spans="1:21" customFormat="1">
      <c r="A213" s="51">
        <f>SD!C212</f>
        <v>0</v>
      </c>
      <c r="B213" s="46">
        <f>SD!A212</f>
        <v>0</v>
      </c>
      <c r="C213" s="46">
        <f>SD!B212</f>
        <v>0</v>
      </c>
      <c r="D213" s="46">
        <f>SD!C212</f>
        <v>0</v>
      </c>
      <c r="E213" s="42">
        <f>SD!D212</f>
        <v>0</v>
      </c>
      <c r="F213" s="43">
        <f>SD!E212</f>
        <v>0</v>
      </c>
      <c r="G213" s="43">
        <f>SD!F212</f>
        <v>0</v>
      </c>
      <c r="H213" s="43">
        <f>SD!G212</f>
        <v>0</v>
      </c>
      <c r="I213" s="43">
        <f>SD!H212</f>
        <v>0</v>
      </c>
      <c r="J213" s="43">
        <f>SD!I212</f>
        <v>0</v>
      </c>
      <c r="K213" s="43">
        <f>SD!O212</f>
        <v>0</v>
      </c>
      <c r="L213" s="52"/>
      <c r="M213" s="56"/>
      <c r="N213" s="54">
        <f>SD!R212</f>
        <v>0</v>
      </c>
      <c r="O213" s="55">
        <f>SD!S212</f>
        <v>0</v>
      </c>
      <c r="P213" s="44">
        <f>SD!T212</f>
        <v>0</v>
      </c>
      <c r="Q213" s="55">
        <f>SD!V212</f>
        <v>0</v>
      </c>
      <c r="R213" s="55">
        <f>SD!W212</f>
        <v>0</v>
      </c>
      <c r="S213" s="55">
        <f>SD!AB212</f>
        <v>0</v>
      </c>
      <c r="T213" s="51">
        <f t="shared" si="6"/>
        <v>0</v>
      </c>
      <c r="U213" s="51">
        <f t="shared" si="7"/>
        <v>0</v>
      </c>
    </row>
    <row r="214" spans="1:21" customFormat="1">
      <c r="A214" s="51">
        <f>SD!C213</f>
        <v>0</v>
      </c>
      <c r="B214" s="46">
        <f>SD!A213</f>
        <v>0</v>
      </c>
      <c r="C214" s="46">
        <f>SD!B213</f>
        <v>0</v>
      </c>
      <c r="D214" s="46">
        <f>SD!C213</f>
        <v>0</v>
      </c>
      <c r="E214" s="42">
        <f>SD!D213</f>
        <v>0</v>
      </c>
      <c r="F214" s="43">
        <f>SD!E213</f>
        <v>0</v>
      </c>
      <c r="G214" s="43">
        <f>SD!F213</f>
        <v>0</v>
      </c>
      <c r="H214" s="43">
        <f>SD!G213</f>
        <v>0</v>
      </c>
      <c r="I214" s="43">
        <f>SD!H213</f>
        <v>0</v>
      </c>
      <c r="J214" s="43">
        <f>SD!I213</f>
        <v>0</v>
      </c>
      <c r="K214" s="43">
        <f>SD!O213</f>
        <v>0</v>
      </c>
      <c r="L214" s="52"/>
      <c r="M214" s="56"/>
      <c r="N214" s="54">
        <f>SD!R213</f>
        <v>0</v>
      </c>
      <c r="O214" s="55">
        <f>SD!S213</f>
        <v>0</v>
      </c>
      <c r="P214" s="44">
        <f>SD!T213</f>
        <v>0</v>
      </c>
      <c r="Q214" s="55">
        <f>SD!V213</f>
        <v>0</v>
      </c>
      <c r="R214" s="55">
        <f>SD!W213</f>
        <v>0</v>
      </c>
      <c r="S214" s="55">
        <f>SD!AB213</f>
        <v>0</v>
      </c>
      <c r="T214" s="51">
        <f t="shared" si="6"/>
        <v>0</v>
      </c>
      <c r="U214" s="51">
        <f t="shared" si="7"/>
        <v>0</v>
      </c>
    </row>
    <row r="215" spans="1:21" customFormat="1">
      <c r="A215" s="51">
        <f>SD!C214</f>
        <v>0</v>
      </c>
      <c r="B215" s="46">
        <f>SD!A214</f>
        <v>0</v>
      </c>
      <c r="C215" s="46">
        <f>SD!B214</f>
        <v>0</v>
      </c>
      <c r="D215" s="46">
        <f>SD!C214</f>
        <v>0</v>
      </c>
      <c r="E215" s="42">
        <f>SD!D214</f>
        <v>0</v>
      </c>
      <c r="F215" s="43">
        <f>SD!E214</f>
        <v>0</v>
      </c>
      <c r="G215" s="43">
        <f>SD!F214</f>
        <v>0</v>
      </c>
      <c r="H215" s="43">
        <f>SD!G214</f>
        <v>0</v>
      </c>
      <c r="I215" s="43">
        <f>SD!H214</f>
        <v>0</v>
      </c>
      <c r="J215" s="43">
        <f>SD!I214</f>
        <v>0</v>
      </c>
      <c r="K215" s="43">
        <f>SD!O214</f>
        <v>0</v>
      </c>
      <c r="L215" s="52"/>
      <c r="M215" s="56"/>
      <c r="N215" s="54">
        <f>SD!R214</f>
        <v>0</v>
      </c>
      <c r="O215" s="55">
        <f>SD!S214</f>
        <v>0</v>
      </c>
      <c r="P215" s="44">
        <f>SD!T214</f>
        <v>0</v>
      </c>
      <c r="Q215" s="55">
        <f>SD!V214</f>
        <v>0</v>
      </c>
      <c r="R215" s="55">
        <f>SD!W214</f>
        <v>0</v>
      </c>
      <c r="S215" s="55">
        <f>SD!AB214</f>
        <v>0</v>
      </c>
      <c r="T215" s="51">
        <f t="shared" si="6"/>
        <v>0</v>
      </c>
      <c r="U215" s="51">
        <f t="shared" si="7"/>
        <v>0</v>
      </c>
    </row>
    <row r="216" spans="1:21" customFormat="1">
      <c r="A216" s="51">
        <f>SD!C215</f>
        <v>0</v>
      </c>
      <c r="B216" s="46">
        <f>SD!A215</f>
        <v>0</v>
      </c>
      <c r="C216" s="46">
        <f>SD!B215</f>
        <v>0</v>
      </c>
      <c r="D216" s="46">
        <f>SD!C215</f>
        <v>0</v>
      </c>
      <c r="E216" s="42">
        <f>SD!D215</f>
        <v>0</v>
      </c>
      <c r="F216" s="43">
        <f>SD!E215</f>
        <v>0</v>
      </c>
      <c r="G216" s="43">
        <f>SD!F215</f>
        <v>0</v>
      </c>
      <c r="H216" s="43">
        <f>SD!G215</f>
        <v>0</v>
      </c>
      <c r="I216" s="43">
        <f>SD!H215</f>
        <v>0</v>
      </c>
      <c r="J216" s="43">
        <f>SD!I215</f>
        <v>0</v>
      </c>
      <c r="K216" s="43">
        <f>SD!O215</f>
        <v>0</v>
      </c>
      <c r="L216" s="52"/>
      <c r="M216" s="56"/>
      <c r="N216" s="54">
        <f>SD!R215</f>
        <v>0</v>
      </c>
      <c r="O216" s="55">
        <f>SD!S215</f>
        <v>0</v>
      </c>
      <c r="P216" s="44">
        <f>SD!T215</f>
        <v>0</v>
      </c>
      <c r="Q216" s="55">
        <f>SD!V215</f>
        <v>0</v>
      </c>
      <c r="R216" s="55">
        <f>SD!W215</f>
        <v>0</v>
      </c>
      <c r="S216" s="55">
        <f>SD!AB215</f>
        <v>0</v>
      </c>
      <c r="T216" s="51">
        <f t="shared" si="6"/>
        <v>0</v>
      </c>
      <c r="U216" s="51">
        <f t="shared" si="7"/>
        <v>0</v>
      </c>
    </row>
    <row r="217" spans="1:21" customFormat="1">
      <c r="A217" s="51">
        <f>SD!C216</f>
        <v>0</v>
      </c>
      <c r="B217" s="46">
        <f>SD!A216</f>
        <v>0</v>
      </c>
      <c r="C217" s="46">
        <f>SD!B216</f>
        <v>0</v>
      </c>
      <c r="D217" s="46">
        <f>SD!C216</f>
        <v>0</v>
      </c>
      <c r="E217" s="42">
        <f>SD!D216</f>
        <v>0</v>
      </c>
      <c r="F217" s="43">
        <f>SD!E216</f>
        <v>0</v>
      </c>
      <c r="G217" s="43">
        <f>SD!F216</f>
        <v>0</v>
      </c>
      <c r="H217" s="43">
        <f>SD!G216</f>
        <v>0</v>
      </c>
      <c r="I217" s="43">
        <f>SD!H216</f>
        <v>0</v>
      </c>
      <c r="J217" s="43">
        <f>SD!I216</f>
        <v>0</v>
      </c>
      <c r="K217" s="43">
        <f>SD!O216</f>
        <v>0</v>
      </c>
      <c r="L217" s="52"/>
      <c r="M217" s="56"/>
      <c r="N217" s="54">
        <f>SD!R216</f>
        <v>0</v>
      </c>
      <c r="O217" s="55">
        <f>SD!S216</f>
        <v>0</v>
      </c>
      <c r="P217" s="44">
        <f>SD!T216</f>
        <v>0</v>
      </c>
      <c r="Q217" s="55">
        <f>SD!V216</f>
        <v>0</v>
      </c>
      <c r="R217" s="55">
        <f>SD!W216</f>
        <v>0</v>
      </c>
      <c r="S217" s="55">
        <f>SD!AB216</f>
        <v>0</v>
      </c>
      <c r="T217" s="51">
        <f t="shared" si="6"/>
        <v>0</v>
      </c>
      <c r="U217" s="51">
        <f t="shared" si="7"/>
        <v>0</v>
      </c>
    </row>
    <row r="218" spans="1:21" customFormat="1">
      <c r="A218" s="51">
        <f>SD!C217</f>
        <v>0</v>
      </c>
      <c r="B218" s="46">
        <f>SD!A217</f>
        <v>0</v>
      </c>
      <c r="C218" s="46">
        <f>SD!B217</f>
        <v>0</v>
      </c>
      <c r="D218" s="46">
        <f>SD!C217</f>
        <v>0</v>
      </c>
      <c r="E218" s="42">
        <f>SD!D217</f>
        <v>0</v>
      </c>
      <c r="F218" s="43">
        <f>SD!E217</f>
        <v>0</v>
      </c>
      <c r="G218" s="43">
        <f>SD!F217</f>
        <v>0</v>
      </c>
      <c r="H218" s="43">
        <f>SD!G217</f>
        <v>0</v>
      </c>
      <c r="I218" s="43">
        <f>SD!H217</f>
        <v>0</v>
      </c>
      <c r="J218" s="43">
        <f>SD!I217</f>
        <v>0</v>
      </c>
      <c r="K218" s="43">
        <f>SD!O217</f>
        <v>0</v>
      </c>
      <c r="L218" s="52"/>
      <c r="M218" s="56"/>
      <c r="N218" s="54">
        <f>SD!R217</f>
        <v>0</v>
      </c>
      <c r="O218" s="55">
        <f>SD!S217</f>
        <v>0</v>
      </c>
      <c r="P218" s="44">
        <f>SD!T217</f>
        <v>0</v>
      </c>
      <c r="Q218" s="55">
        <f>SD!V217</f>
        <v>0</v>
      </c>
      <c r="R218" s="55">
        <f>SD!W217</f>
        <v>0</v>
      </c>
      <c r="S218" s="55">
        <f>SD!AB217</f>
        <v>0</v>
      </c>
      <c r="T218" s="51">
        <f t="shared" si="6"/>
        <v>0</v>
      </c>
      <c r="U218" s="51">
        <f t="shared" si="7"/>
        <v>0</v>
      </c>
    </row>
    <row r="219" spans="1:21" customFormat="1">
      <c r="A219" s="51">
        <f>SD!C218</f>
        <v>0</v>
      </c>
      <c r="B219" s="46">
        <f>SD!A218</f>
        <v>0</v>
      </c>
      <c r="C219" s="46">
        <f>SD!B218</f>
        <v>0</v>
      </c>
      <c r="D219" s="46">
        <f>SD!C218</f>
        <v>0</v>
      </c>
      <c r="E219" s="42">
        <f>SD!D218</f>
        <v>0</v>
      </c>
      <c r="F219" s="43">
        <f>SD!E218</f>
        <v>0</v>
      </c>
      <c r="G219" s="43">
        <f>SD!F218</f>
        <v>0</v>
      </c>
      <c r="H219" s="43">
        <f>SD!G218</f>
        <v>0</v>
      </c>
      <c r="I219" s="43">
        <f>SD!H218</f>
        <v>0</v>
      </c>
      <c r="J219" s="43">
        <f>SD!I218</f>
        <v>0</v>
      </c>
      <c r="K219" s="43">
        <f>SD!O218</f>
        <v>0</v>
      </c>
      <c r="L219" s="52"/>
      <c r="M219" s="56"/>
      <c r="N219" s="54">
        <f>SD!R218</f>
        <v>0</v>
      </c>
      <c r="O219" s="55">
        <f>SD!S218</f>
        <v>0</v>
      </c>
      <c r="P219" s="44">
        <f>SD!T218</f>
        <v>0</v>
      </c>
      <c r="Q219" s="55">
        <f>SD!V218</f>
        <v>0</v>
      </c>
      <c r="R219" s="55">
        <f>SD!W218</f>
        <v>0</v>
      </c>
      <c r="S219" s="55">
        <f>SD!AB218</f>
        <v>0</v>
      </c>
      <c r="T219" s="51">
        <f t="shared" si="6"/>
        <v>0</v>
      </c>
      <c r="U219" s="51">
        <f t="shared" si="7"/>
        <v>0</v>
      </c>
    </row>
    <row r="220" spans="1:21" customFormat="1">
      <c r="A220" s="51">
        <f>SD!C219</f>
        <v>0</v>
      </c>
      <c r="B220" s="46">
        <f>SD!A219</f>
        <v>0</v>
      </c>
      <c r="C220" s="46">
        <f>SD!B219</f>
        <v>0</v>
      </c>
      <c r="D220" s="46">
        <f>SD!C219</f>
        <v>0</v>
      </c>
      <c r="E220" s="42">
        <f>SD!D219</f>
        <v>0</v>
      </c>
      <c r="F220" s="43">
        <f>SD!E219</f>
        <v>0</v>
      </c>
      <c r="G220" s="43">
        <f>SD!F219</f>
        <v>0</v>
      </c>
      <c r="H220" s="43">
        <f>SD!G219</f>
        <v>0</v>
      </c>
      <c r="I220" s="43">
        <f>SD!H219</f>
        <v>0</v>
      </c>
      <c r="J220" s="43">
        <f>SD!I219</f>
        <v>0</v>
      </c>
      <c r="K220" s="43">
        <f>SD!O219</f>
        <v>0</v>
      </c>
      <c r="L220" s="52"/>
      <c r="M220" s="56"/>
      <c r="N220" s="54">
        <f>SD!R219</f>
        <v>0</v>
      </c>
      <c r="O220" s="55">
        <f>SD!S219</f>
        <v>0</v>
      </c>
      <c r="P220" s="44">
        <f>SD!T219</f>
        <v>0</v>
      </c>
      <c r="Q220" s="55">
        <f>SD!V219</f>
        <v>0</v>
      </c>
      <c r="R220" s="55">
        <f>SD!W219</f>
        <v>0</v>
      </c>
      <c r="S220" s="55">
        <f>SD!AB219</f>
        <v>0</v>
      </c>
      <c r="T220" s="51">
        <f t="shared" si="6"/>
        <v>0</v>
      </c>
      <c r="U220" s="51">
        <f t="shared" si="7"/>
        <v>0</v>
      </c>
    </row>
    <row r="221" spans="1:21" customFormat="1">
      <c r="A221" s="51">
        <f>SD!C220</f>
        <v>0</v>
      </c>
      <c r="B221" s="46">
        <f>SD!A220</f>
        <v>0</v>
      </c>
      <c r="C221" s="46">
        <f>SD!B220</f>
        <v>0</v>
      </c>
      <c r="D221" s="46">
        <f>SD!C220</f>
        <v>0</v>
      </c>
      <c r="E221" s="42">
        <f>SD!D220</f>
        <v>0</v>
      </c>
      <c r="F221" s="43">
        <f>SD!E220</f>
        <v>0</v>
      </c>
      <c r="G221" s="43">
        <f>SD!F220</f>
        <v>0</v>
      </c>
      <c r="H221" s="43">
        <f>SD!G220</f>
        <v>0</v>
      </c>
      <c r="I221" s="43">
        <f>SD!H220</f>
        <v>0</v>
      </c>
      <c r="J221" s="43">
        <f>SD!I220</f>
        <v>0</v>
      </c>
      <c r="K221" s="43">
        <f>SD!O220</f>
        <v>0</v>
      </c>
      <c r="L221" s="52"/>
      <c r="M221" s="56"/>
      <c r="N221" s="54">
        <f>SD!R220</f>
        <v>0</v>
      </c>
      <c r="O221" s="55">
        <f>SD!S220</f>
        <v>0</v>
      </c>
      <c r="P221" s="44">
        <f>SD!T220</f>
        <v>0</v>
      </c>
      <c r="Q221" s="55">
        <f>SD!V220</f>
        <v>0</v>
      </c>
      <c r="R221" s="55">
        <f>SD!W220</f>
        <v>0</v>
      </c>
      <c r="S221" s="55">
        <f>SD!AB220</f>
        <v>0</v>
      </c>
      <c r="T221" s="51">
        <f t="shared" si="6"/>
        <v>0</v>
      </c>
      <c r="U221" s="51">
        <f t="shared" si="7"/>
        <v>0</v>
      </c>
    </row>
    <row r="222" spans="1:21" customFormat="1">
      <c r="A222" s="51">
        <f>SD!C221</f>
        <v>0</v>
      </c>
      <c r="B222" s="46">
        <f>SD!A221</f>
        <v>0</v>
      </c>
      <c r="C222" s="46">
        <f>SD!B221</f>
        <v>0</v>
      </c>
      <c r="D222" s="46">
        <f>SD!C221</f>
        <v>0</v>
      </c>
      <c r="E222" s="42">
        <f>SD!D221</f>
        <v>0</v>
      </c>
      <c r="F222" s="43">
        <f>SD!E221</f>
        <v>0</v>
      </c>
      <c r="G222" s="43">
        <f>SD!F221</f>
        <v>0</v>
      </c>
      <c r="H222" s="43">
        <f>SD!G221</f>
        <v>0</v>
      </c>
      <c r="I222" s="43">
        <f>SD!H221</f>
        <v>0</v>
      </c>
      <c r="J222" s="43">
        <f>SD!I221</f>
        <v>0</v>
      </c>
      <c r="K222" s="43">
        <f>SD!O221</f>
        <v>0</v>
      </c>
      <c r="L222" s="52"/>
      <c r="M222" s="56"/>
      <c r="N222" s="54">
        <f>SD!R221</f>
        <v>0</v>
      </c>
      <c r="O222" s="55">
        <f>SD!S221</f>
        <v>0</v>
      </c>
      <c r="P222" s="44">
        <f>SD!T221</f>
        <v>0</v>
      </c>
      <c r="Q222" s="55">
        <f>SD!V221</f>
        <v>0</v>
      </c>
      <c r="R222" s="55">
        <f>SD!W221</f>
        <v>0</v>
      </c>
      <c r="S222" s="55">
        <f>SD!AB221</f>
        <v>0</v>
      </c>
      <c r="T222" s="51">
        <f t="shared" si="6"/>
        <v>0</v>
      </c>
      <c r="U222" s="51">
        <f t="shared" si="7"/>
        <v>0</v>
      </c>
    </row>
    <row r="223" spans="1:21" customFormat="1">
      <c r="A223" s="51">
        <f>SD!C222</f>
        <v>0</v>
      </c>
      <c r="B223" s="46">
        <f>SD!A222</f>
        <v>0</v>
      </c>
      <c r="C223" s="46">
        <f>SD!B222</f>
        <v>0</v>
      </c>
      <c r="D223" s="46">
        <f>SD!C222</f>
        <v>0</v>
      </c>
      <c r="E223" s="42">
        <f>SD!D222</f>
        <v>0</v>
      </c>
      <c r="F223" s="43">
        <f>SD!E222</f>
        <v>0</v>
      </c>
      <c r="G223" s="43">
        <f>SD!F222</f>
        <v>0</v>
      </c>
      <c r="H223" s="43">
        <f>SD!G222</f>
        <v>0</v>
      </c>
      <c r="I223" s="43">
        <f>SD!H222</f>
        <v>0</v>
      </c>
      <c r="J223" s="43">
        <f>SD!I222</f>
        <v>0</v>
      </c>
      <c r="K223" s="43">
        <f>SD!O222</f>
        <v>0</v>
      </c>
      <c r="L223" s="52"/>
      <c r="M223" s="56"/>
      <c r="N223" s="54">
        <f>SD!R222</f>
        <v>0</v>
      </c>
      <c r="O223" s="55">
        <f>SD!S222</f>
        <v>0</v>
      </c>
      <c r="P223" s="44">
        <f>SD!T222</f>
        <v>0</v>
      </c>
      <c r="Q223" s="55">
        <f>SD!V222</f>
        <v>0</v>
      </c>
      <c r="R223" s="55">
        <f>SD!W222</f>
        <v>0</v>
      </c>
      <c r="S223" s="55">
        <f>SD!AB222</f>
        <v>0</v>
      </c>
      <c r="T223" s="51">
        <f t="shared" si="6"/>
        <v>0</v>
      </c>
      <c r="U223" s="51">
        <f t="shared" si="7"/>
        <v>0</v>
      </c>
    </row>
    <row r="224" spans="1:21" customFormat="1">
      <c r="A224" s="51">
        <f>SD!C223</f>
        <v>0</v>
      </c>
      <c r="B224" s="46">
        <f>SD!A223</f>
        <v>0</v>
      </c>
      <c r="C224" s="46">
        <f>SD!B223</f>
        <v>0</v>
      </c>
      <c r="D224" s="46">
        <f>SD!C223</f>
        <v>0</v>
      </c>
      <c r="E224" s="42">
        <f>SD!D223</f>
        <v>0</v>
      </c>
      <c r="F224" s="43">
        <f>SD!E223</f>
        <v>0</v>
      </c>
      <c r="G224" s="43">
        <f>SD!F223</f>
        <v>0</v>
      </c>
      <c r="H224" s="43">
        <f>SD!G223</f>
        <v>0</v>
      </c>
      <c r="I224" s="43">
        <f>SD!H223</f>
        <v>0</v>
      </c>
      <c r="J224" s="43">
        <f>SD!I223</f>
        <v>0</v>
      </c>
      <c r="K224" s="43">
        <f>SD!O223</f>
        <v>0</v>
      </c>
      <c r="L224" s="52"/>
      <c r="M224" s="56"/>
      <c r="N224" s="54">
        <f>SD!R223</f>
        <v>0</v>
      </c>
      <c r="O224" s="55">
        <f>SD!S223</f>
        <v>0</v>
      </c>
      <c r="P224" s="44">
        <f>SD!T223</f>
        <v>0</v>
      </c>
      <c r="Q224" s="55">
        <f>SD!V223</f>
        <v>0</v>
      </c>
      <c r="R224" s="55">
        <f>SD!W223</f>
        <v>0</v>
      </c>
      <c r="S224" s="55">
        <f>SD!AB223</f>
        <v>0</v>
      </c>
      <c r="T224" s="51">
        <f t="shared" si="6"/>
        <v>0</v>
      </c>
      <c r="U224" s="51">
        <f t="shared" si="7"/>
        <v>0</v>
      </c>
    </row>
    <row r="225" spans="1:21" customFormat="1">
      <c r="A225" s="51">
        <f>SD!C224</f>
        <v>0</v>
      </c>
      <c r="B225" s="46">
        <f>SD!A224</f>
        <v>0</v>
      </c>
      <c r="C225" s="46">
        <f>SD!B224</f>
        <v>0</v>
      </c>
      <c r="D225" s="46">
        <f>SD!C224</f>
        <v>0</v>
      </c>
      <c r="E225" s="42">
        <f>SD!D224</f>
        <v>0</v>
      </c>
      <c r="F225" s="43">
        <f>SD!E224</f>
        <v>0</v>
      </c>
      <c r="G225" s="43">
        <f>SD!F224</f>
        <v>0</v>
      </c>
      <c r="H225" s="43">
        <f>SD!G224</f>
        <v>0</v>
      </c>
      <c r="I225" s="43">
        <f>SD!H224</f>
        <v>0</v>
      </c>
      <c r="J225" s="43">
        <f>SD!I224</f>
        <v>0</v>
      </c>
      <c r="K225" s="43">
        <f>SD!O224</f>
        <v>0</v>
      </c>
      <c r="L225" s="52"/>
      <c r="M225" s="56"/>
      <c r="N225" s="54">
        <f>SD!R224</f>
        <v>0</v>
      </c>
      <c r="O225" s="55">
        <f>SD!S224</f>
        <v>0</v>
      </c>
      <c r="P225" s="44">
        <f>SD!T224</f>
        <v>0</v>
      </c>
      <c r="Q225" s="55">
        <f>SD!V224</f>
        <v>0</v>
      </c>
      <c r="R225" s="55">
        <f>SD!W224</f>
        <v>0</v>
      </c>
      <c r="S225" s="55">
        <f>SD!AB224</f>
        <v>0</v>
      </c>
      <c r="T225" s="51">
        <f t="shared" si="6"/>
        <v>0</v>
      </c>
      <c r="U225" s="51">
        <f t="shared" si="7"/>
        <v>0</v>
      </c>
    </row>
    <row r="226" spans="1:21" customFormat="1">
      <c r="A226" s="51">
        <f>SD!C225</f>
        <v>0</v>
      </c>
      <c r="B226" s="46">
        <f>SD!A225</f>
        <v>0</v>
      </c>
      <c r="C226" s="46">
        <f>SD!B225</f>
        <v>0</v>
      </c>
      <c r="D226" s="46">
        <f>SD!C225</f>
        <v>0</v>
      </c>
      <c r="E226" s="42">
        <f>SD!D225</f>
        <v>0</v>
      </c>
      <c r="F226" s="43">
        <f>SD!E225</f>
        <v>0</v>
      </c>
      <c r="G226" s="43">
        <f>SD!F225</f>
        <v>0</v>
      </c>
      <c r="H226" s="43">
        <f>SD!G225</f>
        <v>0</v>
      </c>
      <c r="I226" s="43">
        <f>SD!H225</f>
        <v>0</v>
      </c>
      <c r="J226" s="43">
        <f>SD!I225</f>
        <v>0</v>
      </c>
      <c r="K226" s="43">
        <f>SD!O225</f>
        <v>0</v>
      </c>
      <c r="L226" s="52"/>
      <c r="M226" s="56"/>
      <c r="N226" s="54">
        <f>SD!R225</f>
        <v>0</v>
      </c>
      <c r="O226" s="55">
        <f>SD!S225</f>
        <v>0</v>
      </c>
      <c r="P226" s="44">
        <f>SD!T225</f>
        <v>0</v>
      </c>
      <c r="Q226" s="55">
        <f>SD!V225</f>
        <v>0</v>
      </c>
      <c r="R226" s="55">
        <f>SD!W225</f>
        <v>0</v>
      </c>
      <c r="S226" s="55">
        <f>SD!AB225</f>
        <v>0</v>
      </c>
      <c r="T226" s="51">
        <f t="shared" si="6"/>
        <v>0</v>
      </c>
      <c r="U226" s="51">
        <f t="shared" si="7"/>
        <v>0</v>
      </c>
    </row>
    <row r="227" spans="1:21" customFormat="1">
      <c r="A227" s="51">
        <f>SD!C226</f>
        <v>0</v>
      </c>
      <c r="B227" s="46">
        <f>SD!A226</f>
        <v>0</v>
      </c>
      <c r="C227" s="46">
        <f>SD!B226</f>
        <v>0</v>
      </c>
      <c r="D227" s="46">
        <f>SD!C226</f>
        <v>0</v>
      </c>
      <c r="E227" s="42">
        <f>SD!D226</f>
        <v>0</v>
      </c>
      <c r="F227" s="43">
        <f>SD!E226</f>
        <v>0</v>
      </c>
      <c r="G227" s="43">
        <f>SD!F226</f>
        <v>0</v>
      </c>
      <c r="H227" s="43">
        <f>SD!G226</f>
        <v>0</v>
      </c>
      <c r="I227" s="43">
        <f>SD!H226</f>
        <v>0</v>
      </c>
      <c r="J227" s="43">
        <f>SD!I226</f>
        <v>0</v>
      </c>
      <c r="K227" s="43">
        <f>SD!O226</f>
        <v>0</v>
      </c>
      <c r="L227" s="52"/>
      <c r="M227" s="56"/>
      <c r="N227" s="54">
        <f>SD!R226</f>
        <v>0</v>
      </c>
      <c r="O227" s="55">
        <f>SD!S226</f>
        <v>0</v>
      </c>
      <c r="P227" s="44">
        <f>SD!T226</f>
        <v>0</v>
      </c>
      <c r="Q227" s="55">
        <f>SD!V226</f>
        <v>0</v>
      </c>
      <c r="R227" s="55">
        <f>SD!W226</f>
        <v>0</v>
      </c>
      <c r="S227" s="55">
        <f>SD!AB226</f>
        <v>0</v>
      </c>
      <c r="T227" s="51">
        <f t="shared" si="6"/>
        <v>0</v>
      </c>
      <c r="U227" s="51">
        <f t="shared" si="7"/>
        <v>0</v>
      </c>
    </row>
    <row r="228" spans="1:21" customFormat="1">
      <c r="A228" s="51">
        <f>SD!C227</f>
        <v>0</v>
      </c>
      <c r="B228" s="46">
        <f>SD!A227</f>
        <v>0</v>
      </c>
      <c r="C228" s="46">
        <f>SD!B227</f>
        <v>0</v>
      </c>
      <c r="D228" s="46">
        <f>SD!C227</f>
        <v>0</v>
      </c>
      <c r="E228" s="42">
        <f>SD!D227</f>
        <v>0</v>
      </c>
      <c r="F228" s="43">
        <f>SD!E227</f>
        <v>0</v>
      </c>
      <c r="G228" s="43">
        <f>SD!F227</f>
        <v>0</v>
      </c>
      <c r="H228" s="43">
        <f>SD!G227</f>
        <v>0</v>
      </c>
      <c r="I228" s="43">
        <f>SD!H227</f>
        <v>0</v>
      </c>
      <c r="J228" s="43">
        <f>SD!I227</f>
        <v>0</v>
      </c>
      <c r="K228" s="43">
        <f>SD!O227</f>
        <v>0</v>
      </c>
      <c r="L228" s="52"/>
      <c r="M228" s="56"/>
      <c r="N228" s="54">
        <f>SD!R227</f>
        <v>0</v>
      </c>
      <c r="O228" s="55">
        <f>SD!S227</f>
        <v>0</v>
      </c>
      <c r="P228" s="44">
        <f>SD!T227</f>
        <v>0</v>
      </c>
      <c r="Q228" s="55">
        <f>SD!V227</f>
        <v>0</v>
      </c>
      <c r="R228" s="55">
        <f>SD!W227</f>
        <v>0</v>
      </c>
      <c r="S228" s="55">
        <f>SD!AB227</f>
        <v>0</v>
      </c>
      <c r="T228" s="51">
        <f t="shared" si="6"/>
        <v>0</v>
      </c>
      <c r="U228" s="51">
        <f t="shared" si="7"/>
        <v>0</v>
      </c>
    </row>
    <row r="229" spans="1:21" customFormat="1">
      <c r="A229" s="51">
        <f>SD!C228</f>
        <v>0</v>
      </c>
      <c r="B229" s="46">
        <f>SD!A228</f>
        <v>0</v>
      </c>
      <c r="C229" s="46">
        <f>SD!B228</f>
        <v>0</v>
      </c>
      <c r="D229" s="46">
        <f>SD!C228</f>
        <v>0</v>
      </c>
      <c r="E229" s="42">
        <f>SD!D228</f>
        <v>0</v>
      </c>
      <c r="F229" s="43">
        <f>SD!E228</f>
        <v>0</v>
      </c>
      <c r="G229" s="43">
        <f>SD!F228</f>
        <v>0</v>
      </c>
      <c r="H229" s="43">
        <f>SD!G228</f>
        <v>0</v>
      </c>
      <c r="I229" s="43">
        <f>SD!H228</f>
        <v>0</v>
      </c>
      <c r="J229" s="43">
        <f>SD!I228</f>
        <v>0</v>
      </c>
      <c r="K229" s="43">
        <f>SD!O228</f>
        <v>0</v>
      </c>
      <c r="L229" s="52"/>
      <c r="M229" s="56"/>
      <c r="N229" s="54">
        <f>SD!R228</f>
        <v>0</v>
      </c>
      <c r="O229" s="55">
        <f>SD!S228</f>
        <v>0</v>
      </c>
      <c r="P229" s="44">
        <f>SD!T228</f>
        <v>0</v>
      </c>
      <c r="Q229" s="55">
        <f>SD!V228</f>
        <v>0</v>
      </c>
      <c r="R229" s="55">
        <f>SD!W228</f>
        <v>0</v>
      </c>
      <c r="S229" s="55">
        <f>SD!AB228</f>
        <v>0</v>
      </c>
      <c r="T229" s="51">
        <f t="shared" si="6"/>
        <v>0</v>
      </c>
      <c r="U229" s="51">
        <f t="shared" si="7"/>
        <v>0</v>
      </c>
    </row>
    <row r="230" spans="1:21" customFormat="1">
      <c r="A230" s="51">
        <f>SD!C229</f>
        <v>0</v>
      </c>
      <c r="B230" s="46">
        <f>SD!A229</f>
        <v>0</v>
      </c>
      <c r="C230" s="46">
        <f>SD!B229</f>
        <v>0</v>
      </c>
      <c r="D230" s="46">
        <f>SD!C229</f>
        <v>0</v>
      </c>
      <c r="E230" s="42">
        <f>SD!D229</f>
        <v>0</v>
      </c>
      <c r="F230" s="43">
        <f>SD!E229</f>
        <v>0</v>
      </c>
      <c r="G230" s="43">
        <f>SD!F229</f>
        <v>0</v>
      </c>
      <c r="H230" s="43">
        <f>SD!G229</f>
        <v>0</v>
      </c>
      <c r="I230" s="43">
        <f>SD!H229</f>
        <v>0</v>
      </c>
      <c r="J230" s="43">
        <f>SD!I229</f>
        <v>0</v>
      </c>
      <c r="K230" s="43">
        <f>SD!O229</f>
        <v>0</v>
      </c>
      <c r="L230" s="52"/>
      <c r="M230" s="56"/>
      <c r="N230" s="54">
        <f>SD!R229</f>
        <v>0</v>
      </c>
      <c r="O230" s="55">
        <f>SD!S229</f>
        <v>0</v>
      </c>
      <c r="P230" s="44">
        <f>SD!T229</f>
        <v>0</v>
      </c>
      <c r="Q230" s="55">
        <f>SD!V229</f>
        <v>0</v>
      </c>
      <c r="R230" s="55">
        <f>SD!W229</f>
        <v>0</v>
      </c>
      <c r="S230" s="55">
        <f>SD!AB229</f>
        <v>0</v>
      </c>
      <c r="T230" s="51">
        <f t="shared" si="6"/>
        <v>0</v>
      </c>
      <c r="U230" s="51">
        <f t="shared" si="7"/>
        <v>0</v>
      </c>
    </row>
    <row r="231" spans="1:21" customFormat="1">
      <c r="A231" s="51">
        <f>SD!C230</f>
        <v>0</v>
      </c>
      <c r="B231" s="46">
        <f>SD!A230</f>
        <v>0</v>
      </c>
      <c r="C231" s="46">
        <f>SD!B230</f>
        <v>0</v>
      </c>
      <c r="D231" s="46">
        <f>SD!C230</f>
        <v>0</v>
      </c>
      <c r="E231" s="42">
        <f>SD!D230</f>
        <v>0</v>
      </c>
      <c r="F231" s="43">
        <f>SD!E230</f>
        <v>0</v>
      </c>
      <c r="G231" s="43">
        <f>SD!F230</f>
        <v>0</v>
      </c>
      <c r="H231" s="43">
        <f>SD!G230</f>
        <v>0</v>
      </c>
      <c r="I231" s="43">
        <f>SD!H230</f>
        <v>0</v>
      </c>
      <c r="J231" s="43">
        <f>SD!I230</f>
        <v>0</v>
      </c>
      <c r="K231" s="43">
        <f>SD!O230</f>
        <v>0</v>
      </c>
      <c r="L231" s="52"/>
      <c r="M231" s="56"/>
      <c r="N231" s="54">
        <f>SD!R230</f>
        <v>0</v>
      </c>
      <c r="O231" s="55">
        <f>SD!S230</f>
        <v>0</v>
      </c>
      <c r="P231" s="44">
        <f>SD!T230</f>
        <v>0</v>
      </c>
      <c r="Q231" s="55">
        <f>SD!V230</f>
        <v>0</v>
      </c>
      <c r="R231" s="55">
        <f>SD!W230</f>
        <v>0</v>
      </c>
      <c r="S231" s="55">
        <f>SD!AB230</f>
        <v>0</v>
      </c>
      <c r="T231" s="51">
        <f t="shared" si="6"/>
        <v>0</v>
      </c>
      <c r="U231" s="51">
        <f t="shared" si="7"/>
        <v>0</v>
      </c>
    </row>
    <row r="232" spans="1:21" customFormat="1">
      <c r="A232" s="51">
        <f>SD!C231</f>
        <v>0</v>
      </c>
      <c r="B232" s="46">
        <f>SD!A231</f>
        <v>0</v>
      </c>
      <c r="C232" s="46">
        <f>SD!B231</f>
        <v>0</v>
      </c>
      <c r="D232" s="46">
        <f>SD!C231</f>
        <v>0</v>
      </c>
      <c r="E232" s="42">
        <f>SD!D231</f>
        <v>0</v>
      </c>
      <c r="F232" s="43">
        <f>SD!E231</f>
        <v>0</v>
      </c>
      <c r="G232" s="43">
        <f>SD!F231</f>
        <v>0</v>
      </c>
      <c r="H232" s="43">
        <f>SD!G231</f>
        <v>0</v>
      </c>
      <c r="I232" s="43">
        <f>SD!H231</f>
        <v>0</v>
      </c>
      <c r="J232" s="43">
        <f>SD!I231</f>
        <v>0</v>
      </c>
      <c r="K232" s="43">
        <f>SD!O231</f>
        <v>0</v>
      </c>
      <c r="L232" s="52"/>
      <c r="M232" s="56"/>
      <c r="N232" s="54">
        <f>SD!R231</f>
        <v>0</v>
      </c>
      <c r="O232" s="55">
        <f>SD!S231</f>
        <v>0</v>
      </c>
      <c r="P232" s="44">
        <f>SD!T231</f>
        <v>0</v>
      </c>
      <c r="Q232" s="55">
        <f>SD!V231</f>
        <v>0</v>
      </c>
      <c r="R232" s="55">
        <f>SD!W231</f>
        <v>0</v>
      </c>
      <c r="S232" s="55">
        <f>SD!AB231</f>
        <v>0</v>
      </c>
      <c r="T232" s="51">
        <f t="shared" si="6"/>
        <v>0</v>
      </c>
      <c r="U232" s="51">
        <f t="shared" si="7"/>
        <v>0</v>
      </c>
    </row>
    <row r="233" spans="1:21" customFormat="1">
      <c r="A233" s="51">
        <f>SD!C232</f>
        <v>0</v>
      </c>
      <c r="B233" s="46">
        <f>SD!A232</f>
        <v>0</v>
      </c>
      <c r="C233" s="46">
        <f>SD!B232</f>
        <v>0</v>
      </c>
      <c r="D233" s="46">
        <f>SD!C232</f>
        <v>0</v>
      </c>
      <c r="E233" s="42">
        <f>SD!D232</f>
        <v>0</v>
      </c>
      <c r="F233" s="43">
        <f>SD!E232</f>
        <v>0</v>
      </c>
      <c r="G233" s="43">
        <f>SD!F232</f>
        <v>0</v>
      </c>
      <c r="H233" s="43">
        <f>SD!G232</f>
        <v>0</v>
      </c>
      <c r="I233" s="43">
        <f>SD!H232</f>
        <v>0</v>
      </c>
      <c r="J233" s="43">
        <f>SD!I232</f>
        <v>0</v>
      </c>
      <c r="K233" s="43">
        <f>SD!O232</f>
        <v>0</v>
      </c>
      <c r="L233" s="52"/>
      <c r="M233" s="56"/>
      <c r="N233" s="54">
        <f>SD!R232</f>
        <v>0</v>
      </c>
      <c r="O233" s="55">
        <f>SD!S232</f>
        <v>0</v>
      </c>
      <c r="P233" s="44">
        <f>SD!T232</f>
        <v>0</v>
      </c>
      <c r="Q233" s="55">
        <f>SD!V232</f>
        <v>0</v>
      </c>
      <c r="R233" s="55">
        <f>SD!W232</f>
        <v>0</v>
      </c>
      <c r="S233" s="55">
        <f>SD!AB232</f>
        <v>0</v>
      </c>
      <c r="T233" s="51">
        <f t="shared" si="6"/>
        <v>0</v>
      </c>
      <c r="U233" s="51">
        <f t="shared" si="7"/>
        <v>0</v>
      </c>
    </row>
    <row r="234" spans="1:21" customFormat="1">
      <c r="A234" s="51">
        <f>SD!C233</f>
        <v>0</v>
      </c>
      <c r="B234" s="46">
        <f>SD!A233</f>
        <v>0</v>
      </c>
      <c r="C234" s="46">
        <f>SD!B233</f>
        <v>0</v>
      </c>
      <c r="D234" s="46">
        <f>SD!C233</f>
        <v>0</v>
      </c>
      <c r="E234" s="42">
        <f>SD!D233</f>
        <v>0</v>
      </c>
      <c r="F234" s="43">
        <f>SD!E233</f>
        <v>0</v>
      </c>
      <c r="G234" s="43">
        <f>SD!F233</f>
        <v>0</v>
      </c>
      <c r="H234" s="43">
        <f>SD!G233</f>
        <v>0</v>
      </c>
      <c r="I234" s="43">
        <f>SD!H233</f>
        <v>0</v>
      </c>
      <c r="J234" s="43">
        <f>SD!I233</f>
        <v>0</v>
      </c>
      <c r="K234" s="43">
        <f>SD!O233</f>
        <v>0</v>
      </c>
      <c r="L234" s="52"/>
      <c r="M234" s="56"/>
      <c r="N234" s="54">
        <f>SD!R233</f>
        <v>0</v>
      </c>
      <c r="O234" s="55">
        <f>SD!S233</f>
        <v>0</v>
      </c>
      <c r="P234" s="44">
        <f>SD!T233</f>
        <v>0</v>
      </c>
      <c r="Q234" s="55">
        <f>SD!V233</f>
        <v>0</v>
      </c>
      <c r="R234" s="55">
        <f>SD!W233</f>
        <v>0</v>
      </c>
      <c r="S234" s="55">
        <f>SD!AB233</f>
        <v>0</v>
      </c>
      <c r="T234" s="51">
        <f t="shared" si="6"/>
        <v>0</v>
      </c>
      <c r="U234" s="51">
        <f t="shared" si="7"/>
        <v>0</v>
      </c>
    </row>
    <row r="235" spans="1:21" customFormat="1">
      <c r="A235" s="51">
        <f>SD!C234</f>
        <v>0</v>
      </c>
      <c r="B235" s="46">
        <f>SD!A234</f>
        <v>0</v>
      </c>
      <c r="C235" s="46">
        <f>SD!B234</f>
        <v>0</v>
      </c>
      <c r="D235" s="46">
        <f>SD!C234</f>
        <v>0</v>
      </c>
      <c r="E235" s="42">
        <f>SD!D234</f>
        <v>0</v>
      </c>
      <c r="F235" s="43">
        <f>SD!E234</f>
        <v>0</v>
      </c>
      <c r="G235" s="43">
        <f>SD!F234</f>
        <v>0</v>
      </c>
      <c r="H235" s="43">
        <f>SD!G234</f>
        <v>0</v>
      </c>
      <c r="I235" s="43">
        <f>SD!H234</f>
        <v>0</v>
      </c>
      <c r="J235" s="43">
        <f>SD!I234</f>
        <v>0</v>
      </c>
      <c r="K235" s="43">
        <f>SD!O234</f>
        <v>0</v>
      </c>
      <c r="L235" s="52"/>
      <c r="M235" s="56"/>
      <c r="N235" s="54">
        <f>SD!R234</f>
        <v>0</v>
      </c>
      <c r="O235" s="55">
        <f>SD!S234</f>
        <v>0</v>
      </c>
      <c r="P235" s="44">
        <f>SD!T234</f>
        <v>0</v>
      </c>
      <c r="Q235" s="55">
        <f>SD!V234</f>
        <v>0</v>
      </c>
      <c r="R235" s="55">
        <f>SD!W234</f>
        <v>0</v>
      </c>
      <c r="S235" s="55">
        <f>SD!AB234</f>
        <v>0</v>
      </c>
      <c r="T235" s="51">
        <f t="shared" si="6"/>
        <v>0</v>
      </c>
      <c r="U235" s="51">
        <f t="shared" si="7"/>
        <v>0</v>
      </c>
    </row>
    <row r="236" spans="1:21" customFormat="1">
      <c r="A236" s="51">
        <f>SD!C235</f>
        <v>0</v>
      </c>
      <c r="B236" s="46">
        <f>SD!A235</f>
        <v>0</v>
      </c>
      <c r="C236" s="46">
        <f>SD!B235</f>
        <v>0</v>
      </c>
      <c r="D236" s="46">
        <f>SD!C235</f>
        <v>0</v>
      </c>
      <c r="E236" s="42">
        <f>SD!D235</f>
        <v>0</v>
      </c>
      <c r="F236" s="43">
        <f>SD!E235</f>
        <v>0</v>
      </c>
      <c r="G236" s="43">
        <f>SD!F235</f>
        <v>0</v>
      </c>
      <c r="H236" s="43">
        <f>SD!G235</f>
        <v>0</v>
      </c>
      <c r="I236" s="43">
        <f>SD!H235</f>
        <v>0</v>
      </c>
      <c r="J236" s="43">
        <f>SD!I235</f>
        <v>0</v>
      </c>
      <c r="K236" s="43">
        <f>SD!O235</f>
        <v>0</v>
      </c>
      <c r="L236" s="52"/>
      <c r="M236" s="56"/>
      <c r="N236" s="54">
        <f>SD!R235</f>
        <v>0</v>
      </c>
      <c r="O236" s="55">
        <f>SD!S235</f>
        <v>0</v>
      </c>
      <c r="P236" s="44">
        <f>SD!T235</f>
        <v>0</v>
      </c>
      <c r="Q236" s="55">
        <f>SD!V235</f>
        <v>0</v>
      </c>
      <c r="R236" s="55">
        <f>SD!W235</f>
        <v>0</v>
      </c>
      <c r="S236" s="55">
        <f>SD!AB235</f>
        <v>0</v>
      </c>
      <c r="T236" s="51">
        <f t="shared" si="6"/>
        <v>0</v>
      </c>
      <c r="U236" s="51">
        <f t="shared" si="7"/>
        <v>0</v>
      </c>
    </row>
    <row r="237" spans="1:21" customFormat="1">
      <c r="A237" s="51">
        <f>SD!C236</f>
        <v>0</v>
      </c>
      <c r="B237" s="46">
        <f>SD!A236</f>
        <v>0</v>
      </c>
      <c r="C237" s="46">
        <f>SD!B236</f>
        <v>0</v>
      </c>
      <c r="D237" s="46">
        <f>SD!C236</f>
        <v>0</v>
      </c>
      <c r="E237" s="42">
        <f>SD!D236</f>
        <v>0</v>
      </c>
      <c r="F237" s="43">
        <f>SD!E236</f>
        <v>0</v>
      </c>
      <c r="G237" s="43">
        <f>SD!F236</f>
        <v>0</v>
      </c>
      <c r="H237" s="43">
        <f>SD!G236</f>
        <v>0</v>
      </c>
      <c r="I237" s="43">
        <f>SD!H236</f>
        <v>0</v>
      </c>
      <c r="J237" s="43">
        <f>SD!I236</f>
        <v>0</v>
      </c>
      <c r="K237" s="43">
        <f>SD!O236</f>
        <v>0</v>
      </c>
      <c r="L237" s="52"/>
      <c r="M237" s="56"/>
      <c r="N237" s="54">
        <f>SD!R236</f>
        <v>0</v>
      </c>
      <c r="O237" s="55">
        <f>SD!S236</f>
        <v>0</v>
      </c>
      <c r="P237" s="44">
        <f>SD!T236</f>
        <v>0</v>
      </c>
      <c r="Q237" s="55">
        <f>SD!V236</f>
        <v>0</v>
      </c>
      <c r="R237" s="55">
        <f>SD!W236</f>
        <v>0</v>
      </c>
      <c r="S237" s="55">
        <f>SD!AB236</f>
        <v>0</v>
      </c>
      <c r="T237" s="51">
        <f t="shared" si="6"/>
        <v>0</v>
      </c>
      <c r="U237" s="51">
        <f t="shared" si="7"/>
        <v>0</v>
      </c>
    </row>
    <row r="238" spans="1:21" customFormat="1">
      <c r="A238" s="51">
        <f>SD!C237</f>
        <v>0</v>
      </c>
      <c r="B238" s="46">
        <f>SD!A237</f>
        <v>0</v>
      </c>
      <c r="C238" s="46">
        <f>SD!B237</f>
        <v>0</v>
      </c>
      <c r="D238" s="46">
        <f>SD!C237</f>
        <v>0</v>
      </c>
      <c r="E238" s="42">
        <f>SD!D237</f>
        <v>0</v>
      </c>
      <c r="F238" s="43">
        <f>SD!E237</f>
        <v>0</v>
      </c>
      <c r="G238" s="43">
        <f>SD!F237</f>
        <v>0</v>
      </c>
      <c r="H238" s="43">
        <f>SD!G237</f>
        <v>0</v>
      </c>
      <c r="I238" s="43">
        <f>SD!H237</f>
        <v>0</v>
      </c>
      <c r="J238" s="43">
        <f>SD!I237</f>
        <v>0</v>
      </c>
      <c r="K238" s="43">
        <f>SD!O237</f>
        <v>0</v>
      </c>
      <c r="L238" s="52"/>
      <c r="M238" s="56"/>
      <c r="N238" s="54">
        <f>SD!R237</f>
        <v>0</v>
      </c>
      <c r="O238" s="55">
        <f>SD!S237</f>
        <v>0</v>
      </c>
      <c r="P238" s="44">
        <f>SD!T237</f>
        <v>0</v>
      </c>
      <c r="Q238" s="55">
        <f>SD!V237</f>
        <v>0</v>
      </c>
      <c r="R238" s="55">
        <f>SD!W237</f>
        <v>0</v>
      </c>
      <c r="S238" s="55">
        <f>SD!AB237</f>
        <v>0</v>
      </c>
      <c r="T238" s="51">
        <f t="shared" si="6"/>
        <v>0</v>
      </c>
      <c r="U238" s="51">
        <f t="shared" si="7"/>
        <v>0</v>
      </c>
    </row>
    <row r="239" spans="1:21" customFormat="1">
      <c r="A239" s="51">
        <f>SD!C238</f>
        <v>0</v>
      </c>
      <c r="B239" s="46">
        <f>SD!A238</f>
        <v>0</v>
      </c>
      <c r="C239" s="46">
        <f>SD!B238</f>
        <v>0</v>
      </c>
      <c r="D239" s="46">
        <f>SD!C238</f>
        <v>0</v>
      </c>
      <c r="E239" s="42">
        <f>SD!D238</f>
        <v>0</v>
      </c>
      <c r="F239" s="43">
        <f>SD!E238</f>
        <v>0</v>
      </c>
      <c r="G239" s="43">
        <f>SD!F238</f>
        <v>0</v>
      </c>
      <c r="H239" s="43">
        <f>SD!G238</f>
        <v>0</v>
      </c>
      <c r="I239" s="43">
        <f>SD!H238</f>
        <v>0</v>
      </c>
      <c r="J239" s="43">
        <f>SD!I238</f>
        <v>0</v>
      </c>
      <c r="K239" s="43">
        <f>SD!O238</f>
        <v>0</v>
      </c>
      <c r="L239" s="52"/>
      <c r="M239" s="56"/>
      <c r="N239" s="54">
        <f>SD!R238</f>
        <v>0</v>
      </c>
      <c r="O239" s="55">
        <f>SD!S238</f>
        <v>0</v>
      </c>
      <c r="P239" s="44">
        <f>SD!T238</f>
        <v>0</v>
      </c>
      <c r="Q239" s="55">
        <f>SD!V238</f>
        <v>0</v>
      </c>
      <c r="R239" s="55">
        <f>SD!W238</f>
        <v>0</v>
      </c>
      <c r="S239" s="55">
        <f>SD!AB238</f>
        <v>0</v>
      </c>
      <c r="T239" s="51">
        <f t="shared" si="6"/>
        <v>0</v>
      </c>
      <c r="U239" s="51">
        <f t="shared" si="7"/>
        <v>0</v>
      </c>
    </row>
    <row r="240" spans="1:21" customFormat="1">
      <c r="A240" s="51">
        <f>SD!C239</f>
        <v>0</v>
      </c>
      <c r="B240" s="46">
        <f>SD!A239</f>
        <v>0</v>
      </c>
      <c r="C240" s="46">
        <f>SD!B239</f>
        <v>0</v>
      </c>
      <c r="D240" s="46">
        <f>SD!C239</f>
        <v>0</v>
      </c>
      <c r="E240" s="42">
        <f>SD!D239</f>
        <v>0</v>
      </c>
      <c r="F240" s="43">
        <f>SD!E239</f>
        <v>0</v>
      </c>
      <c r="G240" s="43">
        <f>SD!F239</f>
        <v>0</v>
      </c>
      <c r="H240" s="43">
        <f>SD!G239</f>
        <v>0</v>
      </c>
      <c r="I240" s="43">
        <f>SD!H239</f>
        <v>0</v>
      </c>
      <c r="J240" s="43">
        <f>SD!I239</f>
        <v>0</v>
      </c>
      <c r="K240" s="43">
        <f>SD!O239</f>
        <v>0</v>
      </c>
      <c r="L240" s="52"/>
      <c r="M240" s="56"/>
      <c r="N240" s="54">
        <f>SD!R239</f>
        <v>0</v>
      </c>
      <c r="O240" s="55">
        <f>SD!S239</f>
        <v>0</v>
      </c>
      <c r="P240" s="44">
        <f>SD!T239</f>
        <v>0</v>
      </c>
      <c r="Q240" s="55">
        <f>SD!V239</f>
        <v>0</v>
      </c>
      <c r="R240" s="55">
        <f>SD!W239</f>
        <v>0</v>
      </c>
      <c r="S240" s="55">
        <f>SD!AB239</f>
        <v>0</v>
      </c>
      <c r="T240" s="51">
        <f t="shared" si="6"/>
        <v>0</v>
      </c>
      <c r="U240" s="51">
        <f t="shared" si="7"/>
        <v>0</v>
      </c>
    </row>
    <row r="241" spans="1:21" customFormat="1">
      <c r="A241" s="51">
        <f>SD!C240</f>
        <v>0</v>
      </c>
      <c r="B241" s="46">
        <f>SD!A240</f>
        <v>0</v>
      </c>
      <c r="C241" s="46">
        <f>SD!B240</f>
        <v>0</v>
      </c>
      <c r="D241" s="46">
        <f>SD!C240</f>
        <v>0</v>
      </c>
      <c r="E241" s="42">
        <f>SD!D240</f>
        <v>0</v>
      </c>
      <c r="F241" s="43">
        <f>SD!E240</f>
        <v>0</v>
      </c>
      <c r="G241" s="43">
        <f>SD!F240</f>
        <v>0</v>
      </c>
      <c r="H241" s="43">
        <f>SD!G240</f>
        <v>0</v>
      </c>
      <c r="I241" s="43">
        <f>SD!H240</f>
        <v>0</v>
      </c>
      <c r="J241" s="43">
        <f>SD!I240</f>
        <v>0</v>
      </c>
      <c r="K241" s="43">
        <f>SD!O240</f>
        <v>0</v>
      </c>
      <c r="L241" s="52"/>
      <c r="M241" s="56"/>
      <c r="N241" s="54">
        <f>SD!R240</f>
        <v>0</v>
      </c>
      <c r="O241" s="55">
        <f>SD!S240</f>
        <v>0</v>
      </c>
      <c r="P241" s="44">
        <f>SD!T240</f>
        <v>0</v>
      </c>
      <c r="Q241" s="55">
        <f>SD!V240</f>
        <v>0</v>
      </c>
      <c r="R241" s="55">
        <f>SD!W240</f>
        <v>0</v>
      </c>
      <c r="S241" s="55">
        <f>SD!AB240</f>
        <v>0</v>
      </c>
      <c r="T241" s="51">
        <f t="shared" si="6"/>
        <v>0</v>
      </c>
      <c r="U241" s="51">
        <f t="shared" si="7"/>
        <v>0</v>
      </c>
    </row>
    <row r="242" spans="1:21" customFormat="1">
      <c r="A242" s="51">
        <f>SD!C241</f>
        <v>0</v>
      </c>
      <c r="B242" s="46">
        <f>SD!A241</f>
        <v>0</v>
      </c>
      <c r="C242" s="46">
        <f>SD!B241</f>
        <v>0</v>
      </c>
      <c r="D242" s="46">
        <f>SD!C241</f>
        <v>0</v>
      </c>
      <c r="E242" s="42">
        <f>SD!D241</f>
        <v>0</v>
      </c>
      <c r="F242" s="43">
        <f>SD!E241</f>
        <v>0</v>
      </c>
      <c r="G242" s="43">
        <f>SD!F241</f>
        <v>0</v>
      </c>
      <c r="H242" s="43">
        <f>SD!G241</f>
        <v>0</v>
      </c>
      <c r="I242" s="43">
        <f>SD!H241</f>
        <v>0</v>
      </c>
      <c r="J242" s="43">
        <f>SD!I241</f>
        <v>0</v>
      </c>
      <c r="K242" s="43">
        <f>SD!O241</f>
        <v>0</v>
      </c>
      <c r="L242" s="52"/>
      <c r="M242" s="56"/>
      <c r="N242" s="54">
        <f>SD!R241</f>
        <v>0</v>
      </c>
      <c r="O242" s="55">
        <f>SD!S241</f>
        <v>0</v>
      </c>
      <c r="P242" s="44">
        <f>SD!T241</f>
        <v>0</v>
      </c>
      <c r="Q242" s="55">
        <f>SD!V241</f>
        <v>0</v>
      </c>
      <c r="R242" s="55">
        <f>SD!W241</f>
        <v>0</v>
      </c>
      <c r="S242" s="55">
        <f>SD!AB241</f>
        <v>0</v>
      </c>
      <c r="T242" s="51">
        <f t="shared" si="6"/>
        <v>0</v>
      </c>
      <c r="U242" s="51">
        <f t="shared" si="7"/>
        <v>0</v>
      </c>
    </row>
    <row r="243" spans="1:21" customFormat="1">
      <c r="A243" s="51">
        <f>SD!C242</f>
        <v>0</v>
      </c>
      <c r="B243" s="46">
        <f>SD!A242</f>
        <v>0</v>
      </c>
      <c r="C243" s="46">
        <f>SD!B242</f>
        <v>0</v>
      </c>
      <c r="D243" s="46">
        <f>SD!C242</f>
        <v>0</v>
      </c>
      <c r="E243" s="42">
        <f>SD!D242</f>
        <v>0</v>
      </c>
      <c r="F243" s="43">
        <f>SD!E242</f>
        <v>0</v>
      </c>
      <c r="G243" s="43">
        <f>SD!F242</f>
        <v>0</v>
      </c>
      <c r="H243" s="43">
        <f>SD!G242</f>
        <v>0</v>
      </c>
      <c r="I243" s="43">
        <f>SD!H242</f>
        <v>0</v>
      </c>
      <c r="J243" s="43">
        <f>SD!I242</f>
        <v>0</v>
      </c>
      <c r="K243" s="43">
        <f>SD!O242</f>
        <v>0</v>
      </c>
      <c r="L243" s="52"/>
      <c r="M243" s="56"/>
      <c r="N243" s="54">
        <f>SD!R242</f>
        <v>0</v>
      </c>
      <c r="O243" s="55">
        <f>SD!S242</f>
        <v>0</v>
      </c>
      <c r="P243" s="44">
        <f>SD!T242</f>
        <v>0</v>
      </c>
      <c r="Q243" s="55">
        <f>SD!V242</f>
        <v>0</v>
      </c>
      <c r="R243" s="55">
        <f>SD!W242</f>
        <v>0</v>
      </c>
      <c r="S243" s="55">
        <f>SD!AB242</f>
        <v>0</v>
      </c>
      <c r="T243" s="51">
        <f t="shared" si="6"/>
        <v>0</v>
      </c>
      <c r="U243" s="51">
        <f t="shared" si="7"/>
        <v>0</v>
      </c>
    </row>
    <row r="244" spans="1:21" customFormat="1">
      <c r="A244" s="51">
        <f>SD!C243</f>
        <v>0</v>
      </c>
      <c r="B244" s="46">
        <f>SD!A243</f>
        <v>0</v>
      </c>
      <c r="C244" s="46">
        <f>SD!B243</f>
        <v>0</v>
      </c>
      <c r="D244" s="46">
        <f>SD!C243</f>
        <v>0</v>
      </c>
      <c r="E244" s="42">
        <f>SD!D243</f>
        <v>0</v>
      </c>
      <c r="F244" s="43">
        <f>SD!E243</f>
        <v>0</v>
      </c>
      <c r="G244" s="43">
        <f>SD!F243</f>
        <v>0</v>
      </c>
      <c r="H244" s="43">
        <f>SD!G243</f>
        <v>0</v>
      </c>
      <c r="I244" s="43">
        <f>SD!H243</f>
        <v>0</v>
      </c>
      <c r="J244" s="43">
        <f>SD!I243</f>
        <v>0</v>
      </c>
      <c r="K244" s="43">
        <f>SD!O243</f>
        <v>0</v>
      </c>
      <c r="L244" s="52"/>
      <c r="M244" s="56"/>
      <c r="N244" s="54">
        <f>SD!R243</f>
        <v>0</v>
      </c>
      <c r="O244" s="55">
        <f>SD!S243</f>
        <v>0</v>
      </c>
      <c r="P244" s="44">
        <f>SD!T243</f>
        <v>0</v>
      </c>
      <c r="Q244" s="55">
        <f>SD!V243</f>
        <v>0</v>
      </c>
      <c r="R244" s="55">
        <f>SD!W243</f>
        <v>0</v>
      </c>
      <c r="S244" s="55">
        <f>SD!AB243</f>
        <v>0</v>
      </c>
      <c r="T244" s="51">
        <f t="shared" si="6"/>
        <v>0</v>
      </c>
      <c r="U244" s="51">
        <f t="shared" si="7"/>
        <v>0</v>
      </c>
    </row>
    <row r="245" spans="1:21" customFormat="1">
      <c r="A245" s="51">
        <f>SD!C244</f>
        <v>0</v>
      </c>
      <c r="B245" s="46">
        <f>SD!A244</f>
        <v>0</v>
      </c>
      <c r="C245" s="46">
        <f>SD!B244</f>
        <v>0</v>
      </c>
      <c r="D245" s="46">
        <f>SD!C244</f>
        <v>0</v>
      </c>
      <c r="E245" s="42">
        <f>SD!D244</f>
        <v>0</v>
      </c>
      <c r="F245" s="43">
        <f>SD!E244</f>
        <v>0</v>
      </c>
      <c r="G245" s="43">
        <f>SD!F244</f>
        <v>0</v>
      </c>
      <c r="H245" s="43">
        <f>SD!G244</f>
        <v>0</v>
      </c>
      <c r="I245" s="43">
        <f>SD!H244</f>
        <v>0</v>
      </c>
      <c r="J245" s="43">
        <f>SD!I244</f>
        <v>0</v>
      </c>
      <c r="K245" s="43">
        <f>SD!O244</f>
        <v>0</v>
      </c>
      <c r="L245" s="52"/>
      <c r="M245" s="56"/>
      <c r="N245" s="54">
        <f>SD!R244</f>
        <v>0</v>
      </c>
      <c r="O245" s="55">
        <f>SD!S244</f>
        <v>0</v>
      </c>
      <c r="P245" s="44">
        <f>SD!T244</f>
        <v>0</v>
      </c>
      <c r="Q245" s="55">
        <f>SD!V244</f>
        <v>0</v>
      </c>
      <c r="R245" s="55">
        <f>SD!W244</f>
        <v>0</v>
      </c>
      <c r="S245" s="55">
        <f>SD!AB244</f>
        <v>0</v>
      </c>
      <c r="T245" s="51">
        <f t="shared" si="6"/>
        <v>0</v>
      </c>
      <c r="U245" s="51">
        <f t="shared" si="7"/>
        <v>0</v>
      </c>
    </row>
    <row r="246" spans="1:21" customFormat="1">
      <c r="A246" s="51">
        <f>SD!C245</f>
        <v>0</v>
      </c>
      <c r="B246" s="46">
        <f>SD!A245</f>
        <v>0</v>
      </c>
      <c r="C246" s="46">
        <f>SD!B245</f>
        <v>0</v>
      </c>
      <c r="D246" s="46">
        <f>SD!C245</f>
        <v>0</v>
      </c>
      <c r="E246" s="42">
        <f>SD!D245</f>
        <v>0</v>
      </c>
      <c r="F246" s="43">
        <f>SD!E245</f>
        <v>0</v>
      </c>
      <c r="G246" s="43">
        <f>SD!F245</f>
        <v>0</v>
      </c>
      <c r="H246" s="43">
        <f>SD!G245</f>
        <v>0</v>
      </c>
      <c r="I246" s="43">
        <f>SD!H245</f>
        <v>0</v>
      </c>
      <c r="J246" s="43">
        <f>SD!I245</f>
        <v>0</v>
      </c>
      <c r="K246" s="43">
        <f>SD!O245</f>
        <v>0</v>
      </c>
      <c r="L246" s="52"/>
      <c r="M246" s="56"/>
      <c r="N246" s="54">
        <f>SD!R245</f>
        <v>0</v>
      </c>
      <c r="O246" s="55">
        <f>SD!S245</f>
        <v>0</v>
      </c>
      <c r="P246" s="44">
        <f>SD!T245</f>
        <v>0</v>
      </c>
      <c r="Q246" s="55">
        <f>SD!V245</f>
        <v>0</v>
      </c>
      <c r="R246" s="55">
        <f>SD!W245</f>
        <v>0</v>
      </c>
      <c r="S246" s="55">
        <f>SD!AB245</f>
        <v>0</v>
      </c>
      <c r="T246" s="51">
        <f t="shared" si="6"/>
        <v>0</v>
      </c>
      <c r="U246" s="51">
        <f t="shared" si="7"/>
        <v>0</v>
      </c>
    </row>
    <row r="247" spans="1:21" customFormat="1">
      <c r="A247" s="51">
        <f>SD!C246</f>
        <v>0</v>
      </c>
      <c r="B247" s="46">
        <f>SD!A246</f>
        <v>0</v>
      </c>
      <c r="C247" s="46">
        <f>SD!B246</f>
        <v>0</v>
      </c>
      <c r="D247" s="46">
        <f>SD!C246</f>
        <v>0</v>
      </c>
      <c r="E247" s="42">
        <f>SD!D246</f>
        <v>0</v>
      </c>
      <c r="F247" s="43">
        <f>SD!E246</f>
        <v>0</v>
      </c>
      <c r="G247" s="43">
        <f>SD!F246</f>
        <v>0</v>
      </c>
      <c r="H247" s="43">
        <f>SD!G246</f>
        <v>0</v>
      </c>
      <c r="I247" s="43">
        <f>SD!H246</f>
        <v>0</v>
      </c>
      <c r="J247" s="43">
        <f>SD!I246</f>
        <v>0</v>
      </c>
      <c r="K247" s="43">
        <f>SD!O246</f>
        <v>0</v>
      </c>
      <c r="L247" s="52"/>
      <c r="M247" s="56"/>
      <c r="N247" s="54">
        <f>SD!R246</f>
        <v>0</v>
      </c>
      <c r="O247" s="55">
        <f>SD!S246</f>
        <v>0</v>
      </c>
      <c r="P247" s="44">
        <f>SD!T246</f>
        <v>0</v>
      </c>
      <c r="Q247" s="55">
        <f>SD!V246</f>
        <v>0</v>
      </c>
      <c r="R247" s="55">
        <f>SD!W246</f>
        <v>0</v>
      </c>
      <c r="S247" s="55">
        <f>SD!AB246</f>
        <v>0</v>
      </c>
      <c r="T247" s="51">
        <f t="shared" si="6"/>
        <v>0</v>
      </c>
      <c r="U247" s="51">
        <f t="shared" si="7"/>
        <v>0</v>
      </c>
    </row>
    <row r="248" spans="1:21" customFormat="1">
      <c r="A248" s="51">
        <f>SD!C247</f>
        <v>0</v>
      </c>
      <c r="B248" s="46">
        <f>SD!A247</f>
        <v>0</v>
      </c>
      <c r="C248" s="46">
        <f>SD!B247</f>
        <v>0</v>
      </c>
      <c r="D248" s="46">
        <f>SD!C247</f>
        <v>0</v>
      </c>
      <c r="E248" s="42">
        <f>SD!D247</f>
        <v>0</v>
      </c>
      <c r="F248" s="43">
        <f>SD!E247</f>
        <v>0</v>
      </c>
      <c r="G248" s="43">
        <f>SD!F247</f>
        <v>0</v>
      </c>
      <c r="H248" s="43">
        <f>SD!G247</f>
        <v>0</v>
      </c>
      <c r="I248" s="43">
        <f>SD!H247</f>
        <v>0</v>
      </c>
      <c r="J248" s="43">
        <f>SD!I247</f>
        <v>0</v>
      </c>
      <c r="K248" s="43">
        <f>SD!O247</f>
        <v>0</v>
      </c>
      <c r="L248" s="52"/>
      <c r="M248" s="56"/>
      <c r="N248" s="54">
        <f>SD!R247</f>
        <v>0</v>
      </c>
      <c r="O248" s="55">
        <f>SD!S247</f>
        <v>0</v>
      </c>
      <c r="P248" s="44">
        <f>SD!T247</f>
        <v>0</v>
      </c>
      <c r="Q248" s="55">
        <f>SD!V247</f>
        <v>0</v>
      </c>
      <c r="R248" s="55">
        <f>SD!W247</f>
        <v>0</v>
      </c>
      <c r="S248" s="55">
        <f>SD!AB247</f>
        <v>0</v>
      </c>
      <c r="T248" s="51">
        <f t="shared" si="6"/>
        <v>0</v>
      </c>
      <c r="U248" s="51">
        <f t="shared" si="7"/>
        <v>0</v>
      </c>
    </row>
    <row r="249" spans="1:21" customFormat="1">
      <c r="A249" s="51">
        <f>SD!C248</f>
        <v>0</v>
      </c>
      <c r="B249" s="46">
        <f>SD!A248</f>
        <v>0</v>
      </c>
      <c r="C249" s="46">
        <f>SD!B248</f>
        <v>0</v>
      </c>
      <c r="D249" s="46">
        <f>SD!C248</f>
        <v>0</v>
      </c>
      <c r="E249" s="42">
        <f>SD!D248</f>
        <v>0</v>
      </c>
      <c r="F249" s="43">
        <f>SD!E248</f>
        <v>0</v>
      </c>
      <c r="G249" s="43">
        <f>SD!F248</f>
        <v>0</v>
      </c>
      <c r="H249" s="43">
        <f>SD!G248</f>
        <v>0</v>
      </c>
      <c r="I249" s="43">
        <f>SD!H248</f>
        <v>0</v>
      </c>
      <c r="J249" s="43">
        <f>SD!I248</f>
        <v>0</v>
      </c>
      <c r="K249" s="43">
        <f>SD!O248</f>
        <v>0</v>
      </c>
      <c r="L249" s="52"/>
      <c r="M249" s="56"/>
      <c r="N249" s="54">
        <f>SD!R248</f>
        <v>0</v>
      </c>
      <c r="O249" s="55">
        <f>SD!S248</f>
        <v>0</v>
      </c>
      <c r="P249" s="44">
        <f>SD!T248</f>
        <v>0</v>
      </c>
      <c r="Q249" s="55">
        <f>SD!V248</f>
        <v>0</v>
      </c>
      <c r="R249" s="55">
        <f>SD!W248</f>
        <v>0</v>
      </c>
      <c r="S249" s="55">
        <f>SD!AB248</f>
        <v>0</v>
      </c>
      <c r="T249" s="51">
        <f t="shared" si="6"/>
        <v>0</v>
      </c>
      <c r="U249" s="51">
        <f t="shared" si="7"/>
        <v>0</v>
      </c>
    </row>
    <row r="250" spans="1:21" customFormat="1">
      <c r="A250" s="51">
        <f>SD!C249</f>
        <v>0</v>
      </c>
      <c r="B250" s="46">
        <f>SD!A249</f>
        <v>0</v>
      </c>
      <c r="C250" s="46">
        <f>SD!B249</f>
        <v>0</v>
      </c>
      <c r="D250" s="46">
        <f>SD!C249</f>
        <v>0</v>
      </c>
      <c r="E250" s="42">
        <f>SD!D249</f>
        <v>0</v>
      </c>
      <c r="F250" s="43">
        <f>SD!E249</f>
        <v>0</v>
      </c>
      <c r="G250" s="43">
        <f>SD!F249</f>
        <v>0</v>
      </c>
      <c r="H250" s="43">
        <f>SD!G249</f>
        <v>0</v>
      </c>
      <c r="I250" s="43">
        <f>SD!H249</f>
        <v>0</v>
      </c>
      <c r="J250" s="43">
        <f>SD!I249</f>
        <v>0</v>
      </c>
      <c r="K250" s="43">
        <f>SD!O249</f>
        <v>0</v>
      </c>
      <c r="L250" s="52"/>
      <c r="M250" s="56"/>
      <c r="N250" s="54">
        <f>SD!R249</f>
        <v>0</v>
      </c>
      <c r="O250" s="55">
        <f>SD!S249</f>
        <v>0</v>
      </c>
      <c r="P250" s="44">
        <f>SD!T249</f>
        <v>0</v>
      </c>
      <c r="Q250" s="55">
        <f>SD!V249</f>
        <v>0</v>
      </c>
      <c r="R250" s="55">
        <f>SD!W249</f>
        <v>0</v>
      </c>
      <c r="S250" s="55">
        <f>SD!AB249</f>
        <v>0</v>
      </c>
      <c r="T250" s="51">
        <f t="shared" si="6"/>
        <v>0</v>
      </c>
      <c r="U250" s="51">
        <f t="shared" si="7"/>
        <v>0</v>
      </c>
    </row>
    <row r="251" spans="1:21" customFormat="1">
      <c r="A251" s="51">
        <f>SD!C250</f>
        <v>0</v>
      </c>
      <c r="B251" s="46">
        <f>SD!A250</f>
        <v>0</v>
      </c>
      <c r="C251" s="46">
        <f>SD!B250</f>
        <v>0</v>
      </c>
      <c r="D251" s="46">
        <f>SD!C250</f>
        <v>0</v>
      </c>
      <c r="E251" s="42">
        <f>SD!D250</f>
        <v>0</v>
      </c>
      <c r="F251" s="43">
        <f>SD!E250</f>
        <v>0</v>
      </c>
      <c r="G251" s="43">
        <f>SD!F250</f>
        <v>0</v>
      </c>
      <c r="H251" s="43">
        <f>SD!G250</f>
        <v>0</v>
      </c>
      <c r="I251" s="43">
        <f>SD!H250</f>
        <v>0</v>
      </c>
      <c r="J251" s="43">
        <f>SD!I250</f>
        <v>0</v>
      </c>
      <c r="K251" s="43">
        <f>SD!O250</f>
        <v>0</v>
      </c>
      <c r="L251" s="52"/>
      <c r="M251" s="56"/>
      <c r="N251" s="54">
        <f>SD!R250</f>
        <v>0</v>
      </c>
      <c r="O251" s="55">
        <f>SD!S250</f>
        <v>0</v>
      </c>
      <c r="P251" s="44">
        <f>SD!T250</f>
        <v>0</v>
      </c>
      <c r="Q251" s="55">
        <f>SD!V250</f>
        <v>0</v>
      </c>
      <c r="R251" s="55">
        <f>SD!W250</f>
        <v>0</v>
      </c>
      <c r="S251" s="55">
        <f>SD!AB250</f>
        <v>0</v>
      </c>
      <c r="T251" s="51">
        <f t="shared" si="6"/>
        <v>0</v>
      </c>
      <c r="U251" s="51">
        <f t="shared" si="7"/>
        <v>0</v>
      </c>
    </row>
    <row r="252" spans="1:21" customFormat="1">
      <c r="A252" s="51">
        <f>SD!C251</f>
        <v>0</v>
      </c>
      <c r="B252" s="46">
        <f>SD!A251</f>
        <v>0</v>
      </c>
      <c r="C252" s="46">
        <f>SD!B251</f>
        <v>0</v>
      </c>
      <c r="D252" s="46">
        <f>SD!C251</f>
        <v>0</v>
      </c>
      <c r="E252" s="42">
        <f>SD!D251</f>
        <v>0</v>
      </c>
      <c r="F252" s="43">
        <f>SD!E251</f>
        <v>0</v>
      </c>
      <c r="G252" s="43">
        <f>SD!F251</f>
        <v>0</v>
      </c>
      <c r="H252" s="43">
        <f>SD!G251</f>
        <v>0</v>
      </c>
      <c r="I252" s="43">
        <f>SD!H251</f>
        <v>0</v>
      </c>
      <c r="J252" s="43">
        <f>SD!I251</f>
        <v>0</v>
      </c>
      <c r="K252" s="43">
        <f>SD!O251</f>
        <v>0</v>
      </c>
      <c r="L252" s="52"/>
      <c r="M252" s="56"/>
      <c r="N252" s="54">
        <f>SD!R251</f>
        <v>0</v>
      </c>
      <c r="O252" s="55">
        <f>SD!S251</f>
        <v>0</v>
      </c>
      <c r="P252" s="44">
        <f>SD!T251</f>
        <v>0</v>
      </c>
      <c r="Q252" s="55">
        <f>SD!V251</f>
        <v>0</v>
      </c>
      <c r="R252" s="55">
        <f>SD!W251</f>
        <v>0</v>
      </c>
      <c r="S252" s="55">
        <f>SD!AB251</f>
        <v>0</v>
      </c>
      <c r="T252" s="51">
        <f t="shared" si="6"/>
        <v>0</v>
      </c>
      <c r="U252" s="51">
        <f t="shared" si="7"/>
        <v>0</v>
      </c>
    </row>
    <row r="253" spans="1:21" customFormat="1">
      <c r="A253" s="51">
        <f>SD!C252</f>
        <v>0</v>
      </c>
      <c r="B253" s="46">
        <f>SD!A252</f>
        <v>0</v>
      </c>
      <c r="C253" s="46">
        <f>SD!B252</f>
        <v>0</v>
      </c>
      <c r="D253" s="46">
        <f>SD!C252</f>
        <v>0</v>
      </c>
      <c r="E253" s="42">
        <f>SD!D252</f>
        <v>0</v>
      </c>
      <c r="F253" s="43">
        <f>SD!E252</f>
        <v>0</v>
      </c>
      <c r="G253" s="43">
        <f>SD!F252</f>
        <v>0</v>
      </c>
      <c r="H253" s="43">
        <f>SD!G252</f>
        <v>0</v>
      </c>
      <c r="I253" s="43">
        <f>SD!H252</f>
        <v>0</v>
      </c>
      <c r="J253" s="43">
        <f>SD!I252</f>
        <v>0</v>
      </c>
      <c r="K253" s="43">
        <f>SD!O252</f>
        <v>0</v>
      </c>
      <c r="L253" s="52"/>
      <c r="M253" s="56"/>
      <c r="N253" s="54">
        <f>SD!R252</f>
        <v>0</v>
      </c>
      <c r="O253" s="55">
        <f>SD!S252</f>
        <v>0</v>
      </c>
      <c r="P253" s="44">
        <f>SD!T252</f>
        <v>0</v>
      </c>
      <c r="Q253" s="55">
        <f>SD!V252</f>
        <v>0</v>
      </c>
      <c r="R253" s="55">
        <f>SD!W252</f>
        <v>0</v>
      </c>
      <c r="S253" s="55">
        <f>SD!AB252</f>
        <v>0</v>
      </c>
      <c r="T253" s="51">
        <f t="shared" si="6"/>
        <v>0</v>
      </c>
      <c r="U253" s="51">
        <f t="shared" si="7"/>
        <v>0</v>
      </c>
    </row>
    <row r="254" spans="1:21" customFormat="1">
      <c r="A254" s="51">
        <f>SD!C253</f>
        <v>0</v>
      </c>
      <c r="B254" s="46">
        <f>SD!A253</f>
        <v>0</v>
      </c>
      <c r="C254" s="46">
        <f>SD!B253</f>
        <v>0</v>
      </c>
      <c r="D254" s="46">
        <f>SD!C253</f>
        <v>0</v>
      </c>
      <c r="E254" s="42">
        <f>SD!D253</f>
        <v>0</v>
      </c>
      <c r="F254" s="43">
        <f>SD!E253</f>
        <v>0</v>
      </c>
      <c r="G254" s="43">
        <f>SD!F253</f>
        <v>0</v>
      </c>
      <c r="H254" s="43">
        <f>SD!G253</f>
        <v>0</v>
      </c>
      <c r="I254" s="43">
        <f>SD!H253</f>
        <v>0</v>
      </c>
      <c r="J254" s="43">
        <f>SD!I253</f>
        <v>0</v>
      </c>
      <c r="K254" s="43">
        <f>SD!O253</f>
        <v>0</v>
      </c>
      <c r="L254" s="52"/>
      <c r="M254" s="56"/>
      <c r="N254" s="54">
        <f>SD!R253</f>
        <v>0</v>
      </c>
      <c r="O254" s="55">
        <f>SD!S253</f>
        <v>0</v>
      </c>
      <c r="P254" s="44">
        <f>SD!T253</f>
        <v>0</v>
      </c>
      <c r="Q254" s="55">
        <f>SD!V253</f>
        <v>0</v>
      </c>
      <c r="R254" s="55">
        <f>SD!W253</f>
        <v>0</v>
      </c>
      <c r="S254" s="55">
        <f>SD!AB253</f>
        <v>0</v>
      </c>
      <c r="T254" s="51">
        <f t="shared" si="6"/>
        <v>0</v>
      </c>
      <c r="U254" s="51">
        <f t="shared" si="7"/>
        <v>0</v>
      </c>
    </row>
    <row r="255" spans="1:21" customFormat="1">
      <c r="A255" s="51">
        <f>SD!C254</f>
        <v>0</v>
      </c>
      <c r="B255" s="46">
        <f>SD!A254</f>
        <v>0</v>
      </c>
      <c r="C255" s="46">
        <f>SD!B254</f>
        <v>0</v>
      </c>
      <c r="D255" s="46">
        <f>SD!C254</f>
        <v>0</v>
      </c>
      <c r="E255" s="42">
        <f>SD!D254</f>
        <v>0</v>
      </c>
      <c r="F255" s="43">
        <f>SD!E254</f>
        <v>0</v>
      </c>
      <c r="G255" s="43">
        <f>SD!F254</f>
        <v>0</v>
      </c>
      <c r="H255" s="43">
        <f>SD!G254</f>
        <v>0</v>
      </c>
      <c r="I255" s="43">
        <f>SD!H254</f>
        <v>0</v>
      </c>
      <c r="J255" s="43">
        <f>SD!I254</f>
        <v>0</v>
      </c>
      <c r="K255" s="43">
        <f>SD!O254</f>
        <v>0</v>
      </c>
      <c r="L255" s="52"/>
      <c r="M255" s="56"/>
      <c r="N255" s="54">
        <f>SD!R254</f>
        <v>0</v>
      </c>
      <c r="O255" s="55">
        <f>SD!S254</f>
        <v>0</v>
      </c>
      <c r="P255" s="44">
        <f>SD!T254</f>
        <v>0</v>
      </c>
      <c r="Q255" s="55">
        <f>SD!V254</f>
        <v>0</v>
      </c>
      <c r="R255" s="55">
        <f>SD!W254</f>
        <v>0</v>
      </c>
      <c r="S255" s="55">
        <f>SD!AB254</f>
        <v>0</v>
      </c>
      <c r="T255" s="51">
        <f t="shared" si="6"/>
        <v>0</v>
      </c>
      <c r="U255" s="51">
        <f t="shared" si="7"/>
        <v>0</v>
      </c>
    </row>
    <row r="256" spans="1:21" customFormat="1">
      <c r="A256" s="51">
        <f>SD!C255</f>
        <v>0</v>
      </c>
      <c r="B256" s="46">
        <f>SD!A255</f>
        <v>0</v>
      </c>
      <c r="C256" s="46">
        <f>SD!B255</f>
        <v>0</v>
      </c>
      <c r="D256" s="46">
        <f>SD!C255</f>
        <v>0</v>
      </c>
      <c r="E256" s="42">
        <f>SD!D255</f>
        <v>0</v>
      </c>
      <c r="F256" s="43">
        <f>SD!E255</f>
        <v>0</v>
      </c>
      <c r="G256" s="43">
        <f>SD!F255</f>
        <v>0</v>
      </c>
      <c r="H256" s="43">
        <f>SD!G255</f>
        <v>0</v>
      </c>
      <c r="I256" s="43">
        <f>SD!H255</f>
        <v>0</v>
      </c>
      <c r="J256" s="43">
        <f>SD!I255</f>
        <v>0</v>
      </c>
      <c r="K256" s="43">
        <f>SD!O255</f>
        <v>0</v>
      </c>
      <c r="L256" s="52"/>
      <c r="M256" s="56"/>
      <c r="N256" s="54">
        <f>SD!R255</f>
        <v>0</v>
      </c>
      <c r="O256" s="55">
        <f>SD!S255</f>
        <v>0</v>
      </c>
      <c r="P256" s="44">
        <f>SD!T255</f>
        <v>0</v>
      </c>
      <c r="Q256" s="55">
        <f>SD!V255</f>
        <v>0</v>
      </c>
      <c r="R256" s="55">
        <f>SD!W255</f>
        <v>0</v>
      </c>
      <c r="S256" s="55">
        <f>SD!AB255</f>
        <v>0</v>
      </c>
      <c r="T256" s="51">
        <f t="shared" si="6"/>
        <v>0</v>
      </c>
      <c r="U256" s="51">
        <f t="shared" si="7"/>
        <v>0</v>
      </c>
    </row>
    <row r="257" spans="1:21" customFormat="1">
      <c r="A257" s="51">
        <f>SD!C256</f>
        <v>0</v>
      </c>
      <c r="B257" s="46">
        <f>SD!A256</f>
        <v>0</v>
      </c>
      <c r="C257" s="46">
        <f>SD!B256</f>
        <v>0</v>
      </c>
      <c r="D257" s="46">
        <f>SD!C256</f>
        <v>0</v>
      </c>
      <c r="E257" s="42">
        <f>SD!D256</f>
        <v>0</v>
      </c>
      <c r="F257" s="43">
        <f>SD!E256</f>
        <v>0</v>
      </c>
      <c r="G257" s="43">
        <f>SD!F256</f>
        <v>0</v>
      </c>
      <c r="H257" s="43">
        <f>SD!G256</f>
        <v>0</v>
      </c>
      <c r="I257" s="43">
        <f>SD!H256</f>
        <v>0</v>
      </c>
      <c r="J257" s="43">
        <f>SD!I256</f>
        <v>0</v>
      </c>
      <c r="K257" s="43">
        <f>SD!O256</f>
        <v>0</v>
      </c>
      <c r="L257" s="52"/>
      <c r="M257" s="56"/>
      <c r="N257" s="54">
        <f>SD!R256</f>
        <v>0</v>
      </c>
      <c r="O257" s="55">
        <f>SD!S256</f>
        <v>0</v>
      </c>
      <c r="P257" s="44">
        <f>SD!T256</f>
        <v>0</v>
      </c>
      <c r="Q257" s="55">
        <f>SD!V256</f>
        <v>0</v>
      </c>
      <c r="R257" s="55">
        <f>SD!W256</f>
        <v>0</v>
      </c>
      <c r="S257" s="55">
        <f>SD!AB256</f>
        <v>0</v>
      </c>
      <c r="T257" s="51">
        <f t="shared" si="6"/>
        <v>0</v>
      </c>
      <c r="U257" s="51">
        <f t="shared" si="7"/>
        <v>0</v>
      </c>
    </row>
    <row r="258" spans="1:21" customFormat="1">
      <c r="A258" s="51">
        <f>SD!C257</f>
        <v>0</v>
      </c>
      <c r="B258" s="46">
        <f>SD!A257</f>
        <v>0</v>
      </c>
      <c r="C258" s="46">
        <f>SD!B257</f>
        <v>0</v>
      </c>
      <c r="D258" s="46">
        <f>SD!C257</f>
        <v>0</v>
      </c>
      <c r="E258" s="42">
        <f>SD!D257</f>
        <v>0</v>
      </c>
      <c r="F258" s="43">
        <f>SD!E257</f>
        <v>0</v>
      </c>
      <c r="G258" s="43">
        <f>SD!F257</f>
        <v>0</v>
      </c>
      <c r="H258" s="43">
        <f>SD!G257</f>
        <v>0</v>
      </c>
      <c r="I258" s="43">
        <f>SD!H257</f>
        <v>0</v>
      </c>
      <c r="J258" s="43">
        <f>SD!I257</f>
        <v>0</v>
      </c>
      <c r="K258" s="43">
        <f>SD!O257</f>
        <v>0</v>
      </c>
      <c r="L258" s="52"/>
      <c r="M258" s="56"/>
      <c r="N258" s="54">
        <f>SD!R257</f>
        <v>0</v>
      </c>
      <c r="O258" s="55">
        <f>SD!S257</f>
        <v>0</v>
      </c>
      <c r="P258" s="44">
        <f>SD!T257</f>
        <v>0</v>
      </c>
      <c r="Q258" s="55">
        <f>SD!V257</f>
        <v>0</v>
      </c>
      <c r="R258" s="55">
        <f>SD!W257</f>
        <v>0</v>
      </c>
      <c r="S258" s="55">
        <f>SD!AB257</f>
        <v>0</v>
      </c>
      <c r="T258" s="51">
        <f t="shared" si="6"/>
        <v>0</v>
      </c>
      <c r="U258" s="51">
        <f t="shared" si="7"/>
        <v>0</v>
      </c>
    </row>
    <row r="259" spans="1:21" customFormat="1">
      <c r="A259" s="51">
        <f>SD!C258</f>
        <v>0</v>
      </c>
      <c r="B259" s="46">
        <f>SD!A258</f>
        <v>0</v>
      </c>
      <c r="C259" s="46">
        <f>SD!B258</f>
        <v>0</v>
      </c>
      <c r="D259" s="46">
        <f>SD!C258</f>
        <v>0</v>
      </c>
      <c r="E259" s="42">
        <f>SD!D258</f>
        <v>0</v>
      </c>
      <c r="F259" s="43">
        <f>SD!E258</f>
        <v>0</v>
      </c>
      <c r="G259" s="43">
        <f>SD!F258</f>
        <v>0</v>
      </c>
      <c r="H259" s="43">
        <f>SD!G258</f>
        <v>0</v>
      </c>
      <c r="I259" s="43">
        <f>SD!H258</f>
        <v>0</v>
      </c>
      <c r="J259" s="43">
        <f>SD!I258</f>
        <v>0</v>
      </c>
      <c r="K259" s="43">
        <f>SD!O258</f>
        <v>0</v>
      </c>
      <c r="L259" s="52"/>
      <c r="M259" s="56"/>
      <c r="N259" s="54">
        <f>SD!R258</f>
        <v>0</v>
      </c>
      <c r="O259" s="55">
        <f>SD!S258</f>
        <v>0</v>
      </c>
      <c r="P259" s="44">
        <f>SD!T258</f>
        <v>0</v>
      </c>
      <c r="Q259" s="55">
        <f>SD!V258</f>
        <v>0</v>
      </c>
      <c r="R259" s="55">
        <f>SD!W258</f>
        <v>0</v>
      </c>
      <c r="S259" s="55">
        <f>SD!AB258</f>
        <v>0</v>
      </c>
      <c r="T259" s="51">
        <f t="shared" si="6"/>
        <v>0</v>
      </c>
      <c r="U259" s="51">
        <f t="shared" si="7"/>
        <v>0</v>
      </c>
    </row>
    <row r="260" spans="1:21" customFormat="1">
      <c r="A260" s="51">
        <f>SD!C259</f>
        <v>0</v>
      </c>
      <c r="B260" s="46">
        <f>SD!A259</f>
        <v>0</v>
      </c>
      <c r="C260" s="46">
        <f>SD!B259</f>
        <v>0</v>
      </c>
      <c r="D260" s="46">
        <f>SD!C259</f>
        <v>0</v>
      </c>
      <c r="E260" s="42">
        <f>SD!D259</f>
        <v>0</v>
      </c>
      <c r="F260" s="43">
        <f>SD!E259</f>
        <v>0</v>
      </c>
      <c r="G260" s="43">
        <f>SD!F259</f>
        <v>0</v>
      </c>
      <c r="H260" s="43">
        <f>SD!G259</f>
        <v>0</v>
      </c>
      <c r="I260" s="43">
        <f>SD!H259</f>
        <v>0</v>
      </c>
      <c r="J260" s="43">
        <f>SD!I259</f>
        <v>0</v>
      </c>
      <c r="K260" s="43">
        <f>SD!O259</f>
        <v>0</v>
      </c>
      <c r="L260" s="52"/>
      <c r="M260" s="56"/>
      <c r="N260" s="54">
        <f>SD!R259</f>
        <v>0</v>
      </c>
      <c r="O260" s="55">
        <f>SD!S259</f>
        <v>0</v>
      </c>
      <c r="P260" s="44">
        <f>SD!T259</f>
        <v>0</v>
      </c>
      <c r="Q260" s="55">
        <f>SD!V259</f>
        <v>0</v>
      </c>
      <c r="R260" s="55">
        <f>SD!W259</f>
        <v>0</v>
      </c>
      <c r="S260" s="55">
        <f>SD!AB259</f>
        <v>0</v>
      </c>
      <c r="T260" s="51">
        <f t="shared" ref="T260:T323" si="8">B260</f>
        <v>0</v>
      </c>
      <c r="U260" s="51">
        <f t="shared" ref="U260:U323" si="9">C260</f>
        <v>0</v>
      </c>
    </row>
    <row r="261" spans="1:21" customFormat="1">
      <c r="A261" s="51">
        <f>SD!C260</f>
        <v>0</v>
      </c>
      <c r="B261" s="46">
        <f>SD!A260</f>
        <v>0</v>
      </c>
      <c r="C261" s="46">
        <f>SD!B260</f>
        <v>0</v>
      </c>
      <c r="D261" s="46">
        <f>SD!C260</f>
        <v>0</v>
      </c>
      <c r="E261" s="42">
        <f>SD!D260</f>
        <v>0</v>
      </c>
      <c r="F261" s="43">
        <f>SD!E260</f>
        <v>0</v>
      </c>
      <c r="G261" s="43">
        <f>SD!F260</f>
        <v>0</v>
      </c>
      <c r="H261" s="43">
        <f>SD!G260</f>
        <v>0</v>
      </c>
      <c r="I261" s="43">
        <f>SD!H260</f>
        <v>0</v>
      </c>
      <c r="J261" s="43">
        <f>SD!I260</f>
        <v>0</v>
      </c>
      <c r="K261" s="43">
        <f>SD!O260</f>
        <v>0</v>
      </c>
      <c r="L261" s="52"/>
      <c r="M261" s="56"/>
      <c r="N261" s="54">
        <f>SD!R260</f>
        <v>0</v>
      </c>
      <c r="O261" s="55">
        <f>SD!S260</f>
        <v>0</v>
      </c>
      <c r="P261" s="44">
        <f>SD!T260</f>
        <v>0</v>
      </c>
      <c r="Q261" s="55">
        <f>SD!V260</f>
        <v>0</v>
      </c>
      <c r="R261" s="55">
        <f>SD!W260</f>
        <v>0</v>
      </c>
      <c r="S261" s="55">
        <f>SD!AB260</f>
        <v>0</v>
      </c>
      <c r="T261" s="51">
        <f t="shared" si="8"/>
        <v>0</v>
      </c>
      <c r="U261" s="51">
        <f t="shared" si="9"/>
        <v>0</v>
      </c>
    </row>
    <row r="262" spans="1:21" customFormat="1">
      <c r="A262" s="51">
        <f>SD!C261</f>
        <v>0</v>
      </c>
      <c r="B262" s="46">
        <f>SD!A261</f>
        <v>0</v>
      </c>
      <c r="C262" s="46">
        <f>SD!B261</f>
        <v>0</v>
      </c>
      <c r="D262" s="46">
        <f>SD!C261</f>
        <v>0</v>
      </c>
      <c r="E262" s="42">
        <f>SD!D261</f>
        <v>0</v>
      </c>
      <c r="F262" s="43">
        <f>SD!E261</f>
        <v>0</v>
      </c>
      <c r="G262" s="43">
        <f>SD!F261</f>
        <v>0</v>
      </c>
      <c r="H262" s="43">
        <f>SD!G261</f>
        <v>0</v>
      </c>
      <c r="I262" s="43">
        <f>SD!H261</f>
        <v>0</v>
      </c>
      <c r="J262" s="43">
        <f>SD!I261</f>
        <v>0</v>
      </c>
      <c r="K262" s="43">
        <f>SD!O261</f>
        <v>0</v>
      </c>
      <c r="L262" s="52"/>
      <c r="M262" s="56"/>
      <c r="N262" s="54">
        <f>SD!R261</f>
        <v>0</v>
      </c>
      <c r="O262" s="55">
        <f>SD!S261</f>
        <v>0</v>
      </c>
      <c r="P262" s="44">
        <f>SD!T261</f>
        <v>0</v>
      </c>
      <c r="Q262" s="55">
        <f>SD!V261</f>
        <v>0</v>
      </c>
      <c r="R262" s="55">
        <f>SD!W261</f>
        <v>0</v>
      </c>
      <c r="S262" s="55">
        <f>SD!AB261</f>
        <v>0</v>
      </c>
      <c r="T262" s="51">
        <f t="shared" si="8"/>
        <v>0</v>
      </c>
      <c r="U262" s="51">
        <f t="shared" si="9"/>
        <v>0</v>
      </c>
    </row>
    <row r="263" spans="1:21" customFormat="1">
      <c r="A263" s="51">
        <f>SD!C262</f>
        <v>0</v>
      </c>
      <c r="B263" s="46">
        <f>SD!A262</f>
        <v>0</v>
      </c>
      <c r="C263" s="46">
        <f>SD!B262</f>
        <v>0</v>
      </c>
      <c r="D263" s="46">
        <f>SD!C262</f>
        <v>0</v>
      </c>
      <c r="E263" s="42">
        <f>SD!D262</f>
        <v>0</v>
      </c>
      <c r="F263" s="43">
        <f>SD!E262</f>
        <v>0</v>
      </c>
      <c r="G263" s="43">
        <f>SD!F262</f>
        <v>0</v>
      </c>
      <c r="H263" s="43">
        <f>SD!G262</f>
        <v>0</v>
      </c>
      <c r="I263" s="43">
        <f>SD!H262</f>
        <v>0</v>
      </c>
      <c r="J263" s="43">
        <f>SD!I262</f>
        <v>0</v>
      </c>
      <c r="K263" s="43">
        <f>SD!O262</f>
        <v>0</v>
      </c>
      <c r="L263" s="52"/>
      <c r="M263" s="56"/>
      <c r="N263" s="54">
        <f>SD!R262</f>
        <v>0</v>
      </c>
      <c r="O263" s="55">
        <f>SD!S262</f>
        <v>0</v>
      </c>
      <c r="P263" s="44">
        <f>SD!T262</f>
        <v>0</v>
      </c>
      <c r="Q263" s="55">
        <f>SD!V262</f>
        <v>0</v>
      </c>
      <c r="R263" s="55">
        <f>SD!W262</f>
        <v>0</v>
      </c>
      <c r="S263" s="55">
        <f>SD!AB262</f>
        <v>0</v>
      </c>
      <c r="T263" s="51">
        <f t="shared" si="8"/>
        <v>0</v>
      </c>
      <c r="U263" s="51">
        <f t="shared" si="9"/>
        <v>0</v>
      </c>
    </row>
    <row r="264" spans="1:21" customFormat="1">
      <c r="A264" s="51">
        <f>SD!C263</f>
        <v>0</v>
      </c>
      <c r="B264" s="46">
        <f>SD!A263</f>
        <v>0</v>
      </c>
      <c r="C264" s="46">
        <f>SD!B263</f>
        <v>0</v>
      </c>
      <c r="D264" s="46">
        <f>SD!C263</f>
        <v>0</v>
      </c>
      <c r="E264" s="42">
        <f>SD!D263</f>
        <v>0</v>
      </c>
      <c r="F264" s="43">
        <f>SD!E263</f>
        <v>0</v>
      </c>
      <c r="G264" s="43">
        <f>SD!F263</f>
        <v>0</v>
      </c>
      <c r="H264" s="43">
        <f>SD!G263</f>
        <v>0</v>
      </c>
      <c r="I264" s="43">
        <f>SD!H263</f>
        <v>0</v>
      </c>
      <c r="J264" s="43">
        <f>SD!I263</f>
        <v>0</v>
      </c>
      <c r="K264" s="43">
        <f>SD!O263</f>
        <v>0</v>
      </c>
      <c r="L264" s="52"/>
      <c r="M264" s="56"/>
      <c r="N264" s="54">
        <f>SD!R263</f>
        <v>0</v>
      </c>
      <c r="O264" s="55">
        <f>SD!S263</f>
        <v>0</v>
      </c>
      <c r="P264" s="44">
        <f>SD!T263</f>
        <v>0</v>
      </c>
      <c r="Q264" s="55">
        <f>SD!V263</f>
        <v>0</v>
      </c>
      <c r="R264" s="55">
        <f>SD!W263</f>
        <v>0</v>
      </c>
      <c r="S264" s="55">
        <f>SD!AB263</f>
        <v>0</v>
      </c>
      <c r="T264" s="51">
        <f t="shared" si="8"/>
        <v>0</v>
      </c>
      <c r="U264" s="51">
        <f t="shared" si="9"/>
        <v>0</v>
      </c>
    </row>
    <row r="265" spans="1:21" customFormat="1">
      <c r="A265" s="51">
        <f>SD!C264</f>
        <v>0</v>
      </c>
      <c r="B265" s="46">
        <f>SD!A264</f>
        <v>0</v>
      </c>
      <c r="C265" s="46">
        <f>SD!B264</f>
        <v>0</v>
      </c>
      <c r="D265" s="46">
        <f>SD!C264</f>
        <v>0</v>
      </c>
      <c r="E265" s="42">
        <f>SD!D264</f>
        <v>0</v>
      </c>
      <c r="F265" s="43">
        <f>SD!E264</f>
        <v>0</v>
      </c>
      <c r="G265" s="43">
        <f>SD!F264</f>
        <v>0</v>
      </c>
      <c r="H265" s="43">
        <f>SD!G264</f>
        <v>0</v>
      </c>
      <c r="I265" s="43">
        <f>SD!H264</f>
        <v>0</v>
      </c>
      <c r="J265" s="43">
        <f>SD!I264</f>
        <v>0</v>
      </c>
      <c r="K265" s="43">
        <f>SD!O264</f>
        <v>0</v>
      </c>
      <c r="L265" s="52"/>
      <c r="M265" s="56"/>
      <c r="N265" s="54">
        <f>SD!R264</f>
        <v>0</v>
      </c>
      <c r="O265" s="55">
        <f>SD!S264</f>
        <v>0</v>
      </c>
      <c r="P265" s="44">
        <f>SD!T264</f>
        <v>0</v>
      </c>
      <c r="Q265" s="55">
        <f>SD!V264</f>
        <v>0</v>
      </c>
      <c r="R265" s="55">
        <f>SD!W264</f>
        <v>0</v>
      </c>
      <c r="S265" s="55">
        <f>SD!AB264</f>
        <v>0</v>
      </c>
      <c r="T265" s="51">
        <f t="shared" si="8"/>
        <v>0</v>
      </c>
      <c r="U265" s="51">
        <f t="shared" si="9"/>
        <v>0</v>
      </c>
    </row>
    <row r="266" spans="1:21" customFormat="1">
      <c r="A266" s="51">
        <f>SD!C265</f>
        <v>0</v>
      </c>
      <c r="B266" s="46">
        <f>SD!A265</f>
        <v>0</v>
      </c>
      <c r="C266" s="46">
        <f>SD!B265</f>
        <v>0</v>
      </c>
      <c r="D266" s="46">
        <f>SD!C265</f>
        <v>0</v>
      </c>
      <c r="E266" s="42">
        <f>SD!D265</f>
        <v>0</v>
      </c>
      <c r="F266" s="43">
        <f>SD!E265</f>
        <v>0</v>
      </c>
      <c r="G266" s="43">
        <f>SD!F265</f>
        <v>0</v>
      </c>
      <c r="H266" s="43">
        <f>SD!G265</f>
        <v>0</v>
      </c>
      <c r="I266" s="43">
        <f>SD!H265</f>
        <v>0</v>
      </c>
      <c r="J266" s="43">
        <f>SD!I265</f>
        <v>0</v>
      </c>
      <c r="K266" s="43">
        <f>SD!O265</f>
        <v>0</v>
      </c>
      <c r="L266" s="52"/>
      <c r="M266" s="56"/>
      <c r="N266" s="54">
        <f>SD!R265</f>
        <v>0</v>
      </c>
      <c r="O266" s="55">
        <f>SD!S265</f>
        <v>0</v>
      </c>
      <c r="P266" s="44">
        <f>SD!T265</f>
        <v>0</v>
      </c>
      <c r="Q266" s="55">
        <f>SD!V265</f>
        <v>0</v>
      </c>
      <c r="R266" s="55">
        <f>SD!W265</f>
        <v>0</v>
      </c>
      <c r="S266" s="55">
        <f>SD!AB265</f>
        <v>0</v>
      </c>
      <c r="T266" s="51">
        <f t="shared" si="8"/>
        <v>0</v>
      </c>
      <c r="U266" s="51">
        <f t="shared" si="9"/>
        <v>0</v>
      </c>
    </row>
    <row r="267" spans="1:21" customFormat="1">
      <c r="A267" s="51">
        <f>SD!C266</f>
        <v>0</v>
      </c>
      <c r="B267" s="46">
        <f>SD!A266</f>
        <v>0</v>
      </c>
      <c r="C267" s="46">
        <f>SD!B266</f>
        <v>0</v>
      </c>
      <c r="D267" s="46">
        <f>SD!C266</f>
        <v>0</v>
      </c>
      <c r="E267" s="42">
        <f>SD!D266</f>
        <v>0</v>
      </c>
      <c r="F267" s="43">
        <f>SD!E266</f>
        <v>0</v>
      </c>
      <c r="G267" s="43">
        <f>SD!F266</f>
        <v>0</v>
      </c>
      <c r="H267" s="43">
        <f>SD!G266</f>
        <v>0</v>
      </c>
      <c r="I267" s="43">
        <f>SD!H266</f>
        <v>0</v>
      </c>
      <c r="J267" s="43">
        <f>SD!I266</f>
        <v>0</v>
      </c>
      <c r="K267" s="43">
        <f>SD!O266</f>
        <v>0</v>
      </c>
      <c r="L267" s="52"/>
      <c r="M267" s="56"/>
      <c r="N267" s="54">
        <f>SD!R266</f>
        <v>0</v>
      </c>
      <c r="O267" s="55">
        <f>SD!S266</f>
        <v>0</v>
      </c>
      <c r="P267" s="44">
        <f>SD!T266</f>
        <v>0</v>
      </c>
      <c r="Q267" s="55">
        <f>SD!V266</f>
        <v>0</v>
      </c>
      <c r="R267" s="55">
        <f>SD!W266</f>
        <v>0</v>
      </c>
      <c r="S267" s="55">
        <f>SD!AB266</f>
        <v>0</v>
      </c>
      <c r="T267" s="51">
        <f t="shared" si="8"/>
        <v>0</v>
      </c>
      <c r="U267" s="51">
        <f t="shared" si="9"/>
        <v>0</v>
      </c>
    </row>
    <row r="268" spans="1:21" customFormat="1">
      <c r="A268" s="51">
        <f>SD!C267</f>
        <v>0</v>
      </c>
      <c r="B268" s="46">
        <f>SD!A267</f>
        <v>0</v>
      </c>
      <c r="C268" s="46">
        <f>SD!B267</f>
        <v>0</v>
      </c>
      <c r="D268" s="46">
        <f>SD!C267</f>
        <v>0</v>
      </c>
      <c r="E268" s="42">
        <f>SD!D267</f>
        <v>0</v>
      </c>
      <c r="F268" s="43">
        <f>SD!E267</f>
        <v>0</v>
      </c>
      <c r="G268" s="43">
        <f>SD!F267</f>
        <v>0</v>
      </c>
      <c r="H268" s="43">
        <f>SD!G267</f>
        <v>0</v>
      </c>
      <c r="I268" s="43">
        <f>SD!H267</f>
        <v>0</v>
      </c>
      <c r="J268" s="43">
        <f>SD!I267</f>
        <v>0</v>
      </c>
      <c r="K268" s="43">
        <f>SD!O267</f>
        <v>0</v>
      </c>
      <c r="L268" s="52"/>
      <c r="M268" s="56"/>
      <c r="N268" s="54">
        <f>SD!R267</f>
        <v>0</v>
      </c>
      <c r="O268" s="55">
        <f>SD!S267</f>
        <v>0</v>
      </c>
      <c r="P268" s="44">
        <f>SD!T267</f>
        <v>0</v>
      </c>
      <c r="Q268" s="55">
        <f>SD!V267</f>
        <v>0</v>
      </c>
      <c r="R268" s="55">
        <f>SD!W267</f>
        <v>0</v>
      </c>
      <c r="S268" s="55">
        <f>SD!AB267</f>
        <v>0</v>
      </c>
      <c r="T268" s="51">
        <f t="shared" si="8"/>
        <v>0</v>
      </c>
      <c r="U268" s="51">
        <f t="shared" si="9"/>
        <v>0</v>
      </c>
    </row>
    <row r="269" spans="1:21" customFormat="1">
      <c r="A269" s="51">
        <f>SD!C268</f>
        <v>0</v>
      </c>
      <c r="B269" s="46">
        <f>SD!A268</f>
        <v>0</v>
      </c>
      <c r="C269" s="46">
        <f>SD!B268</f>
        <v>0</v>
      </c>
      <c r="D269" s="46">
        <f>SD!C268</f>
        <v>0</v>
      </c>
      <c r="E269" s="42">
        <f>SD!D268</f>
        <v>0</v>
      </c>
      <c r="F269" s="43">
        <f>SD!E268</f>
        <v>0</v>
      </c>
      <c r="G269" s="43">
        <f>SD!F268</f>
        <v>0</v>
      </c>
      <c r="H269" s="43">
        <f>SD!G268</f>
        <v>0</v>
      </c>
      <c r="I269" s="43">
        <f>SD!H268</f>
        <v>0</v>
      </c>
      <c r="J269" s="43">
        <f>SD!I268</f>
        <v>0</v>
      </c>
      <c r="K269" s="43">
        <f>SD!O268</f>
        <v>0</v>
      </c>
      <c r="L269" s="52"/>
      <c r="M269" s="56"/>
      <c r="N269" s="54">
        <f>SD!R268</f>
        <v>0</v>
      </c>
      <c r="O269" s="55">
        <f>SD!S268</f>
        <v>0</v>
      </c>
      <c r="P269" s="44">
        <f>SD!T268</f>
        <v>0</v>
      </c>
      <c r="Q269" s="55">
        <f>SD!V268</f>
        <v>0</v>
      </c>
      <c r="R269" s="55">
        <f>SD!W268</f>
        <v>0</v>
      </c>
      <c r="S269" s="55">
        <f>SD!AB268</f>
        <v>0</v>
      </c>
      <c r="T269" s="51">
        <f t="shared" si="8"/>
        <v>0</v>
      </c>
      <c r="U269" s="51">
        <f t="shared" si="9"/>
        <v>0</v>
      </c>
    </row>
    <row r="270" spans="1:21" customFormat="1">
      <c r="A270" s="51">
        <f>SD!C269</f>
        <v>0</v>
      </c>
      <c r="B270" s="46">
        <f>SD!A269</f>
        <v>0</v>
      </c>
      <c r="C270" s="46">
        <f>SD!B269</f>
        <v>0</v>
      </c>
      <c r="D270" s="46">
        <f>SD!C269</f>
        <v>0</v>
      </c>
      <c r="E270" s="42">
        <f>SD!D269</f>
        <v>0</v>
      </c>
      <c r="F270" s="43">
        <f>SD!E269</f>
        <v>0</v>
      </c>
      <c r="G270" s="43">
        <f>SD!F269</f>
        <v>0</v>
      </c>
      <c r="H270" s="43">
        <f>SD!G269</f>
        <v>0</v>
      </c>
      <c r="I270" s="43">
        <f>SD!H269</f>
        <v>0</v>
      </c>
      <c r="J270" s="43">
        <f>SD!I269</f>
        <v>0</v>
      </c>
      <c r="K270" s="43">
        <f>SD!O269</f>
        <v>0</v>
      </c>
      <c r="L270" s="52"/>
      <c r="M270" s="56"/>
      <c r="N270" s="54">
        <f>SD!R269</f>
        <v>0</v>
      </c>
      <c r="O270" s="55">
        <f>SD!S269</f>
        <v>0</v>
      </c>
      <c r="P270" s="44">
        <f>SD!T269</f>
        <v>0</v>
      </c>
      <c r="Q270" s="55">
        <f>SD!V269</f>
        <v>0</v>
      </c>
      <c r="R270" s="55">
        <f>SD!W269</f>
        <v>0</v>
      </c>
      <c r="S270" s="55">
        <f>SD!AB269</f>
        <v>0</v>
      </c>
      <c r="T270" s="51">
        <f t="shared" si="8"/>
        <v>0</v>
      </c>
      <c r="U270" s="51">
        <f t="shared" si="9"/>
        <v>0</v>
      </c>
    </row>
    <row r="271" spans="1:21" customFormat="1">
      <c r="A271" s="51">
        <f>SD!C270</f>
        <v>0</v>
      </c>
      <c r="B271" s="46">
        <f>SD!A270</f>
        <v>0</v>
      </c>
      <c r="C271" s="46">
        <f>SD!B270</f>
        <v>0</v>
      </c>
      <c r="D271" s="46">
        <f>SD!C270</f>
        <v>0</v>
      </c>
      <c r="E271" s="42">
        <f>SD!D270</f>
        <v>0</v>
      </c>
      <c r="F271" s="43">
        <f>SD!E270</f>
        <v>0</v>
      </c>
      <c r="G271" s="43">
        <f>SD!F270</f>
        <v>0</v>
      </c>
      <c r="H271" s="43">
        <f>SD!G270</f>
        <v>0</v>
      </c>
      <c r="I271" s="43">
        <f>SD!H270</f>
        <v>0</v>
      </c>
      <c r="J271" s="43">
        <f>SD!I270</f>
        <v>0</v>
      </c>
      <c r="K271" s="43">
        <f>SD!O270</f>
        <v>0</v>
      </c>
      <c r="L271" s="52"/>
      <c r="M271" s="56"/>
      <c r="N271" s="54">
        <f>SD!R270</f>
        <v>0</v>
      </c>
      <c r="O271" s="55">
        <f>SD!S270</f>
        <v>0</v>
      </c>
      <c r="P271" s="44">
        <f>SD!T270</f>
        <v>0</v>
      </c>
      <c r="Q271" s="55">
        <f>SD!V270</f>
        <v>0</v>
      </c>
      <c r="R271" s="55">
        <f>SD!W270</f>
        <v>0</v>
      </c>
      <c r="S271" s="55">
        <f>SD!AB270</f>
        <v>0</v>
      </c>
      <c r="T271" s="51">
        <f t="shared" si="8"/>
        <v>0</v>
      </c>
      <c r="U271" s="51">
        <f t="shared" si="9"/>
        <v>0</v>
      </c>
    </row>
    <row r="272" spans="1:21" customFormat="1">
      <c r="A272" s="51">
        <f>SD!C271</f>
        <v>0</v>
      </c>
      <c r="B272" s="46">
        <f>SD!A271</f>
        <v>0</v>
      </c>
      <c r="C272" s="46">
        <f>SD!B271</f>
        <v>0</v>
      </c>
      <c r="D272" s="46">
        <f>SD!C271</f>
        <v>0</v>
      </c>
      <c r="E272" s="42">
        <f>SD!D271</f>
        <v>0</v>
      </c>
      <c r="F272" s="43">
        <f>SD!E271</f>
        <v>0</v>
      </c>
      <c r="G272" s="43">
        <f>SD!F271</f>
        <v>0</v>
      </c>
      <c r="H272" s="43">
        <f>SD!G271</f>
        <v>0</v>
      </c>
      <c r="I272" s="43">
        <f>SD!H271</f>
        <v>0</v>
      </c>
      <c r="J272" s="43">
        <f>SD!I271</f>
        <v>0</v>
      </c>
      <c r="K272" s="43">
        <f>SD!O271</f>
        <v>0</v>
      </c>
      <c r="L272" s="52"/>
      <c r="M272" s="56"/>
      <c r="N272" s="54">
        <f>SD!R271</f>
        <v>0</v>
      </c>
      <c r="O272" s="55">
        <f>SD!S271</f>
        <v>0</v>
      </c>
      <c r="P272" s="44">
        <f>SD!T271</f>
        <v>0</v>
      </c>
      <c r="Q272" s="55">
        <f>SD!V271</f>
        <v>0</v>
      </c>
      <c r="R272" s="55">
        <f>SD!W271</f>
        <v>0</v>
      </c>
      <c r="S272" s="55">
        <f>SD!AB271</f>
        <v>0</v>
      </c>
      <c r="T272" s="51">
        <f t="shared" si="8"/>
        <v>0</v>
      </c>
      <c r="U272" s="51">
        <f t="shared" si="9"/>
        <v>0</v>
      </c>
    </row>
    <row r="273" spans="1:21" customFormat="1">
      <c r="A273" s="51">
        <f>SD!C272</f>
        <v>0</v>
      </c>
      <c r="B273" s="46">
        <f>SD!A272</f>
        <v>0</v>
      </c>
      <c r="C273" s="46">
        <f>SD!B272</f>
        <v>0</v>
      </c>
      <c r="D273" s="46">
        <f>SD!C272</f>
        <v>0</v>
      </c>
      <c r="E273" s="42">
        <f>SD!D272</f>
        <v>0</v>
      </c>
      <c r="F273" s="43">
        <f>SD!E272</f>
        <v>0</v>
      </c>
      <c r="G273" s="43">
        <f>SD!F272</f>
        <v>0</v>
      </c>
      <c r="H273" s="43">
        <f>SD!G272</f>
        <v>0</v>
      </c>
      <c r="I273" s="43">
        <f>SD!H272</f>
        <v>0</v>
      </c>
      <c r="J273" s="43">
        <f>SD!I272</f>
        <v>0</v>
      </c>
      <c r="K273" s="43">
        <f>SD!O272</f>
        <v>0</v>
      </c>
      <c r="L273" s="52"/>
      <c r="M273" s="56"/>
      <c r="N273" s="54">
        <f>SD!R272</f>
        <v>0</v>
      </c>
      <c r="O273" s="55">
        <f>SD!S272</f>
        <v>0</v>
      </c>
      <c r="P273" s="44">
        <f>SD!T272</f>
        <v>0</v>
      </c>
      <c r="Q273" s="55">
        <f>SD!V272</f>
        <v>0</v>
      </c>
      <c r="R273" s="55">
        <f>SD!W272</f>
        <v>0</v>
      </c>
      <c r="S273" s="55">
        <f>SD!AB272</f>
        <v>0</v>
      </c>
      <c r="T273" s="51">
        <f t="shared" si="8"/>
        <v>0</v>
      </c>
      <c r="U273" s="51">
        <f t="shared" si="9"/>
        <v>0</v>
      </c>
    </row>
    <row r="274" spans="1:21" customFormat="1">
      <c r="A274" s="51">
        <f>SD!C273</f>
        <v>0</v>
      </c>
      <c r="B274" s="46">
        <f>SD!A273</f>
        <v>0</v>
      </c>
      <c r="C274" s="46">
        <f>SD!B273</f>
        <v>0</v>
      </c>
      <c r="D274" s="46">
        <f>SD!C273</f>
        <v>0</v>
      </c>
      <c r="E274" s="42">
        <f>SD!D273</f>
        <v>0</v>
      </c>
      <c r="F274" s="43">
        <f>SD!E273</f>
        <v>0</v>
      </c>
      <c r="G274" s="43">
        <f>SD!F273</f>
        <v>0</v>
      </c>
      <c r="H274" s="43">
        <f>SD!G273</f>
        <v>0</v>
      </c>
      <c r="I274" s="43">
        <f>SD!H273</f>
        <v>0</v>
      </c>
      <c r="J274" s="43">
        <f>SD!I273</f>
        <v>0</v>
      </c>
      <c r="K274" s="43">
        <f>SD!O273</f>
        <v>0</v>
      </c>
      <c r="L274" s="52"/>
      <c r="M274" s="56"/>
      <c r="N274" s="54">
        <f>SD!R273</f>
        <v>0</v>
      </c>
      <c r="O274" s="55">
        <f>SD!S273</f>
        <v>0</v>
      </c>
      <c r="P274" s="44">
        <f>SD!T273</f>
        <v>0</v>
      </c>
      <c r="Q274" s="55">
        <f>SD!V273</f>
        <v>0</v>
      </c>
      <c r="R274" s="55">
        <f>SD!W273</f>
        <v>0</v>
      </c>
      <c r="S274" s="55">
        <f>SD!AB273</f>
        <v>0</v>
      </c>
      <c r="T274" s="51">
        <f t="shared" si="8"/>
        <v>0</v>
      </c>
      <c r="U274" s="51">
        <f t="shared" si="9"/>
        <v>0</v>
      </c>
    </row>
    <row r="275" spans="1:21" customFormat="1">
      <c r="A275" s="51">
        <f>SD!C274</f>
        <v>0</v>
      </c>
      <c r="B275" s="46">
        <f>SD!A274</f>
        <v>0</v>
      </c>
      <c r="C275" s="46">
        <f>SD!B274</f>
        <v>0</v>
      </c>
      <c r="D275" s="46">
        <f>SD!C274</f>
        <v>0</v>
      </c>
      <c r="E275" s="42">
        <f>SD!D274</f>
        <v>0</v>
      </c>
      <c r="F275" s="43">
        <f>SD!E274</f>
        <v>0</v>
      </c>
      <c r="G275" s="43">
        <f>SD!F274</f>
        <v>0</v>
      </c>
      <c r="H275" s="43">
        <f>SD!G274</f>
        <v>0</v>
      </c>
      <c r="I275" s="43">
        <f>SD!H274</f>
        <v>0</v>
      </c>
      <c r="J275" s="43">
        <f>SD!I274</f>
        <v>0</v>
      </c>
      <c r="K275" s="43">
        <f>SD!O274</f>
        <v>0</v>
      </c>
      <c r="L275" s="52"/>
      <c r="M275" s="56"/>
      <c r="N275" s="54">
        <f>SD!R274</f>
        <v>0</v>
      </c>
      <c r="O275" s="55">
        <f>SD!S274</f>
        <v>0</v>
      </c>
      <c r="P275" s="44">
        <f>SD!T274</f>
        <v>0</v>
      </c>
      <c r="Q275" s="55">
        <f>SD!V274</f>
        <v>0</v>
      </c>
      <c r="R275" s="55">
        <f>SD!W274</f>
        <v>0</v>
      </c>
      <c r="S275" s="55">
        <f>SD!AB274</f>
        <v>0</v>
      </c>
      <c r="T275" s="51">
        <f t="shared" si="8"/>
        <v>0</v>
      </c>
      <c r="U275" s="51">
        <f t="shared" si="9"/>
        <v>0</v>
      </c>
    </row>
    <row r="276" spans="1:21" customFormat="1">
      <c r="A276" s="51">
        <f>SD!C275</f>
        <v>0</v>
      </c>
      <c r="B276" s="46">
        <f>SD!A275</f>
        <v>0</v>
      </c>
      <c r="C276" s="46">
        <f>SD!B275</f>
        <v>0</v>
      </c>
      <c r="D276" s="46">
        <f>SD!C275</f>
        <v>0</v>
      </c>
      <c r="E276" s="42">
        <f>SD!D275</f>
        <v>0</v>
      </c>
      <c r="F276" s="43">
        <f>SD!E275</f>
        <v>0</v>
      </c>
      <c r="G276" s="43">
        <f>SD!F275</f>
        <v>0</v>
      </c>
      <c r="H276" s="43">
        <f>SD!G275</f>
        <v>0</v>
      </c>
      <c r="I276" s="43">
        <f>SD!H275</f>
        <v>0</v>
      </c>
      <c r="J276" s="43">
        <f>SD!I275</f>
        <v>0</v>
      </c>
      <c r="K276" s="43">
        <f>SD!O275</f>
        <v>0</v>
      </c>
      <c r="L276" s="52"/>
      <c r="M276" s="56"/>
      <c r="N276" s="54">
        <f>SD!R275</f>
        <v>0</v>
      </c>
      <c r="O276" s="55">
        <f>SD!S275</f>
        <v>0</v>
      </c>
      <c r="P276" s="44">
        <f>SD!T275</f>
        <v>0</v>
      </c>
      <c r="Q276" s="55">
        <f>SD!V275</f>
        <v>0</v>
      </c>
      <c r="R276" s="55">
        <f>SD!W275</f>
        <v>0</v>
      </c>
      <c r="S276" s="55">
        <f>SD!AB275</f>
        <v>0</v>
      </c>
      <c r="T276" s="51">
        <f t="shared" si="8"/>
        <v>0</v>
      </c>
      <c r="U276" s="51">
        <f t="shared" si="9"/>
        <v>0</v>
      </c>
    </row>
    <row r="277" spans="1:21" customFormat="1">
      <c r="A277" s="51">
        <f>SD!C276</f>
        <v>0</v>
      </c>
      <c r="B277" s="46">
        <f>SD!A276</f>
        <v>0</v>
      </c>
      <c r="C277" s="46">
        <f>SD!B276</f>
        <v>0</v>
      </c>
      <c r="D277" s="46">
        <f>SD!C276</f>
        <v>0</v>
      </c>
      <c r="E277" s="42">
        <f>SD!D276</f>
        <v>0</v>
      </c>
      <c r="F277" s="43">
        <f>SD!E276</f>
        <v>0</v>
      </c>
      <c r="G277" s="43">
        <f>SD!F276</f>
        <v>0</v>
      </c>
      <c r="H277" s="43">
        <f>SD!G276</f>
        <v>0</v>
      </c>
      <c r="I277" s="43">
        <f>SD!H276</f>
        <v>0</v>
      </c>
      <c r="J277" s="43">
        <f>SD!I276</f>
        <v>0</v>
      </c>
      <c r="K277" s="43">
        <f>SD!O276</f>
        <v>0</v>
      </c>
      <c r="L277" s="52"/>
      <c r="M277" s="56"/>
      <c r="N277" s="54">
        <f>SD!R276</f>
        <v>0</v>
      </c>
      <c r="O277" s="55">
        <f>SD!S276</f>
        <v>0</v>
      </c>
      <c r="P277" s="44">
        <f>SD!T276</f>
        <v>0</v>
      </c>
      <c r="Q277" s="55">
        <f>SD!V276</f>
        <v>0</v>
      </c>
      <c r="R277" s="55">
        <f>SD!W276</f>
        <v>0</v>
      </c>
      <c r="S277" s="55">
        <f>SD!AB276</f>
        <v>0</v>
      </c>
      <c r="T277" s="51">
        <f t="shared" si="8"/>
        <v>0</v>
      </c>
      <c r="U277" s="51">
        <f t="shared" si="9"/>
        <v>0</v>
      </c>
    </row>
    <row r="278" spans="1:21" customFormat="1">
      <c r="A278" s="51">
        <f>SD!C277</f>
        <v>0</v>
      </c>
      <c r="B278" s="46">
        <f>SD!A277</f>
        <v>0</v>
      </c>
      <c r="C278" s="46">
        <f>SD!B277</f>
        <v>0</v>
      </c>
      <c r="D278" s="46">
        <f>SD!C277</f>
        <v>0</v>
      </c>
      <c r="E278" s="42">
        <f>SD!D277</f>
        <v>0</v>
      </c>
      <c r="F278" s="43">
        <f>SD!E277</f>
        <v>0</v>
      </c>
      <c r="G278" s="43">
        <f>SD!F277</f>
        <v>0</v>
      </c>
      <c r="H278" s="43">
        <f>SD!G277</f>
        <v>0</v>
      </c>
      <c r="I278" s="43">
        <f>SD!H277</f>
        <v>0</v>
      </c>
      <c r="J278" s="43">
        <f>SD!I277</f>
        <v>0</v>
      </c>
      <c r="K278" s="43">
        <f>SD!O277</f>
        <v>0</v>
      </c>
      <c r="L278" s="52"/>
      <c r="M278" s="56"/>
      <c r="N278" s="54">
        <f>SD!R277</f>
        <v>0</v>
      </c>
      <c r="O278" s="55">
        <f>SD!S277</f>
        <v>0</v>
      </c>
      <c r="P278" s="44">
        <f>SD!T277</f>
        <v>0</v>
      </c>
      <c r="Q278" s="55">
        <f>SD!V277</f>
        <v>0</v>
      </c>
      <c r="R278" s="55">
        <f>SD!W277</f>
        <v>0</v>
      </c>
      <c r="S278" s="55">
        <f>SD!AB277</f>
        <v>0</v>
      </c>
      <c r="T278" s="51">
        <f t="shared" si="8"/>
        <v>0</v>
      </c>
      <c r="U278" s="51">
        <f t="shared" si="9"/>
        <v>0</v>
      </c>
    </row>
    <row r="279" spans="1:21" customFormat="1">
      <c r="A279" s="51">
        <f>SD!C278</f>
        <v>0</v>
      </c>
      <c r="B279" s="46">
        <f>SD!A278</f>
        <v>0</v>
      </c>
      <c r="C279" s="46">
        <f>SD!B278</f>
        <v>0</v>
      </c>
      <c r="D279" s="46">
        <f>SD!C278</f>
        <v>0</v>
      </c>
      <c r="E279" s="42">
        <f>SD!D278</f>
        <v>0</v>
      </c>
      <c r="F279" s="43">
        <f>SD!E278</f>
        <v>0</v>
      </c>
      <c r="G279" s="43">
        <f>SD!F278</f>
        <v>0</v>
      </c>
      <c r="H279" s="43">
        <f>SD!G278</f>
        <v>0</v>
      </c>
      <c r="I279" s="43">
        <f>SD!H278</f>
        <v>0</v>
      </c>
      <c r="J279" s="43">
        <f>SD!I278</f>
        <v>0</v>
      </c>
      <c r="K279" s="43">
        <f>SD!O278</f>
        <v>0</v>
      </c>
      <c r="L279" s="52"/>
      <c r="M279" s="56"/>
      <c r="N279" s="54">
        <f>SD!R278</f>
        <v>0</v>
      </c>
      <c r="O279" s="55">
        <f>SD!S278</f>
        <v>0</v>
      </c>
      <c r="P279" s="44">
        <f>SD!T278</f>
        <v>0</v>
      </c>
      <c r="Q279" s="55">
        <f>SD!V278</f>
        <v>0</v>
      </c>
      <c r="R279" s="55">
        <f>SD!W278</f>
        <v>0</v>
      </c>
      <c r="S279" s="55">
        <f>SD!AB278</f>
        <v>0</v>
      </c>
      <c r="T279" s="51">
        <f t="shared" si="8"/>
        <v>0</v>
      </c>
      <c r="U279" s="51">
        <f t="shared" si="9"/>
        <v>0</v>
      </c>
    </row>
    <row r="280" spans="1:21" customFormat="1">
      <c r="A280" s="51">
        <f>SD!C279</f>
        <v>0</v>
      </c>
      <c r="B280" s="46">
        <f>SD!A279</f>
        <v>0</v>
      </c>
      <c r="C280" s="46">
        <f>SD!B279</f>
        <v>0</v>
      </c>
      <c r="D280" s="46">
        <f>SD!C279</f>
        <v>0</v>
      </c>
      <c r="E280" s="42">
        <f>SD!D279</f>
        <v>0</v>
      </c>
      <c r="F280" s="43">
        <f>SD!E279</f>
        <v>0</v>
      </c>
      <c r="G280" s="43">
        <f>SD!F279</f>
        <v>0</v>
      </c>
      <c r="H280" s="43">
        <f>SD!G279</f>
        <v>0</v>
      </c>
      <c r="I280" s="43">
        <f>SD!H279</f>
        <v>0</v>
      </c>
      <c r="J280" s="43">
        <f>SD!I279</f>
        <v>0</v>
      </c>
      <c r="K280" s="43">
        <f>SD!O279</f>
        <v>0</v>
      </c>
      <c r="L280" s="52"/>
      <c r="M280" s="56"/>
      <c r="N280" s="54">
        <f>SD!R279</f>
        <v>0</v>
      </c>
      <c r="O280" s="55">
        <f>SD!S279</f>
        <v>0</v>
      </c>
      <c r="P280" s="44">
        <f>SD!T279</f>
        <v>0</v>
      </c>
      <c r="Q280" s="55">
        <f>SD!V279</f>
        <v>0</v>
      </c>
      <c r="R280" s="55">
        <f>SD!W279</f>
        <v>0</v>
      </c>
      <c r="S280" s="55">
        <f>SD!AB279</f>
        <v>0</v>
      </c>
      <c r="T280" s="51">
        <f t="shared" si="8"/>
        <v>0</v>
      </c>
      <c r="U280" s="51">
        <f t="shared" si="9"/>
        <v>0</v>
      </c>
    </row>
    <row r="281" spans="1:21" customFormat="1">
      <c r="A281" s="51">
        <f>SD!C280</f>
        <v>0</v>
      </c>
      <c r="B281" s="46">
        <f>SD!A280</f>
        <v>0</v>
      </c>
      <c r="C281" s="46">
        <f>SD!B280</f>
        <v>0</v>
      </c>
      <c r="D281" s="46">
        <f>SD!C280</f>
        <v>0</v>
      </c>
      <c r="E281" s="42">
        <f>SD!D280</f>
        <v>0</v>
      </c>
      <c r="F281" s="43">
        <f>SD!E280</f>
        <v>0</v>
      </c>
      <c r="G281" s="43">
        <f>SD!F280</f>
        <v>0</v>
      </c>
      <c r="H281" s="43">
        <f>SD!G280</f>
        <v>0</v>
      </c>
      <c r="I281" s="43">
        <f>SD!H280</f>
        <v>0</v>
      </c>
      <c r="J281" s="43">
        <f>SD!I280</f>
        <v>0</v>
      </c>
      <c r="K281" s="43">
        <f>SD!O280</f>
        <v>0</v>
      </c>
      <c r="L281" s="52"/>
      <c r="M281" s="56"/>
      <c r="N281" s="54">
        <f>SD!R280</f>
        <v>0</v>
      </c>
      <c r="O281" s="55">
        <f>SD!S280</f>
        <v>0</v>
      </c>
      <c r="P281" s="44">
        <f>SD!T280</f>
        <v>0</v>
      </c>
      <c r="Q281" s="55">
        <f>SD!V280</f>
        <v>0</v>
      </c>
      <c r="R281" s="55">
        <f>SD!W280</f>
        <v>0</v>
      </c>
      <c r="S281" s="55">
        <f>SD!AB280</f>
        <v>0</v>
      </c>
      <c r="T281" s="51">
        <f t="shared" si="8"/>
        <v>0</v>
      </c>
      <c r="U281" s="51">
        <f t="shared" si="9"/>
        <v>0</v>
      </c>
    </row>
    <row r="282" spans="1:21" customFormat="1">
      <c r="A282" s="51">
        <f>SD!C281</f>
        <v>0</v>
      </c>
      <c r="B282" s="46">
        <f>SD!A281</f>
        <v>0</v>
      </c>
      <c r="C282" s="46">
        <f>SD!B281</f>
        <v>0</v>
      </c>
      <c r="D282" s="46">
        <f>SD!C281</f>
        <v>0</v>
      </c>
      <c r="E282" s="42">
        <f>SD!D281</f>
        <v>0</v>
      </c>
      <c r="F282" s="43">
        <f>SD!E281</f>
        <v>0</v>
      </c>
      <c r="G282" s="43">
        <f>SD!F281</f>
        <v>0</v>
      </c>
      <c r="H282" s="43">
        <f>SD!G281</f>
        <v>0</v>
      </c>
      <c r="I282" s="43">
        <f>SD!H281</f>
        <v>0</v>
      </c>
      <c r="J282" s="43">
        <f>SD!I281</f>
        <v>0</v>
      </c>
      <c r="K282" s="43">
        <f>SD!O281</f>
        <v>0</v>
      </c>
      <c r="L282" s="52"/>
      <c r="M282" s="56"/>
      <c r="N282" s="54">
        <f>SD!R281</f>
        <v>0</v>
      </c>
      <c r="O282" s="55">
        <f>SD!S281</f>
        <v>0</v>
      </c>
      <c r="P282" s="44">
        <f>SD!T281</f>
        <v>0</v>
      </c>
      <c r="Q282" s="55">
        <f>SD!V281</f>
        <v>0</v>
      </c>
      <c r="R282" s="55">
        <f>SD!W281</f>
        <v>0</v>
      </c>
      <c r="S282" s="55">
        <f>SD!AB281</f>
        <v>0</v>
      </c>
      <c r="T282" s="51">
        <f t="shared" si="8"/>
        <v>0</v>
      </c>
      <c r="U282" s="51">
        <f t="shared" si="9"/>
        <v>0</v>
      </c>
    </row>
    <row r="283" spans="1:21" customFormat="1">
      <c r="A283" s="51">
        <f>SD!C282</f>
        <v>0</v>
      </c>
      <c r="B283" s="46">
        <f>SD!A282</f>
        <v>0</v>
      </c>
      <c r="C283" s="46">
        <f>SD!B282</f>
        <v>0</v>
      </c>
      <c r="D283" s="46">
        <f>SD!C282</f>
        <v>0</v>
      </c>
      <c r="E283" s="42">
        <f>SD!D282</f>
        <v>0</v>
      </c>
      <c r="F283" s="43">
        <f>SD!E282</f>
        <v>0</v>
      </c>
      <c r="G283" s="43">
        <f>SD!F282</f>
        <v>0</v>
      </c>
      <c r="H283" s="43">
        <f>SD!G282</f>
        <v>0</v>
      </c>
      <c r="I283" s="43">
        <f>SD!H282</f>
        <v>0</v>
      </c>
      <c r="J283" s="43">
        <f>SD!I282</f>
        <v>0</v>
      </c>
      <c r="K283" s="43">
        <f>SD!O282</f>
        <v>0</v>
      </c>
      <c r="L283" s="52"/>
      <c r="M283" s="56"/>
      <c r="N283" s="54">
        <f>SD!R282</f>
        <v>0</v>
      </c>
      <c r="O283" s="55">
        <f>SD!S282</f>
        <v>0</v>
      </c>
      <c r="P283" s="44">
        <f>SD!T282</f>
        <v>0</v>
      </c>
      <c r="Q283" s="55">
        <f>SD!V282</f>
        <v>0</v>
      </c>
      <c r="R283" s="55">
        <f>SD!W282</f>
        <v>0</v>
      </c>
      <c r="S283" s="55">
        <f>SD!AB282</f>
        <v>0</v>
      </c>
      <c r="T283" s="51">
        <f t="shared" si="8"/>
        <v>0</v>
      </c>
      <c r="U283" s="51">
        <f t="shared" si="9"/>
        <v>0</v>
      </c>
    </row>
    <row r="284" spans="1:21" customFormat="1">
      <c r="A284" s="51">
        <f>SD!C283</f>
        <v>0</v>
      </c>
      <c r="B284" s="46">
        <f>SD!A283</f>
        <v>0</v>
      </c>
      <c r="C284" s="46">
        <f>SD!B283</f>
        <v>0</v>
      </c>
      <c r="D284" s="46">
        <f>SD!C283</f>
        <v>0</v>
      </c>
      <c r="E284" s="42">
        <f>SD!D283</f>
        <v>0</v>
      </c>
      <c r="F284" s="43">
        <f>SD!E283</f>
        <v>0</v>
      </c>
      <c r="G284" s="43">
        <f>SD!F283</f>
        <v>0</v>
      </c>
      <c r="H284" s="43">
        <f>SD!G283</f>
        <v>0</v>
      </c>
      <c r="I284" s="43">
        <f>SD!H283</f>
        <v>0</v>
      </c>
      <c r="J284" s="43">
        <f>SD!I283</f>
        <v>0</v>
      </c>
      <c r="K284" s="43">
        <f>SD!O283</f>
        <v>0</v>
      </c>
      <c r="L284" s="52"/>
      <c r="M284" s="56"/>
      <c r="N284" s="54">
        <f>SD!R283</f>
        <v>0</v>
      </c>
      <c r="O284" s="55">
        <f>SD!S283</f>
        <v>0</v>
      </c>
      <c r="P284" s="44">
        <f>SD!T283</f>
        <v>0</v>
      </c>
      <c r="Q284" s="55">
        <f>SD!V283</f>
        <v>0</v>
      </c>
      <c r="R284" s="55">
        <f>SD!W283</f>
        <v>0</v>
      </c>
      <c r="S284" s="55">
        <f>SD!AB283</f>
        <v>0</v>
      </c>
      <c r="T284" s="51">
        <f t="shared" si="8"/>
        <v>0</v>
      </c>
      <c r="U284" s="51">
        <f t="shared" si="9"/>
        <v>0</v>
      </c>
    </row>
    <row r="285" spans="1:21" customFormat="1">
      <c r="A285" s="51">
        <f>SD!C284</f>
        <v>0</v>
      </c>
      <c r="B285" s="46">
        <f>SD!A284</f>
        <v>0</v>
      </c>
      <c r="C285" s="46">
        <f>SD!B284</f>
        <v>0</v>
      </c>
      <c r="D285" s="46">
        <f>SD!C284</f>
        <v>0</v>
      </c>
      <c r="E285" s="42">
        <f>SD!D284</f>
        <v>0</v>
      </c>
      <c r="F285" s="43">
        <f>SD!E284</f>
        <v>0</v>
      </c>
      <c r="G285" s="43">
        <f>SD!F284</f>
        <v>0</v>
      </c>
      <c r="H285" s="43">
        <f>SD!G284</f>
        <v>0</v>
      </c>
      <c r="I285" s="43">
        <f>SD!H284</f>
        <v>0</v>
      </c>
      <c r="J285" s="43">
        <f>SD!I284</f>
        <v>0</v>
      </c>
      <c r="K285" s="43">
        <f>SD!O284</f>
        <v>0</v>
      </c>
      <c r="L285" s="52"/>
      <c r="M285" s="56"/>
      <c r="N285" s="54">
        <f>SD!R284</f>
        <v>0</v>
      </c>
      <c r="O285" s="55">
        <f>SD!S284</f>
        <v>0</v>
      </c>
      <c r="P285" s="44">
        <f>SD!T284</f>
        <v>0</v>
      </c>
      <c r="Q285" s="55">
        <f>SD!V284</f>
        <v>0</v>
      </c>
      <c r="R285" s="55">
        <f>SD!W284</f>
        <v>0</v>
      </c>
      <c r="S285" s="55">
        <f>SD!AB284</f>
        <v>0</v>
      </c>
      <c r="T285" s="51">
        <f t="shared" si="8"/>
        <v>0</v>
      </c>
      <c r="U285" s="51">
        <f t="shared" si="9"/>
        <v>0</v>
      </c>
    </row>
    <row r="286" spans="1:21" customFormat="1">
      <c r="A286" s="51">
        <f>SD!C285</f>
        <v>0</v>
      </c>
      <c r="B286" s="46">
        <f>SD!A285</f>
        <v>0</v>
      </c>
      <c r="C286" s="46">
        <f>SD!B285</f>
        <v>0</v>
      </c>
      <c r="D286" s="46">
        <f>SD!C285</f>
        <v>0</v>
      </c>
      <c r="E286" s="42">
        <f>SD!D285</f>
        <v>0</v>
      </c>
      <c r="F286" s="43">
        <f>SD!E285</f>
        <v>0</v>
      </c>
      <c r="G286" s="43">
        <f>SD!F285</f>
        <v>0</v>
      </c>
      <c r="H286" s="43">
        <f>SD!G285</f>
        <v>0</v>
      </c>
      <c r="I286" s="43">
        <f>SD!H285</f>
        <v>0</v>
      </c>
      <c r="J286" s="43">
        <f>SD!I285</f>
        <v>0</v>
      </c>
      <c r="K286" s="43">
        <f>SD!O285</f>
        <v>0</v>
      </c>
      <c r="L286" s="52"/>
      <c r="M286" s="56"/>
      <c r="N286" s="54">
        <f>SD!R285</f>
        <v>0</v>
      </c>
      <c r="O286" s="55">
        <f>SD!S285</f>
        <v>0</v>
      </c>
      <c r="P286" s="44">
        <f>SD!T285</f>
        <v>0</v>
      </c>
      <c r="Q286" s="55">
        <f>SD!V285</f>
        <v>0</v>
      </c>
      <c r="R286" s="55">
        <f>SD!W285</f>
        <v>0</v>
      </c>
      <c r="S286" s="55">
        <f>SD!AB285</f>
        <v>0</v>
      </c>
      <c r="T286" s="51">
        <f t="shared" si="8"/>
        <v>0</v>
      </c>
      <c r="U286" s="51">
        <f t="shared" si="9"/>
        <v>0</v>
      </c>
    </row>
    <row r="287" spans="1:21" customFormat="1">
      <c r="A287" s="51">
        <f>SD!C286</f>
        <v>0</v>
      </c>
      <c r="B287" s="46">
        <f>SD!A286</f>
        <v>0</v>
      </c>
      <c r="C287" s="46">
        <f>SD!B286</f>
        <v>0</v>
      </c>
      <c r="D287" s="46">
        <f>SD!C286</f>
        <v>0</v>
      </c>
      <c r="E287" s="42">
        <f>SD!D286</f>
        <v>0</v>
      </c>
      <c r="F287" s="43">
        <f>SD!E286</f>
        <v>0</v>
      </c>
      <c r="G287" s="43">
        <f>SD!F286</f>
        <v>0</v>
      </c>
      <c r="H287" s="43">
        <f>SD!G286</f>
        <v>0</v>
      </c>
      <c r="I287" s="43">
        <f>SD!H286</f>
        <v>0</v>
      </c>
      <c r="J287" s="43">
        <f>SD!I286</f>
        <v>0</v>
      </c>
      <c r="K287" s="43">
        <f>SD!O286</f>
        <v>0</v>
      </c>
      <c r="L287" s="52"/>
      <c r="M287" s="56"/>
      <c r="N287" s="54">
        <f>SD!R286</f>
        <v>0</v>
      </c>
      <c r="O287" s="55">
        <f>SD!S286</f>
        <v>0</v>
      </c>
      <c r="P287" s="44">
        <f>SD!T286</f>
        <v>0</v>
      </c>
      <c r="Q287" s="55">
        <f>SD!V286</f>
        <v>0</v>
      </c>
      <c r="R287" s="55">
        <f>SD!W286</f>
        <v>0</v>
      </c>
      <c r="S287" s="55">
        <f>SD!AB286</f>
        <v>0</v>
      </c>
      <c r="T287" s="51">
        <f t="shared" si="8"/>
        <v>0</v>
      </c>
      <c r="U287" s="51">
        <f t="shared" si="9"/>
        <v>0</v>
      </c>
    </row>
    <row r="288" spans="1:21" customFormat="1">
      <c r="A288" s="51">
        <f>SD!C287</f>
        <v>0</v>
      </c>
      <c r="B288" s="46">
        <f>SD!A287</f>
        <v>0</v>
      </c>
      <c r="C288" s="46">
        <f>SD!B287</f>
        <v>0</v>
      </c>
      <c r="D288" s="46">
        <f>SD!C287</f>
        <v>0</v>
      </c>
      <c r="E288" s="42">
        <f>SD!D287</f>
        <v>0</v>
      </c>
      <c r="F288" s="43">
        <f>SD!E287</f>
        <v>0</v>
      </c>
      <c r="G288" s="43">
        <f>SD!F287</f>
        <v>0</v>
      </c>
      <c r="H288" s="43">
        <f>SD!G287</f>
        <v>0</v>
      </c>
      <c r="I288" s="43">
        <f>SD!H287</f>
        <v>0</v>
      </c>
      <c r="J288" s="43">
        <f>SD!I287</f>
        <v>0</v>
      </c>
      <c r="K288" s="43">
        <f>SD!O287</f>
        <v>0</v>
      </c>
      <c r="L288" s="52"/>
      <c r="M288" s="56"/>
      <c r="N288" s="54">
        <f>SD!R287</f>
        <v>0</v>
      </c>
      <c r="O288" s="55">
        <f>SD!S287</f>
        <v>0</v>
      </c>
      <c r="P288" s="44">
        <f>SD!T287</f>
        <v>0</v>
      </c>
      <c r="Q288" s="55">
        <f>SD!V287</f>
        <v>0</v>
      </c>
      <c r="R288" s="55">
        <f>SD!W287</f>
        <v>0</v>
      </c>
      <c r="S288" s="55">
        <f>SD!AB287</f>
        <v>0</v>
      </c>
      <c r="T288" s="51">
        <f t="shared" si="8"/>
        <v>0</v>
      </c>
      <c r="U288" s="51">
        <f t="shared" si="9"/>
        <v>0</v>
      </c>
    </row>
    <row r="289" spans="1:21" customFormat="1">
      <c r="A289" s="51">
        <f>SD!C288</f>
        <v>0</v>
      </c>
      <c r="B289" s="46">
        <f>SD!A288</f>
        <v>0</v>
      </c>
      <c r="C289" s="46">
        <f>SD!B288</f>
        <v>0</v>
      </c>
      <c r="D289" s="46">
        <f>SD!C288</f>
        <v>0</v>
      </c>
      <c r="E289" s="42">
        <f>SD!D288</f>
        <v>0</v>
      </c>
      <c r="F289" s="43">
        <f>SD!E288</f>
        <v>0</v>
      </c>
      <c r="G289" s="43">
        <f>SD!F288</f>
        <v>0</v>
      </c>
      <c r="H289" s="43">
        <f>SD!G288</f>
        <v>0</v>
      </c>
      <c r="I289" s="43">
        <f>SD!H288</f>
        <v>0</v>
      </c>
      <c r="J289" s="43">
        <f>SD!I288</f>
        <v>0</v>
      </c>
      <c r="K289" s="43">
        <f>SD!O288</f>
        <v>0</v>
      </c>
      <c r="L289" s="52"/>
      <c r="M289" s="56"/>
      <c r="N289" s="54">
        <f>SD!R288</f>
        <v>0</v>
      </c>
      <c r="O289" s="55">
        <f>SD!S288</f>
        <v>0</v>
      </c>
      <c r="P289" s="44">
        <f>SD!T288</f>
        <v>0</v>
      </c>
      <c r="Q289" s="55">
        <f>SD!V288</f>
        <v>0</v>
      </c>
      <c r="R289" s="55">
        <f>SD!W288</f>
        <v>0</v>
      </c>
      <c r="S289" s="55">
        <f>SD!AB288</f>
        <v>0</v>
      </c>
      <c r="T289" s="51">
        <f t="shared" si="8"/>
        <v>0</v>
      </c>
      <c r="U289" s="51">
        <f t="shared" si="9"/>
        <v>0</v>
      </c>
    </row>
    <row r="290" spans="1:21" customFormat="1">
      <c r="A290" s="51">
        <f>SD!C289</f>
        <v>0</v>
      </c>
      <c r="B290" s="46">
        <f>SD!A289</f>
        <v>0</v>
      </c>
      <c r="C290" s="46">
        <f>SD!B289</f>
        <v>0</v>
      </c>
      <c r="D290" s="46">
        <f>SD!C289</f>
        <v>0</v>
      </c>
      <c r="E290" s="42">
        <f>SD!D289</f>
        <v>0</v>
      </c>
      <c r="F290" s="43">
        <f>SD!E289</f>
        <v>0</v>
      </c>
      <c r="G290" s="43">
        <f>SD!F289</f>
        <v>0</v>
      </c>
      <c r="H290" s="43">
        <f>SD!G289</f>
        <v>0</v>
      </c>
      <c r="I290" s="43">
        <f>SD!H289</f>
        <v>0</v>
      </c>
      <c r="J290" s="43">
        <f>SD!I289</f>
        <v>0</v>
      </c>
      <c r="K290" s="43">
        <f>SD!O289</f>
        <v>0</v>
      </c>
      <c r="L290" s="52"/>
      <c r="M290" s="56"/>
      <c r="N290" s="54">
        <f>SD!R289</f>
        <v>0</v>
      </c>
      <c r="O290" s="55">
        <f>SD!S289</f>
        <v>0</v>
      </c>
      <c r="P290" s="44">
        <f>SD!T289</f>
        <v>0</v>
      </c>
      <c r="Q290" s="55">
        <f>SD!V289</f>
        <v>0</v>
      </c>
      <c r="R290" s="55">
        <f>SD!W289</f>
        <v>0</v>
      </c>
      <c r="S290" s="55">
        <f>SD!AB289</f>
        <v>0</v>
      </c>
      <c r="T290" s="51">
        <f t="shared" si="8"/>
        <v>0</v>
      </c>
      <c r="U290" s="51">
        <f t="shared" si="9"/>
        <v>0</v>
      </c>
    </row>
    <row r="291" spans="1:21" customFormat="1">
      <c r="A291" s="51">
        <f>SD!C290</f>
        <v>0</v>
      </c>
      <c r="B291" s="46">
        <f>SD!A290</f>
        <v>0</v>
      </c>
      <c r="C291" s="46">
        <f>SD!B290</f>
        <v>0</v>
      </c>
      <c r="D291" s="46">
        <f>SD!C290</f>
        <v>0</v>
      </c>
      <c r="E291" s="42">
        <f>SD!D290</f>
        <v>0</v>
      </c>
      <c r="F291" s="43">
        <f>SD!E290</f>
        <v>0</v>
      </c>
      <c r="G291" s="43">
        <f>SD!F290</f>
        <v>0</v>
      </c>
      <c r="H291" s="43">
        <f>SD!G290</f>
        <v>0</v>
      </c>
      <c r="I291" s="43">
        <f>SD!H290</f>
        <v>0</v>
      </c>
      <c r="J291" s="43">
        <f>SD!I290</f>
        <v>0</v>
      </c>
      <c r="K291" s="43">
        <f>SD!O290</f>
        <v>0</v>
      </c>
      <c r="L291" s="52"/>
      <c r="M291" s="56"/>
      <c r="N291" s="54">
        <f>SD!R290</f>
        <v>0</v>
      </c>
      <c r="O291" s="55">
        <f>SD!S290</f>
        <v>0</v>
      </c>
      <c r="P291" s="44">
        <f>SD!T290</f>
        <v>0</v>
      </c>
      <c r="Q291" s="55">
        <f>SD!V290</f>
        <v>0</v>
      </c>
      <c r="R291" s="55">
        <f>SD!W290</f>
        <v>0</v>
      </c>
      <c r="S291" s="55">
        <f>SD!AB290</f>
        <v>0</v>
      </c>
      <c r="T291" s="51">
        <f t="shared" si="8"/>
        <v>0</v>
      </c>
      <c r="U291" s="51">
        <f t="shared" si="9"/>
        <v>0</v>
      </c>
    </row>
    <row r="292" spans="1:21" customFormat="1">
      <c r="A292" s="51">
        <f>SD!C291</f>
        <v>0</v>
      </c>
      <c r="B292" s="46">
        <f>SD!A291</f>
        <v>0</v>
      </c>
      <c r="C292" s="46">
        <f>SD!B291</f>
        <v>0</v>
      </c>
      <c r="D292" s="46">
        <f>SD!C291</f>
        <v>0</v>
      </c>
      <c r="E292" s="42">
        <f>SD!D291</f>
        <v>0</v>
      </c>
      <c r="F292" s="43">
        <f>SD!E291</f>
        <v>0</v>
      </c>
      <c r="G292" s="43">
        <f>SD!F291</f>
        <v>0</v>
      </c>
      <c r="H292" s="43">
        <f>SD!G291</f>
        <v>0</v>
      </c>
      <c r="I292" s="43">
        <f>SD!H291</f>
        <v>0</v>
      </c>
      <c r="J292" s="43">
        <f>SD!I291</f>
        <v>0</v>
      </c>
      <c r="K292" s="43">
        <f>SD!O291</f>
        <v>0</v>
      </c>
      <c r="L292" s="52"/>
      <c r="M292" s="56"/>
      <c r="N292" s="54">
        <f>SD!R291</f>
        <v>0</v>
      </c>
      <c r="O292" s="55">
        <f>SD!S291</f>
        <v>0</v>
      </c>
      <c r="P292" s="44">
        <f>SD!T291</f>
        <v>0</v>
      </c>
      <c r="Q292" s="55">
        <f>SD!V291</f>
        <v>0</v>
      </c>
      <c r="R292" s="55">
        <f>SD!W291</f>
        <v>0</v>
      </c>
      <c r="S292" s="55">
        <f>SD!AB291</f>
        <v>0</v>
      </c>
      <c r="T292" s="51">
        <f t="shared" si="8"/>
        <v>0</v>
      </c>
      <c r="U292" s="51">
        <f t="shared" si="9"/>
        <v>0</v>
      </c>
    </row>
    <row r="293" spans="1:21" customFormat="1">
      <c r="A293" s="51">
        <f>SD!C292</f>
        <v>0</v>
      </c>
      <c r="B293" s="46">
        <f>SD!A292</f>
        <v>0</v>
      </c>
      <c r="C293" s="46">
        <f>SD!B292</f>
        <v>0</v>
      </c>
      <c r="D293" s="46">
        <f>SD!C292</f>
        <v>0</v>
      </c>
      <c r="E293" s="42">
        <f>SD!D292</f>
        <v>0</v>
      </c>
      <c r="F293" s="43">
        <f>SD!E292</f>
        <v>0</v>
      </c>
      <c r="G293" s="43">
        <f>SD!F292</f>
        <v>0</v>
      </c>
      <c r="H293" s="43">
        <f>SD!G292</f>
        <v>0</v>
      </c>
      <c r="I293" s="43">
        <f>SD!H292</f>
        <v>0</v>
      </c>
      <c r="J293" s="43">
        <f>SD!I292</f>
        <v>0</v>
      </c>
      <c r="K293" s="43">
        <f>SD!O292</f>
        <v>0</v>
      </c>
      <c r="L293" s="52"/>
      <c r="M293" s="56"/>
      <c r="N293" s="54">
        <f>SD!R292</f>
        <v>0</v>
      </c>
      <c r="O293" s="55">
        <f>SD!S292</f>
        <v>0</v>
      </c>
      <c r="P293" s="44">
        <f>SD!T292</f>
        <v>0</v>
      </c>
      <c r="Q293" s="55">
        <f>SD!V292</f>
        <v>0</v>
      </c>
      <c r="R293" s="55">
        <f>SD!W292</f>
        <v>0</v>
      </c>
      <c r="S293" s="55">
        <f>SD!AB292</f>
        <v>0</v>
      </c>
      <c r="T293" s="51">
        <f t="shared" si="8"/>
        <v>0</v>
      </c>
      <c r="U293" s="51">
        <f t="shared" si="9"/>
        <v>0</v>
      </c>
    </row>
    <row r="294" spans="1:21" customFormat="1">
      <c r="A294" s="51">
        <f>SD!C293</f>
        <v>0</v>
      </c>
      <c r="B294" s="46">
        <f>SD!A293</f>
        <v>0</v>
      </c>
      <c r="C294" s="46">
        <f>SD!B293</f>
        <v>0</v>
      </c>
      <c r="D294" s="46">
        <f>SD!C293</f>
        <v>0</v>
      </c>
      <c r="E294" s="42">
        <f>SD!D293</f>
        <v>0</v>
      </c>
      <c r="F294" s="43">
        <f>SD!E293</f>
        <v>0</v>
      </c>
      <c r="G294" s="43">
        <f>SD!F293</f>
        <v>0</v>
      </c>
      <c r="H294" s="43">
        <f>SD!G293</f>
        <v>0</v>
      </c>
      <c r="I294" s="43">
        <f>SD!H293</f>
        <v>0</v>
      </c>
      <c r="J294" s="43">
        <f>SD!I293</f>
        <v>0</v>
      </c>
      <c r="K294" s="43">
        <f>SD!O293</f>
        <v>0</v>
      </c>
      <c r="L294" s="52"/>
      <c r="M294" s="56"/>
      <c r="N294" s="54">
        <f>SD!R293</f>
        <v>0</v>
      </c>
      <c r="O294" s="55">
        <f>SD!S293</f>
        <v>0</v>
      </c>
      <c r="P294" s="44">
        <f>SD!T293</f>
        <v>0</v>
      </c>
      <c r="Q294" s="55">
        <f>SD!V293</f>
        <v>0</v>
      </c>
      <c r="R294" s="55">
        <f>SD!W293</f>
        <v>0</v>
      </c>
      <c r="S294" s="55">
        <f>SD!AB293</f>
        <v>0</v>
      </c>
      <c r="T294" s="51">
        <f t="shared" si="8"/>
        <v>0</v>
      </c>
      <c r="U294" s="51">
        <f t="shared" si="9"/>
        <v>0</v>
      </c>
    </row>
    <row r="295" spans="1:21" customFormat="1">
      <c r="A295" s="51">
        <f>SD!C294</f>
        <v>0</v>
      </c>
      <c r="B295" s="46">
        <f>SD!A294</f>
        <v>0</v>
      </c>
      <c r="C295" s="46">
        <f>SD!B294</f>
        <v>0</v>
      </c>
      <c r="D295" s="46">
        <f>SD!C294</f>
        <v>0</v>
      </c>
      <c r="E295" s="42">
        <f>SD!D294</f>
        <v>0</v>
      </c>
      <c r="F295" s="43">
        <f>SD!E294</f>
        <v>0</v>
      </c>
      <c r="G295" s="43">
        <f>SD!F294</f>
        <v>0</v>
      </c>
      <c r="H295" s="43">
        <f>SD!G294</f>
        <v>0</v>
      </c>
      <c r="I295" s="43">
        <f>SD!H294</f>
        <v>0</v>
      </c>
      <c r="J295" s="43">
        <f>SD!I294</f>
        <v>0</v>
      </c>
      <c r="K295" s="43">
        <f>SD!O294</f>
        <v>0</v>
      </c>
      <c r="L295" s="52"/>
      <c r="M295" s="56"/>
      <c r="N295" s="54">
        <f>SD!R294</f>
        <v>0</v>
      </c>
      <c r="O295" s="55">
        <f>SD!S294</f>
        <v>0</v>
      </c>
      <c r="P295" s="44">
        <f>SD!T294</f>
        <v>0</v>
      </c>
      <c r="Q295" s="55">
        <f>SD!V294</f>
        <v>0</v>
      </c>
      <c r="R295" s="55">
        <f>SD!W294</f>
        <v>0</v>
      </c>
      <c r="S295" s="55">
        <f>SD!AB294</f>
        <v>0</v>
      </c>
      <c r="T295" s="51">
        <f t="shared" si="8"/>
        <v>0</v>
      </c>
      <c r="U295" s="51">
        <f t="shared" si="9"/>
        <v>0</v>
      </c>
    </row>
    <row r="296" spans="1:21" customFormat="1">
      <c r="A296" s="51">
        <f>SD!C295</f>
        <v>0</v>
      </c>
      <c r="B296" s="46">
        <f>SD!A295</f>
        <v>0</v>
      </c>
      <c r="C296" s="46">
        <f>SD!B295</f>
        <v>0</v>
      </c>
      <c r="D296" s="46">
        <f>SD!C295</f>
        <v>0</v>
      </c>
      <c r="E296" s="42">
        <f>SD!D295</f>
        <v>0</v>
      </c>
      <c r="F296" s="43">
        <f>SD!E295</f>
        <v>0</v>
      </c>
      <c r="G296" s="43">
        <f>SD!F295</f>
        <v>0</v>
      </c>
      <c r="H296" s="43">
        <f>SD!G295</f>
        <v>0</v>
      </c>
      <c r="I296" s="43">
        <f>SD!H295</f>
        <v>0</v>
      </c>
      <c r="J296" s="43">
        <f>SD!I295</f>
        <v>0</v>
      </c>
      <c r="K296" s="43">
        <f>SD!O295</f>
        <v>0</v>
      </c>
      <c r="L296" s="52"/>
      <c r="M296" s="56"/>
      <c r="N296" s="54">
        <f>SD!R295</f>
        <v>0</v>
      </c>
      <c r="O296" s="55">
        <f>SD!S295</f>
        <v>0</v>
      </c>
      <c r="P296" s="44">
        <f>SD!T295</f>
        <v>0</v>
      </c>
      <c r="Q296" s="55">
        <f>SD!V295</f>
        <v>0</v>
      </c>
      <c r="R296" s="55">
        <f>SD!W295</f>
        <v>0</v>
      </c>
      <c r="S296" s="55">
        <f>SD!AB295</f>
        <v>0</v>
      </c>
      <c r="T296" s="51">
        <f t="shared" si="8"/>
        <v>0</v>
      </c>
      <c r="U296" s="51">
        <f t="shared" si="9"/>
        <v>0</v>
      </c>
    </row>
    <row r="297" spans="1:21" customFormat="1">
      <c r="A297" s="51">
        <f>SD!C296</f>
        <v>0</v>
      </c>
      <c r="B297" s="46">
        <f>SD!A296</f>
        <v>0</v>
      </c>
      <c r="C297" s="46">
        <f>SD!B296</f>
        <v>0</v>
      </c>
      <c r="D297" s="46">
        <f>SD!C296</f>
        <v>0</v>
      </c>
      <c r="E297" s="42">
        <f>SD!D296</f>
        <v>0</v>
      </c>
      <c r="F297" s="43">
        <f>SD!E296</f>
        <v>0</v>
      </c>
      <c r="G297" s="43">
        <f>SD!F296</f>
        <v>0</v>
      </c>
      <c r="H297" s="43">
        <f>SD!G296</f>
        <v>0</v>
      </c>
      <c r="I297" s="43">
        <f>SD!H296</f>
        <v>0</v>
      </c>
      <c r="J297" s="43">
        <f>SD!I296</f>
        <v>0</v>
      </c>
      <c r="K297" s="43">
        <f>SD!O296</f>
        <v>0</v>
      </c>
      <c r="L297" s="52"/>
      <c r="M297" s="56"/>
      <c r="N297" s="54">
        <f>SD!R296</f>
        <v>0</v>
      </c>
      <c r="O297" s="55">
        <f>SD!S296</f>
        <v>0</v>
      </c>
      <c r="P297" s="44">
        <f>SD!T296</f>
        <v>0</v>
      </c>
      <c r="Q297" s="55">
        <f>SD!V296</f>
        <v>0</v>
      </c>
      <c r="R297" s="55">
        <f>SD!W296</f>
        <v>0</v>
      </c>
      <c r="S297" s="55">
        <f>SD!AB296</f>
        <v>0</v>
      </c>
      <c r="T297" s="51">
        <f t="shared" si="8"/>
        <v>0</v>
      </c>
      <c r="U297" s="51">
        <f t="shared" si="9"/>
        <v>0</v>
      </c>
    </row>
    <row r="298" spans="1:21" customFormat="1">
      <c r="A298" s="51">
        <f>SD!C297</f>
        <v>0</v>
      </c>
      <c r="B298" s="46">
        <f>SD!A297</f>
        <v>0</v>
      </c>
      <c r="C298" s="46">
        <f>SD!B297</f>
        <v>0</v>
      </c>
      <c r="D298" s="46">
        <f>SD!C297</f>
        <v>0</v>
      </c>
      <c r="E298" s="42">
        <f>SD!D297</f>
        <v>0</v>
      </c>
      <c r="F298" s="43">
        <f>SD!E297</f>
        <v>0</v>
      </c>
      <c r="G298" s="43">
        <f>SD!F297</f>
        <v>0</v>
      </c>
      <c r="H298" s="43">
        <f>SD!G297</f>
        <v>0</v>
      </c>
      <c r="I298" s="43">
        <f>SD!H297</f>
        <v>0</v>
      </c>
      <c r="J298" s="43">
        <f>SD!I297</f>
        <v>0</v>
      </c>
      <c r="K298" s="43">
        <f>SD!O297</f>
        <v>0</v>
      </c>
      <c r="L298" s="52"/>
      <c r="M298" s="56"/>
      <c r="N298" s="54">
        <f>SD!R297</f>
        <v>0</v>
      </c>
      <c r="O298" s="55">
        <f>SD!S297</f>
        <v>0</v>
      </c>
      <c r="P298" s="44">
        <f>SD!T297</f>
        <v>0</v>
      </c>
      <c r="Q298" s="55">
        <f>SD!V297</f>
        <v>0</v>
      </c>
      <c r="R298" s="55">
        <f>SD!W297</f>
        <v>0</v>
      </c>
      <c r="S298" s="55">
        <f>SD!AB297</f>
        <v>0</v>
      </c>
      <c r="T298" s="51">
        <f t="shared" si="8"/>
        <v>0</v>
      </c>
      <c r="U298" s="51">
        <f t="shared" si="9"/>
        <v>0</v>
      </c>
    </row>
    <row r="299" spans="1:21" customFormat="1">
      <c r="A299" s="51">
        <f>SD!C298</f>
        <v>0</v>
      </c>
      <c r="B299" s="46">
        <f>SD!A298</f>
        <v>0</v>
      </c>
      <c r="C299" s="46">
        <f>SD!B298</f>
        <v>0</v>
      </c>
      <c r="D299" s="46">
        <f>SD!C298</f>
        <v>0</v>
      </c>
      <c r="E299" s="42">
        <f>SD!D298</f>
        <v>0</v>
      </c>
      <c r="F299" s="43">
        <f>SD!E298</f>
        <v>0</v>
      </c>
      <c r="G299" s="43">
        <f>SD!F298</f>
        <v>0</v>
      </c>
      <c r="H299" s="43">
        <f>SD!G298</f>
        <v>0</v>
      </c>
      <c r="I299" s="43">
        <f>SD!H298</f>
        <v>0</v>
      </c>
      <c r="J299" s="43">
        <f>SD!I298</f>
        <v>0</v>
      </c>
      <c r="K299" s="43">
        <f>SD!O298</f>
        <v>0</v>
      </c>
      <c r="L299" s="52"/>
      <c r="M299" s="56"/>
      <c r="N299" s="54">
        <f>SD!R298</f>
        <v>0</v>
      </c>
      <c r="O299" s="55">
        <f>SD!S298</f>
        <v>0</v>
      </c>
      <c r="P299" s="44">
        <f>SD!T298</f>
        <v>0</v>
      </c>
      <c r="Q299" s="55">
        <f>SD!V298</f>
        <v>0</v>
      </c>
      <c r="R299" s="55">
        <f>SD!W298</f>
        <v>0</v>
      </c>
      <c r="S299" s="55">
        <f>SD!AB298</f>
        <v>0</v>
      </c>
      <c r="T299" s="51">
        <f t="shared" si="8"/>
        <v>0</v>
      </c>
      <c r="U299" s="51">
        <f t="shared" si="9"/>
        <v>0</v>
      </c>
    </row>
    <row r="300" spans="1:21" customFormat="1">
      <c r="A300" s="51">
        <f>SD!C299</f>
        <v>0</v>
      </c>
      <c r="B300" s="46">
        <f>SD!A299</f>
        <v>0</v>
      </c>
      <c r="C300" s="46">
        <f>SD!B299</f>
        <v>0</v>
      </c>
      <c r="D300" s="46">
        <f>SD!C299</f>
        <v>0</v>
      </c>
      <c r="E300" s="42">
        <f>SD!D299</f>
        <v>0</v>
      </c>
      <c r="F300" s="43">
        <f>SD!E299</f>
        <v>0</v>
      </c>
      <c r="G300" s="43">
        <f>SD!F299</f>
        <v>0</v>
      </c>
      <c r="H300" s="43">
        <f>SD!G299</f>
        <v>0</v>
      </c>
      <c r="I300" s="43">
        <f>SD!H299</f>
        <v>0</v>
      </c>
      <c r="J300" s="43">
        <f>SD!I299</f>
        <v>0</v>
      </c>
      <c r="K300" s="43">
        <f>SD!O299</f>
        <v>0</v>
      </c>
      <c r="L300" s="52"/>
      <c r="M300" s="56"/>
      <c r="N300" s="54">
        <f>SD!R299</f>
        <v>0</v>
      </c>
      <c r="O300" s="55">
        <f>SD!S299</f>
        <v>0</v>
      </c>
      <c r="P300" s="44">
        <f>SD!T299</f>
        <v>0</v>
      </c>
      <c r="Q300" s="55">
        <f>SD!V299</f>
        <v>0</v>
      </c>
      <c r="R300" s="55">
        <f>SD!W299</f>
        <v>0</v>
      </c>
      <c r="S300" s="55">
        <f>SD!AB299</f>
        <v>0</v>
      </c>
      <c r="T300" s="51">
        <f t="shared" si="8"/>
        <v>0</v>
      </c>
      <c r="U300" s="51">
        <f t="shared" si="9"/>
        <v>0</v>
      </c>
    </row>
    <row r="301" spans="1:21" customFormat="1">
      <c r="A301" s="51">
        <f>SD!C300</f>
        <v>0</v>
      </c>
      <c r="B301" s="46">
        <f>SD!A300</f>
        <v>0</v>
      </c>
      <c r="C301" s="46">
        <f>SD!B300</f>
        <v>0</v>
      </c>
      <c r="D301" s="46">
        <f>SD!C300</f>
        <v>0</v>
      </c>
      <c r="E301" s="42">
        <f>SD!D300</f>
        <v>0</v>
      </c>
      <c r="F301" s="43">
        <f>SD!E300</f>
        <v>0</v>
      </c>
      <c r="G301" s="43">
        <f>SD!F300</f>
        <v>0</v>
      </c>
      <c r="H301" s="43">
        <f>SD!G300</f>
        <v>0</v>
      </c>
      <c r="I301" s="43">
        <f>SD!H300</f>
        <v>0</v>
      </c>
      <c r="J301" s="43">
        <f>SD!I300</f>
        <v>0</v>
      </c>
      <c r="K301" s="43">
        <f>SD!O300</f>
        <v>0</v>
      </c>
      <c r="L301" s="52"/>
      <c r="M301" s="56"/>
      <c r="N301" s="54">
        <f>SD!R300</f>
        <v>0</v>
      </c>
      <c r="O301" s="55">
        <f>SD!S300</f>
        <v>0</v>
      </c>
      <c r="P301" s="44">
        <f>SD!T300</f>
        <v>0</v>
      </c>
      <c r="Q301" s="55">
        <f>SD!V300</f>
        <v>0</v>
      </c>
      <c r="R301" s="55">
        <f>SD!W300</f>
        <v>0</v>
      </c>
      <c r="S301" s="55">
        <f>SD!AB300</f>
        <v>0</v>
      </c>
      <c r="T301" s="51">
        <f t="shared" si="8"/>
        <v>0</v>
      </c>
      <c r="U301" s="51">
        <f t="shared" si="9"/>
        <v>0</v>
      </c>
    </row>
    <row r="302" spans="1:21" customFormat="1">
      <c r="A302" s="51">
        <f>SD!C301</f>
        <v>0</v>
      </c>
      <c r="B302" s="46">
        <f>SD!A301</f>
        <v>0</v>
      </c>
      <c r="C302" s="46">
        <f>SD!B301</f>
        <v>0</v>
      </c>
      <c r="D302" s="46">
        <f>SD!C301</f>
        <v>0</v>
      </c>
      <c r="E302" s="42">
        <f>SD!D301</f>
        <v>0</v>
      </c>
      <c r="F302" s="43">
        <f>SD!E301</f>
        <v>0</v>
      </c>
      <c r="G302" s="43">
        <f>SD!F301</f>
        <v>0</v>
      </c>
      <c r="H302" s="43">
        <f>SD!G301</f>
        <v>0</v>
      </c>
      <c r="I302" s="43">
        <f>SD!H301</f>
        <v>0</v>
      </c>
      <c r="J302" s="43">
        <f>SD!I301</f>
        <v>0</v>
      </c>
      <c r="K302" s="43">
        <f>SD!O301</f>
        <v>0</v>
      </c>
      <c r="L302" s="52"/>
      <c r="M302" s="56"/>
      <c r="N302" s="54">
        <f>SD!R301</f>
        <v>0</v>
      </c>
      <c r="O302" s="55">
        <f>SD!S301</f>
        <v>0</v>
      </c>
      <c r="P302" s="44">
        <f>SD!T301</f>
        <v>0</v>
      </c>
      <c r="Q302" s="55">
        <f>SD!V301</f>
        <v>0</v>
      </c>
      <c r="R302" s="55">
        <f>SD!W301</f>
        <v>0</v>
      </c>
      <c r="S302" s="55">
        <f>SD!AB301</f>
        <v>0</v>
      </c>
      <c r="T302" s="51">
        <f t="shared" si="8"/>
        <v>0</v>
      </c>
      <c r="U302" s="51">
        <f t="shared" si="9"/>
        <v>0</v>
      </c>
    </row>
    <row r="303" spans="1:21" customFormat="1">
      <c r="A303" s="51">
        <f>SD!C302</f>
        <v>0</v>
      </c>
      <c r="B303" s="46">
        <f>SD!A302</f>
        <v>0</v>
      </c>
      <c r="C303" s="46">
        <f>SD!B302</f>
        <v>0</v>
      </c>
      <c r="D303" s="46">
        <f>SD!C302</f>
        <v>0</v>
      </c>
      <c r="E303" s="42">
        <f>SD!D302</f>
        <v>0</v>
      </c>
      <c r="F303" s="43">
        <f>SD!E302</f>
        <v>0</v>
      </c>
      <c r="G303" s="43">
        <f>SD!F302</f>
        <v>0</v>
      </c>
      <c r="H303" s="43">
        <f>SD!G302</f>
        <v>0</v>
      </c>
      <c r="I303" s="43">
        <f>SD!H302</f>
        <v>0</v>
      </c>
      <c r="J303" s="43">
        <f>SD!I302</f>
        <v>0</v>
      </c>
      <c r="K303" s="43">
        <f>SD!O302</f>
        <v>0</v>
      </c>
      <c r="L303" s="52"/>
      <c r="M303" s="56"/>
      <c r="N303" s="54">
        <f>SD!R302</f>
        <v>0</v>
      </c>
      <c r="O303" s="55">
        <f>SD!S302</f>
        <v>0</v>
      </c>
      <c r="P303" s="44">
        <f>SD!T302</f>
        <v>0</v>
      </c>
      <c r="Q303" s="55">
        <f>SD!V302</f>
        <v>0</v>
      </c>
      <c r="R303" s="55">
        <f>SD!W302</f>
        <v>0</v>
      </c>
      <c r="S303" s="55">
        <f>SD!AB302</f>
        <v>0</v>
      </c>
      <c r="T303" s="51">
        <f t="shared" si="8"/>
        <v>0</v>
      </c>
      <c r="U303" s="51">
        <f t="shared" si="9"/>
        <v>0</v>
      </c>
    </row>
    <row r="304" spans="1:21" customFormat="1">
      <c r="A304" s="51">
        <f>SD!C303</f>
        <v>0</v>
      </c>
      <c r="B304" s="46">
        <f>SD!A303</f>
        <v>0</v>
      </c>
      <c r="C304" s="46">
        <f>SD!B303</f>
        <v>0</v>
      </c>
      <c r="D304" s="46">
        <f>SD!C303</f>
        <v>0</v>
      </c>
      <c r="E304" s="42">
        <f>SD!D303</f>
        <v>0</v>
      </c>
      <c r="F304" s="43">
        <f>SD!E303</f>
        <v>0</v>
      </c>
      <c r="G304" s="43">
        <f>SD!F303</f>
        <v>0</v>
      </c>
      <c r="H304" s="43">
        <f>SD!G303</f>
        <v>0</v>
      </c>
      <c r="I304" s="43">
        <f>SD!H303</f>
        <v>0</v>
      </c>
      <c r="J304" s="43">
        <f>SD!I303</f>
        <v>0</v>
      </c>
      <c r="K304" s="43">
        <f>SD!O303</f>
        <v>0</v>
      </c>
      <c r="L304" s="52"/>
      <c r="M304" s="56"/>
      <c r="N304" s="54">
        <f>SD!R303</f>
        <v>0</v>
      </c>
      <c r="O304" s="55">
        <f>SD!S303</f>
        <v>0</v>
      </c>
      <c r="P304" s="44">
        <f>SD!T303</f>
        <v>0</v>
      </c>
      <c r="Q304" s="55">
        <f>SD!V303</f>
        <v>0</v>
      </c>
      <c r="R304" s="55">
        <f>SD!W303</f>
        <v>0</v>
      </c>
      <c r="S304" s="55">
        <f>SD!AB303</f>
        <v>0</v>
      </c>
      <c r="T304" s="51">
        <f t="shared" si="8"/>
        <v>0</v>
      </c>
      <c r="U304" s="51">
        <f t="shared" si="9"/>
        <v>0</v>
      </c>
    </row>
    <row r="305" spans="1:21" customFormat="1">
      <c r="A305" s="51">
        <f>SD!C304</f>
        <v>0</v>
      </c>
      <c r="B305" s="46">
        <f>SD!A304</f>
        <v>0</v>
      </c>
      <c r="C305" s="46">
        <f>SD!B304</f>
        <v>0</v>
      </c>
      <c r="D305" s="46">
        <f>SD!C304</f>
        <v>0</v>
      </c>
      <c r="E305" s="42">
        <f>SD!D304</f>
        <v>0</v>
      </c>
      <c r="F305" s="43">
        <f>SD!E304</f>
        <v>0</v>
      </c>
      <c r="G305" s="43">
        <f>SD!F304</f>
        <v>0</v>
      </c>
      <c r="H305" s="43">
        <f>SD!G304</f>
        <v>0</v>
      </c>
      <c r="I305" s="43">
        <f>SD!H304</f>
        <v>0</v>
      </c>
      <c r="J305" s="43">
        <f>SD!I304</f>
        <v>0</v>
      </c>
      <c r="K305" s="43">
        <f>SD!O304</f>
        <v>0</v>
      </c>
      <c r="L305" s="52"/>
      <c r="M305" s="56"/>
      <c r="N305" s="54">
        <f>SD!R304</f>
        <v>0</v>
      </c>
      <c r="O305" s="55">
        <f>SD!S304</f>
        <v>0</v>
      </c>
      <c r="P305" s="44">
        <f>SD!T304</f>
        <v>0</v>
      </c>
      <c r="Q305" s="55">
        <f>SD!V304</f>
        <v>0</v>
      </c>
      <c r="R305" s="55">
        <f>SD!W304</f>
        <v>0</v>
      </c>
      <c r="S305" s="55">
        <f>SD!AB304</f>
        <v>0</v>
      </c>
      <c r="T305" s="51">
        <f t="shared" si="8"/>
        <v>0</v>
      </c>
      <c r="U305" s="51">
        <f t="shared" si="9"/>
        <v>0</v>
      </c>
    </row>
    <row r="306" spans="1:21" customFormat="1">
      <c r="A306" s="51">
        <f>SD!C305</f>
        <v>0</v>
      </c>
      <c r="B306" s="46">
        <f>SD!A305</f>
        <v>0</v>
      </c>
      <c r="C306" s="46">
        <f>SD!B305</f>
        <v>0</v>
      </c>
      <c r="D306" s="46">
        <f>SD!C305</f>
        <v>0</v>
      </c>
      <c r="E306" s="42">
        <f>SD!D305</f>
        <v>0</v>
      </c>
      <c r="F306" s="43">
        <f>SD!E305</f>
        <v>0</v>
      </c>
      <c r="G306" s="43">
        <f>SD!F305</f>
        <v>0</v>
      </c>
      <c r="H306" s="43">
        <f>SD!G305</f>
        <v>0</v>
      </c>
      <c r="I306" s="43">
        <f>SD!H305</f>
        <v>0</v>
      </c>
      <c r="J306" s="43">
        <f>SD!I305</f>
        <v>0</v>
      </c>
      <c r="K306" s="43">
        <f>SD!O305</f>
        <v>0</v>
      </c>
      <c r="L306" s="52"/>
      <c r="M306" s="56"/>
      <c r="N306" s="54">
        <f>SD!R305</f>
        <v>0</v>
      </c>
      <c r="O306" s="55">
        <f>SD!S305</f>
        <v>0</v>
      </c>
      <c r="P306" s="44">
        <f>SD!T305</f>
        <v>0</v>
      </c>
      <c r="Q306" s="55">
        <f>SD!V305</f>
        <v>0</v>
      </c>
      <c r="R306" s="55">
        <f>SD!W305</f>
        <v>0</v>
      </c>
      <c r="S306" s="55">
        <f>SD!AB305</f>
        <v>0</v>
      </c>
      <c r="T306" s="51">
        <f t="shared" si="8"/>
        <v>0</v>
      </c>
      <c r="U306" s="51">
        <f t="shared" si="9"/>
        <v>0</v>
      </c>
    </row>
    <row r="307" spans="1:21" customFormat="1">
      <c r="A307" s="51">
        <f>SD!C306</f>
        <v>0</v>
      </c>
      <c r="B307" s="46">
        <f>SD!A306</f>
        <v>0</v>
      </c>
      <c r="C307" s="46">
        <f>SD!B306</f>
        <v>0</v>
      </c>
      <c r="D307" s="46">
        <f>SD!C306</f>
        <v>0</v>
      </c>
      <c r="E307" s="42">
        <f>SD!D306</f>
        <v>0</v>
      </c>
      <c r="F307" s="43">
        <f>SD!E306</f>
        <v>0</v>
      </c>
      <c r="G307" s="43">
        <f>SD!F306</f>
        <v>0</v>
      </c>
      <c r="H307" s="43">
        <f>SD!G306</f>
        <v>0</v>
      </c>
      <c r="I307" s="43">
        <f>SD!H306</f>
        <v>0</v>
      </c>
      <c r="J307" s="43">
        <f>SD!I306</f>
        <v>0</v>
      </c>
      <c r="K307" s="43">
        <f>SD!O306</f>
        <v>0</v>
      </c>
      <c r="L307" s="52"/>
      <c r="M307" s="56"/>
      <c r="N307" s="54">
        <f>SD!R306</f>
        <v>0</v>
      </c>
      <c r="O307" s="55">
        <f>SD!S306</f>
        <v>0</v>
      </c>
      <c r="P307" s="44">
        <f>SD!T306</f>
        <v>0</v>
      </c>
      <c r="Q307" s="55">
        <f>SD!V306</f>
        <v>0</v>
      </c>
      <c r="R307" s="55">
        <f>SD!W306</f>
        <v>0</v>
      </c>
      <c r="S307" s="55">
        <f>SD!AB306</f>
        <v>0</v>
      </c>
      <c r="T307" s="51">
        <f t="shared" si="8"/>
        <v>0</v>
      </c>
      <c r="U307" s="51">
        <f t="shared" si="9"/>
        <v>0</v>
      </c>
    </row>
    <row r="308" spans="1:21" customFormat="1">
      <c r="A308" s="51">
        <f>SD!C307</f>
        <v>0</v>
      </c>
      <c r="B308" s="46">
        <f>SD!A307</f>
        <v>0</v>
      </c>
      <c r="C308" s="46">
        <f>SD!B307</f>
        <v>0</v>
      </c>
      <c r="D308" s="46">
        <f>SD!C307</f>
        <v>0</v>
      </c>
      <c r="E308" s="42">
        <f>SD!D307</f>
        <v>0</v>
      </c>
      <c r="F308" s="43">
        <f>SD!E307</f>
        <v>0</v>
      </c>
      <c r="G308" s="43">
        <f>SD!F307</f>
        <v>0</v>
      </c>
      <c r="H308" s="43">
        <f>SD!G307</f>
        <v>0</v>
      </c>
      <c r="I308" s="43">
        <f>SD!H307</f>
        <v>0</v>
      </c>
      <c r="J308" s="43">
        <f>SD!I307</f>
        <v>0</v>
      </c>
      <c r="K308" s="43">
        <f>SD!O307</f>
        <v>0</v>
      </c>
      <c r="L308" s="52"/>
      <c r="M308" s="56"/>
      <c r="N308" s="54">
        <f>SD!R307</f>
        <v>0</v>
      </c>
      <c r="O308" s="55">
        <f>SD!S307</f>
        <v>0</v>
      </c>
      <c r="P308" s="44">
        <f>SD!T307</f>
        <v>0</v>
      </c>
      <c r="Q308" s="55">
        <f>SD!V307</f>
        <v>0</v>
      </c>
      <c r="R308" s="55">
        <f>SD!W307</f>
        <v>0</v>
      </c>
      <c r="S308" s="55">
        <f>SD!AB307</f>
        <v>0</v>
      </c>
      <c r="T308" s="51">
        <f t="shared" si="8"/>
        <v>0</v>
      </c>
      <c r="U308" s="51">
        <f t="shared" si="9"/>
        <v>0</v>
      </c>
    </row>
    <row r="309" spans="1:21" customFormat="1">
      <c r="A309" s="51">
        <f>SD!C308</f>
        <v>0</v>
      </c>
      <c r="B309" s="46">
        <f>SD!A308</f>
        <v>0</v>
      </c>
      <c r="C309" s="46">
        <f>SD!B308</f>
        <v>0</v>
      </c>
      <c r="D309" s="46">
        <f>SD!C308</f>
        <v>0</v>
      </c>
      <c r="E309" s="42">
        <f>SD!D308</f>
        <v>0</v>
      </c>
      <c r="F309" s="43">
        <f>SD!E308</f>
        <v>0</v>
      </c>
      <c r="G309" s="43">
        <f>SD!F308</f>
        <v>0</v>
      </c>
      <c r="H309" s="43">
        <f>SD!G308</f>
        <v>0</v>
      </c>
      <c r="I309" s="43">
        <f>SD!H308</f>
        <v>0</v>
      </c>
      <c r="J309" s="43">
        <f>SD!I308</f>
        <v>0</v>
      </c>
      <c r="K309" s="43">
        <f>SD!O308</f>
        <v>0</v>
      </c>
      <c r="L309" s="52"/>
      <c r="M309" s="56"/>
      <c r="N309" s="54">
        <f>SD!R308</f>
        <v>0</v>
      </c>
      <c r="O309" s="55">
        <f>SD!S308</f>
        <v>0</v>
      </c>
      <c r="P309" s="44">
        <f>SD!T308</f>
        <v>0</v>
      </c>
      <c r="Q309" s="55">
        <f>SD!V308</f>
        <v>0</v>
      </c>
      <c r="R309" s="55">
        <f>SD!W308</f>
        <v>0</v>
      </c>
      <c r="S309" s="55">
        <f>SD!AB308</f>
        <v>0</v>
      </c>
      <c r="T309" s="51">
        <f t="shared" si="8"/>
        <v>0</v>
      </c>
      <c r="U309" s="51">
        <f t="shared" si="9"/>
        <v>0</v>
      </c>
    </row>
    <row r="310" spans="1:21" customFormat="1">
      <c r="A310" s="51">
        <f>SD!C309</f>
        <v>0</v>
      </c>
      <c r="B310" s="46">
        <f>SD!A309</f>
        <v>0</v>
      </c>
      <c r="C310" s="46">
        <f>SD!B309</f>
        <v>0</v>
      </c>
      <c r="D310" s="46">
        <f>SD!C309</f>
        <v>0</v>
      </c>
      <c r="E310" s="42">
        <f>SD!D309</f>
        <v>0</v>
      </c>
      <c r="F310" s="43">
        <f>SD!E309</f>
        <v>0</v>
      </c>
      <c r="G310" s="43">
        <f>SD!F309</f>
        <v>0</v>
      </c>
      <c r="H310" s="43">
        <f>SD!G309</f>
        <v>0</v>
      </c>
      <c r="I310" s="43">
        <f>SD!H309</f>
        <v>0</v>
      </c>
      <c r="J310" s="43">
        <f>SD!I309</f>
        <v>0</v>
      </c>
      <c r="K310" s="43">
        <f>SD!O309</f>
        <v>0</v>
      </c>
      <c r="L310" s="52"/>
      <c r="M310" s="56"/>
      <c r="N310" s="54">
        <f>SD!R309</f>
        <v>0</v>
      </c>
      <c r="O310" s="55">
        <f>SD!S309</f>
        <v>0</v>
      </c>
      <c r="P310" s="44">
        <f>SD!T309</f>
        <v>0</v>
      </c>
      <c r="Q310" s="55">
        <f>SD!V309</f>
        <v>0</v>
      </c>
      <c r="R310" s="55">
        <f>SD!W309</f>
        <v>0</v>
      </c>
      <c r="S310" s="55">
        <f>SD!AB309</f>
        <v>0</v>
      </c>
      <c r="T310" s="51">
        <f t="shared" si="8"/>
        <v>0</v>
      </c>
      <c r="U310" s="51">
        <f t="shared" si="9"/>
        <v>0</v>
      </c>
    </row>
    <row r="311" spans="1:21" customFormat="1">
      <c r="A311" s="51">
        <f>SD!C310</f>
        <v>0</v>
      </c>
      <c r="B311" s="46">
        <f>SD!A310</f>
        <v>0</v>
      </c>
      <c r="C311" s="46">
        <f>SD!B310</f>
        <v>0</v>
      </c>
      <c r="D311" s="46">
        <f>SD!C310</f>
        <v>0</v>
      </c>
      <c r="E311" s="42">
        <f>SD!D310</f>
        <v>0</v>
      </c>
      <c r="F311" s="43">
        <f>SD!E310</f>
        <v>0</v>
      </c>
      <c r="G311" s="43">
        <f>SD!F310</f>
        <v>0</v>
      </c>
      <c r="H311" s="43">
        <f>SD!G310</f>
        <v>0</v>
      </c>
      <c r="I311" s="43">
        <f>SD!H310</f>
        <v>0</v>
      </c>
      <c r="J311" s="43">
        <f>SD!I310</f>
        <v>0</v>
      </c>
      <c r="K311" s="43">
        <f>SD!O310</f>
        <v>0</v>
      </c>
      <c r="L311" s="52"/>
      <c r="M311" s="56"/>
      <c r="N311" s="54">
        <f>SD!R310</f>
        <v>0</v>
      </c>
      <c r="O311" s="55">
        <f>SD!S310</f>
        <v>0</v>
      </c>
      <c r="P311" s="44">
        <f>SD!T310</f>
        <v>0</v>
      </c>
      <c r="Q311" s="55">
        <f>SD!V310</f>
        <v>0</v>
      </c>
      <c r="R311" s="55">
        <f>SD!W310</f>
        <v>0</v>
      </c>
      <c r="S311" s="55">
        <f>SD!AB310</f>
        <v>0</v>
      </c>
      <c r="T311" s="51">
        <f t="shared" si="8"/>
        <v>0</v>
      </c>
      <c r="U311" s="51">
        <f t="shared" si="9"/>
        <v>0</v>
      </c>
    </row>
    <row r="312" spans="1:21" customFormat="1">
      <c r="A312" s="51">
        <f>SD!C311</f>
        <v>0</v>
      </c>
      <c r="B312" s="46">
        <f>SD!A311</f>
        <v>0</v>
      </c>
      <c r="C312" s="46">
        <f>SD!B311</f>
        <v>0</v>
      </c>
      <c r="D312" s="46">
        <f>SD!C311</f>
        <v>0</v>
      </c>
      <c r="E312" s="42">
        <f>SD!D311</f>
        <v>0</v>
      </c>
      <c r="F312" s="43">
        <f>SD!E311</f>
        <v>0</v>
      </c>
      <c r="G312" s="43">
        <f>SD!F311</f>
        <v>0</v>
      </c>
      <c r="H312" s="43">
        <f>SD!G311</f>
        <v>0</v>
      </c>
      <c r="I312" s="43">
        <f>SD!H311</f>
        <v>0</v>
      </c>
      <c r="J312" s="43">
        <f>SD!I311</f>
        <v>0</v>
      </c>
      <c r="K312" s="43">
        <f>SD!O311</f>
        <v>0</v>
      </c>
      <c r="L312" s="52"/>
      <c r="M312" s="56"/>
      <c r="N312" s="54">
        <f>SD!R311</f>
        <v>0</v>
      </c>
      <c r="O312" s="55">
        <f>SD!S311</f>
        <v>0</v>
      </c>
      <c r="P312" s="44">
        <f>SD!T311</f>
        <v>0</v>
      </c>
      <c r="Q312" s="55">
        <f>SD!V311</f>
        <v>0</v>
      </c>
      <c r="R312" s="55">
        <f>SD!W311</f>
        <v>0</v>
      </c>
      <c r="S312" s="55">
        <f>SD!AB311</f>
        <v>0</v>
      </c>
      <c r="T312" s="51">
        <f t="shared" si="8"/>
        <v>0</v>
      </c>
      <c r="U312" s="51">
        <f t="shared" si="9"/>
        <v>0</v>
      </c>
    </row>
    <row r="313" spans="1:21" customFormat="1">
      <c r="A313" s="51">
        <f>SD!C312</f>
        <v>0</v>
      </c>
      <c r="B313" s="46">
        <f>SD!A312</f>
        <v>0</v>
      </c>
      <c r="C313" s="46">
        <f>SD!B312</f>
        <v>0</v>
      </c>
      <c r="D313" s="46">
        <f>SD!C312</f>
        <v>0</v>
      </c>
      <c r="E313" s="42">
        <f>SD!D312</f>
        <v>0</v>
      </c>
      <c r="F313" s="43">
        <f>SD!E312</f>
        <v>0</v>
      </c>
      <c r="G313" s="43">
        <f>SD!F312</f>
        <v>0</v>
      </c>
      <c r="H313" s="43">
        <f>SD!G312</f>
        <v>0</v>
      </c>
      <c r="I313" s="43">
        <f>SD!H312</f>
        <v>0</v>
      </c>
      <c r="J313" s="43">
        <f>SD!I312</f>
        <v>0</v>
      </c>
      <c r="K313" s="43">
        <f>SD!O312</f>
        <v>0</v>
      </c>
      <c r="L313" s="52"/>
      <c r="M313" s="56"/>
      <c r="N313" s="54">
        <f>SD!R312</f>
        <v>0</v>
      </c>
      <c r="O313" s="55">
        <f>SD!S312</f>
        <v>0</v>
      </c>
      <c r="P313" s="44">
        <f>SD!T312</f>
        <v>0</v>
      </c>
      <c r="Q313" s="55">
        <f>SD!V312</f>
        <v>0</v>
      </c>
      <c r="R313" s="55">
        <f>SD!W312</f>
        <v>0</v>
      </c>
      <c r="S313" s="55">
        <f>SD!AB312</f>
        <v>0</v>
      </c>
      <c r="T313" s="51">
        <f t="shared" si="8"/>
        <v>0</v>
      </c>
      <c r="U313" s="51">
        <f t="shared" si="9"/>
        <v>0</v>
      </c>
    </row>
    <row r="314" spans="1:21" customFormat="1">
      <c r="A314" s="51">
        <f>SD!C313</f>
        <v>0</v>
      </c>
      <c r="B314" s="46">
        <f>SD!A313</f>
        <v>0</v>
      </c>
      <c r="C314" s="46">
        <f>SD!B313</f>
        <v>0</v>
      </c>
      <c r="D314" s="46">
        <f>SD!C313</f>
        <v>0</v>
      </c>
      <c r="E314" s="42">
        <f>SD!D313</f>
        <v>0</v>
      </c>
      <c r="F314" s="43">
        <f>SD!E313</f>
        <v>0</v>
      </c>
      <c r="G314" s="43">
        <f>SD!F313</f>
        <v>0</v>
      </c>
      <c r="H314" s="43">
        <f>SD!G313</f>
        <v>0</v>
      </c>
      <c r="I314" s="43">
        <f>SD!H313</f>
        <v>0</v>
      </c>
      <c r="J314" s="43">
        <f>SD!I313</f>
        <v>0</v>
      </c>
      <c r="K314" s="43">
        <f>SD!O313</f>
        <v>0</v>
      </c>
      <c r="L314" s="52"/>
      <c r="M314" s="56"/>
      <c r="N314" s="54">
        <f>SD!R313</f>
        <v>0</v>
      </c>
      <c r="O314" s="55">
        <f>SD!S313</f>
        <v>0</v>
      </c>
      <c r="P314" s="44">
        <f>SD!T313</f>
        <v>0</v>
      </c>
      <c r="Q314" s="55">
        <f>SD!V313</f>
        <v>0</v>
      </c>
      <c r="R314" s="55">
        <f>SD!W313</f>
        <v>0</v>
      </c>
      <c r="S314" s="55">
        <f>SD!AB313</f>
        <v>0</v>
      </c>
      <c r="T314" s="51">
        <f t="shared" si="8"/>
        <v>0</v>
      </c>
      <c r="U314" s="51">
        <f t="shared" si="9"/>
        <v>0</v>
      </c>
    </row>
    <row r="315" spans="1:21" customFormat="1">
      <c r="A315" s="51">
        <f>SD!C314</f>
        <v>0</v>
      </c>
      <c r="B315" s="46">
        <f>SD!A314</f>
        <v>0</v>
      </c>
      <c r="C315" s="46">
        <f>SD!B314</f>
        <v>0</v>
      </c>
      <c r="D315" s="46">
        <f>SD!C314</f>
        <v>0</v>
      </c>
      <c r="E315" s="42">
        <f>SD!D314</f>
        <v>0</v>
      </c>
      <c r="F315" s="43">
        <f>SD!E314</f>
        <v>0</v>
      </c>
      <c r="G315" s="43">
        <f>SD!F314</f>
        <v>0</v>
      </c>
      <c r="H315" s="43">
        <f>SD!G314</f>
        <v>0</v>
      </c>
      <c r="I315" s="43">
        <f>SD!H314</f>
        <v>0</v>
      </c>
      <c r="J315" s="43">
        <f>SD!I314</f>
        <v>0</v>
      </c>
      <c r="K315" s="43">
        <f>SD!O314</f>
        <v>0</v>
      </c>
      <c r="L315" s="52"/>
      <c r="M315" s="56"/>
      <c r="N315" s="54">
        <f>SD!R314</f>
        <v>0</v>
      </c>
      <c r="O315" s="55">
        <f>SD!S314</f>
        <v>0</v>
      </c>
      <c r="P315" s="44">
        <f>SD!T314</f>
        <v>0</v>
      </c>
      <c r="Q315" s="55">
        <f>SD!V314</f>
        <v>0</v>
      </c>
      <c r="R315" s="55">
        <f>SD!W314</f>
        <v>0</v>
      </c>
      <c r="S315" s="55">
        <f>SD!AB314</f>
        <v>0</v>
      </c>
      <c r="T315" s="51">
        <f t="shared" si="8"/>
        <v>0</v>
      </c>
      <c r="U315" s="51">
        <f t="shared" si="9"/>
        <v>0</v>
      </c>
    </row>
    <row r="316" spans="1:21" customFormat="1">
      <c r="A316" s="51">
        <f>SD!C315</f>
        <v>0</v>
      </c>
      <c r="B316" s="46">
        <f>SD!A315</f>
        <v>0</v>
      </c>
      <c r="C316" s="46">
        <f>SD!B315</f>
        <v>0</v>
      </c>
      <c r="D316" s="46">
        <f>SD!C315</f>
        <v>0</v>
      </c>
      <c r="E316" s="42">
        <f>SD!D315</f>
        <v>0</v>
      </c>
      <c r="F316" s="43">
        <f>SD!E315</f>
        <v>0</v>
      </c>
      <c r="G316" s="43">
        <f>SD!F315</f>
        <v>0</v>
      </c>
      <c r="H316" s="43">
        <f>SD!G315</f>
        <v>0</v>
      </c>
      <c r="I316" s="43">
        <f>SD!H315</f>
        <v>0</v>
      </c>
      <c r="J316" s="43">
        <f>SD!I315</f>
        <v>0</v>
      </c>
      <c r="K316" s="43">
        <f>SD!O315</f>
        <v>0</v>
      </c>
      <c r="L316" s="52"/>
      <c r="M316" s="56"/>
      <c r="N316" s="54">
        <f>SD!R315</f>
        <v>0</v>
      </c>
      <c r="O316" s="55">
        <f>SD!S315</f>
        <v>0</v>
      </c>
      <c r="P316" s="44">
        <f>SD!T315</f>
        <v>0</v>
      </c>
      <c r="Q316" s="55">
        <f>SD!V315</f>
        <v>0</v>
      </c>
      <c r="R316" s="55">
        <f>SD!W315</f>
        <v>0</v>
      </c>
      <c r="S316" s="55">
        <f>SD!AB315</f>
        <v>0</v>
      </c>
      <c r="T316" s="51">
        <f t="shared" si="8"/>
        <v>0</v>
      </c>
      <c r="U316" s="51">
        <f t="shared" si="9"/>
        <v>0</v>
      </c>
    </row>
    <row r="317" spans="1:21" customFormat="1">
      <c r="A317" s="51">
        <f>SD!C316</f>
        <v>0</v>
      </c>
      <c r="B317" s="46">
        <f>SD!A316</f>
        <v>0</v>
      </c>
      <c r="C317" s="46">
        <f>SD!B316</f>
        <v>0</v>
      </c>
      <c r="D317" s="46">
        <f>SD!C316</f>
        <v>0</v>
      </c>
      <c r="E317" s="42">
        <f>SD!D316</f>
        <v>0</v>
      </c>
      <c r="F317" s="43">
        <f>SD!E316</f>
        <v>0</v>
      </c>
      <c r="G317" s="43">
        <f>SD!F316</f>
        <v>0</v>
      </c>
      <c r="H317" s="43">
        <f>SD!G316</f>
        <v>0</v>
      </c>
      <c r="I317" s="43">
        <f>SD!H316</f>
        <v>0</v>
      </c>
      <c r="J317" s="43">
        <f>SD!I316</f>
        <v>0</v>
      </c>
      <c r="K317" s="43">
        <f>SD!O316</f>
        <v>0</v>
      </c>
      <c r="L317" s="52"/>
      <c r="M317" s="56"/>
      <c r="N317" s="54">
        <f>SD!R316</f>
        <v>0</v>
      </c>
      <c r="O317" s="55">
        <f>SD!S316</f>
        <v>0</v>
      </c>
      <c r="P317" s="44">
        <f>SD!T316</f>
        <v>0</v>
      </c>
      <c r="Q317" s="55">
        <f>SD!V316</f>
        <v>0</v>
      </c>
      <c r="R317" s="55">
        <f>SD!W316</f>
        <v>0</v>
      </c>
      <c r="S317" s="55">
        <f>SD!AB316</f>
        <v>0</v>
      </c>
      <c r="T317" s="51">
        <f t="shared" si="8"/>
        <v>0</v>
      </c>
      <c r="U317" s="51">
        <f t="shared" si="9"/>
        <v>0</v>
      </c>
    </row>
    <row r="318" spans="1:21" customFormat="1">
      <c r="A318" s="51">
        <f>SD!C317</f>
        <v>0</v>
      </c>
      <c r="B318" s="46">
        <f>SD!A317</f>
        <v>0</v>
      </c>
      <c r="C318" s="46">
        <f>SD!B317</f>
        <v>0</v>
      </c>
      <c r="D318" s="46">
        <f>SD!C317</f>
        <v>0</v>
      </c>
      <c r="E318" s="42">
        <f>SD!D317</f>
        <v>0</v>
      </c>
      <c r="F318" s="43">
        <f>SD!E317</f>
        <v>0</v>
      </c>
      <c r="G318" s="43">
        <f>SD!F317</f>
        <v>0</v>
      </c>
      <c r="H318" s="43">
        <f>SD!G317</f>
        <v>0</v>
      </c>
      <c r="I318" s="43">
        <f>SD!H317</f>
        <v>0</v>
      </c>
      <c r="J318" s="43">
        <f>SD!I317</f>
        <v>0</v>
      </c>
      <c r="K318" s="43">
        <f>SD!O317</f>
        <v>0</v>
      </c>
      <c r="L318" s="52"/>
      <c r="M318" s="56"/>
      <c r="N318" s="54">
        <f>SD!R317</f>
        <v>0</v>
      </c>
      <c r="O318" s="55">
        <f>SD!S317</f>
        <v>0</v>
      </c>
      <c r="P318" s="44">
        <f>SD!T317</f>
        <v>0</v>
      </c>
      <c r="Q318" s="55">
        <f>SD!V317</f>
        <v>0</v>
      </c>
      <c r="R318" s="55">
        <f>SD!W317</f>
        <v>0</v>
      </c>
      <c r="S318" s="55">
        <f>SD!AB317</f>
        <v>0</v>
      </c>
      <c r="T318" s="51">
        <f t="shared" si="8"/>
        <v>0</v>
      </c>
      <c r="U318" s="51">
        <f t="shared" si="9"/>
        <v>0</v>
      </c>
    </row>
    <row r="319" spans="1:21" customFormat="1">
      <c r="A319" s="51">
        <f>SD!C318</f>
        <v>0</v>
      </c>
      <c r="B319" s="46">
        <f>SD!A318</f>
        <v>0</v>
      </c>
      <c r="C319" s="46">
        <f>SD!B318</f>
        <v>0</v>
      </c>
      <c r="D319" s="46">
        <f>SD!C318</f>
        <v>0</v>
      </c>
      <c r="E319" s="42">
        <f>SD!D318</f>
        <v>0</v>
      </c>
      <c r="F319" s="43">
        <f>SD!E318</f>
        <v>0</v>
      </c>
      <c r="G319" s="43">
        <f>SD!F318</f>
        <v>0</v>
      </c>
      <c r="H319" s="43">
        <f>SD!G318</f>
        <v>0</v>
      </c>
      <c r="I319" s="43">
        <f>SD!H318</f>
        <v>0</v>
      </c>
      <c r="J319" s="43">
        <f>SD!I318</f>
        <v>0</v>
      </c>
      <c r="K319" s="43">
        <f>SD!O318</f>
        <v>0</v>
      </c>
      <c r="L319" s="52"/>
      <c r="M319" s="56"/>
      <c r="N319" s="54">
        <f>SD!R318</f>
        <v>0</v>
      </c>
      <c r="O319" s="55">
        <f>SD!S318</f>
        <v>0</v>
      </c>
      <c r="P319" s="44">
        <f>SD!T318</f>
        <v>0</v>
      </c>
      <c r="Q319" s="55">
        <f>SD!V318</f>
        <v>0</v>
      </c>
      <c r="R319" s="55">
        <f>SD!W318</f>
        <v>0</v>
      </c>
      <c r="S319" s="55">
        <f>SD!AB318</f>
        <v>0</v>
      </c>
      <c r="T319" s="51">
        <f t="shared" si="8"/>
        <v>0</v>
      </c>
      <c r="U319" s="51">
        <f t="shared" si="9"/>
        <v>0</v>
      </c>
    </row>
    <row r="320" spans="1:21" customFormat="1">
      <c r="A320" s="51">
        <f>SD!C319</f>
        <v>0</v>
      </c>
      <c r="B320" s="46">
        <f>SD!A319</f>
        <v>0</v>
      </c>
      <c r="C320" s="46">
        <f>SD!B319</f>
        <v>0</v>
      </c>
      <c r="D320" s="46">
        <f>SD!C319</f>
        <v>0</v>
      </c>
      <c r="E320" s="42">
        <f>SD!D319</f>
        <v>0</v>
      </c>
      <c r="F320" s="43">
        <f>SD!E319</f>
        <v>0</v>
      </c>
      <c r="G320" s="43">
        <f>SD!F319</f>
        <v>0</v>
      </c>
      <c r="H320" s="43">
        <f>SD!G319</f>
        <v>0</v>
      </c>
      <c r="I320" s="43">
        <f>SD!H319</f>
        <v>0</v>
      </c>
      <c r="J320" s="43">
        <f>SD!I319</f>
        <v>0</v>
      </c>
      <c r="K320" s="43">
        <f>SD!O319</f>
        <v>0</v>
      </c>
      <c r="L320" s="52"/>
      <c r="M320" s="56"/>
      <c r="N320" s="54">
        <f>SD!R319</f>
        <v>0</v>
      </c>
      <c r="O320" s="55">
        <f>SD!S319</f>
        <v>0</v>
      </c>
      <c r="P320" s="44">
        <f>SD!T319</f>
        <v>0</v>
      </c>
      <c r="Q320" s="55">
        <f>SD!V319</f>
        <v>0</v>
      </c>
      <c r="R320" s="55">
        <f>SD!W319</f>
        <v>0</v>
      </c>
      <c r="S320" s="55">
        <f>SD!AB319</f>
        <v>0</v>
      </c>
      <c r="T320" s="51">
        <f t="shared" si="8"/>
        <v>0</v>
      </c>
      <c r="U320" s="51">
        <f t="shared" si="9"/>
        <v>0</v>
      </c>
    </row>
    <row r="321" spans="1:21" customFormat="1">
      <c r="A321" s="51">
        <f>SD!C320</f>
        <v>0</v>
      </c>
      <c r="B321" s="46">
        <f>SD!A320</f>
        <v>0</v>
      </c>
      <c r="C321" s="46">
        <f>SD!B320</f>
        <v>0</v>
      </c>
      <c r="D321" s="46">
        <f>SD!C320</f>
        <v>0</v>
      </c>
      <c r="E321" s="42">
        <f>SD!D320</f>
        <v>0</v>
      </c>
      <c r="F321" s="43">
        <f>SD!E320</f>
        <v>0</v>
      </c>
      <c r="G321" s="43">
        <f>SD!F320</f>
        <v>0</v>
      </c>
      <c r="H321" s="43">
        <f>SD!G320</f>
        <v>0</v>
      </c>
      <c r="I321" s="43">
        <f>SD!H320</f>
        <v>0</v>
      </c>
      <c r="J321" s="43">
        <f>SD!I320</f>
        <v>0</v>
      </c>
      <c r="K321" s="43">
        <f>SD!O320</f>
        <v>0</v>
      </c>
      <c r="L321" s="52"/>
      <c r="M321" s="56"/>
      <c r="N321" s="54">
        <f>SD!R320</f>
        <v>0</v>
      </c>
      <c r="O321" s="55">
        <f>SD!S320</f>
        <v>0</v>
      </c>
      <c r="P321" s="44">
        <f>SD!T320</f>
        <v>0</v>
      </c>
      <c r="Q321" s="55">
        <f>SD!V320</f>
        <v>0</v>
      </c>
      <c r="R321" s="55">
        <f>SD!W320</f>
        <v>0</v>
      </c>
      <c r="S321" s="55">
        <f>SD!AB320</f>
        <v>0</v>
      </c>
      <c r="T321" s="51">
        <f t="shared" si="8"/>
        <v>0</v>
      </c>
      <c r="U321" s="51">
        <f t="shared" si="9"/>
        <v>0</v>
      </c>
    </row>
    <row r="322" spans="1:21" customFormat="1">
      <c r="A322" s="51">
        <f>SD!C321</f>
        <v>0</v>
      </c>
      <c r="B322" s="46">
        <f>SD!A321</f>
        <v>0</v>
      </c>
      <c r="C322" s="46">
        <f>SD!B321</f>
        <v>0</v>
      </c>
      <c r="D322" s="46">
        <f>SD!C321</f>
        <v>0</v>
      </c>
      <c r="E322" s="42">
        <f>SD!D321</f>
        <v>0</v>
      </c>
      <c r="F322" s="43">
        <f>SD!E321</f>
        <v>0</v>
      </c>
      <c r="G322" s="43">
        <f>SD!F321</f>
        <v>0</v>
      </c>
      <c r="H322" s="43">
        <f>SD!G321</f>
        <v>0</v>
      </c>
      <c r="I322" s="43">
        <f>SD!H321</f>
        <v>0</v>
      </c>
      <c r="J322" s="43">
        <f>SD!I321</f>
        <v>0</v>
      </c>
      <c r="K322" s="43">
        <f>SD!O321</f>
        <v>0</v>
      </c>
      <c r="L322" s="52"/>
      <c r="M322" s="56"/>
      <c r="N322" s="54">
        <f>SD!R321</f>
        <v>0</v>
      </c>
      <c r="O322" s="55">
        <f>SD!S321</f>
        <v>0</v>
      </c>
      <c r="P322" s="44">
        <f>SD!T321</f>
        <v>0</v>
      </c>
      <c r="Q322" s="55">
        <f>SD!V321</f>
        <v>0</v>
      </c>
      <c r="R322" s="55">
        <f>SD!W321</f>
        <v>0</v>
      </c>
      <c r="S322" s="55">
        <f>SD!AB321</f>
        <v>0</v>
      </c>
      <c r="T322" s="51">
        <f t="shared" si="8"/>
        <v>0</v>
      </c>
      <c r="U322" s="51">
        <f t="shared" si="9"/>
        <v>0</v>
      </c>
    </row>
    <row r="323" spans="1:21" customFormat="1">
      <c r="A323" s="51">
        <f>SD!C322</f>
        <v>0</v>
      </c>
      <c r="B323" s="46">
        <f>SD!A322</f>
        <v>0</v>
      </c>
      <c r="C323" s="46">
        <f>SD!B322</f>
        <v>0</v>
      </c>
      <c r="D323" s="46">
        <f>SD!C322</f>
        <v>0</v>
      </c>
      <c r="E323" s="42">
        <f>SD!D322</f>
        <v>0</v>
      </c>
      <c r="F323" s="43">
        <f>SD!E322</f>
        <v>0</v>
      </c>
      <c r="G323" s="43">
        <f>SD!F322</f>
        <v>0</v>
      </c>
      <c r="H323" s="43">
        <f>SD!G322</f>
        <v>0</v>
      </c>
      <c r="I323" s="43">
        <f>SD!H322</f>
        <v>0</v>
      </c>
      <c r="J323" s="43">
        <f>SD!I322</f>
        <v>0</v>
      </c>
      <c r="K323" s="43">
        <f>SD!O322</f>
        <v>0</v>
      </c>
      <c r="L323" s="52"/>
      <c r="M323" s="56"/>
      <c r="N323" s="54">
        <f>SD!R322</f>
        <v>0</v>
      </c>
      <c r="O323" s="55">
        <f>SD!S322</f>
        <v>0</v>
      </c>
      <c r="P323" s="44">
        <f>SD!T322</f>
        <v>0</v>
      </c>
      <c r="Q323" s="55">
        <f>SD!V322</f>
        <v>0</v>
      </c>
      <c r="R323" s="55">
        <f>SD!W322</f>
        <v>0</v>
      </c>
      <c r="S323" s="55">
        <f>SD!AB322</f>
        <v>0</v>
      </c>
      <c r="T323" s="51">
        <f t="shared" si="8"/>
        <v>0</v>
      </c>
      <c r="U323" s="51">
        <f t="shared" si="9"/>
        <v>0</v>
      </c>
    </row>
    <row r="324" spans="1:21" customFormat="1">
      <c r="A324" s="51">
        <f>SD!C323</f>
        <v>0</v>
      </c>
      <c r="B324" s="46">
        <f>SD!A323</f>
        <v>0</v>
      </c>
      <c r="C324" s="46">
        <f>SD!B323</f>
        <v>0</v>
      </c>
      <c r="D324" s="46">
        <f>SD!C323</f>
        <v>0</v>
      </c>
      <c r="E324" s="42">
        <f>SD!D323</f>
        <v>0</v>
      </c>
      <c r="F324" s="43">
        <f>SD!E323</f>
        <v>0</v>
      </c>
      <c r="G324" s="43">
        <f>SD!F323</f>
        <v>0</v>
      </c>
      <c r="H324" s="43">
        <f>SD!G323</f>
        <v>0</v>
      </c>
      <c r="I324" s="43">
        <f>SD!H323</f>
        <v>0</v>
      </c>
      <c r="J324" s="43">
        <f>SD!I323</f>
        <v>0</v>
      </c>
      <c r="K324" s="43">
        <f>SD!O323</f>
        <v>0</v>
      </c>
      <c r="L324" s="52"/>
      <c r="M324" s="56"/>
      <c r="N324" s="54">
        <f>SD!R323</f>
        <v>0</v>
      </c>
      <c r="O324" s="55">
        <f>SD!S323</f>
        <v>0</v>
      </c>
      <c r="P324" s="44">
        <f>SD!T323</f>
        <v>0</v>
      </c>
      <c r="Q324" s="55">
        <f>SD!V323</f>
        <v>0</v>
      </c>
      <c r="R324" s="55">
        <f>SD!W323</f>
        <v>0</v>
      </c>
      <c r="S324" s="55">
        <f>SD!AB323</f>
        <v>0</v>
      </c>
      <c r="T324" s="51">
        <f t="shared" ref="T324:T387" si="10">B324</f>
        <v>0</v>
      </c>
      <c r="U324" s="51">
        <f t="shared" ref="U324:U387" si="11">C324</f>
        <v>0</v>
      </c>
    </row>
    <row r="325" spans="1:21" customFormat="1">
      <c r="A325" s="51">
        <f>SD!C324</f>
        <v>0</v>
      </c>
      <c r="B325" s="46">
        <f>SD!A324</f>
        <v>0</v>
      </c>
      <c r="C325" s="46">
        <f>SD!B324</f>
        <v>0</v>
      </c>
      <c r="D325" s="46">
        <f>SD!C324</f>
        <v>0</v>
      </c>
      <c r="E325" s="42">
        <f>SD!D324</f>
        <v>0</v>
      </c>
      <c r="F325" s="43">
        <f>SD!E324</f>
        <v>0</v>
      </c>
      <c r="G325" s="43">
        <f>SD!F324</f>
        <v>0</v>
      </c>
      <c r="H325" s="43">
        <f>SD!G324</f>
        <v>0</v>
      </c>
      <c r="I325" s="43">
        <f>SD!H324</f>
        <v>0</v>
      </c>
      <c r="J325" s="43">
        <f>SD!I324</f>
        <v>0</v>
      </c>
      <c r="K325" s="43">
        <f>SD!O324</f>
        <v>0</v>
      </c>
      <c r="L325" s="52"/>
      <c r="M325" s="56"/>
      <c r="N325" s="54">
        <f>SD!R324</f>
        <v>0</v>
      </c>
      <c r="O325" s="55">
        <f>SD!S324</f>
        <v>0</v>
      </c>
      <c r="P325" s="44">
        <f>SD!T324</f>
        <v>0</v>
      </c>
      <c r="Q325" s="55">
        <f>SD!V324</f>
        <v>0</v>
      </c>
      <c r="R325" s="55">
        <f>SD!W324</f>
        <v>0</v>
      </c>
      <c r="S325" s="55">
        <f>SD!AB324</f>
        <v>0</v>
      </c>
      <c r="T325" s="51">
        <f t="shared" si="10"/>
        <v>0</v>
      </c>
      <c r="U325" s="51">
        <f t="shared" si="11"/>
        <v>0</v>
      </c>
    </row>
    <row r="326" spans="1:21" customFormat="1">
      <c r="A326" s="51">
        <f>SD!C325</f>
        <v>0</v>
      </c>
      <c r="B326" s="46">
        <f>SD!A325</f>
        <v>0</v>
      </c>
      <c r="C326" s="46">
        <f>SD!B325</f>
        <v>0</v>
      </c>
      <c r="D326" s="46">
        <f>SD!C325</f>
        <v>0</v>
      </c>
      <c r="E326" s="42">
        <f>SD!D325</f>
        <v>0</v>
      </c>
      <c r="F326" s="43">
        <f>SD!E325</f>
        <v>0</v>
      </c>
      <c r="G326" s="43">
        <f>SD!F325</f>
        <v>0</v>
      </c>
      <c r="H326" s="43">
        <f>SD!G325</f>
        <v>0</v>
      </c>
      <c r="I326" s="43">
        <f>SD!H325</f>
        <v>0</v>
      </c>
      <c r="J326" s="43">
        <f>SD!I325</f>
        <v>0</v>
      </c>
      <c r="K326" s="43">
        <f>SD!O325</f>
        <v>0</v>
      </c>
      <c r="L326" s="52"/>
      <c r="M326" s="56"/>
      <c r="N326" s="54">
        <f>SD!R325</f>
        <v>0</v>
      </c>
      <c r="O326" s="55">
        <f>SD!S325</f>
        <v>0</v>
      </c>
      <c r="P326" s="44">
        <f>SD!T325</f>
        <v>0</v>
      </c>
      <c r="Q326" s="55">
        <f>SD!V325</f>
        <v>0</v>
      </c>
      <c r="R326" s="55">
        <f>SD!W325</f>
        <v>0</v>
      </c>
      <c r="S326" s="55">
        <f>SD!AB325</f>
        <v>0</v>
      </c>
      <c r="T326" s="51">
        <f t="shared" si="10"/>
        <v>0</v>
      </c>
      <c r="U326" s="51">
        <f t="shared" si="11"/>
        <v>0</v>
      </c>
    </row>
    <row r="327" spans="1:21" customFormat="1">
      <c r="A327" s="51">
        <f>SD!C326</f>
        <v>0</v>
      </c>
      <c r="B327" s="46">
        <f>SD!A326</f>
        <v>0</v>
      </c>
      <c r="C327" s="46">
        <f>SD!B326</f>
        <v>0</v>
      </c>
      <c r="D327" s="46">
        <f>SD!C326</f>
        <v>0</v>
      </c>
      <c r="E327" s="42">
        <f>SD!D326</f>
        <v>0</v>
      </c>
      <c r="F327" s="43">
        <f>SD!E326</f>
        <v>0</v>
      </c>
      <c r="G327" s="43">
        <f>SD!F326</f>
        <v>0</v>
      </c>
      <c r="H327" s="43">
        <f>SD!G326</f>
        <v>0</v>
      </c>
      <c r="I327" s="43">
        <f>SD!H326</f>
        <v>0</v>
      </c>
      <c r="J327" s="43">
        <f>SD!I326</f>
        <v>0</v>
      </c>
      <c r="K327" s="43">
        <f>SD!O326</f>
        <v>0</v>
      </c>
      <c r="L327" s="52"/>
      <c r="M327" s="56"/>
      <c r="N327" s="54">
        <f>SD!R326</f>
        <v>0</v>
      </c>
      <c r="O327" s="55">
        <f>SD!S326</f>
        <v>0</v>
      </c>
      <c r="P327" s="44">
        <f>SD!T326</f>
        <v>0</v>
      </c>
      <c r="Q327" s="55">
        <f>SD!V326</f>
        <v>0</v>
      </c>
      <c r="R327" s="55">
        <f>SD!W326</f>
        <v>0</v>
      </c>
      <c r="S327" s="55">
        <f>SD!AB326</f>
        <v>0</v>
      </c>
      <c r="T327" s="51">
        <f t="shared" si="10"/>
        <v>0</v>
      </c>
      <c r="U327" s="51">
        <f t="shared" si="11"/>
        <v>0</v>
      </c>
    </row>
    <row r="328" spans="1:21" customFormat="1">
      <c r="A328" s="51">
        <f>SD!C327</f>
        <v>0</v>
      </c>
      <c r="B328" s="46">
        <f>SD!A327</f>
        <v>0</v>
      </c>
      <c r="C328" s="46">
        <f>SD!B327</f>
        <v>0</v>
      </c>
      <c r="D328" s="46">
        <f>SD!C327</f>
        <v>0</v>
      </c>
      <c r="E328" s="42">
        <f>SD!D327</f>
        <v>0</v>
      </c>
      <c r="F328" s="43">
        <f>SD!E327</f>
        <v>0</v>
      </c>
      <c r="G328" s="43">
        <f>SD!F327</f>
        <v>0</v>
      </c>
      <c r="H328" s="43">
        <f>SD!G327</f>
        <v>0</v>
      </c>
      <c r="I328" s="43">
        <f>SD!H327</f>
        <v>0</v>
      </c>
      <c r="J328" s="43">
        <f>SD!I327</f>
        <v>0</v>
      </c>
      <c r="K328" s="43">
        <f>SD!O327</f>
        <v>0</v>
      </c>
      <c r="L328" s="52"/>
      <c r="M328" s="56"/>
      <c r="N328" s="54">
        <f>SD!R327</f>
        <v>0</v>
      </c>
      <c r="O328" s="55">
        <f>SD!S327</f>
        <v>0</v>
      </c>
      <c r="P328" s="44">
        <f>SD!T327</f>
        <v>0</v>
      </c>
      <c r="Q328" s="55">
        <f>SD!V327</f>
        <v>0</v>
      </c>
      <c r="R328" s="55">
        <f>SD!W327</f>
        <v>0</v>
      </c>
      <c r="S328" s="55">
        <f>SD!AB327</f>
        <v>0</v>
      </c>
      <c r="T328" s="51">
        <f t="shared" si="10"/>
        <v>0</v>
      </c>
      <c r="U328" s="51">
        <f t="shared" si="11"/>
        <v>0</v>
      </c>
    </row>
    <row r="329" spans="1:21" customFormat="1">
      <c r="A329" s="51">
        <f>SD!C328</f>
        <v>0</v>
      </c>
      <c r="B329" s="46">
        <f>SD!A328</f>
        <v>0</v>
      </c>
      <c r="C329" s="46">
        <f>SD!B328</f>
        <v>0</v>
      </c>
      <c r="D329" s="46">
        <f>SD!C328</f>
        <v>0</v>
      </c>
      <c r="E329" s="42">
        <f>SD!D328</f>
        <v>0</v>
      </c>
      <c r="F329" s="43">
        <f>SD!E328</f>
        <v>0</v>
      </c>
      <c r="G329" s="43">
        <f>SD!F328</f>
        <v>0</v>
      </c>
      <c r="H329" s="43">
        <f>SD!G328</f>
        <v>0</v>
      </c>
      <c r="I329" s="43">
        <f>SD!H328</f>
        <v>0</v>
      </c>
      <c r="J329" s="43">
        <f>SD!I328</f>
        <v>0</v>
      </c>
      <c r="K329" s="43">
        <f>SD!O328</f>
        <v>0</v>
      </c>
      <c r="L329" s="52"/>
      <c r="M329" s="56"/>
      <c r="N329" s="54">
        <f>SD!R328</f>
        <v>0</v>
      </c>
      <c r="O329" s="55">
        <f>SD!S328</f>
        <v>0</v>
      </c>
      <c r="P329" s="44">
        <f>SD!T328</f>
        <v>0</v>
      </c>
      <c r="Q329" s="55">
        <f>SD!V328</f>
        <v>0</v>
      </c>
      <c r="R329" s="55">
        <f>SD!W328</f>
        <v>0</v>
      </c>
      <c r="S329" s="55">
        <f>SD!AB328</f>
        <v>0</v>
      </c>
      <c r="T329" s="51">
        <f t="shared" si="10"/>
        <v>0</v>
      </c>
      <c r="U329" s="51">
        <f t="shared" si="11"/>
        <v>0</v>
      </c>
    </row>
    <row r="330" spans="1:21" customFormat="1">
      <c r="A330" s="51">
        <f>SD!C329</f>
        <v>0</v>
      </c>
      <c r="B330" s="46">
        <f>SD!A329</f>
        <v>0</v>
      </c>
      <c r="C330" s="46">
        <f>SD!B329</f>
        <v>0</v>
      </c>
      <c r="D330" s="46">
        <f>SD!C329</f>
        <v>0</v>
      </c>
      <c r="E330" s="42">
        <f>SD!D329</f>
        <v>0</v>
      </c>
      <c r="F330" s="43">
        <f>SD!E329</f>
        <v>0</v>
      </c>
      <c r="G330" s="43">
        <f>SD!F329</f>
        <v>0</v>
      </c>
      <c r="H330" s="43">
        <f>SD!G329</f>
        <v>0</v>
      </c>
      <c r="I330" s="43">
        <f>SD!H329</f>
        <v>0</v>
      </c>
      <c r="J330" s="43">
        <f>SD!I329</f>
        <v>0</v>
      </c>
      <c r="K330" s="43">
        <f>SD!O329</f>
        <v>0</v>
      </c>
      <c r="L330" s="52"/>
      <c r="M330" s="56"/>
      <c r="N330" s="54">
        <f>SD!R329</f>
        <v>0</v>
      </c>
      <c r="O330" s="55">
        <f>SD!S329</f>
        <v>0</v>
      </c>
      <c r="P330" s="44">
        <f>SD!T329</f>
        <v>0</v>
      </c>
      <c r="Q330" s="55">
        <f>SD!V329</f>
        <v>0</v>
      </c>
      <c r="R330" s="55">
        <f>SD!W329</f>
        <v>0</v>
      </c>
      <c r="S330" s="55">
        <f>SD!AB329</f>
        <v>0</v>
      </c>
      <c r="T330" s="51">
        <f t="shared" si="10"/>
        <v>0</v>
      </c>
      <c r="U330" s="51">
        <f t="shared" si="11"/>
        <v>0</v>
      </c>
    </row>
    <row r="331" spans="1:21" customFormat="1">
      <c r="A331" s="51">
        <f>SD!C330</f>
        <v>0</v>
      </c>
      <c r="B331" s="46">
        <f>SD!A330</f>
        <v>0</v>
      </c>
      <c r="C331" s="46">
        <f>SD!B330</f>
        <v>0</v>
      </c>
      <c r="D331" s="46">
        <f>SD!C330</f>
        <v>0</v>
      </c>
      <c r="E331" s="42">
        <f>SD!D330</f>
        <v>0</v>
      </c>
      <c r="F331" s="43">
        <f>SD!E330</f>
        <v>0</v>
      </c>
      <c r="G331" s="43">
        <f>SD!F330</f>
        <v>0</v>
      </c>
      <c r="H331" s="43">
        <f>SD!G330</f>
        <v>0</v>
      </c>
      <c r="I331" s="43">
        <f>SD!H330</f>
        <v>0</v>
      </c>
      <c r="J331" s="43">
        <f>SD!I330</f>
        <v>0</v>
      </c>
      <c r="K331" s="43">
        <f>SD!O330</f>
        <v>0</v>
      </c>
      <c r="L331" s="52"/>
      <c r="M331" s="56"/>
      <c r="N331" s="54">
        <f>SD!R330</f>
        <v>0</v>
      </c>
      <c r="O331" s="55">
        <f>SD!S330</f>
        <v>0</v>
      </c>
      <c r="P331" s="44">
        <f>SD!T330</f>
        <v>0</v>
      </c>
      <c r="Q331" s="55">
        <f>SD!V330</f>
        <v>0</v>
      </c>
      <c r="R331" s="55">
        <f>SD!W330</f>
        <v>0</v>
      </c>
      <c r="S331" s="55">
        <f>SD!AB330</f>
        <v>0</v>
      </c>
      <c r="T331" s="51">
        <f t="shared" si="10"/>
        <v>0</v>
      </c>
      <c r="U331" s="51">
        <f t="shared" si="11"/>
        <v>0</v>
      </c>
    </row>
    <row r="332" spans="1:21" customFormat="1">
      <c r="A332" s="51">
        <f>SD!C331</f>
        <v>0</v>
      </c>
      <c r="B332" s="46">
        <f>SD!A331</f>
        <v>0</v>
      </c>
      <c r="C332" s="46">
        <f>SD!B331</f>
        <v>0</v>
      </c>
      <c r="D332" s="46">
        <f>SD!C331</f>
        <v>0</v>
      </c>
      <c r="E332" s="42">
        <f>SD!D331</f>
        <v>0</v>
      </c>
      <c r="F332" s="43">
        <f>SD!E331</f>
        <v>0</v>
      </c>
      <c r="G332" s="43">
        <f>SD!F331</f>
        <v>0</v>
      </c>
      <c r="H332" s="43">
        <f>SD!G331</f>
        <v>0</v>
      </c>
      <c r="I332" s="43">
        <f>SD!H331</f>
        <v>0</v>
      </c>
      <c r="J332" s="43">
        <f>SD!I331</f>
        <v>0</v>
      </c>
      <c r="K332" s="43">
        <f>SD!O331</f>
        <v>0</v>
      </c>
      <c r="L332" s="52"/>
      <c r="M332" s="56"/>
      <c r="N332" s="54">
        <f>SD!R331</f>
        <v>0</v>
      </c>
      <c r="O332" s="55">
        <f>SD!S331</f>
        <v>0</v>
      </c>
      <c r="P332" s="44">
        <f>SD!T331</f>
        <v>0</v>
      </c>
      <c r="Q332" s="55">
        <f>SD!V331</f>
        <v>0</v>
      </c>
      <c r="R332" s="55">
        <f>SD!W331</f>
        <v>0</v>
      </c>
      <c r="S332" s="55">
        <f>SD!AB331</f>
        <v>0</v>
      </c>
      <c r="T332" s="51">
        <f t="shared" si="10"/>
        <v>0</v>
      </c>
      <c r="U332" s="51">
        <f t="shared" si="11"/>
        <v>0</v>
      </c>
    </row>
    <row r="333" spans="1:21" customFormat="1">
      <c r="A333" s="51">
        <f>SD!C332</f>
        <v>0</v>
      </c>
      <c r="B333" s="46">
        <f>SD!A332</f>
        <v>0</v>
      </c>
      <c r="C333" s="46">
        <f>SD!B332</f>
        <v>0</v>
      </c>
      <c r="D333" s="46">
        <f>SD!C332</f>
        <v>0</v>
      </c>
      <c r="E333" s="42">
        <f>SD!D332</f>
        <v>0</v>
      </c>
      <c r="F333" s="43">
        <f>SD!E332</f>
        <v>0</v>
      </c>
      <c r="G333" s="43">
        <f>SD!F332</f>
        <v>0</v>
      </c>
      <c r="H333" s="43">
        <f>SD!G332</f>
        <v>0</v>
      </c>
      <c r="I333" s="43">
        <f>SD!H332</f>
        <v>0</v>
      </c>
      <c r="J333" s="43">
        <f>SD!I332</f>
        <v>0</v>
      </c>
      <c r="K333" s="43">
        <f>SD!O332</f>
        <v>0</v>
      </c>
      <c r="L333" s="52"/>
      <c r="M333" s="56"/>
      <c r="N333" s="54">
        <f>SD!R332</f>
        <v>0</v>
      </c>
      <c r="O333" s="55">
        <f>SD!S332</f>
        <v>0</v>
      </c>
      <c r="P333" s="44">
        <f>SD!T332</f>
        <v>0</v>
      </c>
      <c r="Q333" s="55">
        <f>SD!V332</f>
        <v>0</v>
      </c>
      <c r="R333" s="55">
        <f>SD!W332</f>
        <v>0</v>
      </c>
      <c r="S333" s="55">
        <f>SD!AB332</f>
        <v>0</v>
      </c>
      <c r="T333" s="51">
        <f t="shared" si="10"/>
        <v>0</v>
      </c>
      <c r="U333" s="51">
        <f t="shared" si="11"/>
        <v>0</v>
      </c>
    </row>
    <row r="334" spans="1:21" customFormat="1">
      <c r="A334" s="51">
        <f>SD!C333</f>
        <v>0</v>
      </c>
      <c r="B334" s="46">
        <f>SD!A333</f>
        <v>0</v>
      </c>
      <c r="C334" s="46">
        <f>SD!B333</f>
        <v>0</v>
      </c>
      <c r="D334" s="46">
        <f>SD!C333</f>
        <v>0</v>
      </c>
      <c r="E334" s="42">
        <f>SD!D333</f>
        <v>0</v>
      </c>
      <c r="F334" s="43">
        <f>SD!E333</f>
        <v>0</v>
      </c>
      <c r="G334" s="43">
        <f>SD!F333</f>
        <v>0</v>
      </c>
      <c r="H334" s="43">
        <f>SD!G333</f>
        <v>0</v>
      </c>
      <c r="I334" s="43">
        <f>SD!H333</f>
        <v>0</v>
      </c>
      <c r="J334" s="43">
        <f>SD!I333</f>
        <v>0</v>
      </c>
      <c r="K334" s="43">
        <f>SD!O333</f>
        <v>0</v>
      </c>
      <c r="L334" s="52"/>
      <c r="M334" s="56"/>
      <c r="N334" s="54">
        <f>SD!R333</f>
        <v>0</v>
      </c>
      <c r="O334" s="55">
        <f>SD!S333</f>
        <v>0</v>
      </c>
      <c r="P334" s="44">
        <f>SD!T333</f>
        <v>0</v>
      </c>
      <c r="Q334" s="55">
        <f>SD!V333</f>
        <v>0</v>
      </c>
      <c r="R334" s="55">
        <f>SD!W333</f>
        <v>0</v>
      </c>
      <c r="S334" s="55">
        <f>SD!AB333</f>
        <v>0</v>
      </c>
      <c r="T334" s="51">
        <f t="shared" si="10"/>
        <v>0</v>
      </c>
      <c r="U334" s="51">
        <f t="shared" si="11"/>
        <v>0</v>
      </c>
    </row>
    <row r="335" spans="1:21" customFormat="1">
      <c r="A335" s="51">
        <f>SD!C334</f>
        <v>0</v>
      </c>
      <c r="B335" s="46">
        <f>SD!A334</f>
        <v>0</v>
      </c>
      <c r="C335" s="46">
        <f>SD!B334</f>
        <v>0</v>
      </c>
      <c r="D335" s="46">
        <f>SD!C334</f>
        <v>0</v>
      </c>
      <c r="E335" s="42">
        <f>SD!D334</f>
        <v>0</v>
      </c>
      <c r="F335" s="43">
        <f>SD!E334</f>
        <v>0</v>
      </c>
      <c r="G335" s="43">
        <f>SD!F334</f>
        <v>0</v>
      </c>
      <c r="H335" s="43">
        <f>SD!G334</f>
        <v>0</v>
      </c>
      <c r="I335" s="43">
        <f>SD!H334</f>
        <v>0</v>
      </c>
      <c r="J335" s="43">
        <f>SD!I334</f>
        <v>0</v>
      </c>
      <c r="K335" s="43">
        <f>SD!O334</f>
        <v>0</v>
      </c>
      <c r="L335" s="52"/>
      <c r="M335" s="56"/>
      <c r="N335" s="54">
        <f>SD!R334</f>
        <v>0</v>
      </c>
      <c r="O335" s="55">
        <f>SD!S334</f>
        <v>0</v>
      </c>
      <c r="P335" s="44">
        <f>SD!T334</f>
        <v>0</v>
      </c>
      <c r="Q335" s="55">
        <f>SD!V334</f>
        <v>0</v>
      </c>
      <c r="R335" s="55">
        <f>SD!W334</f>
        <v>0</v>
      </c>
      <c r="S335" s="55">
        <f>SD!AB334</f>
        <v>0</v>
      </c>
      <c r="T335" s="51">
        <f t="shared" si="10"/>
        <v>0</v>
      </c>
      <c r="U335" s="51">
        <f t="shared" si="11"/>
        <v>0</v>
      </c>
    </row>
    <row r="336" spans="1:21" customFormat="1">
      <c r="A336" s="51">
        <f>SD!C335</f>
        <v>0</v>
      </c>
      <c r="B336" s="46">
        <f>SD!A335</f>
        <v>0</v>
      </c>
      <c r="C336" s="46">
        <f>SD!B335</f>
        <v>0</v>
      </c>
      <c r="D336" s="46">
        <f>SD!C335</f>
        <v>0</v>
      </c>
      <c r="E336" s="42">
        <f>SD!D335</f>
        <v>0</v>
      </c>
      <c r="F336" s="43">
        <f>SD!E335</f>
        <v>0</v>
      </c>
      <c r="G336" s="43">
        <f>SD!F335</f>
        <v>0</v>
      </c>
      <c r="H336" s="43">
        <f>SD!G335</f>
        <v>0</v>
      </c>
      <c r="I336" s="43">
        <f>SD!H335</f>
        <v>0</v>
      </c>
      <c r="J336" s="43">
        <f>SD!I335</f>
        <v>0</v>
      </c>
      <c r="K336" s="43">
        <f>SD!O335</f>
        <v>0</v>
      </c>
      <c r="L336" s="52"/>
      <c r="M336" s="56"/>
      <c r="N336" s="54">
        <f>SD!R335</f>
        <v>0</v>
      </c>
      <c r="O336" s="55">
        <f>SD!S335</f>
        <v>0</v>
      </c>
      <c r="P336" s="44">
        <f>SD!T335</f>
        <v>0</v>
      </c>
      <c r="Q336" s="55">
        <f>SD!V335</f>
        <v>0</v>
      </c>
      <c r="R336" s="55">
        <f>SD!W335</f>
        <v>0</v>
      </c>
      <c r="S336" s="55">
        <f>SD!AB335</f>
        <v>0</v>
      </c>
      <c r="T336" s="51">
        <f t="shared" si="10"/>
        <v>0</v>
      </c>
      <c r="U336" s="51">
        <f t="shared" si="11"/>
        <v>0</v>
      </c>
    </row>
    <row r="337" spans="1:21" customFormat="1">
      <c r="A337" s="51">
        <f>SD!C336</f>
        <v>0</v>
      </c>
      <c r="B337" s="46">
        <f>SD!A336</f>
        <v>0</v>
      </c>
      <c r="C337" s="46">
        <f>SD!B336</f>
        <v>0</v>
      </c>
      <c r="D337" s="46">
        <f>SD!C336</f>
        <v>0</v>
      </c>
      <c r="E337" s="42">
        <f>SD!D336</f>
        <v>0</v>
      </c>
      <c r="F337" s="43">
        <f>SD!E336</f>
        <v>0</v>
      </c>
      <c r="G337" s="43">
        <f>SD!F336</f>
        <v>0</v>
      </c>
      <c r="H337" s="43">
        <f>SD!G336</f>
        <v>0</v>
      </c>
      <c r="I337" s="43">
        <f>SD!H336</f>
        <v>0</v>
      </c>
      <c r="J337" s="43">
        <f>SD!I336</f>
        <v>0</v>
      </c>
      <c r="K337" s="43">
        <f>SD!O336</f>
        <v>0</v>
      </c>
      <c r="L337" s="52"/>
      <c r="M337" s="56"/>
      <c r="N337" s="54">
        <f>SD!R336</f>
        <v>0</v>
      </c>
      <c r="O337" s="55">
        <f>SD!S336</f>
        <v>0</v>
      </c>
      <c r="P337" s="44">
        <f>SD!T336</f>
        <v>0</v>
      </c>
      <c r="Q337" s="55">
        <f>SD!V336</f>
        <v>0</v>
      </c>
      <c r="R337" s="55">
        <f>SD!W336</f>
        <v>0</v>
      </c>
      <c r="S337" s="55">
        <f>SD!AB336</f>
        <v>0</v>
      </c>
      <c r="T337" s="51">
        <f t="shared" si="10"/>
        <v>0</v>
      </c>
      <c r="U337" s="51">
        <f t="shared" si="11"/>
        <v>0</v>
      </c>
    </row>
    <row r="338" spans="1:21" customFormat="1">
      <c r="A338" s="51">
        <f>SD!C337</f>
        <v>0</v>
      </c>
      <c r="B338" s="46">
        <f>SD!A337</f>
        <v>0</v>
      </c>
      <c r="C338" s="46">
        <f>SD!B337</f>
        <v>0</v>
      </c>
      <c r="D338" s="46">
        <f>SD!C337</f>
        <v>0</v>
      </c>
      <c r="E338" s="42">
        <f>SD!D337</f>
        <v>0</v>
      </c>
      <c r="F338" s="43">
        <f>SD!E337</f>
        <v>0</v>
      </c>
      <c r="G338" s="43">
        <f>SD!F337</f>
        <v>0</v>
      </c>
      <c r="H338" s="43">
        <f>SD!G337</f>
        <v>0</v>
      </c>
      <c r="I338" s="43">
        <f>SD!H337</f>
        <v>0</v>
      </c>
      <c r="J338" s="43">
        <f>SD!I337</f>
        <v>0</v>
      </c>
      <c r="K338" s="43">
        <f>SD!O337</f>
        <v>0</v>
      </c>
      <c r="L338" s="52"/>
      <c r="M338" s="56"/>
      <c r="N338" s="54">
        <f>SD!R337</f>
        <v>0</v>
      </c>
      <c r="O338" s="55">
        <f>SD!S337</f>
        <v>0</v>
      </c>
      <c r="P338" s="44">
        <f>SD!T337</f>
        <v>0</v>
      </c>
      <c r="Q338" s="55">
        <f>SD!V337</f>
        <v>0</v>
      </c>
      <c r="R338" s="55">
        <f>SD!W337</f>
        <v>0</v>
      </c>
      <c r="S338" s="55">
        <f>SD!AB337</f>
        <v>0</v>
      </c>
      <c r="T338" s="51">
        <f t="shared" si="10"/>
        <v>0</v>
      </c>
      <c r="U338" s="51">
        <f t="shared" si="11"/>
        <v>0</v>
      </c>
    </row>
    <row r="339" spans="1:21" customFormat="1">
      <c r="A339" s="51">
        <f>SD!C338</f>
        <v>0</v>
      </c>
      <c r="B339" s="46">
        <f>SD!A338</f>
        <v>0</v>
      </c>
      <c r="C339" s="46">
        <f>SD!B338</f>
        <v>0</v>
      </c>
      <c r="D339" s="46">
        <f>SD!C338</f>
        <v>0</v>
      </c>
      <c r="E339" s="42">
        <f>SD!D338</f>
        <v>0</v>
      </c>
      <c r="F339" s="43">
        <f>SD!E338</f>
        <v>0</v>
      </c>
      <c r="G339" s="43">
        <f>SD!F338</f>
        <v>0</v>
      </c>
      <c r="H339" s="43">
        <f>SD!G338</f>
        <v>0</v>
      </c>
      <c r="I339" s="43">
        <f>SD!H338</f>
        <v>0</v>
      </c>
      <c r="J339" s="43">
        <f>SD!I338</f>
        <v>0</v>
      </c>
      <c r="K339" s="43">
        <f>SD!O338</f>
        <v>0</v>
      </c>
      <c r="L339" s="52"/>
      <c r="M339" s="56"/>
      <c r="N339" s="54">
        <f>SD!R338</f>
        <v>0</v>
      </c>
      <c r="O339" s="55">
        <f>SD!S338</f>
        <v>0</v>
      </c>
      <c r="P339" s="44">
        <f>SD!T338</f>
        <v>0</v>
      </c>
      <c r="Q339" s="55">
        <f>SD!V338</f>
        <v>0</v>
      </c>
      <c r="R339" s="55">
        <f>SD!W338</f>
        <v>0</v>
      </c>
      <c r="S339" s="55">
        <f>SD!AB338</f>
        <v>0</v>
      </c>
      <c r="T339" s="51">
        <f t="shared" si="10"/>
        <v>0</v>
      </c>
      <c r="U339" s="51">
        <f t="shared" si="11"/>
        <v>0</v>
      </c>
    </row>
    <row r="340" spans="1:21" customFormat="1">
      <c r="A340" s="51">
        <f>SD!C339</f>
        <v>0</v>
      </c>
      <c r="B340" s="46">
        <f>SD!A339</f>
        <v>0</v>
      </c>
      <c r="C340" s="46">
        <f>SD!B339</f>
        <v>0</v>
      </c>
      <c r="D340" s="46">
        <f>SD!C339</f>
        <v>0</v>
      </c>
      <c r="E340" s="42">
        <f>SD!D339</f>
        <v>0</v>
      </c>
      <c r="F340" s="43">
        <f>SD!E339</f>
        <v>0</v>
      </c>
      <c r="G340" s="43">
        <f>SD!F339</f>
        <v>0</v>
      </c>
      <c r="H340" s="43">
        <f>SD!G339</f>
        <v>0</v>
      </c>
      <c r="I340" s="43">
        <f>SD!H339</f>
        <v>0</v>
      </c>
      <c r="J340" s="43">
        <f>SD!I339</f>
        <v>0</v>
      </c>
      <c r="K340" s="43">
        <f>SD!O339</f>
        <v>0</v>
      </c>
      <c r="L340" s="52"/>
      <c r="M340" s="56"/>
      <c r="N340" s="54">
        <f>SD!R339</f>
        <v>0</v>
      </c>
      <c r="O340" s="55">
        <f>SD!S339</f>
        <v>0</v>
      </c>
      <c r="P340" s="44">
        <f>SD!T339</f>
        <v>0</v>
      </c>
      <c r="Q340" s="55">
        <f>SD!V339</f>
        <v>0</v>
      </c>
      <c r="R340" s="55">
        <f>SD!W339</f>
        <v>0</v>
      </c>
      <c r="S340" s="55">
        <f>SD!AB339</f>
        <v>0</v>
      </c>
      <c r="T340" s="51">
        <f t="shared" si="10"/>
        <v>0</v>
      </c>
      <c r="U340" s="51">
        <f t="shared" si="11"/>
        <v>0</v>
      </c>
    </row>
    <row r="341" spans="1:21" customFormat="1">
      <c r="A341" s="51">
        <f>SD!C340</f>
        <v>0</v>
      </c>
      <c r="B341" s="46">
        <f>SD!A340</f>
        <v>0</v>
      </c>
      <c r="C341" s="46">
        <f>SD!B340</f>
        <v>0</v>
      </c>
      <c r="D341" s="46">
        <f>SD!C340</f>
        <v>0</v>
      </c>
      <c r="E341" s="42">
        <f>SD!D340</f>
        <v>0</v>
      </c>
      <c r="F341" s="43">
        <f>SD!E340</f>
        <v>0</v>
      </c>
      <c r="G341" s="43">
        <f>SD!F340</f>
        <v>0</v>
      </c>
      <c r="H341" s="43">
        <f>SD!G340</f>
        <v>0</v>
      </c>
      <c r="I341" s="43">
        <f>SD!H340</f>
        <v>0</v>
      </c>
      <c r="J341" s="43">
        <f>SD!I340</f>
        <v>0</v>
      </c>
      <c r="K341" s="43">
        <f>SD!O340</f>
        <v>0</v>
      </c>
      <c r="L341" s="52"/>
      <c r="M341" s="56"/>
      <c r="N341" s="54">
        <f>SD!R340</f>
        <v>0</v>
      </c>
      <c r="O341" s="55">
        <f>SD!S340</f>
        <v>0</v>
      </c>
      <c r="P341" s="44">
        <f>SD!T340</f>
        <v>0</v>
      </c>
      <c r="Q341" s="55">
        <f>SD!V340</f>
        <v>0</v>
      </c>
      <c r="R341" s="55">
        <f>SD!W340</f>
        <v>0</v>
      </c>
      <c r="S341" s="55">
        <f>SD!AB340</f>
        <v>0</v>
      </c>
      <c r="T341" s="51">
        <f t="shared" si="10"/>
        <v>0</v>
      </c>
      <c r="U341" s="51">
        <f t="shared" si="11"/>
        <v>0</v>
      </c>
    </row>
    <row r="342" spans="1:21" customFormat="1">
      <c r="A342" s="51">
        <f>SD!C341</f>
        <v>0</v>
      </c>
      <c r="B342" s="46">
        <f>SD!A341</f>
        <v>0</v>
      </c>
      <c r="C342" s="46">
        <f>SD!B341</f>
        <v>0</v>
      </c>
      <c r="D342" s="46">
        <f>SD!C341</f>
        <v>0</v>
      </c>
      <c r="E342" s="42">
        <f>SD!D341</f>
        <v>0</v>
      </c>
      <c r="F342" s="43">
        <f>SD!E341</f>
        <v>0</v>
      </c>
      <c r="G342" s="43">
        <f>SD!F341</f>
        <v>0</v>
      </c>
      <c r="H342" s="43">
        <f>SD!G341</f>
        <v>0</v>
      </c>
      <c r="I342" s="43">
        <f>SD!H341</f>
        <v>0</v>
      </c>
      <c r="J342" s="43">
        <f>SD!I341</f>
        <v>0</v>
      </c>
      <c r="K342" s="43">
        <f>SD!O341</f>
        <v>0</v>
      </c>
      <c r="L342" s="52"/>
      <c r="M342" s="56"/>
      <c r="N342" s="54">
        <f>SD!R341</f>
        <v>0</v>
      </c>
      <c r="O342" s="55">
        <f>SD!S341</f>
        <v>0</v>
      </c>
      <c r="P342" s="44">
        <f>SD!T341</f>
        <v>0</v>
      </c>
      <c r="Q342" s="55">
        <f>SD!V341</f>
        <v>0</v>
      </c>
      <c r="R342" s="55">
        <f>SD!W341</f>
        <v>0</v>
      </c>
      <c r="S342" s="55">
        <f>SD!AB341</f>
        <v>0</v>
      </c>
      <c r="T342" s="51">
        <f t="shared" si="10"/>
        <v>0</v>
      </c>
      <c r="U342" s="51">
        <f t="shared" si="11"/>
        <v>0</v>
      </c>
    </row>
    <row r="343" spans="1:21" customFormat="1">
      <c r="A343" s="51">
        <f>SD!C342</f>
        <v>0</v>
      </c>
      <c r="B343" s="46">
        <f>SD!A342</f>
        <v>0</v>
      </c>
      <c r="C343" s="46">
        <f>SD!B342</f>
        <v>0</v>
      </c>
      <c r="D343" s="46">
        <f>SD!C342</f>
        <v>0</v>
      </c>
      <c r="E343" s="42">
        <f>SD!D342</f>
        <v>0</v>
      </c>
      <c r="F343" s="43">
        <f>SD!E342</f>
        <v>0</v>
      </c>
      <c r="G343" s="43">
        <f>SD!F342</f>
        <v>0</v>
      </c>
      <c r="H343" s="43">
        <f>SD!G342</f>
        <v>0</v>
      </c>
      <c r="I343" s="43">
        <f>SD!H342</f>
        <v>0</v>
      </c>
      <c r="J343" s="43">
        <f>SD!I342</f>
        <v>0</v>
      </c>
      <c r="K343" s="43">
        <f>SD!O342</f>
        <v>0</v>
      </c>
      <c r="L343" s="52"/>
      <c r="M343" s="56"/>
      <c r="N343" s="54">
        <f>SD!R342</f>
        <v>0</v>
      </c>
      <c r="O343" s="55">
        <f>SD!S342</f>
        <v>0</v>
      </c>
      <c r="P343" s="44">
        <f>SD!T342</f>
        <v>0</v>
      </c>
      <c r="Q343" s="55">
        <f>SD!V342</f>
        <v>0</v>
      </c>
      <c r="R343" s="55">
        <f>SD!W342</f>
        <v>0</v>
      </c>
      <c r="S343" s="55">
        <f>SD!AB342</f>
        <v>0</v>
      </c>
      <c r="T343" s="51">
        <f t="shared" si="10"/>
        <v>0</v>
      </c>
      <c r="U343" s="51">
        <f t="shared" si="11"/>
        <v>0</v>
      </c>
    </row>
    <row r="344" spans="1:21" customFormat="1">
      <c r="A344" s="51">
        <f>SD!C343</f>
        <v>0</v>
      </c>
      <c r="B344" s="46">
        <f>SD!A343</f>
        <v>0</v>
      </c>
      <c r="C344" s="46">
        <f>SD!B343</f>
        <v>0</v>
      </c>
      <c r="D344" s="46">
        <f>SD!C343</f>
        <v>0</v>
      </c>
      <c r="E344" s="42">
        <f>SD!D343</f>
        <v>0</v>
      </c>
      <c r="F344" s="43">
        <f>SD!E343</f>
        <v>0</v>
      </c>
      <c r="G344" s="43">
        <f>SD!F343</f>
        <v>0</v>
      </c>
      <c r="H344" s="43">
        <f>SD!G343</f>
        <v>0</v>
      </c>
      <c r="I344" s="43">
        <f>SD!H343</f>
        <v>0</v>
      </c>
      <c r="J344" s="43">
        <f>SD!I343</f>
        <v>0</v>
      </c>
      <c r="K344" s="43">
        <f>SD!O343</f>
        <v>0</v>
      </c>
      <c r="L344" s="52"/>
      <c r="M344" s="56"/>
      <c r="N344" s="54">
        <f>SD!R343</f>
        <v>0</v>
      </c>
      <c r="O344" s="55">
        <f>SD!S343</f>
        <v>0</v>
      </c>
      <c r="P344" s="44">
        <f>SD!T343</f>
        <v>0</v>
      </c>
      <c r="Q344" s="55">
        <f>SD!V343</f>
        <v>0</v>
      </c>
      <c r="R344" s="55">
        <f>SD!W343</f>
        <v>0</v>
      </c>
      <c r="S344" s="55">
        <f>SD!AB343</f>
        <v>0</v>
      </c>
      <c r="T344" s="51">
        <f t="shared" si="10"/>
        <v>0</v>
      </c>
      <c r="U344" s="51">
        <f t="shared" si="11"/>
        <v>0</v>
      </c>
    </row>
    <row r="345" spans="1:21" customFormat="1">
      <c r="A345" s="51">
        <f>SD!C344</f>
        <v>0</v>
      </c>
      <c r="B345" s="46">
        <f>SD!A344</f>
        <v>0</v>
      </c>
      <c r="C345" s="46">
        <f>SD!B344</f>
        <v>0</v>
      </c>
      <c r="D345" s="46">
        <f>SD!C344</f>
        <v>0</v>
      </c>
      <c r="E345" s="42">
        <f>SD!D344</f>
        <v>0</v>
      </c>
      <c r="F345" s="43">
        <f>SD!E344</f>
        <v>0</v>
      </c>
      <c r="G345" s="43">
        <f>SD!F344</f>
        <v>0</v>
      </c>
      <c r="H345" s="43">
        <f>SD!G344</f>
        <v>0</v>
      </c>
      <c r="I345" s="43">
        <f>SD!H344</f>
        <v>0</v>
      </c>
      <c r="J345" s="43">
        <f>SD!I344</f>
        <v>0</v>
      </c>
      <c r="K345" s="43">
        <f>SD!O344</f>
        <v>0</v>
      </c>
      <c r="L345" s="52"/>
      <c r="M345" s="56"/>
      <c r="N345" s="54">
        <f>SD!R344</f>
        <v>0</v>
      </c>
      <c r="O345" s="55">
        <f>SD!S344</f>
        <v>0</v>
      </c>
      <c r="P345" s="44">
        <f>SD!T344</f>
        <v>0</v>
      </c>
      <c r="Q345" s="55">
        <f>SD!V344</f>
        <v>0</v>
      </c>
      <c r="R345" s="55">
        <f>SD!W344</f>
        <v>0</v>
      </c>
      <c r="S345" s="55">
        <f>SD!AB344</f>
        <v>0</v>
      </c>
      <c r="T345" s="51">
        <f t="shared" si="10"/>
        <v>0</v>
      </c>
      <c r="U345" s="51">
        <f t="shared" si="11"/>
        <v>0</v>
      </c>
    </row>
    <row r="346" spans="1:21" customFormat="1">
      <c r="A346" s="51">
        <f>SD!C345</f>
        <v>0</v>
      </c>
      <c r="B346" s="46">
        <f>SD!A345</f>
        <v>0</v>
      </c>
      <c r="C346" s="46">
        <f>SD!B345</f>
        <v>0</v>
      </c>
      <c r="D346" s="46">
        <f>SD!C345</f>
        <v>0</v>
      </c>
      <c r="E346" s="42">
        <f>SD!D345</f>
        <v>0</v>
      </c>
      <c r="F346" s="43">
        <f>SD!E345</f>
        <v>0</v>
      </c>
      <c r="G346" s="43">
        <f>SD!F345</f>
        <v>0</v>
      </c>
      <c r="H346" s="43">
        <f>SD!G345</f>
        <v>0</v>
      </c>
      <c r="I346" s="43">
        <f>SD!H345</f>
        <v>0</v>
      </c>
      <c r="J346" s="43">
        <f>SD!I345</f>
        <v>0</v>
      </c>
      <c r="K346" s="43">
        <f>SD!O345</f>
        <v>0</v>
      </c>
      <c r="L346" s="52"/>
      <c r="M346" s="56"/>
      <c r="N346" s="54">
        <f>SD!R345</f>
        <v>0</v>
      </c>
      <c r="O346" s="55">
        <f>SD!S345</f>
        <v>0</v>
      </c>
      <c r="P346" s="44">
        <f>SD!T345</f>
        <v>0</v>
      </c>
      <c r="Q346" s="55">
        <f>SD!V345</f>
        <v>0</v>
      </c>
      <c r="R346" s="55">
        <f>SD!W345</f>
        <v>0</v>
      </c>
      <c r="S346" s="55">
        <f>SD!AB345</f>
        <v>0</v>
      </c>
      <c r="T346" s="51">
        <f t="shared" si="10"/>
        <v>0</v>
      </c>
      <c r="U346" s="51">
        <f t="shared" si="11"/>
        <v>0</v>
      </c>
    </row>
    <row r="347" spans="1:21" customFormat="1">
      <c r="A347" s="51">
        <f>SD!C346</f>
        <v>0</v>
      </c>
      <c r="B347" s="46">
        <f>SD!A346</f>
        <v>0</v>
      </c>
      <c r="C347" s="46">
        <f>SD!B346</f>
        <v>0</v>
      </c>
      <c r="D347" s="46">
        <f>SD!C346</f>
        <v>0</v>
      </c>
      <c r="E347" s="42">
        <f>SD!D346</f>
        <v>0</v>
      </c>
      <c r="F347" s="43">
        <f>SD!E346</f>
        <v>0</v>
      </c>
      <c r="G347" s="43">
        <f>SD!F346</f>
        <v>0</v>
      </c>
      <c r="H347" s="43">
        <f>SD!G346</f>
        <v>0</v>
      </c>
      <c r="I347" s="43">
        <f>SD!H346</f>
        <v>0</v>
      </c>
      <c r="J347" s="43">
        <f>SD!I346</f>
        <v>0</v>
      </c>
      <c r="K347" s="43">
        <f>SD!O346</f>
        <v>0</v>
      </c>
      <c r="L347" s="52"/>
      <c r="M347" s="56"/>
      <c r="N347" s="54">
        <f>SD!R346</f>
        <v>0</v>
      </c>
      <c r="O347" s="55">
        <f>SD!S346</f>
        <v>0</v>
      </c>
      <c r="P347" s="44">
        <f>SD!T346</f>
        <v>0</v>
      </c>
      <c r="Q347" s="55">
        <f>SD!V346</f>
        <v>0</v>
      </c>
      <c r="R347" s="55">
        <f>SD!W346</f>
        <v>0</v>
      </c>
      <c r="S347" s="55">
        <f>SD!AB346</f>
        <v>0</v>
      </c>
      <c r="T347" s="51">
        <f t="shared" si="10"/>
        <v>0</v>
      </c>
      <c r="U347" s="51">
        <f t="shared" si="11"/>
        <v>0</v>
      </c>
    </row>
    <row r="348" spans="1:21" customFormat="1">
      <c r="A348" s="51">
        <f>SD!C347</f>
        <v>0</v>
      </c>
      <c r="B348" s="46">
        <f>SD!A347</f>
        <v>0</v>
      </c>
      <c r="C348" s="46">
        <f>SD!B347</f>
        <v>0</v>
      </c>
      <c r="D348" s="46">
        <f>SD!C347</f>
        <v>0</v>
      </c>
      <c r="E348" s="42">
        <f>SD!D347</f>
        <v>0</v>
      </c>
      <c r="F348" s="43">
        <f>SD!E347</f>
        <v>0</v>
      </c>
      <c r="G348" s="43">
        <f>SD!F347</f>
        <v>0</v>
      </c>
      <c r="H348" s="43">
        <f>SD!G347</f>
        <v>0</v>
      </c>
      <c r="I348" s="43">
        <f>SD!H347</f>
        <v>0</v>
      </c>
      <c r="J348" s="43">
        <f>SD!I347</f>
        <v>0</v>
      </c>
      <c r="K348" s="43">
        <f>SD!O347</f>
        <v>0</v>
      </c>
      <c r="L348" s="52"/>
      <c r="M348" s="56"/>
      <c r="N348" s="54">
        <f>SD!R347</f>
        <v>0</v>
      </c>
      <c r="O348" s="55">
        <f>SD!S347</f>
        <v>0</v>
      </c>
      <c r="P348" s="44">
        <f>SD!T347</f>
        <v>0</v>
      </c>
      <c r="Q348" s="55">
        <f>SD!V347</f>
        <v>0</v>
      </c>
      <c r="R348" s="55">
        <f>SD!W347</f>
        <v>0</v>
      </c>
      <c r="S348" s="55">
        <f>SD!AB347</f>
        <v>0</v>
      </c>
      <c r="T348" s="51">
        <f t="shared" si="10"/>
        <v>0</v>
      </c>
      <c r="U348" s="51">
        <f t="shared" si="11"/>
        <v>0</v>
      </c>
    </row>
    <row r="349" spans="1:21" customFormat="1">
      <c r="A349" s="51">
        <f>SD!C348</f>
        <v>0</v>
      </c>
      <c r="B349" s="46">
        <f>SD!A348</f>
        <v>0</v>
      </c>
      <c r="C349" s="46">
        <f>SD!B348</f>
        <v>0</v>
      </c>
      <c r="D349" s="46">
        <f>SD!C348</f>
        <v>0</v>
      </c>
      <c r="E349" s="42">
        <f>SD!D348</f>
        <v>0</v>
      </c>
      <c r="F349" s="43">
        <f>SD!E348</f>
        <v>0</v>
      </c>
      <c r="G349" s="43">
        <f>SD!F348</f>
        <v>0</v>
      </c>
      <c r="H349" s="43">
        <f>SD!G348</f>
        <v>0</v>
      </c>
      <c r="I349" s="43">
        <f>SD!H348</f>
        <v>0</v>
      </c>
      <c r="J349" s="43">
        <f>SD!I348</f>
        <v>0</v>
      </c>
      <c r="K349" s="43">
        <f>SD!O348</f>
        <v>0</v>
      </c>
      <c r="L349" s="52"/>
      <c r="M349" s="56"/>
      <c r="N349" s="54">
        <f>SD!R348</f>
        <v>0</v>
      </c>
      <c r="O349" s="55">
        <f>SD!S348</f>
        <v>0</v>
      </c>
      <c r="P349" s="44">
        <f>SD!T348</f>
        <v>0</v>
      </c>
      <c r="Q349" s="55">
        <f>SD!V348</f>
        <v>0</v>
      </c>
      <c r="R349" s="55">
        <f>SD!W348</f>
        <v>0</v>
      </c>
      <c r="S349" s="55">
        <f>SD!AB348</f>
        <v>0</v>
      </c>
      <c r="T349" s="51">
        <f t="shared" si="10"/>
        <v>0</v>
      </c>
      <c r="U349" s="51">
        <f t="shared" si="11"/>
        <v>0</v>
      </c>
    </row>
    <row r="350" spans="1:21" customFormat="1">
      <c r="A350" s="51">
        <f>SD!C349</f>
        <v>0</v>
      </c>
      <c r="B350" s="46">
        <f>SD!A349</f>
        <v>0</v>
      </c>
      <c r="C350" s="46">
        <f>SD!B349</f>
        <v>0</v>
      </c>
      <c r="D350" s="46">
        <f>SD!C349</f>
        <v>0</v>
      </c>
      <c r="E350" s="42">
        <f>SD!D349</f>
        <v>0</v>
      </c>
      <c r="F350" s="43">
        <f>SD!E349</f>
        <v>0</v>
      </c>
      <c r="G350" s="43">
        <f>SD!F349</f>
        <v>0</v>
      </c>
      <c r="H350" s="43">
        <f>SD!G349</f>
        <v>0</v>
      </c>
      <c r="I350" s="43">
        <f>SD!H349</f>
        <v>0</v>
      </c>
      <c r="J350" s="43">
        <f>SD!I349</f>
        <v>0</v>
      </c>
      <c r="K350" s="43">
        <f>SD!O349</f>
        <v>0</v>
      </c>
      <c r="L350" s="52"/>
      <c r="M350" s="56"/>
      <c r="N350" s="54">
        <f>SD!R349</f>
        <v>0</v>
      </c>
      <c r="O350" s="55">
        <f>SD!S349</f>
        <v>0</v>
      </c>
      <c r="P350" s="44">
        <f>SD!T349</f>
        <v>0</v>
      </c>
      <c r="Q350" s="55">
        <f>SD!V349</f>
        <v>0</v>
      </c>
      <c r="R350" s="55">
        <f>SD!W349</f>
        <v>0</v>
      </c>
      <c r="S350" s="55">
        <f>SD!AB349</f>
        <v>0</v>
      </c>
      <c r="T350" s="51">
        <f t="shared" si="10"/>
        <v>0</v>
      </c>
      <c r="U350" s="51">
        <f t="shared" si="11"/>
        <v>0</v>
      </c>
    </row>
    <row r="351" spans="1:21" customFormat="1">
      <c r="A351" s="51">
        <f>SD!C350</f>
        <v>0</v>
      </c>
      <c r="B351" s="46">
        <f>SD!A350</f>
        <v>0</v>
      </c>
      <c r="C351" s="46">
        <f>SD!B350</f>
        <v>0</v>
      </c>
      <c r="D351" s="46">
        <f>SD!C350</f>
        <v>0</v>
      </c>
      <c r="E351" s="42">
        <f>SD!D350</f>
        <v>0</v>
      </c>
      <c r="F351" s="43">
        <f>SD!E350</f>
        <v>0</v>
      </c>
      <c r="G351" s="43">
        <f>SD!F350</f>
        <v>0</v>
      </c>
      <c r="H351" s="43">
        <f>SD!G350</f>
        <v>0</v>
      </c>
      <c r="I351" s="43">
        <f>SD!H350</f>
        <v>0</v>
      </c>
      <c r="J351" s="43">
        <f>SD!I350</f>
        <v>0</v>
      </c>
      <c r="K351" s="43">
        <f>SD!O350</f>
        <v>0</v>
      </c>
      <c r="L351" s="52"/>
      <c r="M351" s="56"/>
      <c r="N351" s="54">
        <f>SD!R350</f>
        <v>0</v>
      </c>
      <c r="O351" s="55">
        <f>SD!S350</f>
        <v>0</v>
      </c>
      <c r="P351" s="44">
        <f>SD!T350</f>
        <v>0</v>
      </c>
      <c r="Q351" s="55">
        <f>SD!V350</f>
        <v>0</v>
      </c>
      <c r="R351" s="55">
        <f>SD!W350</f>
        <v>0</v>
      </c>
      <c r="S351" s="55">
        <f>SD!AB350</f>
        <v>0</v>
      </c>
      <c r="T351" s="51">
        <f t="shared" si="10"/>
        <v>0</v>
      </c>
      <c r="U351" s="51">
        <f t="shared" si="11"/>
        <v>0</v>
      </c>
    </row>
    <row r="352" spans="1:21" customFormat="1">
      <c r="A352" s="51">
        <f>SD!C351</f>
        <v>0</v>
      </c>
      <c r="B352" s="46">
        <f>SD!A351</f>
        <v>0</v>
      </c>
      <c r="C352" s="46">
        <f>SD!B351</f>
        <v>0</v>
      </c>
      <c r="D352" s="46">
        <f>SD!C351</f>
        <v>0</v>
      </c>
      <c r="E352" s="42">
        <f>SD!D351</f>
        <v>0</v>
      </c>
      <c r="F352" s="43">
        <f>SD!E351</f>
        <v>0</v>
      </c>
      <c r="G352" s="43">
        <f>SD!F351</f>
        <v>0</v>
      </c>
      <c r="H352" s="43">
        <f>SD!G351</f>
        <v>0</v>
      </c>
      <c r="I352" s="43">
        <f>SD!H351</f>
        <v>0</v>
      </c>
      <c r="J352" s="43">
        <f>SD!I351</f>
        <v>0</v>
      </c>
      <c r="K352" s="43">
        <f>SD!O351</f>
        <v>0</v>
      </c>
      <c r="L352" s="52"/>
      <c r="M352" s="56"/>
      <c r="N352" s="54">
        <f>SD!R351</f>
        <v>0</v>
      </c>
      <c r="O352" s="55">
        <f>SD!S351</f>
        <v>0</v>
      </c>
      <c r="P352" s="44">
        <f>SD!T351</f>
        <v>0</v>
      </c>
      <c r="Q352" s="55">
        <f>SD!V351</f>
        <v>0</v>
      </c>
      <c r="R352" s="55">
        <f>SD!W351</f>
        <v>0</v>
      </c>
      <c r="S352" s="55">
        <f>SD!AB351</f>
        <v>0</v>
      </c>
      <c r="T352" s="51">
        <f t="shared" si="10"/>
        <v>0</v>
      </c>
      <c r="U352" s="51">
        <f t="shared" si="11"/>
        <v>0</v>
      </c>
    </row>
    <row r="353" spans="1:21" customFormat="1">
      <c r="A353" s="51">
        <f>SD!C352</f>
        <v>0</v>
      </c>
      <c r="B353" s="46">
        <f>SD!A352</f>
        <v>0</v>
      </c>
      <c r="C353" s="46">
        <f>SD!B352</f>
        <v>0</v>
      </c>
      <c r="D353" s="46">
        <f>SD!C352</f>
        <v>0</v>
      </c>
      <c r="E353" s="42">
        <f>SD!D352</f>
        <v>0</v>
      </c>
      <c r="F353" s="43">
        <f>SD!E352</f>
        <v>0</v>
      </c>
      <c r="G353" s="43">
        <f>SD!F352</f>
        <v>0</v>
      </c>
      <c r="H353" s="43">
        <f>SD!G352</f>
        <v>0</v>
      </c>
      <c r="I353" s="43">
        <f>SD!H352</f>
        <v>0</v>
      </c>
      <c r="J353" s="43">
        <f>SD!I352</f>
        <v>0</v>
      </c>
      <c r="K353" s="43">
        <f>SD!O352</f>
        <v>0</v>
      </c>
      <c r="L353" s="52"/>
      <c r="M353" s="56"/>
      <c r="N353" s="54">
        <f>SD!R352</f>
        <v>0</v>
      </c>
      <c r="O353" s="55">
        <f>SD!S352</f>
        <v>0</v>
      </c>
      <c r="P353" s="44">
        <f>SD!T352</f>
        <v>0</v>
      </c>
      <c r="Q353" s="55">
        <f>SD!V352</f>
        <v>0</v>
      </c>
      <c r="R353" s="55">
        <f>SD!W352</f>
        <v>0</v>
      </c>
      <c r="S353" s="55">
        <f>SD!AB352</f>
        <v>0</v>
      </c>
      <c r="T353" s="51">
        <f t="shared" si="10"/>
        <v>0</v>
      </c>
      <c r="U353" s="51">
        <f t="shared" si="11"/>
        <v>0</v>
      </c>
    </row>
    <row r="354" spans="1:21" customFormat="1">
      <c r="A354" s="51">
        <f>SD!C353</f>
        <v>0</v>
      </c>
      <c r="B354" s="46">
        <f>SD!A353</f>
        <v>0</v>
      </c>
      <c r="C354" s="46">
        <f>SD!B353</f>
        <v>0</v>
      </c>
      <c r="D354" s="46">
        <f>SD!C353</f>
        <v>0</v>
      </c>
      <c r="E354" s="42">
        <f>SD!D353</f>
        <v>0</v>
      </c>
      <c r="F354" s="43">
        <f>SD!E353</f>
        <v>0</v>
      </c>
      <c r="G354" s="43">
        <f>SD!F353</f>
        <v>0</v>
      </c>
      <c r="H354" s="43">
        <f>SD!G353</f>
        <v>0</v>
      </c>
      <c r="I354" s="43">
        <f>SD!H353</f>
        <v>0</v>
      </c>
      <c r="J354" s="43">
        <f>SD!I353</f>
        <v>0</v>
      </c>
      <c r="K354" s="43">
        <f>SD!O353</f>
        <v>0</v>
      </c>
      <c r="L354" s="52"/>
      <c r="M354" s="56"/>
      <c r="N354" s="54">
        <f>SD!R353</f>
        <v>0</v>
      </c>
      <c r="O354" s="55">
        <f>SD!S353</f>
        <v>0</v>
      </c>
      <c r="P354" s="44">
        <f>SD!T353</f>
        <v>0</v>
      </c>
      <c r="Q354" s="55">
        <f>SD!V353</f>
        <v>0</v>
      </c>
      <c r="R354" s="55">
        <f>SD!W353</f>
        <v>0</v>
      </c>
      <c r="S354" s="55">
        <f>SD!AB353</f>
        <v>0</v>
      </c>
      <c r="T354" s="51">
        <f t="shared" si="10"/>
        <v>0</v>
      </c>
      <c r="U354" s="51">
        <f t="shared" si="11"/>
        <v>0</v>
      </c>
    </row>
    <row r="355" spans="1:21" customFormat="1">
      <c r="A355" s="51">
        <f>SD!C354</f>
        <v>0</v>
      </c>
      <c r="B355" s="46">
        <f>SD!A354</f>
        <v>0</v>
      </c>
      <c r="C355" s="46">
        <f>SD!B354</f>
        <v>0</v>
      </c>
      <c r="D355" s="46">
        <f>SD!C354</f>
        <v>0</v>
      </c>
      <c r="E355" s="42">
        <f>SD!D354</f>
        <v>0</v>
      </c>
      <c r="F355" s="43">
        <f>SD!E354</f>
        <v>0</v>
      </c>
      <c r="G355" s="43">
        <f>SD!F354</f>
        <v>0</v>
      </c>
      <c r="H355" s="43">
        <f>SD!G354</f>
        <v>0</v>
      </c>
      <c r="I355" s="43">
        <f>SD!H354</f>
        <v>0</v>
      </c>
      <c r="J355" s="43">
        <f>SD!I354</f>
        <v>0</v>
      </c>
      <c r="K355" s="43">
        <f>SD!O354</f>
        <v>0</v>
      </c>
      <c r="L355" s="52"/>
      <c r="M355" s="56"/>
      <c r="N355" s="54">
        <f>SD!R354</f>
        <v>0</v>
      </c>
      <c r="O355" s="55">
        <f>SD!S354</f>
        <v>0</v>
      </c>
      <c r="P355" s="44">
        <f>SD!T354</f>
        <v>0</v>
      </c>
      <c r="Q355" s="55">
        <f>SD!V354</f>
        <v>0</v>
      </c>
      <c r="R355" s="55">
        <f>SD!W354</f>
        <v>0</v>
      </c>
      <c r="S355" s="55">
        <f>SD!AB354</f>
        <v>0</v>
      </c>
      <c r="T355" s="51">
        <f t="shared" si="10"/>
        <v>0</v>
      </c>
      <c r="U355" s="51">
        <f t="shared" si="11"/>
        <v>0</v>
      </c>
    </row>
    <row r="356" spans="1:21" customFormat="1">
      <c r="A356" s="51">
        <f>SD!C355</f>
        <v>0</v>
      </c>
      <c r="B356" s="46">
        <f>SD!A355</f>
        <v>0</v>
      </c>
      <c r="C356" s="46">
        <f>SD!B355</f>
        <v>0</v>
      </c>
      <c r="D356" s="46">
        <f>SD!C355</f>
        <v>0</v>
      </c>
      <c r="E356" s="42">
        <f>SD!D355</f>
        <v>0</v>
      </c>
      <c r="F356" s="43">
        <f>SD!E355</f>
        <v>0</v>
      </c>
      <c r="G356" s="43">
        <f>SD!F355</f>
        <v>0</v>
      </c>
      <c r="H356" s="43">
        <f>SD!G355</f>
        <v>0</v>
      </c>
      <c r="I356" s="43">
        <f>SD!H355</f>
        <v>0</v>
      </c>
      <c r="J356" s="43">
        <f>SD!I355</f>
        <v>0</v>
      </c>
      <c r="K356" s="43">
        <f>SD!O355</f>
        <v>0</v>
      </c>
      <c r="L356" s="52"/>
      <c r="M356" s="56"/>
      <c r="N356" s="54">
        <f>SD!R355</f>
        <v>0</v>
      </c>
      <c r="O356" s="55">
        <f>SD!S355</f>
        <v>0</v>
      </c>
      <c r="P356" s="44">
        <f>SD!T355</f>
        <v>0</v>
      </c>
      <c r="Q356" s="55">
        <f>SD!V355</f>
        <v>0</v>
      </c>
      <c r="R356" s="55">
        <f>SD!W355</f>
        <v>0</v>
      </c>
      <c r="S356" s="55">
        <f>SD!AB355</f>
        <v>0</v>
      </c>
      <c r="T356" s="51">
        <f t="shared" si="10"/>
        <v>0</v>
      </c>
      <c r="U356" s="51">
        <f t="shared" si="11"/>
        <v>0</v>
      </c>
    </row>
    <row r="357" spans="1:21" customFormat="1">
      <c r="A357" s="51">
        <f>SD!C356</f>
        <v>0</v>
      </c>
      <c r="B357" s="46">
        <f>SD!A356</f>
        <v>0</v>
      </c>
      <c r="C357" s="46">
        <f>SD!B356</f>
        <v>0</v>
      </c>
      <c r="D357" s="46">
        <f>SD!C356</f>
        <v>0</v>
      </c>
      <c r="E357" s="42">
        <f>SD!D356</f>
        <v>0</v>
      </c>
      <c r="F357" s="43">
        <f>SD!E356</f>
        <v>0</v>
      </c>
      <c r="G357" s="43">
        <f>SD!F356</f>
        <v>0</v>
      </c>
      <c r="H357" s="43">
        <f>SD!G356</f>
        <v>0</v>
      </c>
      <c r="I357" s="43">
        <f>SD!H356</f>
        <v>0</v>
      </c>
      <c r="J357" s="43">
        <f>SD!I356</f>
        <v>0</v>
      </c>
      <c r="K357" s="43">
        <f>SD!O356</f>
        <v>0</v>
      </c>
      <c r="L357" s="52"/>
      <c r="M357" s="56"/>
      <c r="N357" s="54">
        <f>SD!R356</f>
        <v>0</v>
      </c>
      <c r="O357" s="55">
        <f>SD!S356</f>
        <v>0</v>
      </c>
      <c r="P357" s="44">
        <f>SD!T356</f>
        <v>0</v>
      </c>
      <c r="Q357" s="55">
        <f>SD!V356</f>
        <v>0</v>
      </c>
      <c r="R357" s="55">
        <f>SD!W356</f>
        <v>0</v>
      </c>
      <c r="S357" s="55">
        <f>SD!AB356</f>
        <v>0</v>
      </c>
      <c r="T357" s="51">
        <f t="shared" si="10"/>
        <v>0</v>
      </c>
      <c r="U357" s="51">
        <f t="shared" si="11"/>
        <v>0</v>
      </c>
    </row>
    <row r="358" spans="1:21" customFormat="1">
      <c r="A358" s="51">
        <f>SD!C357</f>
        <v>0</v>
      </c>
      <c r="B358" s="46">
        <f>SD!A357</f>
        <v>0</v>
      </c>
      <c r="C358" s="46">
        <f>SD!B357</f>
        <v>0</v>
      </c>
      <c r="D358" s="46">
        <f>SD!C357</f>
        <v>0</v>
      </c>
      <c r="E358" s="42">
        <f>SD!D357</f>
        <v>0</v>
      </c>
      <c r="F358" s="43">
        <f>SD!E357</f>
        <v>0</v>
      </c>
      <c r="G358" s="43">
        <f>SD!F357</f>
        <v>0</v>
      </c>
      <c r="H358" s="43">
        <f>SD!G357</f>
        <v>0</v>
      </c>
      <c r="I358" s="43">
        <f>SD!H357</f>
        <v>0</v>
      </c>
      <c r="J358" s="43">
        <f>SD!I357</f>
        <v>0</v>
      </c>
      <c r="K358" s="43">
        <f>SD!O357</f>
        <v>0</v>
      </c>
      <c r="L358" s="52"/>
      <c r="M358" s="56"/>
      <c r="N358" s="54">
        <f>SD!R357</f>
        <v>0</v>
      </c>
      <c r="O358" s="55">
        <f>SD!S357</f>
        <v>0</v>
      </c>
      <c r="P358" s="44">
        <f>SD!T357</f>
        <v>0</v>
      </c>
      <c r="Q358" s="55">
        <f>SD!V357</f>
        <v>0</v>
      </c>
      <c r="R358" s="55">
        <f>SD!W357</f>
        <v>0</v>
      </c>
      <c r="S358" s="55">
        <f>SD!AB357</f>
        <v>0</v>
      </c>
      <c r="T358" s="51">
        <f t="shared" si="10"/>
        <v>0</v>
      </c>
      <c r="U358" s="51">
        <f t="shared" si="11"/>
        <v>0</v>
      </c>
    </row>
    <row r="359" spans="1:21" customFormat="1">
      <c r="A359" s="51">
        <f>SD!C358</f>
        <v>0</v>
      </c>
      <c r="B359" s="46">
        <f>SD!A358</f>
        <v>0</v>
      </c>
      <c r="C359" s="46">
        <f>SD!B358</f>
        <v>0</v>
      </c>
      <c r="D359" s="46">
        <f>SD!C358</f>
        <v>0</v>
      </c>
      <c r="E359" s="42">
        <f>SD!D358</f>
        <v>0</v>
      </c>
      <c r="F359" s="43">
        <f>SD!E358</f>
        <v>0</v>
      </c>
      <c r="G359" s="43">
        <f>SD!F358</f>
        <v>0</v>
      </c>
      <c r="H359" s="43">
        <f>SD!G358</f>
        <v>0</v>
      </c>
      <c r="I359" s="43">
        <f>SD!H358</f>
        <v>0</v>
      </c>
      <c r="J359" s="43">
        <f>SD!I358</f>
        <v>0</v>
      </c>
      <c r="K359" s="43">
        <f>SD!O358</f>
        <v>0</v>
      </c>
      <c r="L359" s="52"/>
      <c r="M359" s="56"/>
      <c r="N359" s="54">
        <f>SD!R358</f>
        <v>0</v>
      </c>
      <c r="O359" s="55">
        <f>SD!S358</f>
        <v>0</v>
      </c>
      <c r="P359" s="44">
        <f>SD!T358</f>
        <v>0</v>
      </c>
      <c r="Q359" s="55">
        <f>SD!V358</f>
        <v>0</v>
      </c>
      <c r="R359" s="55">
        <f>SD!W358</f>
        <v>0</v>
      </c>
      <c r="S359" s="55">
        <f>SD!AB358</f>
        <v>0</v>
      </c>
      <c r="T359" s="51">
        <f t="shared" si="10"/>
        <v>0</v>
      </c>
      <c r="U359" s="51">
        <f t="shared" si="11"/>
        <v>0</v>
      </c>
    </row>
    <row r="360" spans="1:21" customFormat="1">
      <c r="A360" s="51">
        <f>SD!C359</f>
        <v>0</v>
      </c>
      <c r="B360" s="46">
        <f>SD!A359</f>
        <v>0</v>
      </c>
      <c r="C360" s="46">
        <f>SD!B359</f>
        <v>0</v>
      </c>
      <c r="D360" s="46">
        <f>SD!C359</f>
        <v>0</v>
      </c>
      <c r="E360" s="42">
        <f>SD!D359</f>
        <v>0</v>
      </c>
      <c r="F360" s="43">
        <f>SD!E359</f>
        <v>0</v>
      </c>
      <c r="G360" s="43">
        <f>SD!F359</f>
        <v>0</v>
      </c>
      <c r="H360" s="43">
        <f>SD!G359</f>
        <v>0</v>
      </c>
      <c r="I360" s="43">
        <f>SD!H359</f>
        <v>0</v>
      </c>
      <c r="J360" s="43">
        <f>SD!I359</f>
        <v>0</v>
      </c>
      <c r="K360" s="43">
        <f>SD!O359</f>
        <v>0</v>
      </c>
      <c r="L360" s="52"/>
      <c r="M360" s="56"/>
      <c r="N360" s="54">
        <f>SD!R359</f>
        <v>0</v>
      </c>
      <c r="O360" s="55">
        <f>SD!S359</f>
        <v>0</v>
      </c>
      <c r="P360" s="44">
        <f>SD!T359</f>
        <v>0</v>
      </c>
      <c r="Q360" s="55">
        <f>SD!V359</f>
        <v>0</v>
      </c>
      <c r="R360" s="55">
        <f>SD!W359</f>
        <v>0</v>
      </c>
      <c r="S360" s="55">
        <f>SD!AB359</f>
        <v>0</v>
      </c>
      <c r="T360" s="51">
        <f t="shared" si="10"/>
        <v>0</v>
      </c>
      <c r="U360" s="51">
        <f t="shared" si="11"/>
        <v>0</v>
      </c>
    </row>
    <row r="361" spans="1:21" customFormat="1">
      <c r="A361" s="51">
        <f>SD!C360</f>
        <v>0</v>
      </c>
      <c r="B361" s="46">
        <f>SD!A360</f>
        <v>0</v>
      </c>
      <c r="C361" s="46">
        <f>SD!B360</f>
        <v>0</v>
      </c>
      <c r="D361" s="46">
        <f>SD!C360</f>
        <v>0</v>
      </c>
      <c r="E361" s="42">
        <f>SD!D360</f>
        <v>0</v>
      </c>
      <c r="F361" s="43">
        <f>SD!E360</f>
        <v>0</v>
      </c>
      <c r="G361" s="43">
        <f>SD!F360</f>
        <v>0</v>
      </c>
      <c r="H361" s="43">
        <f>SD!G360</f>
        <v>0</v>
      </c>
      <c r="I361" s="43">
        <f>SD!H360</f>
        <v>0</v>
      </c>
      <c r="J361" s="43">
        <f>SD!I360</f>
        <v>0</v>
      </c>
      <c r="K361" s="43">
        <f>SD!O360</f>
        <v>0</v>
      </c>
      <c r="L361" s="52"/>
      <c r="M361" s="56"/>
      <c r="N361" s="54">
        <f>SD!R360</f>
        <v>0</v>
      </c>
      <c r="O361" s="55">
        <f>SD!S360</f>
        <v>0</v>
      </c>
      <c r="P361" s="44">
        <f>SD!T360</f>
        <v>0</v>
      </c>
      <c r="Q361" s="55">
        <f>SD!V360</f>
        <v>0</v>
      </c>
      <c r="R361" s="55">
        <f>SD!W360</f>
        <v>0</v>
      </c>
      <c r="S361" s="55">
        <f>SD!AB360</f>
        <v>0</v>
      </c>
      <c r="T361" s="51">
        <f t="shared" si="10"/>
        <v>0</v>
      </c>
      <c r="U361" s="51">
        <f t="shared" si="11"/>
        <v>0</v>
      </c>
    </row>
    <row r="362" spans="1:21" customFormat="1">
      <c r="A362" s="51">
        <f>SD!C361</f>
        <v>0</v>
      </c>
      <c r="B362" s="46">
        <f>SD!A361</f>
        <v>0</v>
      </c>
      <c r="C362" s="46">
        <f>SD!B361</f>
        <v>0</v>
      </c>
      <c r="D362" s="46">
        <f>SD!C361</f>
        <v>0</v>
      </c>
      <c r="E362" s="42">
        <f>SD!D361</f>
        <v>0</v>
      </c>
      <c r="F362" s="43">
        <f>SD!E361</f>
        <v>0</v>
      </c>
      <c r="G362" s="43">
        <f>SD!F361</f>
        <v>0</v>
      </c>
      <c r="H362" s="43">
        <f>SD!G361</f>
        <v>0</v>
      </c>
      <c r="I362" s="43">
        <f>SD!H361</f>
        <v>0</v>
      </c>
      <c r="J362" s="43">
        <f>SD!I361</f>
        <v>0</v>
      </c>
      <c r="K362" s="43">
        <f>SD!O361</f>
        <v>0</v>
      </c>
      <c r="L362" s="52"/>
      <c r="M362" s="56"/>
      <c r="N362" s="54">
        <f>SD!R361</f>
        <v>0</v>
      </c>
      <c r="O362" s="55">
        <f>SD!S361</f>
        <v>0</v>
      </c>
      <c r="P362" s="44">
        <f>SD!T361</f>
        <v>0</v>
      </c>
      <c r="Q362" s="55">
        <f>SD!V361</f>
        <v>0</v>
      </c>
      <c r="R362" s="55">
        <f>SD!W361</f>
        <v>0</v>
      </c>
      <c r="S362" s="55">
        <f>SD!AB361</f>
        <v>0</v>
      </c>
      <c r="T362" s="51">
        <f t="shared" si="10"/>
        <v>0</v>
      </c>
      <c r="U362" s="51">
        <f t="shared" si="11"/>
        <v>0</v>
      </c>
    </row>
    <row r="363" spans="1:21" customFormat="1">
      <c r="A363" s="51">
        <f>SD!C362</f>
        <v>0</v>
      </c>
      <c r="B363" s="46">
        <f>SD!A362</f>
        <v>0</v>
      </c>
      <c r="C363" s="46">
        <f>SD!B362</f>
        <v>0</v>
      </c>
      <c r="D363" s="46">
        <f>SD!C362</f>
        <v>0</v>
      </c>
      <c r="E363" s="42">
        <f>SD!D362</f>
        <v>0</v>
      </c>
      <c r="F363" s="43">
        <f>SD!E362</f>
        <v>0</v>
      </c>
      <c r="G363" s="43">
        <f>SD!F362</f>
        <v>0</v>
      </c>
      <c r="H363" s="43">
        <f>SD!G362</f>
        <v>0</v>
      </c>
      <c r="I363" s="43">
        <f>SD!H362</f>
        <v>0</v>
      </c>
      <c r="J363" s="43">
        <f>SD!I362</f>
        <v>0</v>
      </c>
      <c r="K363" s="43">
        <f>SD!O362</f>
        <v>0</v>
      </c>
      <c r="L363" s="52"/>
      <c r="M363" s="56"/>
      <c r="N363" s="54">
        <f>SD!R362</f>
        <v>0</v>
      </c>
      <c r="O363" s="55">
        <f>SD!S362</f>
        <v>0</v>
      </c>
      <c r="P363" s="44">
        <f>SD!T362</f>
        <v>0</v>
      </c>
      <c r="Q363" s="55">
        <f>SD!V362</f>
        <v>0</v>
      </c>
      <c r="R363" s="55">
        <f>SD!W362</f>
        <v>0</v>
      </c>
      <c r="S363" s="55">
        <f>SD!AB362</f>
        <v>0</v>
      </c>
      <c r="T363" s="51">
        <f t="shared" si="10"/>
        <v>0</v>
      </c>
      <c r="U363" s="51">
        <f t="shared" si="11"/>
        <v>0</v>
      </c>
    </row>
    <row r="364" spans="1:21" customFormat="1">
      <c r="A364" s="51">
        <f>SD!C363</f>
        <v>0</v>
      </c>
      <c r="B364" s="46">
        <f>SD!A363</f>
        <v>0</v>
      </c>
      <c r="C364" s="46">
        <f>SD!B363</f>
        <v>0</v>
      </c>
      <c r="D364" s="46">
        <f>SD!C363</f>
        <v>0</v>
      </c>
      <c r="E364" s="42">
        <f>SD!D363</f>
        <v>0</v>
      </c>
      <c r="F364" s="43">
        <f>SD!E363</f>
        <v>0</v>
      </c>
      <c r="G364" s="43">
        <f>SD!F363</f>
        <v>0</v>
      </c>
      <c r="H364" s="43">
        <f>SD!G363</f>
        <v>0</v>
      </c>
      <c r="I364" s="43">
        <f>SD!H363</f>
        <v>0</v>
      </c>
      <c r="J364" s="43">
        <f>SD!I363</f>
        <v>0</v>
      </c>
      <c r="K364" s="43">
        <f>SD!O363</f>
        <v>0</v>
      </c>
      <c r="L364" s="52"/>
      <c r="M364" s="56"/>
      <c r="N364" s="54">
        <f>SD!R363</f>
        <v>0</v>
      </c>
      <c r="O364" s="55">
        <f>SD!S363</f>
        <v>0</v>
      </c>
      <c r="P364" s="44">
        <f>SD!T363</f>
        <v>0</v>
      </c>
      <c r="Q364" s="55">
        <f>SD!V363</f>
        <v>0</v>
      </c>
      <c r="R364" s="55">
        <f>SD!W363</f>
        <v>0</v>
      </c>
      <c r="S364" s="55">
        <f>SD!AB363</f>
        <v>0</v>
      </c>
      <c r="T364" s="51">
        <f t="shared" si="10"/>
        <v>0</v>
      </c>
      <c r="U364" s="51">
        <f t="shared" si="11"/>
        <v>0</v>
      </c>
    </row>
    <row r="365" spans="1:21" customFormat="1">
      <c r="A365" s="51">
        <f>SD!C364</f>
        <v>0</v>
      </c>
      <c r="B365" s="46">
        <f>SD!A364</f>
        <v>0</v>
      </c>
      <c r="C365" s="46">
        <f>SD!B364</f>
        <v>0</v>
      </c>
      <c r="D365" s="46">
        <f>SD!C364</f>
        <v>0</v>
      </c>
      <c r="E365" s="42">
        <f>SD!D364</f>
        <v>0</v>
      </c>
      <c r="F365" s="43">
        <f>SD!E364</f>
        <v>0</v>
      </c>
      <c r="G365" s="43">
        <f>SD!F364</f>
        <v>0</v>
      </c>
      <c r="H365" s="43">
        <f>SD!G364</f>
        <v>0</v>
      </c>
      <c r="I365" s="43">
        <f>SD!H364</f>
        <v>0</v>
      </c>
      <c r="J365" s="43">
        <f>SD!I364</f>
        <v>0</v>
      </c>
      <c r="K365" s="43">
        <f>SD!O364</f>
        <v>0</v>
      </c>
      <c r="L365" s="52"/>
      <c r="M365" s="56"/>
      <c r="N365" s="54">
        <f>SD!R364</f>
        <v>0</v>
      </c>
      <c r="O365" s="55">
        <f>SD!S364</f>
        <v>0</v>
      </c>
      <c r="P365" s="44">
        <f>SD!T364</f>
        <v>0</v>
      </c>
      <c r="Q365" s="55">
        <f>SD!V364</f>
        <v>0</v>
      </c>
      <c r="R365" s="55">
        <f>SD!W364</f>
        <v>0</v>
      </c>
      <c r="S365" s="55">
        <f>SD!AB364</f>
        <v>0</v>
      </c>
      <c r="T365" s="51">
        <f t="shared" si="10"/>
        <v>0</v>
      </c>
      <c r="U365" s="51">
        <f t="shared" si="11"/>
        <v>0</v>
      </c>
    </row>
    <row r="366" spans="1:21" customFormat="1">
      <c r="A366" s="51">
        <f>SD!C365</f>
        <v>0</v>
      </c>
      <c r="B366" s="46">
        <f>SD!A365</f>
        <v>0</v>
      </c>
      <c r="C366" s="46">
        <f>SD!B365</f>
        <v>0</v>
      </c>
      <c r="D366" s="46">
        <f>SD!C365</f>
        <v>0</v>
      </c>
      <c r="E366" s="42">
        <f>SD!D365</f>
        <v>0</v>
      </c>
      <c r="F366" s="43">
        <f>SD!E365</f>
        <v>0</v>
      </c>
      <c r="G366" s="43">
        <f>SD!F365</f>
        <v>0</v>
      </c>
      <c r="H366" s="43">
        <f>SD!G365</f>
        <v>0</v>
      </c>
      <c r="I366" s="43">
        <f>SD!H365</f>
        <v>0</v>
      </c>
      <c r="J366" s="43">
        <f>SD!I365</f>
        <v>0</v>
      </c>
      <c r="K366" s="43">
        <f>SD!O365</f>
        <v>0</v>
      </c>
      <c r="L366" s="52"/>
      <c r="M366" s="56"/>
      <c r="N366" s="54">
        <f>SD!R365</f>
        <v>0</v>
      </c>
      <c r="O366" s="55">
        <f>SD!S365</f>
        <v>0</v>
      </c>
      <c r="P366" s="44">
        <f>SD!T365</f>
        <v>0</v>
      </c>
      <c r="Q366" s="55">
        <f>SD!V365</f>
        <v>0</v>
      </c>
      <c r="R366" s="55">
        <f>SD!W365</f>
        <v>0</v>
      </c>
      <c r="S366" s="55">
        <f>SD!AB365</f>
        <v>0</v>
      </c>
      <c r="T366" s="51">
        <f t="shared" si="10"/>
        <v>0</v>
      </c>
      <c r="U366" s="51">
        <f t="shared" si="11"/>
        <v>0</v>
      </c>
    </row>
    <row r="367" spans="1:21" customFormat="1">
      <c r="A367" s="51">
        <f>SD!C366</f>
        <v>0</v>
      </c>
      <c r="B367" s="46">
        <f>SD!A366</f>
        <v>0</v>
      </c>
      <c r="C367" s="46">
        <f>SD!B366</f>
        <v>0</v>
      </c>
      <c r="D367" s="46">
        <f>SD!C366</f>
        <v>0</v>
      </c>
      <c r="E367" s="42">
        <f>SD!D366</f>
        <v>0</v>
      </c>
      <c r="F367" s="43">
        <f>SD!E366</f>
        <v>0</v>
      </c>
      <c r="G367" s="43">
        <f>SD!F366</f>
        <v>0</v>
      </c>
      <c r="H367" s="43">
        <f>SD!G366</f>
        <v>0</v>
      </c>
      <c r="I367" s="43">
        <f>SD!H366</f>
        <v>0</v>
      </c>
      <c r="J367" s="43">
        <f>SD!I366</f>
        <v>0</v>
      </c>
      <c r="K367" s="43">
        <f>SD!O366</f>
        <v>0</v>
      </c>
      <c r="L367" s="52"/>
      <c r="M367" s="56"/>
      <c r="N367" s="54">
        <f>SD!R366</f>
        <v>0</v>
      </c>
      <c r="O367" s="55">
        <f>SD!S366</f>
        <v>0</v>
      </c>
      <c r="P367" s="44">
        <f>SD!T366</f>
        <v>0</v>
      </c>
      <c r="Q367" s="55">
        <f>SD!V366</f>
        <v>0</v>
      </c>
      <c r="R367" s="55">
        <f>SD!W366</f>
        <v>0</v>
      </c>
      <c r="S367" s="55">
        <f>SD!AB366</f>
        <v>0</v>
      </c>
      <c r="T367" s="51">
        <f t="shared" si="10"/>
        <v>0</v>
      </c>
      <c r="U367" s="51">
        <f t="shared" si="11"/>
        <v>0</v>
      </c>
    </row>
    <row r="368" spans="1:21" customFormat="1">
      <c r="A368" s="51">
        <f>SD!C367</f>
        <v>0</v>
      </c>
      <c r="B368" s="46">
        <f>SD!A367</f>
        <v>0</v>
      </c>
      <c r="C368" s="46">
        <f>SD!B367</f>
        <v>0</v>
      </c>
      <c r="D368" s="46">
        <f>SD!C367</f>
        <v>0</v>
      </c>
      <c r="E368" s="42">
        <f>SD!D367</f>
        <v>0</v>
      </c>
      <c r="F368" s="43">
        <f>SD!E367</f>
        <v>0</v>
      </c>
      <c r="G368" s="43">
        <f>SD!F367</f>
        <v>0</v>
      </c>
      <c r="H368" s="43">
        <f>SD!G367</f>
        <v>0</v>
      </c>
      <c r="I368" s="43">
        <f>SD!H367</f>
        <v>0</v>
      </c>
      <c r="J368" s="43">
        <f>SD!I367</f>
        <v>0</v>
      </c>
      <c r="K368" s="43">
        <f>SD!O367</f>
        <v>0</v>
      </c>
      <c r="L368" s="52"/>
      <c r="M368" s="56"/>
      <c r="N368" s="54">
        <f>SD!R367</f>
        <v>0</v>
      </c>
      <c r="O368" s="55">
        <f>SD!S367</f>
        <v>0</v>
      </c>
      <c r="P368" s="44">
        <f>SD!T367</f>
        <v>0</v>
      </c>
      <c r="Q368" s="55">
        <f>SD!V367</f>
        <v>0</v>
      </c>
      <c r="R368" s="55">
        <f>SD!W367</f>
        <v>0</v>
      </c>
      <c r="S368" s="55">
        <f>SD!AB367</f>
        <v>0</v>
      </c>
      <c r="T368" s="51">
        <f t="shared" si="10"/>
        <v>0</v>
      </c>
      <c r="U368" s="51">
        <f t="shared" si="11"/>
        <v>0</v>
      </c>
    </row>
    <row r="369" spans="1:21" customFormat="1">
      <c r="A369" s="51">
        <f>SD!C368</f>
        <v>0</v>
      </c>
      <c r="B369" s="46">
        <f>SD!A368</f>
        <v>0</v>
      </c>
      <c r="C369" s="46">
        <f>SD!B368</f>
        <v>0</v>
      </c>
      <c r="D369" s="46">
        <f>SD!C368</f>
        <v>0</v>
      </c>
      <c r="E369" s="42">
        <f>SD!D368</f>
        <v>0</v>
      </c>
      <c r="F369" s="43">
        <f>SD!E368</f>
        <v>0</v>
      </c>
      <c r="G369" s="43">
        <f>SD!F368</f>
        <v>0</v>
      </c>
      <c r="H369" s="43">
        <f>SD!G368</f>
        <v>0</v>
      </c>
      <c r="I369" s="43">
        <f>SD!H368</f>
        <v>0</v>
      </c>
      <c r="J369" s="43">
        <f>SD!I368</f>
        <v>0</v>
      </c>
      <c r="K369" s="43">
        <f>SD!O368</f>
        <v>0</v>
      </c>
      <c r="L369" s="52"/>
      <c r="M369" s="56"/>
      <c r="N369" s="54">
        <f>SD!R368</f>
        <v>0</v>
      </c>
      <c r="O369" s="55">
        <f>SD!S368</f>
        <v>0</v>
      </c>
      <c r="P369" s="44">
        <f>SD!T368</f>
        <v>0</v>
      </c>
      <c r="Q369" s="55">
        <f>SD!V368</f>
        <v>0</v>
      </c>
      <c r="R369" s="55">
        <f>SD!W368</f>
        <v>0</v>
      </c>
      <c r="S369" s="55">
        <f>SD!AB368</f>
        <v>0</v>
      </c>
      <c r="T369" s="51">
        <f t="shared" si="10"/>
        <v>0</v>
      </c>
      <c r="U369" s="51">
        <f t="shared" si="11"/>
        <v>0</v>
      </c>
    </row>
    <row r="370" spans="1:21" customFormat="1">
      <c r="A370" s="51">
        <f>SD!C369</f>
        <v>0</v>
      </c>
      <c r="B370" s="46">
        <f>SD!A369</f>
        <v>0</v>
      </c>
      <c r="C370" s="46">
        <f>SD!B369</f>
        <v>0</v>
      </c>
      <c r="D370" s="46">
        <f>SD!C369</f>
        <v>0</v>
      </c>
      <c r="E370" s="42">
        <f>SD!D369</f>
        <v>0</v>
      </c>
      <c r="F370" s="43">
        <f>SD!E369</f>
        <v>0</v>
      </c>
      <c r="G370" s="43">
        <f>SD!F369</f>
        <v>0</v>
      </c>
      <c r="H370" s="43">
        <f>SD!G369</f>
        <v>0</v>
      </c>
      <c r="I370" s="43">
        <f>SD!H369</f>
        <v>0</v>
      </c>
      <c r="J370" s="43">
        <f>SD!I369</f>
        <v>0</v>
      </c>
      <c r="K370" s="43">
        <f>SD!O369</f>
        <v>0</v>
      </c>
      <c r="L370" s="52"/>
      <c r="M370" s="56"/>
      <c r="N370" s="54">
        <f>SD!R369</f>
        <v>0</v>
      </c>
      <c r="O370" s="55">
        <f>SD!S369</f>
        <v>0</v>
      </c>
      <c r="P370" s="44">
        <f>SD!T369</f>
        <v>0</v>
      </c>
      <c r="Q370" s="55">
        <f>SD!V369</f>
        <v>0</v>
      </c>
      <c r="R370" s="55">
        <f>SD!W369</f>
        <v>0</v>
      </c>
      <c r="S370" s="55">
        <f>SD!AB369</f>
        <v>0</v>
      </c>
      <c r="T370" s="51">
        <f t="shared" si="10"/>
        <v>0</v>
      </c>
      <c r="U370" s="51">
        <f t="shared" si="11"/>
        <v>0</v>
      </c>
    </row>
    <row r="371" spans="1:21" customFormat="1">
      <c r="A371" s="51">
        <f>SD!C370</f>
        <v>0</v>
      </c>
      <c r="B371" s="46">
        <f>SD!A370</f>
        <v>0</v>
      </c>
      <c r="C371" s="46">
        <f>SD!B370</f>
        <v>0</v>
      </c>
      <c r="D371" s="46">
        <f>SD!C370</f>
        <v>0</v>
      </c>
      <c r="E371" s="42">
        <f>SD!D370</f>
        <v>0</v>
      </c>
      <c r="F371" s="43">
        <f>SD!E370</f>
        <v>0</v>
      </c>
      <c r="G371" s="43">
        <f>SD!F370</f>
        <v>0</v>
      </c>
      <c r="H371" s="43">
        <f>SD!G370</f>
        <v>0</v>
      </c>
      <c r="I371" s="43">
        <f>SD!H370</f>
        <v>0</v>
      </c>
      <c r="J371" s="43">
        <f>SD!I370</f>
        <v>0</v>
      </c>
      <c r="K371" s="43">
        <f>SD!O370</f>
        <v>0</v>
      </c>
      <c r="L371" s="52"/>
      <c r="M371" s="56"/>
      <c r="N371" s="54">
        <f>SD!R370</f>
        <v>0</v>
      </c>
      <c r="O371" s="55">
        <f>SD!S370</f>
        <v>0</v>
      </c>
      <c r="P371" s="44">
        <f>SD!T370</f>
        <v>0</v>
      </c>
      <c r="Q371" s="55">
        <f>SD!V370</f>
        <v>0</v>
      </c>
      <c r="R371" s="55">
        <f>SD!W370</f>
        <v>0</v>
      </c>
      <c r="S371" s="55">
        <f>SD!AB370</f>
        <v>0</v>
      </c>
      <c r="T371" s="51">
        <f t="shared" si="10"/>
        <v>0</v>
      </c>
      <c r="U371" s="51">
        <f t="shared" si="11"/>
        <v>0</v>
      </c>
    </row>
    <row r="372" spans="1:21" customFormat="1">
      <c r="A372" s="51">
        <f>SD!C371</f>
        <v>0</v>
      </c>
      <c r="B372" s="46">
        <f>SD!A371</f>
        <v>0</v>
      </c>
      <c r="C372" s="46">
        <f>SD!B371</f>
        <v>0</v>
      </c>
      <c r="D372" s="46">
        <f>SD!C371</f>
        <v>0</v>
      </c>
      <c r="E372" s="42">
        <f>SD!D371</f>
        <v>0</v>
      </c>
      <c r="F372" s="43">
        <f>SD!E371</f>
        <v>0</v>
      </c>
      <c r="G372" s="43">
        <f>SD!F371</f>
        <v>0</v>
      </c>
      <c r="H372" s="43">
        <f>SD!G371</f>
        <v>0</v>
      </c>
      <c r="I372" s="43">
        <f>SD!H371</f>
        <v>0</v>
      </c>
      <c r="J372" s="43">
        <f>SD!I371</f>
        <v>0</v>
      </c>
      <c r="K372" s="43">
        <f>SD!O371</f>
        <v>0</v>
      </c>
      <c r="L372" s="52"/>
      <c r="M372" s="56"/>
      <c r="N372" s="54">
        <f>SD!R371</f>
        <v>0</v>
      </c>
      <c r="O372" s="55">
        <f>SD!S371</f>
        <v>0</v>
      </c>
      <c r="P372" s="44">
        <f>SD!T371</f>
        <v>0</v>
      </c>
      <c r="Q372" s="55">
        <f>SD!V371</f>
        <v>0</v>
      </c>
      <c r="R372" s="55">
        <f>SD!W371</f>
        <v>0</v>
      </c>
      <c r="S372" s="55">
        <f>SD!AB371</f>
        <v>0</v>
      </c>
      <c r="T372" s="51">
        <f t="shared" si="10"/>
        <v>0</v>
      </c>
      <c r="U372" s="51">
        <f t="shared" si="11"/>
        <v>0</v>
      </c>
    </row>
    <row r="373" spans="1:21" customFormat="1">
      <c r="A373" s="51">
        <f>SD!C372</f>
        <v>0</v>
      </c>
      <c r="B373" s="46">
        <f>SD!A372</f>
        <v>0</v>
      </c>
      <c r="C373" s="46">
        <f>SD!B372</f>
        <v>0</v>
      </c>
      <c r="D373" s="46">
        <f>SD!C372</f>
        <v>0</v>
      </c>
      <c r="E373" s="42">
        <f>SD!D372</f>
        <v>0</v>
      </c>
      <c r="F373" s="43">
        <f>SD!E372</f>
        <v>0</v>
      </c>
      <c r="G373" s="43">
        <f>SD!F372</f>
        <v>0</v>
      </c>
      <c r="H373" s="43">
        <f>SD!G372</f>
        <v>0</v>
      </c>
      <c r="I373" s="43">
        <f>SD!H372</f>
        <v>0</v>
      </c>
      <c r="J373" s="43">
        <f>SD!I372</f>
        <v>0</v>
      </c>
      <c r="K373" s="43">
        <f>SD!O372</f>
        <v>0</v>
      </c>
      <c r="L373" s="52"/>
      <c r="M373" s="56"/>
      <c r="N373" s="54">
        <f>SD!R372</f>
        <v>0</v>
      </c>
      <c r="O373" s="55">
        <f>SD!S372</f>
        <v>0</v>
      </c>
      <c r="P373" s="44">
        <f>SD!T372</f>
        <v>0</v>
      </c>
      <c r="Q373" s="55">
        <f>SD!V372</f>
        <v>0</v>
      </c>
      <c r="R373" s="55">
        <f>SD!W372</f>
        <v>0</v>
      </c>
      <c r="S373" s="55">
        <f>SD!AB372</f>
        <v>0</v>
      </c>
      <c r="T373" s="51">
        <f t="shared" si="10"/>
        <v>0</v>
      </c>
      <c r="U373" s="51">
        <f t="shared" si="11"/>
        <v>0</v>
      </c>
    </row>
    <row r="374" spans="1:21" customFormat="1">
      <c r="A374" s="51">
        <f>SD!C373</f>
        <v>0</v>
      </c>
      <c r="B374" s="46">
        <f>SD!A373</f>
        <v>0</v>
      </c>
      <c r="C374" s="46">
        <f>SD!B373</f>
        <v>0</v>
      </c>
      <c r="D374" s="46">
        <f>SD!C373</f>
        <v>0</v>
      </c>
      <c r="E374" s="42">
        <f>SD!D373</f>
        <v>0</v>
      </c>
      <c r="F374" s="43">
        <f>SD!E373</f>
        <v>0</v>
      </c>
      <c r="G374" s="43">
        <f>SD!F373</f>
        <v>0</v>
      </c>
      <c r="H374" s="43">
        <f>SD!G373</f>
        <v>0</v>
      </c>
      <c r="I374" s="43">
        <f>SD!H373</f>
        <v>0</v>
      </c>
      <c r="J374" s="43">
        <f>SD!I373</f>
        <v>0</v>
      </c>
      <c r="K374" s="43">
        <f>SD!O373</f>
        <v>0</v>
      </c>
      <c r="L374" s="52"/>
      <c r="M374" s="56"/>
      <c r="N374" s="54">
        <f>SD!R373</f>
        <v>0</v>
      </c>
      <c r="O374" s="55">
        <f>SD!S373</f>
        <v>0</v>
      </c>
      <c r="P374" s="44">
        <f>SD!T373</f>
        <v>0</v>
      </c>
      <c r="Q374" s="55">
        <f>SD!V373</f>
        <v>0</v>
      </c>
      <c r="R374" s="55">
        <f>SD!W373</f>
        <v>0</v>
      </c>
      <c r="S374" s="55">
        <f>SD!AB373</f>
        <v>0</v>
      </c>
      <c r="T374" s="51">
        <f t="shared" si="10"/>
        <v>0</v>
      </c>
      <c r="U374" s="51">
        <f t="shared" si="11"/>
        <v>0</v>
      </c>
    </row>
    <row r="375" spans="1:21" customFormat="1">
      <c r="A375" s="51">
        <f>SD!C374</f>
        <v>0</v>
      </c>
      <c r="B375" s="46">
        <f>SD!A374</f>
        <v>0</v>
      </c>
      <c r="C375" s="46">
        <f>SD!B374</f>
        <v>0</v>
      </c>
      <c r="D375" s="46">
        <f>SD!C374</f>
        <v>0</v>
      </c>
      <c r="E375" s="42">
        <f>SD!D374</f>
        <v>0</v>
      </c>
      <c r="F375" s="43">
        <f>SD!E374</f>
        <v>0</v>
      </c>
      <c r="G375" s="43">
        <f>SD!F374</f>
        <v>0</v>
      </c>
      <c r="H375" s="43">
        <f>SD!G374</f>
        <v>0</v>
      </c>
      <c r="I375" s="43">
        <f>SD!H374</f>
        <v>0</v>
      </c>
      <c r="J375" s="43">
        <f>SD!I374</f>
        <v>0</v>
      </c>
      <c r="K375" s="43">
        <f>SD!O374</f>
        <v>0</v>
      </c>
      <c r="L375" s="52"/>
      <c r="M375" s="56"/>
      <c r="N375" s="54">
        <f>SD!R374</f>
        <v>0</v>
      </c>
      <c r="O375" s="55">
        <f>SD!S374</f>
        <v>0</v>
      </c>
      <c r="P375" s="44">
        <f>SD!T374</f>
        <v>0</v>
      </c>
      <c r="Q375" s="55">
        <f>SD!V374</f>
        <v>0</v>
      </c>
      <c r="R375" s="55">
        <f>SD!W374</f>
        <v>0</v>
      </c>
      <c r="S375" s="55">
        <f>SD!AB374</f>
        <v>0</v>
      </c>
      <c r="T375" s="51">
        <f t="shared" si="10"/>
        <v>0</v>
      </c>
      <c r="U375" s="51">
        <f t="shared" si="11"/>
        <v>0</v>
      </c>
    </row>
    <row r="376" spans="1:21" customFormat="1">
      <c r="A376" s="51">
        <f>SD!C375</f>
        <v>0</v>
      </c>
      <c r="B376" s="46">
        <f>SD!A375</f>
        <v>0</v>
      </c>
      <c r="C376" s="46">
        <f>SD!B375</f>
        <v>0</v>
      </c>
      <c r="D376" s="46">
        <f>SD!C375</f>
        <v>0</v>
      </c>
      <c r="E376" s="42">
        <f>SD!D375</f>
        <v>0</v>
      </c>
      <c r="F376" s="43">
        <f>SD!E375</f>
        <v>0</v>
      </c>
      <c r="G376" s="43">
        <f>SD!F375</f>
        <v>0</v>
      </c>
      <c r="H376" s="43">
        <f>SD!G375</f>
        <v>0</v>
      </c>
      <c r="I376" s="43">
        <f>SD!H375</f>
        <v>0</v>
      </c>
      <c r="J376" s="43">
        <f>SD!I375</f>
        <v>0</v>
      </c>
      <c r="K376" s="43">
        <f>SD!O375</f>
        <v>0</v>
      </c>
      <c r="L376" s="52"/>
      <c r="M376" s="56"/>
      <c r="N376" s="54">
        <f>SD!R375</f>
        <v>0</v>
      </c>
      <c r="O376" s="55">
        <f>SD!S375</f>
        <v>0</v>
      </c>
      <c r="P376" s="44">
        <f>SD!T375</f>
        <v>0</v>
      </c>
      <c r="Q376" s="55">
        <f>SD!V375</f>
        <v>0</v>
      </c>
      <c r="R376" s="55">
        <f>SD!W375</f>
        <v>0</v>
      </c>
      <c r="S376" s="55">
        <f>SD!AB375</f>
        <v>0</v>
      </c>
      <c r="T376" s="51">
        <f t="shared" si="10"/>
        <v>0</v>
      </c>
      <c r="U376" s="51">
        <f t="shared" si="11"/>
        <v>0</v>
      </c>
    </row>
    <row r="377" spans="1:21" customFormat="1">
      <c r="A377" s="51">
        <f>SD!C376</f>
        <v>0</v>
      </c>
      <c r="B377" s="46">
        <f>SD!A376</f>
        <v>0</v>
      </c>
      <c r="C377" s="46">
        <f>SD!B376</f>
        <v>0</v>
      </c>
      <c r="D377" s="46">
        <f>SD!C376</f>
        <v>0</v>
      </c>
      <c r="E377" s="42">
        <f>SD!D376</f>
        <v>0</v>
      </c>
      <c r="F377" s="43">
        <f>SD!E376</f>
        <v>0</v>
      </c>
      <c r="G377" s="43">
        <f>SD!F376</f>
        <v>0</v>
      </c>
      <c r="H377" s="43">
        <f>SD!G376</f>
        <v>0</v>
      </c>
      <c r="I377" s="43">
        <f>SD!H376</f>
        <v>0</v>
      </c>
      <c r="J377" s="43">
        <f>SD!I376</f>
        <v>0</v>
      </c>
      <c r="K377" s="43">
        <f>SD!O376</f>
        <v>0</v>
      </c>
      <c r="L377" s="52"/>
      <c r="M377" s="56"/>
      <c r="N377" s="54">
        <f>SD!R376</f>
        <v>0</v>
      </c>
      <c r="O377" s="55">
        <f>SD!S376</f>
        <v>0</v>
      </c>
      <c r="P377" s="44">
        <f>SD!T376</f>
        <v>0</v>
      </c>
      <c r="Q377" s="55">
        <f>SD!V376</f>
        <v>0</v>
      </c>
      <c r="R377" s="55">
        <f>SD!W376</f>
        <v>0</v>
      </c>
      <c r="S377" s="55">
        <f>SD!AB376</f>
        <v>0</v>
      </c>
      <c r="T377" s="51">
        <f t="shared" si="10"/>
        <v>0</v>
      </c>
      <c r="U377" s="51">
        <f t="shared" si="11"/>
        <v>0</v>
      </c>
    </row>
    <row r="378" spans="1:21" customFormat="1">
      <c r="A378" s="51">
        <f>SD!C377</f>
        <v>0</v>
      </c>
      <c r="B378" s="46">
        <f>SD!A377</f>
        <v>0</v>
      </c>
      <c r="C378" s="46">
        <f>SD!B377</f>
        <v>0</v>
      </c>
      <c r="D378" s="46">
        <f>SD!C377</f>
        <v>0</v>
      </c>
      <c r="E378" s="42">
        <f>SD!D377</f>
        <v>0</v>
      </c>
      <c r="F378" s="43">
        <f>SD!E377</f>
        <v>0</v>
      </c>
      <c r="G378" s="43">
        <f>SD!F377</f>
        <v>0</v>
      </c>
      <c r="H378" s="43">
        <f>SD!G377</f>
        <v>0</v>
      </c>
      <c r="I378" s="43">
        <f>SD!H377</f>
        <v>0</v>
      </c>
      <c r="J378" s="43">
        <f>SD!I377</f>
        <v>0</v>
      </c>
      <c r="K378" s="43">
        <f>SD!O377</f>
        <v>0</v>
      </c>
      <c r="L378" s="52"/>
      <c r="M378" s="56"/>
      <c r="N378" s="54">
        <f>SD!R377</f>
        <v>0</v>
      </c>
      <c r="O378" s="55">
        <f>SD!S377</f>
        <v>0</v>
      </c>
      <c r="P378" s="44">
        <f>SD!T377</f>
        <v>0</v>
      </c>
      <c r="Q378" s="55">
        <f>SD!V377</f>
        <v>0</v>
      </c>
      <c r="R378" s="55">
        <f>SD!W377</f>
        <v>0</v>
      </c>
      <c r="S378" s="55">
        <f>SD!AB377</f>
        <v>0</v>
      </c>
      <c r="T378" s="51">
        <f t="shared" si="10"/>
        <v>0</v>
      </c>
      <c r="U378" s="51">
        <f t="shared" si="11"/>
        <v>0</v>
      </c>
    </row>
    <row r="379" spans="1:21" customFormat="1">
      <c r="A379" s="51">
        <f>SD!C378</f>
        <v>0</v>
      </c>
      <c r="B379" s="46">
        <f>SD!A378</f>
        <v>0</v>
      </c>
      <c r="C379" s="46">
        <f>SD!B378</f>
        <v>0</v>
      </c>
      <c r="D379" s="46">
        <f>SD!C378</f>
        <v>0</v>
      </c>
      <c r="E379" s="42">
        <f>SD!D378</f>
        <v>0</v>
      </c>
      <c r="F379" s="43">
        <f>SD!E378</f>
        <v>0</v>
      </c>
      <c r="G379" s="43">
        <f>SD!F378</f>
        <v>0</v>
      </c>
      <c r="H379" s="43">
        <f>SD!G378</f>
        <v>0</v>
      </c>
      <c r="I379" s="43">
        <f>SD!H378</f>
        <v>0</v>
      </c>
      <c r="J379" s="43">
        <f>SD!I378</f>
        <v>0</v>
      </c>
      <c r="K379" s="43">
        <f>SD!O378</f>
        <v>0</v>
      </c>
      <c r="L379" s="52"/>
      <c r="M379" s="56"/>
      <c r="N379" s="54">
        <f>SD!R378</f>
        <v>0</v>
      </c>
      <c r="O379" s="55">
        <f>SD!S378</f>
        <v>0</v>
      </c>
      <c r="P379" s="44">
        <f>SD!T378</f>
        <v>0</v>
      </c>
      <c r="Q379" s="55">
        <f>SD!V378</f>
        <v>0</v>
      </c>
      <c r="R379" s="55">
        <f>SD!W378</f>
        <v>0</v>
      </c>
      <c r="S379" s="55">
        <f>SD!AB378</f>
        <v>0</v>
      </c>
      <c r="T379" s="51">
        <f t="shared" si="10"/>
        <v>0</v>
      </c>
      <c r="U379" s="51">
        <f t="shared" si="11"/>
        <v>0</v>
      </c>
    </row>
    <row r="380" spans="1:21" customFormat="1">
      <c r="A380" s="51">
        <f>SD!C379</f>
        <v>0</v>
      </c>
      <c r="B380" s="46">
        <f>SD!A379</f>
        <v>0</v>
      </c>
      <c r="C380" s="46">
        <f>SD!B379</f>
        <v>0</v>
      </c>
      <c r="D380" s="46">
        <f>SD!C379</f>
        <v>0</v>
      </c>
      <c r="E380" s="42">
        <f>SD!D379</f>
        <v>0</v>
      </c>
      <c r="F380" s="43">
        <f>SD!E379</f>
        <v>0</v>
      </c>
      <c r="G380" s="43">
        <f>SD!F379</f>
        <v>0</v>
      </c>
      <c r="H380" s="43">
        <f>SD!G379</f>
        <v>0</v>
      </c>
      <c r="I380" s="43">
        <f>SD!H379</f>
        <v>0</v>
      </c>
      <c r="J380" s="43">
        <f>SD!I379</f>
        <v>0</v>
      </c>
      <c r="K380" s="43">
        <f>SD!O379</f>
        <v>0</v>
      </c>
      <c r="L380" s="52"/>
      <c r="M380" s="56"/>
      <c r="N380" s="54">
        <f>SD!R379</f>
        <v>0</v>
      </c>
      <c r="O380" s="55">
        <f>SD!S379</f>
        <v>0</v>
      </c>
      <c r="P380" s="44">
        <f>SD!T379</f>
        <v>0</v>
      </c>
      <c r="Q380" s="55">
        <f>SD!V379</f>
        <v>0</v>
      </c>
      <c r="R380" s="55">
        <f>SD!W379</f>
        <v>0</v>
      </c>
      <c r="S380" s="55">
        <f>SD!AB379</f>
        <v>0</v>
      </c>
      <c r="T380" s="51">
        <f t="shared" si="10"/>
        <v>0</v>
      </c>
      <c r="U380" s="51">
        <f t="shared" si="11"/>
        <v>0</v>
      </c>
    </row>
    <row r="381" spans="1:21" customFormat="1">
      <c r="A381" s="51">
        <f>SD!C380</f>
        <v>0</v>
      </c>
      <c r="B381" s="46">
        <f>SD!A380</f>
        <v>0</v>
      </c>
      <c r="C381" s="46">
        <f>SD!B380</f>
        <v>0</v>
      </c>
      <c r="D381" s="46">
        <f>SD!C380</f>
        <v>0</v>
      </c>
      <c r="E381" s="42">
        <f>SD!D380</f>
        <v>0</v>
      </c>
      <c r="F381" s="43">
        <f>SD!E380</f>
        <v>0</v>
      </c>
      <c r="G381" s="43">
        <f>SD!F380</f>
        <v>0</v>
      </c>
      <c r="H381" s="43">
        <f>SD!G380</f>
        <v>0</v>
      </c>
      <c r="I381" s="43">
        <f>SD!H380</f>
        <v>0</v>
      </c>
      <c r="J381" s="43">
        <f>SD!I380</f>
        <v>0</v>
      </c>
      <c r="K381" s="43">
        <f>SD!O380</f>
        <v>0</v>
      </c>
      <c r="L381" s="52"/>
      <c r="M381" s="56"/>
      <c r="N381" s="54">
        <f>SD!R380</f>
        <v>0</v>
      </c>
      <c r="O381" s="55">
        <f>SD!S380</f>
        <v>0</v>
      </c>
      <c r="P381" s="44">
        <f>SD!T380</f>
        <v>0</v>
      </c>
      <c r="Q381" s="55">
        <f>SD!V380</f>
        <v>0</v>
      </c>
      <c r="R381" s="55">
        <f>SD!W380</f>
        <v>0</v>
      </c>
      <c r="S381" s="55">
        <f>SD!AB380</f>
        <v>0</v>
      </c>
      <c r="T381" s="51">
        <f t="shared" si="10"/>
        <v>0</v>
      </c>
      <c r="U381" s="51">
        <f t="shared" si="11"/>
        <v>0</v>
      </c>
    </row>
    <row r="382" spans="1:21" customFormat="1">
      <c r="A382" s="51">
        <f>SD!C381</f>
        <v>0</v>
      </c>
      <c r="B382" s="46">
        <f>SD!A381</f>
        <v>0</v>
      </c>
      <c r="C382" s="46">
        <f>SD!B381</f>
        <v>0</v>
      </c>
      <c r="D382" s="46">
        <f>SD!C381</f>
        <v>0</v>
      </c>
      <c r="E382" s="42">
        <f>SD!D381</f>
        <v>0</v>
      </c>
      <c r="F382" s="43">
        <f>SD!E381</f>
        <v>0</v>
      </c>
      <c r="G382" s="43">
        <f>SD!F381</f>
        <v>0</v>
      </c>
      <c r="H382" s="43">
        <f>SD!G381</f>
        <v>0</v>
      </c>
      <c r="I382" s="43">
        <f>SD!H381</f>
        <v>0</v>
      </c>
      <c r="J382" s="43">
        <f>SD!I381</f>
        <v>0</v>
      </c>
      <c r="K382" s="43">
        <f>SD!O381</f>
        <v>0</v>
      </c>
      <c r="L382" s="52"/>
      <c r="M382" s="56"/>
      <c r="N382" s="54">
        <f>SD!R381</f>
        <v>0</v>
      </c>
      <c r="O382" s="55">
        <f>SD!S381</f>
        <v>0</v>
      </c>
      <c r="P382" s="44">
        <f>SD!T381</f>
        <v>0</v>
      </c>
      <c r="Q382" s="55">
        <f>SD!V381</f>
        <v>0</v>
      </c>
      <c r="R382" s="55">
        <f>SD!W381</f>
        <v>0</v>
      </c>
      <c r="S382" s="55">
        <f>SD!AB381</f>
        <v>0</v>
      </c>
      <c r="T382" s="51">
        <f t="shared" si="10"/>
        <v>0</v>
      </c>
      <c r="U382" s="51">
        <f t="shared" si="11"/>
        <v>0</v>
      </c>
    </row>
    <row r="383" spans="1:21" customFormat="1">
      <c r="A383" s="51">
        <f>SD!C382</f>
        <v>0</v>
      </c>
      <c r="B383" s="46">
        <f>SD!A382</f>
        <v>0</v>
      </c>
      <c r="C383" s="46">
        <f>SD!B382</f>
        <v>0</v>
      </c>
      <c r="D383" s="46">
        <f>SD!C382</f>
        <v>0</v>
      </c>
      <c r="E383" s="42">
        <f>SD!D382</f>
        <v>0</v>
      </c>
      <c r="F383" s="43">
        <f>SD!E382</f>
        <v>0</v>
      </c>
      <c r="G383" s="43">
        <f>SD!F382</f>
        <v>0</v>
      </c>
      <c r="H383" s="43">
        <f>SD!G382</f>
        <v>0</v>
      </c>
      <c r="I383" s="43">
        <f>SD!H382</f>
        <v>0</v>
      </c>
      <c r="J383" s="43">
        <f>SD!I382</f>
        <v>0</v>
      </c>
      <c r="K383" s="43">
        <f>SD!O382</f>
        <v>0</v>
      </c>
      <c r="L383" s="52"/>
      <c r="M383" s="56"/>
      <c r="N383" s="54">
        <f>SD!R382</f>
        <v>0</v>
      </c>
      <c r="O383" s="55">
        <f>SD!S382</f>
        <v>0</v>
      </c>
      <c r="P383" s="44">
        <f>SD!T382</f>
        <v>0</v>
      </c>
      <c r="Q383" s="55">
        <f>SD!V382</f>
        <v>0</v>
      </c>
      <c r="R383" s="55">
        <f>SD!W382</f>
        <v>0</v>
      </c>
      <c r="S383" s="55">
        <f>SD!AB382</f>
        <v>0</v>
      </c>
      <c r="T383" s="51">
        <f t="shared" si="10"/>
        <v>0</v>
      </c>
      <c r="U383" s="51">
        <f t="shared" si="11"/>
        <v>0</v>
      </c>
    </row>
    <row r="384" spans="1:21" customFormat="1">
      <c r="A384" s="51">
        <f>SD!C383</f>
        <v>0</v>
      </c>
      <c r="B384" s="46">
        <f>SD!A383</f>
        <v>0</v>
      </c>
      <c r="C384" s="46">
        <f>SD!B383</f>
        <v>0</v>
      </c>
      <c r="D384" s="46">
        <f>SD!C383</f>
        <v>0</v>
      </c>
      <c r="E384" s="42">
        <f>SD!D383</f>
        <v>0</v>
      </c>
      <c r="F384" s="43">
        <f>SD!E383</f>
        <v>0</v>
      </c>
      <c r="G384" s="43">
        <f>SD!F383</f>
        <v>0</v>
      </c>
      <c r="H384" s="43">
        <f>SD!G383</f>
        <v>0</v>
      </c>
      <c r="I384" s="43">
        <f>SD!H383</f>
        <v>0</v>
      </c>
      <c r="J384" s="43">
        <f>SD!I383</f>
        <v>0</v>
      </c>
      <c r="K384" s="43">
        <f>SD!O383</f>
        <v>0</v>
      </c>
      <c r="L384" s="52"/>
      <c r="M384" s="56"/>
      <c r="N384" s="54">
        <f>SD!R383</f>
        <v>0</v>
      </c>
      <c r="O384" s="55">
        <f>SD!S383</f>
        <v>0</v>
      </c>
      <c r="P384" s="44">
        <f>SD!T383</f>
        <v>0</v>
      </c>
      <c r="Q384" s="55">
        <f>SD!V383</f>
        <v>0</v>
      </c>
      <c r="R384" s="55">
        <f>SD!W383</f>
        <v>0</v>
      </c>
      <c r="S384" s="55">
        <f>SD!AB383</f>
        <v>0</v>
      </c>
      <c r="T384" s="51">
        <f t="shared" si="10"/>
        <v>0</v>
      </c>
      <c r="U384" s="51">
        <f t="shared" si="11"/>
        <v>0</v>
      </c>
    </row>
    <row r="385" spans="1:21" customFormat="1">
      <c r="A385" s="51">
        <f>SD!C384</f>
        <v>0</v>
      </c>
      <c r="B385" s="46">
        <f>SD!A384</f>
        <v>0</v>
      </c>
      <c r="C385" s="46">
        <f>SD!B384</f>
        <v>0</v>
      </c>
      <c r="D385" s="46">
        <f>SD!C384</f>
        <v>0</v>
      </c>
      <c r="E385" s="42">
        <f>SD!D384</f>
        <v>0</v>
      </c>
      <c r="F385" s="43">
        <f>SD!E384</f>
        <v>0</v>
      </c>
      <c r="G385" s="43">
        <f>SD!F384</f>
        <v>0</v>
      </c>
      <c r="H385" s="43">
        <f>SD!G384</f>
        <v>0</v>
      </c>
      <c r="I385" s="43">
        <f>SD!H384</f>
        <v>0</v>
      </c>
      <c r="J385" s="43">
        <f>SD!I384</f>
        <v>0</v>
      </c>
      <c r="K385" s="43">
        <f>SD!O384</f>
        <v>0</v>
      </c>
      <c r="L385" s="52"/>
      <c r="M385" s="56"/>
      <c r="N385" s="54">
        <f>SD!R384</f>
        <v>0</v>
      </c>
      <c r="O385" s="55">
        <f>SD!S384</f>
        <v>0</v>
      </c>
      <c r="P385" s="44">
        <f>SD!T384</f>
        <v>0</v>
      </c>
      <c r="Q385" s="55">
        <f>SD!V384</f>
        <v>0</v>
      </c>
      <c r="R385" s="55">
        <f>SD!W384</f>
        <v>0</v>
      </c>
      <c r="S385" s="55">
        <f>SD!AB384</f>
        <v>0</v>
      </c>
      <c r="T385" s="51">
        <f t="shared" si="10"/>
        <v>0</v>
      </c>
      <c r="U385" s="51">
        <f t="shared" si="11"/>
        <v>0</v>
      </c>
    </row>
    <row r="386" spans="1:21" customFormat="1">
      <c r="A386" s="51">
        <f>SD!C385</f>
        <v>0</v>
      </c>
      <c r="B386" s="46">
        <f>SD!A385</f>
        <v>0</v>
      </c>
      <c r="C386" s="46">
        <f>SD!B385</f>
        <v>0</v>
      </c>
      <c r="D386" s="46">
        <f>SD!C385</f>
        <v>0</v>
      </c>
      <c r="E386" s="42">
        <f>SD!D385</f>
        <v>0</v>
      </c>
      <c r="F386" s="43">
        <f>SD!E385</f>
        <v>0</v>
      </c>
      <c r="G386" s="43">
        <f>SD!F385</f>
        <v>0</v>
      </c>
      <c r="H386" s="43">
        <f>SD!G385</f>
        <v>0</v>
      </c>
      <c r="I386" s="43">
        <f>SD!H385</f>
        <v>0</v>
      </c>
      <c r="J386" s="43">
        <f>SD!I385</f>
        <v>0</v>
      </c>
      <c r="K386" s="43">
        <f>SD!O385</f>
        <v>0</v>
      </c>
      <c r="L386" s="52"/>
      <c r="M386" s="56"/>
      <c r="N386" s="54">
        <f>SD!R385</f>
        <v>0</v>
      </c>
      <c r="O386" s="55">
        <f>SD!S385</f>
        <v>0</v>
      </c>
      <c r="P386" s="44">
        <f>SD!T385</f>
        <v>0</v>
      </c>
      <c r="Q386" s="55">
        <f>SD!V385</f>
        <v>0</v>
      </c>
      <c r="R386" s="55">
        <f>SD!W385</f>
        <v>0</v>
      </c>
      <c r="S386" s="55">
        <f>SD!AB385</f>
        <v>0</v>
      </c>
      <c r="T386" s="51">
        <f t="shared" si="10"/>
        <v>0</v>
      </c>
      <c r="U386" s="51">
        <f t="shared" si="11"/>
        <v>0</v>
      </c>
    </row>
    <row r="387" spans="1:21" customFormat="1">
      <c r="A387" s="51">
        <f>SD!C386</f>
        <v>0</v>
      </c>
      <c r="B387" s="46">
        <f>SD!A386</f>
        <v>0</v>
      </c>
      <c r="C387" s="46">
        <f>SD!B386</f>
        <v>0</v>
      </c>
      <c r="D387" s="46">
        <f>SD!C386</f>
        <v>0</v>
      </c>
      <c r="E387" s="42">
        <f>SD!D386</f>
        <v>0</v>
      </c>
      <c r="F387" s="43">
        <f>SD!E386</f>
        <v>0</v>
      </c>
      <c r="G387" s="43">
        <f>SD!F386</f>
        <v>0</v>
      </c>
      <c r="H387" s="43">
        <f>SD!G386</f>
        <v>0</v>
      </c>
      <c r="I387" s="43">
        <f>SD!H386</f>
        <v>0</v>
      </c>
      <c r="J387" s="43">
        <f>SD!I386</f>
        <v>0</v>
      </c>
      <c r="K387" s="43">
        <f>SD!O386</f>
        <v>0</v>
      </c>
      <c r="L387" s="52"/>
      <c r="M387" s="56"/>
      <c r="N387" s="54">
        <f>SD!R386</f>
        <v>0</v>
      </c>
      <c r="O387" s="55">
        <f>SD!S386</f>
        <v>0</v>
      </c>
      <c r="P387" s="44">
        <f>SD!T386</f>
        <v>0</v>
      </c>
      <c r="Q387" s="55">
        <f>SD!V386</f>
        <v>0</v>
      </c>
      <c r="R387" s="55">
        <f>SD!W386</f>
        <v>0</v>
      </c>
      <c r="S387" s="55">
        <f>SD!AB386</f>
        <v>0</v>
      </c>
      <c r="T387" s="51">
        <f t="shared" si="10"/>
        <v>0</v>
      </c>
      <c r="U387" s="51">
        <f t="shared" si="11"/>
        <v>0</v>
      </c>
    </row>
    <row r="388" spans="1:21" customFormat="1">
      <c r="A388" s="51">
        <f>SD!C387</f>
        <v>0</v>
      </c>
      <c r="B388" s="46">
        <f>SD!A387</f>
        <v>0</v>
      </c>
      <c r="C388" s="46">
        <f>SD!B387</f>
        <v>0</v>
      </c>
      <c r="D388" s="46">
        <f>SD!C387</f>
        <v>0</v>
      </c>
      <c r="E388" s="42">
        <f>SD!D387</f>
        <v>0</v>
      </c>
      <c r="F388" s="43">
        <f>SD!E387</f>
        <v>0</v>
      </c>
      <c r="G388" s="43">
        <f>SD!F387</f>
        <v>0</v>
      </c>
      <c r="H388" s="43">
        <f>SD!G387</f>
        <v>0</v>
      </c>
      <c r="I388" s="43">
        <f>SD!H387</f>
        <v>0</v>
      </c>
      <c r="J388" s="43">
        <f>SD!I387</f>
        <v>0</v>
      </c>
      <c r="K388" s="43">
        <f>SD!O387</f>
        <v>0</v>
      </c>
      <c r="L388" s="52"/>
      <c r="M388" s="56"/>
      <c r="N388" s="54">
        <f>SD!R387</f>
        <v>0</v>
      </c>
      <c r="O388" s="55">
        <f>SD!S387</f>
        <v>0</v>
      </c>
      <c r="P388" s="44">
        <f>SD!T387</f>
        <v>0</v>
      </c>
      <c r="Q388" s="55">
        <f>SD!V387</f>
        <v>0</v>
      </c>
      <c r="R388" s="55">
        <f>SD!W387</f>
        <v>0</v>
      </c>
      <c r="S388" s="55">
        <f>SD!AB387</f>
        <v>0</v>
      </c>
      <c r="T388" s="51">
        <f t="shared" ref="T388:T451" si="12">B388</f>
        <v>0</v>
      </c>
      <c r="U388" s="51">
        <f t="shared" ref="U388:U451" si="13">C388</f>
        <v>0</v>
      </c>
    </row>
    <row r="389" spans="1:21" customFormat="1">
      <c r="A389" s="51">
        <f>SD!C388</f>
        <v>0</v>
      </c>
      <c r="B389" s="46">
        <f>SD!A388</f>
        <v>0</v>
      </c>
      <c r="C389" s="46">
        <f>SD!B388</f>
        <v>0</v>
      </c>
      <c r="D389" s="46">
        <f>SD!C388</f>
        <v>0</v>
      </c>
      <c r="E389" s="42">
        <f>SD!D388</f>
        <v>0</v>
      </c>
      <c r="F389" s="43">
        <f>SD!E388</f>
        <v>0</v>
      </c>
      <c r="G389" s="43">
        <f>SD!F388</f>
        <v>0</v>
      </c>
      <c r="H389" s="43">
        <f>SD!G388</f>
        <v>0</v>
      </c>
      <c r="I389" s="43">
        <f>SD!H388</f>
        <v>0</v>
      </c>
      <c r="J389" s="43">
        <f>SD!I388</f>
        <v>0</v>
      </c>
      <c r="K389" s="43">
        <f>SD!O388</f>
        <v>0</v>
      </c>
      <c r="L389" s="52"/>
      <c r="M389" s="56"/>
      <c r="N389" s="54">
        <f>SD!R388</f>
        <v>0</v>
      </c>
      <c r="O389" s="55">
        <f>SD!S388</f>
        <v>0</v>
      </c>
      <c r="P389" s="44">
        <f>SD!T388</f>
        <v>0</v>
      </c>
      <c r="Q389" s="55">
        <f>SD!V388</f>
        <v>0</v>
      </c>
      <c r="R389" s="55">
        <f>SD!W388</f>
        <v>0</v>
      </c>
      <c r="S389" s="55">
        <f>SD!AB388</f>
        <v>0</v>
      </c>
      <c r="T389" s="51">
        <f t="shared" si="12"/>
        <v>0</v>
      </c>
      <c r="U389" s="51">
        <f t="shared" si="13"/>
        <v>0</v>
      </c>
    </row>
    <row r="390" spans="1:21" customFormat="1">
      <c r="A390" s="51">
        <f>SD!C389</f>
        <v>0</v>
      </c>
      <c r="B390" s="46">
        <f>SD!A389</f>
        <v>0</v>
      </c>
      <c r="C390" s="46">
        <f>SD!B389</f>
        <v>0</v>
      </c>
      <c r="D390" s="46">
        <f>SD!C389</f>
        <v>0</v>
      </c>
      <c r="E390" s="42">
        <f>SD!D389</f>
        <v>0</v>
      </c>
      <c r="F390" s="43">
        <f>SD!E389</f>
        <v>0</v>
      </c>
      <c r="G390" s="43">
        <f>SD!F389</f>
        <v>0</v>
      </c>
      <c r="H390" s="43">
        <f>SD!G389</f>
        <v>0</v>
      </c>
      <c r="I390" s="43">
        <f>SD!H389</f>
        <v>0</v>
      </c>
      <c r="J390" s="43">
        <f>SD!I389</f>
        <v>0</v>
      </c>
      <c r="K390" s="43">
        <f>SD!O389</f>
        <v>0</v>
      </c>
      <c r="L390" s="52"/>
      <c r="M390" s="56"/>
      <c r="N390" s="54">
        <f>SD!R389</f>
        <v>0</v>
      </c>
      <c r="O390" s="55">
        <f>SD!S389</f>
        <v>0</v>
      </c>
      <c r="P390" s="44">
        <f>SD!T389</f>
        <v>0</v>
      </c>
      <c r="Q390" s="55">
        <f>SD!V389</f>
        <v>0</v>
      </c>
      <c r="R390" s="55">
        <f>SD!W389</f>
        <v>0</v>
      </c>
      <c r="S390" s="55">
        <f>SD!AB389</f>
        <v>0</v>
      </c>
      <c r="T390" s="51">
        <f t="shared" si="12"/>
        <v>0</v>
      </c>
      <c r="U390" s="51">
        <f t="shared" si="13"/>
        <v>0</v>
      </c>
    </row>
    <row r="391" spans="1:21" customFormat="1">
      <c r="A391" s="51">
        <f>SD!C390</f>
        <v>0</v>
      </c>
      <c r="B391" s="46">
        <f>SD!A390</f>
        <v>0</v>
      </c>
      <c r="C391" s="46">
        <f>SD!B390</f>
        <v>0</v>
      </c>
      <c r="D391" s="46">
        <f>SD!C390</f>
        <v>0</v>
      </c>
      <c r="E391" s="42">
        <f>SD!D390</f>
        <v>0</v>
      </c>
      <c r="F391" s="43">
        <f>SD!E390</f>
        <v>0</v>
      </c>
      <c r="G391" s="43">
        <f>SD!F390</f>
        <v>0</v>
      </c>
      <c r="H391" s="43">
        <f>SD!G390</f>
        <v>0</v>
      </c>
      <c r="I391" s="43">
        <f>SD!H390</f>
        <v>0</v>
      </c>
      <c r="J391" s="43">
        <f>SD!I390</f>
        <v>0</v>
      </c>
      <c r="K391" s="43">
        <f>SD!O390</f>
        <v>0</v>
      </c>
      <c r="L391" s="52"/>
      <c r="M391" s="56"/>
      <c r="N391" s="54">
        <f>SD!R390</f>
        <v>0</v>
      </c>
      <c r="O391" s="55">
        <f>SD!S390</f>
        <v>0</v>
      </c>
      <c r="P391" s="44">
        <f>SD!T390</f>
        <v>0</v>
      </c>
      <c r="Q391" s="55">
        <f>SD!V390</f>
        <v>0</v>
      </c>
      <c r="R391" s="55">
        <f>SD!W390</f>
        <v>0</v>
      </c>
      <c r="S391" s="55">
        <f>SD!AB390</f>
        <v>0</v>
      </c>
      <c r="T391" s="51">
        <f t="shared" si="12"/>
        <v>0</v>
      </c>
      <c r="U391" s="51">
        <f t="shared" si="13"/>
        <v>0</v>
      </c>
    </row>
    <row r="392" spans="1:21" customFormat="1">
      <c r="A392" s="51">
        <f>SD!C391</f>
        <v>0</v>
      </c>
      <c r="B392" s="46">
        <f>SD!A391</f>
        <v>0</v>
      </c>
      <c r="C392" s="46">
        <f>SD!B391</f>
        <v>0</v>
      </c>
      <c r="D392" s="46">
        <f>SD!C391</f>
        <v>0</v>
      </c>
      <c r="E392" s="42">
        <f>SD!D391</f>
        <v>0</v>
      </c>
      <c r="F392" s="43">
        <f>SD!E391</f>
        <v>0</v>
      </c>
      <c r="G392" s="43">
        <f>SD!F391</f>
        <v>0</v>
      </c>
      <c r="H392" s="43">
        <f>SD!G391</f>
        <v>0</v>
      </c>
      <c r="I392" s="43">
        <f>SD!H391</f>
        <v>0</v>
      </c>
      <c r="J392" s="43">
        <f>SD!I391</f>
        <v>0</v>
      </c>
      <c r="K392" s="43">
        <f>SD!O391</f>
        <v>0</v>
      </c>
      <c r="L392" s="52"/>
      <c r="M392" s="56"/>
      <c r="N392" s="54">
        <f>SD!R391</f>
        <v>0</v>
      </c>
      <c r="O392" s="55">
        <f>SD!S391</f>
        <v>0</v>
      </c>
      <c r="P392" s="44">
        <f>SD!T391</f>
        <v>0</v>
      </c>
      <c r="Q392" s="55">
        <f>SD!V391</f>
        <v>0</v>
      </c>
      <c r="R392" s="55">
        <f>SD!W391</f>
        <v>0</v>
      </c>
      <c r="S392" s="55">
        <f>SD!AB391</f>
        <v>0</v>
      </c>
      <c r="T392" s="51">
        <f t="shared" si="12"/>
        <v>0</v>
      </c>
      <c r="U392" s="51">
        <f t="shared" si="13"/>
        <v>0</v>
      </c>
    </row>
    <row r="393" spans="1:21" customFormat="1">
      <c r="A393" s="51">
        <f>SD!C392</f>
        <v>0</v>
      </c>
      <c r="B393" s="46">
        <f>SD!A392</f>
        <v>0</v>
      </c>
      <c r="C393" s="46">
        <f>SD!B392</f>
        <v>0</v>
      </c>
      <c r="D393" s="46">
        <f>SD!C392</f>
        <v>0</v>
      </c>
      <c r="E393" s="42">
        <f>SD!D392</f>
        <v>0</v>
      </c>
      <c r="F393" s="43">
        <f>SD!E392</f>
        <v>0</v>
      </c>
      <c r="G393" s="43">
        <f>SD!F392</f>
        <v>0</v>
      </c>
      <c r="H393" s="43">
        <f>SD!G392</f>
        <v>0</v>
      </c>
      <c r="I393" s="43">
        <f>SD!H392</f>
        <v>0</v>
      </c>
      <c r="J393" s="43">
        <f>SD!I392</f>
        <v>0</v>
      </c>
      <c r="K393" s="43">
        <f>SD!O392</f>
        <v>0</v>
      </c>
      <c r="L393" s="52"/>
      <c r="M393" s="56"/>
      <c r="N393" s="54">
        <f>SD!R392</f>
        <v>0</v>
      </c>
      <c r="O393" s="55">
        <f>SD!S392</f>
        <v>0</v>
      </c>
      <c r="P393" s="44">
        <f>SD!T392</f>
        <v>0</v>
      </c>
      <c r="Q393" s="55">
        <f>SD!V392</f>
        <v>0</v>
      </c>
      <c r="R393" s="55">
        <f>SD!W392</f>
        <v>0</v>
      </c>
      <c r="S393" s="55">
        <f>SD!AB392</f>
        <v>0</v>
      </c>
      <c r="T393" s="51">
        <f t="shared" si="12"/>
        <v>0</v>
      </c>
      <c r="U393" s="51">
        <f t="shared" si="13"/>
        <v>0</v>
      </c>
    </row>
    <row r="394" spans="1:21" customFormat="1">
      <c r="A394" s="51">
        <f>SD!C393</f>
        <v>0</v>
      </c>
      <c r="B394" s="46">
        <f>SD!A393</f>
        <v>0</v>
      </c>
      <c r="C394" s="46">
        <f>SD!B393</f>
        <v>0</v>
      </c>
      <c r="D394" s="46">
        <f>SD!C393</f>
        <v>0</v>
      </c>
      <c r="E394" s="42">
        <f>SD!D393</f>
        <v>0</v>
      </c>
      <c r="F394" s="43">
        <f>SD!E393</f>
        <v>0</v>
      </c>
      <c r="G394" s="43">
        <f>SD!F393</f>
        <v>0</v>
      </c>
      <c r="H394" s="43">
        <f>SD!G393</f>
        <v>0</v>
      </c>
      <c r="I394" s="43">
        <f>SD!H393</f>
        <v>0</v>
      </c>
      <c r="J394" s="43">
        <f>SD!I393</f>
        <v>0</v>
      </c>
      <c r="K394" s="43">
        <f>SD!O393</f>
        <v>0</v>
      </c>
      <c r="L394" s="52"/>
      <c r="M394" s="56"/>
      <c r="N394" s="54">
        <f>SD!R393</f>
        <v>0</v>
      </c>
      <c r="O394" s="55">
        <f>SD!S393</f>
        <v>0</v>
      </c>
      <c r="P394" s="44">
        <f>SD!T393</f>
        <v>0</v>
      </c>
      <c r="Q394" s="55">
        <f>SD!V393</f>
        <v>0</v>
      </c>
      <c r="R394" s="55">
        <f>SD!W393</f>
        <v>0</v>
      </c>
      <c r="S394" s="55">
        <f>SD!AB393</f>
        <v>0</v>
      </c>
      <c r="T394" s="51">
        <f t="shared" si="12"/>
        <v>0</v>
      </c>
      <c r="U394" s="51">
        <f t="shared" si="13"/>
        <v>0</v>
      </c>
    </row>
    <row r="395" spans="1:21" customFormat="1">
      <c r="A395" s="51">
        <f>SD!C394</f>
        <v>0</v>
      </c>
      <c r="B395" s="46">
        <f>SD!A394</f>
        <v>0</v>
      </c>
      <c r="C395" s="46">
        <f>SD!B394</f>
        <v>0</v>
      </c>
      <c r="D395" s="46">
        <f>SD!C394</f>
        <v>0</v>
      </c>
      <c r="E395" s="42">
        <f>SD!D394</f>
        <v>0</v>
      </c>
      <c r="F395" s="43">
        <f>SD!E394</f>
        <v>0</v>
      </c>
      <c r="G395" s="43">
        <f>SD!F394</f>
        <v>0</v>
      </c>
      <c r="H395" s="43">
        <f>SD!G394</f>
        <v>0</v>
      </c>
      <c r="I395" s="43">
        <f>SD!H394</f>
        <v>0</v>
      </c>
      <c r="J395" s="43">
        <f>SD!I394</f>
        <v>0</v>
      </c>
      <c r="K395" s="43">
        <f>SD!O394</f>
        <v>0</v>
      </c>
      <c r="L395" s="52"/>
      <c r="M395" s="56"/>
      <c r="N395" s="54">
        <f>SD!R394</f>
        <v>0</v>
      </c>
      <c r="O395" s="55">
        <f>SD!S394</f>
        <v>0</v>
      </c>
      <c r="P395" s="44">
        <f>SD!T394</f>
        <v>0</v>
      </c>
      <c r="Q395" s="55">
        <f>SD!V394</f>
        <v>0</v>
      </c>
      <c r="R395" s="55">
        <f>SD!W394</f>
        <v>0</v>
      </c>
      <c r="S395" s="55">
        <f>SD!AB394</f>
        <v>0</v>
      </c>
      <c r="T395" s="51">
        <f t="shared" si="12"/>
        <v>0</v>
      </c>
      <c r="U395" s="51">
        <f t="shared" si="13"/>
        <v>0</v>
      </c>
    </row>
    <row r="396" spans="1:21" customFormat="1">
      <c r="A396" s="51">
        <f>SD!C395</f>
        <v>0</v>
      </c>
      <c r="B396" s="46">
        <f>SD!A395</f>
        <v>0</v>
      </c>
      <c r="C396" s="46">
        <f>SD!B395</f>
        <v>0</v>
      </c>
      <c r="D396" s="46">
        <f>SD!C395</f>
        <v>0</v>
      </c>
      <c r="E396" s="42">
        <f>SD!D395</f>
        <v>0</v>
      </c>
      <c r="F396" s="43">
        <f>SD!E395</f>
        <v>0</v>
      </c>
      <c r="G396" s="43">
        <f>SD!F395</f>
        <v>0</v>
      </c>
      <c r="H396" s="43">
        <f>SD!G395</f>
        <v>0</v>
      </c>
      <c r="I396" s="43">
        <f>SD!H395</f>
        <v>0</v>
      </c>
      <c r="J396" s="43">
        <f>SD!I395</f>
        <v>0</v>
      </c>
      <c r="K396" s="43">
        <f>SD!O395</f>
        <v>0</v>
      </c>
      <c r="L396" s="52"/>
      <c r="M396" s="56"/>
      <c r="N396" s="54">
        <f>SD!R395</f>
        <v>0</v>
      </c>
      <c r="O396" s="55">
        <f>SD!S395</f>
        <v>0</v>
      </c>
      <c r="P396" s="44">
        <f>SD!T395</f>
        <v>0</v>
      </c>
      <c r="Q396" s="55">
        <f>SD!V395</f>
        <v>0</v>
      </c>
      <c r="R396" s="55">
        <f>SD!W395</f>
        <v>0</v>
      </c>
      <c r="S396" s="55">
        <f>SD!AB395</f>
        <v>0</v>
      </c>
      <c r="T396" s="51">
        <f t="shared" si="12"/>
        <v>0</v>
      </c>
      <c r="U396" s="51">
        <f t="shared" si="13"/>
        <v>0</v>
      </c>
    </row>
    <row r="397" spans="1:21" customFormat="1">
      <c r="A397" s="51">
        <f>SD!C396</f>
        <v>0</v>
      </c>
      <c r="B397" s="46">
        <f>SD!A396</f>
        <v>0</v>
      </c>
      <c r="C397" s="46">
        <f>SD!B396</f>
        <v>0</v>
      </c>
      <c r="D397" s="46">
        <f>SD!C396</f>
        <v>0</v>
      </c>
      <c r="E397" s="42">
        <f>SD!D396</f>
        <v>0</v>
      </c>
      <c r="F397" s="43">
        <f>SD!E396</f>
        <v>0</v>
      </c>
      <c r="G397" s="43">
        <f>SD!F396</f>
        <v>0</v>
      </c>
      <c r="H397" s="43">
        <f>SD!G396</f>
        <v>0</v>
      </c>
      <c r="I397" s="43">
        <f>SD!H396</f>
        <v>0</v>
      </c>
      <c r="J397" s="43">
        <f>SD!I396</f>
        <v>0</v>
      </c>
      <c r="K397" s="43">
        <f>SD!O396</f>
        <v>0</v>
      </c>
      <c r="L397" s="52"/>
      <c r="M397" s="56"/>
      <c r="N397" s="54">
        <f>SD!R396</f>
        <v>0</v>
      </c>
      <c r="O397" s="55">
        <f>SD!S396</f>
        <v>0</v>
      </c>
      <c r="P397" s="44">
        <f>SD!T396</f>
        <v>0</v>
      </c>
      <c r="Q397" s="55">
        <f>SD!V396</f>
        <v>0</v>
      </c>
      <c r="R397" s="55">
        <f>SD!W396</f>
        <v>0</v>
      </c>
      <c r="S397" s="55">
        <f>SD!AB396</f>
        <v>0</v>
      </c>
      <c r="T397" s="51">
        <f t="shared" si="12"/>
        <v>0</v>
      </c>
      <c r="U397" s="51">
        <f t="shared" si="13"/>
        <v>0</v>
      </c>
    </row>
    <row r="398" spans="1:21" customFormat="1">
      <c r="A398" s="51">
        <f>SD!C397</f>
        <v>0</v>
      </c>
      <c r="B398" s="46">
        <f>SD!A397</f>
        <v>0</v>
      </c>
      <c r="C398" s="46">
        <f>SD!B397</f>
        <v>0</v>
      </c>
      <c r="D398" s="46">
        <f>SD!C397</f>
        <v>0</v>
      </c>
      <c r="E398" s="42">
        <f>SD!D397</f>
        <v>0</v>
      </c>
      <c r="F398" s="43">
        <f>SD!E397</f>
        <v>0</v>
      </c>
      <c r="G398" s="43">
        <f>SD!F397</f>
        <v>0</v>
      </c>
      <c r="H398" s="43">
        <f>SD!G397</f>
        <v>0</v>
      </c>
      <c r="I398" s="43">
        <f>SD!H397</f>
        <v>0</v>
      </c>
      <c r="J398" s="43">
        <f>SD!I397</f>
        <v>0</v>
      </c>
      <c r="K398" s="43">
        <f>SD!O397</f>
        <v>0</v>
      </c>
      <c r="L398" s="52"/>
      <c r="M398" s="56"/>
      <c r="N398" s="54">
        <f>SD!R397</f>
        <v>0</v>
      </c>
      <c r="O398" s="55">
        <f>SD!S397</f>
        <v>0</v>
      </c>
      <c r="P398" s="44">
        <f>SD!T397</f>
        <v>0</v>
      </c>
      <c r="Q398" s="55">
        <f>SD!V397</f>
        <v>0</v>
      </c>
      <c r="R398" s="55">
        <f>SD!W397</f>
        <v>0</v>
      </c>
      <c r="S398" s="55">
        <f>SD!AB397</f>
        <v>0</v>
      </c>
      <c r="T398" s="51">
        <f t="shared" si="12"/>
        <v>0</v>
      </c>
      <c r="U398" s="51">
        <f t="shared" si="13"/>
        <v>0</v>
      </c>
    </row>
    <row r="399" spans="1:21" customFormat="1">
      <c r="A399" s="51">
        <f>SD!C398</f>
        <v>0</v>
      </c>
      <c r="B399" s="46">
        <f>SD!A398</f>
        <v>0</v>
      </c>
      <c r="C399" s="46">
        <f>SD!B398</f>
        <v>0</v>
      </c>
      <c r="D399" s="46">
        <f>SD!C398</f>
        <v>0</v>
      </c>
      <c r="E399" s="42">
        <f>SD!D398</f>
        <v>0</v>
      </c>
      <c r="F399" s="43">
        <f>SD!E398</f>
        <v>0</v>
      </c>
      <c r="G399" s="43">
        <f>SD!F398</f>
        <v>0</v>
      </c>
      <c r="H399" s="43">
        <f>SD!G398</f>
        <v>0</v>
      </c>
      <c r="I399" s="43">
        <f>SD!H398</f>
        <v>0</v>
      </c>
      <c r="J399" s="43">
        <f>SD!I398</f>
        <v>0</v>
      </c>
      <c r="K399" s="43">
        <f>SD!O398</f>
        <v>0</v>
      </c>
      <c r="L399" s="52"/>
      <c r="M399" s="56"/>
      <c r="N399" s="54">
        <f>SD!R398</f>
        <v>0</v>
      </c>
      <c r="O399" s="55">
        <f>SD!S398</f>
        <v>0</v>
      </c>
      <c r="P399" s="44">
        <f>SD!T398</f>
        <v>0</v>
      </c>
      <c r="Q399" s="55">
        <f>SD!V398</f>
        <v>0</v>
      </c>
      <c r="R399" s="55">
        <f>SD!W398</f>
        <v>0</v>
      </c>
      <c r="S399" s="55">
        <f>SD!AB398</f>
        <v>0</v>
      </c>
      <c r="T399" s="51">
        <f t="shared" si="12"/>
        <v>0</v>
      </c>
      <c r="U399" s="51">
        <f t="shared" si="13"/>
        <v>0</v>
      </c>
    </row>
    <row r="400" spans="1:21" customFormat="1">
      <c r="A400" s="51">
        <f>SD!C399</f>
        <v>0</v>
      </c>
      <c r="B400" s="46">
        <f>SD!A399</f>
        <v>0</v>
      </c>
      <c r="C400" s="46">
        <f>SD!B399</f>
        <v>0</v>
      </c>
      <c r="D400" s="46">
        <f>SD!C399</f>
        <v>0</v>
      </c>
      <c r="E400" s="42">
        <f>SD!D399</f>
        <v>0</v>
      </c>
      <c r="F400" s="43">
        <f>SD!E399</f>
        <v>0</v>
      </c>
      <c r="G400" s="43">
        <f>SD!F399</f>
        <v>0</v>
      </c>
      <c r="H400" s="43">
        <f>SD!G399</f>
        <v>0</v>
      </c>
      <c r="I400" s="43">
        <f>SD!H399</f>
        <v>0</v>
      </c>
      <c r="J400" s="43">
        <f>SD!I399</f>
        <v>0</v>
      </c>
      <c r="K400" s="43">
        <f>SD!O399</f>
        <v>0</v>
      </c>
      <c r="L400" s="52"/>
      <c r="M400" s="56"/>
      <c r="N400" s="54">
        <f>SD!R399</f>
        <v>0</v>
      </c>
      <c r="O400" s="55">
        <f>SD!S399</f>
        <v>0</v>
      </c>
      <c r="P400" s="44">
        <f>SD!T399</f>
        <v>0</v>
      </c>
      <c r="Q400" s="55">
        <f>SD!V399</f>
        <v>0</v>
      </c>
      <c r="R400" s="55">
        <f>SD!W399</f>
        <v>0</v>
      </c>
      <c r="S400" s="55">
        <f>SD!AB399</f>
        <v>0</v>
      </c>
      <c r="T400" s="51">
        <f t="shared" si="12"/>
        <v>0</v>
      </c>
      <c r="U400" s="51">
        <f t="shared" si="13"/>
        <v>0</v>
      </c>
    </row>
    <row r="401" spans="1:21" customFormat="1">
      <c r="A401" s="51">
        <f>SD!C400</f>
        <v>0</v>
      </c>
      <c r="B401" s="46">
        <f>SD!A400</f>
        <v>0</v>
      </c>
      <c r="C401" s="46">
        <f>SD!B400</f>
        <v>0</v>
      </c>
      <c r="D401" s="46">
        <f>SD!C400</f>
        <v>0</v>
      </c>
      <c r="E401" s="42">
        <f>SD!D400</f>
        <v>0</v>
      </c>
      <c r="F401" s="43">
        <f>SD!E400</f>
        <v>0</v>
      </c>
      <c r="G401" s="43">
        <f>SD!F400</f>
        <v>0</v>
      </c>
      <c r="H401" s="43">
        <f>SD!G400</f>
        <v>0</v>
      </c>
      <c r="I401" s="43">
        <f>SD!H400</f>
        <v>0</v>
      </c>
      <c r="J401" s="43">
        <f>SD!I400</f>
        <v>0</v>
      </c>
      <c r="K401" s="43">
        <f>SD!O400</f>
        <v>0</v>
      </c>
      <c r="L401" s="52"/>
      <c r="M401" s="56"/>
      <c r="N401" s="54">
        <f>SD!R400</f>
        <v>0</v>
      </c>
      <c r="O401" s="55">
        <f>SD!S400</f>
        <v>0</v>
      </c>
      <c r="P401" s="44">
        <f>SD!T400</f>
        <v>0</v>
      </c>
      <c r="Q401" s="55">
        <f>SD!V400</f>
        <v>0</v>
      </c>
      <c r="R401" s="55">
        <f>SD!W400</f>
        <v>0</v>
      </c>
      <c r="S401" s="55">
        <f>SD!AB400</f>
        <v>0</v>
      </c>
      <c r="T401" s="51">
        <f t="shared" si="12"/>
        <v>0</v>
      </c>
      <c r="U401" s="51">
        <f t="shared" si="13"/>
        <v>0</v>
      </c>
    </row>
    <row r="402" spans="1:21" customFormat="1">
      <c r="A402" s="51">
        <f>SD!C401</f>
        <v>0</v>
      </c>
      <c r="B402" s="46">
        <f>SD!A401</f>
        <v>0</v>
      </c>
      <c r="C402" s="46">
        <f>SD!B401</f>
        <v>0</v>
      </c>
      <c r="D402" s="46">
        <f>SD!C401</f>
        <v>0</v>
      </c>
      <c r="E402" s="42">
        <f>SD!D401</f>
        <v>0</v>
      </c>
      <c r="F402" s="43">
        <f>SD!E401</f>
        <v>0</v>
      </c>
      <c r="G402" s="43">
        <f>SD!F401</f>
        <v>0</v>
      </c>
      <c r="H402" s="43">
        <f>SD!G401</f>
        <v>0</v>
      </c>
      <c r="I402" s="43">
        <f>SD!H401</f>
        <v>0</v>
      </c>
      <c r="J402" s="43">
        <f>SD!I401</f>
        <v>0</v>
      </c>
      <c r="K402" s="43">
        <f>SD!O401</f>
        <v>0</v>
      </c>
      <c r="L402" s="52"/>
      <c r="M402" s="56"/>
      <c r="N402" s="54">
        <f>SD!R401</f>
        <v>0</v>
      </c>
      <c r="O402" s="55">
        <f>SD!S401</f>
        <v>0</v>
      </c>
      <c r="P402" s="44">
        <f>SD!T401</f>
        <v>0</v>
      </c>
      <c r="Q402" s="55">
        <f>SD!V401</f>
        <v>0</v>
      </c>
      <c r="R402" s="55">
        <f>SD!W401</f>
        <v>0</v>
      </c>
      <c r="S402" s="55">
        <f>SD!AB401</f>
        <v>0</v>
      </c>
      <c r="T402" s="51">
        <f t="shared" si="12"/>
        <v>0</v>
      </c>
      <c r="U402" s="51">
        <f t="shared" si="13"/>
        <v>0</v>
      </c>
    </row>
    <row r="403" spans="1:21" customFormat="1">
      <c r="A403" s="51">
        <f>SD!C402</f>
        <v>0</v>
      </c>
      <c r="B403" s="46">
        <f>SD!A402</f>
        <v>0</v>
      </c>
      <c r="C403" s="46">
        <f>SD!B402</f>
        <v>0</v>
      </c>
      <c r="D403" s="46">
        <f>SD!C402</f>
        <v>0</v>
      </c>
      <c r="E403" s="42">
        <f>SD!D402</f>
        <v>0</v>
      </c>
      <c r="F403" s="43">
        <f>SD!E402</f>
        <v>0</v>
      </c>
      <c r="G403" s="43">
        <f>SD!F402</f>
        <v>0</v>
      </c>
      <c r="H403" s="43">
        <f>SD!G402</f>
        <v>0</v>
      </c>
      <c r="I403" s="43">
        <f>SD!H402</f>
        <v>0</v>
      </c>
      <c r="J403" s="43">
        <f>SD!I402</f>
        <v>0</v>
      </c>
      <c r="K403" s="43">
        <f>SD!O402</f>
        <v>0</v>
      </c>
      <c r="L403" s="52"/>
      <c r="M403" s="56"/>
      <c r="N403" s="54">
        <f>SD!R402</f>
        <v>0</v>
      </c>
      <c r="O403" s="55">
        <f>SD!S402</f>
        <v>0</v>
      </c>
      <c r="P403" s="44">
        <f>SD!T402</f>
        <v>0</v>
      </c>
      <c r="Q403" s="55">
        <f>SD!V402</f>
        <v>0</v>
      </c>
      <c r="R403" s="55">
        <f>SD!W402</f>
        <v>0</v>
      </c>
      <c r="S403" s="55">
        <f>SD!AB402</f>
        <v>0</v>
      </c>
      <c r="T403" s="51">
        <f t="shared" si="12"/>
        <v>0</v>
      </c>
      <c r="U403" s="51">
        <f t="shared" si="13"/>
        <v>0</v>
      </c>
    </row>
    <row r="404" spans="1:21" customFormat="1">
      <c r="A404" s="51">
        <f>SD!C403</f>
        <v>0</v>
      </c>
      <c r="B404" s="46">
        <f>SD!A403</f>
        <v>0</v>
      </c>
      <c r="C404" s="46">
        <f>SD!B403</f>
        <v>0</v>
      </c>
      <c r="D404" s="46">
        <f>SD!C403</f>
        <v>0</v>
      </c>
      <c r="E404" s="42">
        <f>SD!D403</f>
        <v>0</v>
      </c>
      <c r="F404" s="43">
        <f>SD!E403</f>
        <v>0</v>
      </c>
      <c r="G404" s="43">
        <f>SD!F403</f>
        <v>0</v>
      </c>
      <c r="H404" s="43">
        <f>SD!G403</f>
        <v>0</v>
      </c>
      <c r="I404" s="43">
        <f>SD!H403</f>
        <v>0</v>
      </c>
      <c r="J404" s="43">
        <f>SD!I403</f>
        <v>0</v>
      </c>
      <c r="K404" s="43">
        <f>SD!O403</f>
        <v>0</v>
      </c>
      <c r="L404" s="52"/>
      <c r="M404" s="56"/>
      <c r="N404" s="54">
        <f>SD!R403</f>
        <v>0</v>
      </c>
      <c r="O404" s="55">
        <f>SD!S403</f>
        <v>0</v>
      </c>
      <c r="P404" s="44">
        <f>SD!T403</f>
        <v>0</v>
      </c>
      <c r="Q404" s="55">
        <f>SD!V403</f>
        <v>0</v>
      </c>
      <c r="R404" s="55">
        <f>SD!W403</f>
        <v>0</v>
      </c>
      <c r="S404" s="55">
        <f>SD!AB403</f>
        <v>0</v>
      </c>
      <c r="T404" s="51">
        <f t="shared" si="12"/>
        <v>0</v>
      </c>
      <c r="U404" s="51">
        <f t="shared" si="13"/>
        <v>0</v>
      </c>
    </row>
    <row r="405" spans="1:21" customFormat="1">
      <c r="A405" s="51">
        <f>SD!C404</f>
        <v>0</v>
      </c>
      <c r="B405" s="46">
        <f>SD!A404</f>
        <v>0</v>
      </c>
      <c r="C405" s="46">
        <f>SD!B404</f>
        <v>0</v>
      </c>
      <c r="D405" s="46">
        <f>SD!C404</f>
        <v>0</v>
      </c>
      <c r="E405" s="42">
        <f>SD!D404</f>
        <v>0</v>
      </c>
      <c r="F405" s="43">
        <f>SD!E404</f>
        <v>0</v>
      </c>
      <c r="G405" s="43">
        <f>SD!F404</f>
        <v>0</v>
      </c>
      <c r="H405" s="43">
        <f>SD!G404</f>
        <v>0</v>
      </c>
      <c r="I405" s="43">
        <f>SD!H404</f>
        <v>0</v>
      </c>
      <c r="J405" s="43">
        <f>SD!I404</f>
        <v>0</v>
      </c>
      <c r="K405" s="43">
        <f>SD!O404</f>
        <v>0</v>
      </c>
      <c r="L405" s="52"/>
      <c r="M405" s="56"/>
      <c r="N405" s="54">
        <f>SD!R404</f>
        <v>0</v>
      </c>
      <c r="O405" s="55">
        <f>SD!S404</f>
        <v>0</v>
      </c>
      <c r="P405" s="44">
        <f>SD!T404</f>
        <v>0</v>
      </c>
      <c r="Q405" s="55">
        <f>SD!V404</f>
        <v>0</v>
      </c>
      <c r="R405" s="55">
        <f>SD!W404</f>
        <v>0</v>
      </c>
      <c r="S405" s="55">
        <f>SD!AB404</f>
        <v>0</v>
      </c>
      <c r="T405" s="51">
        <f t="shared" si="12"/>
        <v>0</v>
      </c>
      <c r="U405" s="51">
        <f t="shared" si="13"/>
        <v>0</v>
      </c>
    </row>
    <row r="406" spans="1:21" customFormat="1">
      <c r="A406" s="51">
        <f>SD!C405</f>
        <v>0</v>
      </c>
      <c r="B406" s="46">
        <f>SD!A405</f>
        <v>0</v>
      </c>
      <c r="C406" s="46">
        <f>SD!B405</f>
        <v>0</v>
      </c>
      <c r="D406" s="46">
        <f>SD!C405</f>
        <v>0</v>
      </c>
      <c r="E406" s="42">
        <f>SD!D405</f>
        <v>0</v>
      </c>
      <c r="F406" s="43">
        <f>SD!E405</f>
        <v>0</v>
      </c>
      <c r="G406" s="43">
        <f>SD!F405</f>
        <v>0</v>
      </c>
      <c r="H406" s="43">
        <f>SD!G405</f>
        <v>0</v>
      </c>
      <c r="I406" s="43">
        <f>SD!H405</f>
        <v>0</v>
      </c>
      <c r="J406" s="43">
        <f>SD!I405</f>
        <v>0</v>
      </c>
      <c r="K406" s="43">
        <f>SD!O405</f>
        <v>0</v>
      </c>
      <c r="L406" s="52"/>
      <c r="M406" s="56"/>
      <c r="N406" s="54">
        <f>SD!R405</f>
        <v>0</v>
      </c>
      <c r="O406" s="55">
        <f>SD!S405</f>
        <v>0</v>
      </c>
      <c r="P406" s="44">
        <f>SD!T405</f>
        <v>0</v>
      </c>
      <c r="Q406" s="55">
        <f>SD!V405</f>
        <v>0</v>
      </c>
      <c r="R406" s="55">
        <f>SD!W405</f>
        <v>0</v>
      </c>
      <c r="S406" s="55">
        <f>SD!AB405</f>
        <v>0</v>
      </c>
      <c r="T406" s="51">
        <f t="shared" si="12"/>
        <v>0</v>
      </c>
      <c r="U406" s="51">
        <f t="shared" si="13"/>
        <v>0</v>
      </c>
    </row>
    <row r="407" spans="1:21" customFormat="1">
      <c r="A407" s="51">
        <f>SD!C406</f>
        <v>0</v>
      </c>
      <c r="B407" s="46">
        <f>SD!A406</f>
        <v>0</v>
      </c>
      <c r="C407" s="46">
        <f>SD!B406</f>
        <v>0</v>
      </c>
      <c r="D407" s="46">
        <f>SD!C406</f>
        <v>0</v>
      </c>
      <c r="E407" s="42">
        <f>SD!D406</f>
        <v>0</v>
      </c>
      <c r="F407" s="43">
        <f>SD!E406</f>
        <v>0</v>
      </c>
      <c r="G407" s="43">
        <f>SD!F406</f>
        <v>0</v>
      </c>
      <c r="H407" s="43">
        <f>SD!G406</f>
        <v>0</v>
      </c>
      <c r="I407" s="43">
        <f>SD!H406</f>
        <v>0</v>
      </c>
      <c r="J407" s="43">
        <f>SD!I406</f>
        <v>0</v>
      </c>
      <c r="K407" s="43">
        <f>SD!O406</f>
        <v>0</v>
      </c>
      <c r="L407" s="52"/>
      <c r="M407" s="56"/>
      <c r="N407" s="54">
        <f>SD!R406</f>
        <v>0</v>
      </c>
      <c r="O407" s="55">
        <f>SD!S406</f>
        <v>0</v>
      </c>
      <c r="P407" s="44">
        <f>SD!T406</f>
        <v>0</v>
      </c>
      <c r="Q407" s="55">
        <f>SD!V406</f>
        <v>0</v>
      </c>
      <c r="R407" s="55">
        <f>SD!W406</f>
        <v>0</v>
      </c>
      <c r="S407" s="55">
        <f>SD!AB406</f>
        <v>0</v>
      </c>
      <c r="T407" s="51">
        <f t="shared" si="12"/>
        <v>0</v>
      </c>
      <c r="U407" s="51">
        <f t="shared" si="13"/>
        <v>0</v>
      </c>
    </row>
    <row r="408" spans="1:21" customFormat="1">
      <c r="A408" s="51">
        <f>SD!C407</f>
        <v>0</v>
      </c>
      <c r="B408" s="46">
        <f>SD!A407</f>
        <v>0</v>
      </c>
      <c r="C408" s="46">
        <f>SD!B407</f>
        <v>0</v>
      </c>
      <c r="D408" s="46">
        <f>SD!C407</f>
        <v>0</v>
      </c>
      <c r="E408" s="42">
        <f>SD!D407</f>
        <v>0</v>
      </c>
      <c r="F408" s="43">
        <f>SD!E407</f>
        <v>0</v>
      </c>
      <c r="G408" s="43">
        <f>SD!F407</f>
        <v>0</v>
      </c>
      <c r="H408" s="43">
        <f>SD!G407</f>
        <v>0</v>
      </c>
      <c r="I408" s="43">
        <f>SD!H407</f>
        <v>0</v>
      </c>
      <c r="J408" s="43">
        <f>SD!I407</f>
        <v>0</v>
      </c>
      <c r="K408" s="43">
        <f>SD!O407</f>
        <v>0</v>
      </c>
      <c r="L408" s="52"/>
      <c r="M408" s="56"/>
      <c r="N408" s="54">
        <f>SD!R407</f>
        <v>0</v>
      </c>
      <c r="O408" s="55">
        <f>SD!S407</f>
        <v>0</v>
      </c>
      <c r="P408" s="44">
        <f>SD!T407</f>
        <v>0</v>
      </c>
      <c r="Q408" s="55">
        <f>SD!V407</f>
        <v>0</v>
      </c>
      <c r="R408" s="55">
        <f>SD!W407</f>
        <v>0</v>
      </c>
      <c r="S408" s="55">
        <f>SD!AB407</f>
        <v>0</v>
      </c>
      <c r="T408" s="51">
        <f t="shared" si="12"/>
        <v>0</v>
      </c>
      <c r="U408" s="51">
        <f t="shared" si="13"/>
        <v>0</v>
      </c>
    </row>
    <row r="409" spans="1:21" customFormat="1">
      <c r="A409" s="51">
        <f>SD!C408</f>
        <v>0</v>
      </c>
      <c r="B409" s="46">
        <f>SD!A408</f>
        <v>0</v>
      </c>
      <c r="C409" s="46">
        <f>SD!B408</f>
        <v>0</v>
      </c>
      <c r="D409" s="46">
        <f>SD!C408</f>
        <v>0</v>
      </c>
      <c r="E409" s="42">
        <f>SD!D408</f>
        <v>0</v>
      </c>
      <c r="F409" s="43">
        <f>SD!E408</f>
        <v>0</v>
      </c>
      <c r="G409" s="43">
        <f>SD!F408</f>
        <v>0</v>
      </c>
      <c r="H409" s="43">
        <f>SD!G408</f>
        <v>0</v>
      </c>
      <c r="I409" s="43">
        <f>SD!H408</f>
        <v>0</v>
      </c>
      <c r="J409" s="43">
        <f>SD!I408</f>
        <v>0</v>
      </c>
      <c r="K409" s="43">
        <f>SD!O408</f>
        <v>0</v>
      </c>
      <c r="L409" s="52"/>
      <c r="M409" s="56"/>
      <c r="N409" s="54">
        <f>SD!R408</f>
        <v>0</v>
      </c>
      <c r="O409" s="55">
        <f>SD!S408</f>
        <v>0</v>
      </c>
      <c r="P409" s="44">
        <f>SD!T408</f>
        <v>0</v>
      </c>
      <c r="Q409" s="55">
        <f>SD!V408</f>
        <v>0</v>
      </c>
      <c r="R409" s="55">
        <f>SD!W408</f>
        <v>0</v>
      </c>
      <c r="S409" s="55">
        <f>SD!AB408</f>
        <v>0</v>
      </c>
      <c r="T409" s="51">
        <f t="shared" si="12"/>
        <v>0</v>
      </c>
      <c r="U409" s="51">
        <f t="shared" si="13"/>
        <v>0</v>
      </c>
    </row>
    <row r="410" spans="1:21" customFormat="1">
      <c r="A410" s="51">
        <f>SD!C409</f>
        <v>0</v>
      </c>
      <c r="B410" s="46">
        <f>SD!A409</f>
        <v>0</v>
      </c>
      <c r="C410" s="46">
        <f>SD!B409</f>
        <v>0</v>
      </c>
      <c r="D410" s="46">
        <f>SD!C409</f>
        <v>0</v>
      </c>
      <c r="E410" s="42">
        <f>SD!D409</f>
        <v>0</v>
      </c>
      <c r="F410" s="43">
        <f>SD!E409</f>
        <v>0</v>
      </c>
      <c r="G410" s="43">
        <f>SD!F409</f>
        <v>0</v>
      </c>
      <c r="H410" s="43">
        <f>SD!G409</f>
        <v>0</v>
      </c>
      <c r="I410" s="43">
        <f>SD!H409</f>
        <v>0</v>
      </c>
      <c r="J410" s="43">
        <f>SD!I409</f>
        <v>0</v>
      </c>
      <c r="K410" s="43">
        <f>SD!O409</f>
        <v>0</v>
      </c>
      <c r="L410" s="52"/>
      <c r="M410" s="56"/>
      <c r="N410" s="54">
        <f>SD!R409</f>
        <v>0</v>
      </c>
      <c r="O410" s="55">
        <f>SD!S409</f>
        <v>0</v>
      </c>
      <c r="P410" s="44">
        <f>SD!T409</f>
        <v>0</v>
      </c>
      <c r="Q410" s="55">
        <f>SD!V409</f>
        <v>0</v>
      </c>
      <c r="R410" s="55">
        <f>SD!W409</f>
        <v>0</v>
      </c>
      <c r="S410" s="55">
        <f>SD!AB409</f>
        <v>0</v>
      </c>
      <c r="T410" s="51">
        <f t="shared" si="12"/>
        <v>0</v>
      </c>
      <c r="U410" s="51">
        <f t="shared" si="13"/>
        <v>0</v>
      </c>
    </row>
    <row r="411" spans="1:21" customFormat="1">
      <c r="A411" s="51">
        <f>SD!C410</f>
        <v>0</v>
      </c>
      <c r="B411" s="46">
        <f>SD!A410</f>
        <v>0</v>
      </c>
      <c r="C411" s="46">
        <f>SD!B410</f>
        <v>0</v>
      </c>
      <c r="D411" s="46">
        <f>SD!C410</f>
        <v>0</v>
      </c>
      <c r="E411" s="42">
        <f>SD!D410</f>
        <v>0</v>
      </c>
      <c r="F411" s="43">
        <f>SD!E410</f>
        <v>0</v>
      </c>
      <c r="G411" s="43">
        <f>SD!F410</f>
        <v>0</v>
      </c>
      <c r="H411" s="43">
        <f>SD!G410</f>
        <v>0</v>
      </c>
      <c r="I411" s="43">
        <f>SD!H410</f>
        <v>0</v>
      </c>
      <c r="J411" s="43">
        <f>SD!I410</f>
        <v>0</v>
      </c>
      <c r="K411" s="43">
        <f>SD!O410</f>
        <v>0</v>
      </c>
      <c r="L411" s="52"/>
      <c r="M411" s="56"/>
      <c r="N411" s="54">
        <f>SD!R410</f>
        <v>0</v>
      </c>
      <c r="O411" s="55">
        <f>SD!S410</f>
        <v>0</v>
      </c>
      <c r="P411" s="44">
        <f>SD!T410</f>
        <v>0</v>
      </c>
      <c r="Q411" s="55">
        <f>SD!V410</f>
        <v>0</v>
      </c>
      <c r="R411" s="55">
        <f>SD!W410</f>
        <v>0</v>
      </c>
      <c r="S411" s="55">
        <f>SD!AB410</f>
        <v>0</v>
      </c>
      <c r="T411" s="51">
        <f t="shared" si="12"/>
        <v>0</v>
      </c>
      <c r="U411" s="51">
        <f t="shared" si="13"/>
        <v>0</v>
      </c>
    </row>
    <row r="412" spans="1:21" customFormat="1">
      <c r="A412" s="51">
        <f>SD!C411</f>
        <v>0</v>
      </c>
      <c r="B412" s="46">
        <f>SD!A411</f>
        <v>0</v>
      </c>
      <c r="C412" s="46">
        <f>SD!B411</f>
        <v>0</v>
      </c>
      <c r="D412" s="46">
        <f>SD!C411</f>
        <v>0</v>
      </c>
      <c r="E412" s="42">
        <f>SD!D411</f>
        <v>0</v>
      </c>
      <c r="F412" s="43">
        <f>SD!E411</f>
        <v>0</v>
      </c>
      <c r="G412" s="43">
        <f>SD!F411</f>
        <v>0</v>
      </c>
      <c r="H412" s="43">
        <f>SD!G411</f>
        <v>0</v>
      </c>
      <c r="I412" s="43">
        <f>SD!H411</f>
        <v>0</v>
      </c>
      <c r="J412" s="43">
        <f>SD!I411</f>
        <v>0</v>
      </c>
      <c r="K412" s="43">
        <f>SD!O411</f>
        <v>0</v>
      </c>
      <c r="L412" s="52"/>
      <c r="M412" s="56"/>
      <c r="N412" s="54">
        <f>SD!R411</f>
        <v>0</v>
      </c>
      <c r="O412" s="55">
        <f>SD!S411</f>
        <v>0</v>
      </c>
      <c r="P412" s="44">
        <f>SD!T411</f>
        <v>0</v>
      </c>
      <c r="Q412" s="55">
        <f>SD!V411</f>
        <v>0</v>
      </c>
      <c r="R412" s="55">
        <f>SD!W411</f>
        <v>0</v>
      </c>
      <c r="S412" s="55">
        <f>SD!AB411</f>
        <v>0</v>
      </c>
      <c r="T412" s="51">
        <f t="shared" si="12"/>
        <v>0</v>
      </c>
      <c r="U412" s="51">
        <f t="shared" si="13"/>
        <v>0</v>
      </c>
    </row>
    <row r="413" spans="1:21" customFormat="1">
      <c r="A413" s="51">
        <f>SD!C412</f>
        <v>0</v>
      </c>
      <c r="B413" s="46">
        <f>SD!A412</f>
        <v>0</v>
      </c>
      <c r="C413" s="46">
        <f>SD!B412</f>
        <v>0</v>
      </c>
      <c r="D413" s="46">
        <f>SD!C412</f>
        <v>0</v>
      </c>
      <c r="E413" s="42">
        <f>SD!D412</f>
        <v>0</v>
      </c>
      <c r="F413" s="43">
        <f>SD!E412</f>
        <v>0</v>
      </c>
      <c r="G413" s="43">
        <f>SD!F412</f>
        <v>0</v>
      </c>
      <c r="H413" s="43">
        <f>SD!G412</f>
        <v>0</v>
      </c>
      <c r="I413" s="43">
        <f>SD!H412</f>
        <v>0</v>
      </c>
      <c r="J413" s="43">
        <f>SD!I412</f>
        <v>0</v>
      </c>
      <c r="K413" s="43">
        <f>SD!O412</f>
        <v>0</v>
      </c>
      <c r="L413" s="52"/>
      <c r="M413" s="56"/>
      <c r="N413" s="54">
        <f>SD!R412</f>
        <v>0</v>
      </c>
      <c r="O413" s="55">
        <f>SD!S412</f>
        <v>0</v>
      </c>
      <c r="P413" s="44">
        <f>SD!T412</f>
        <v>0</v>
      </c>
      <c r="Q413" s="55">
        <f>SD!V412</f>
        <v>0</v>
      </c>
      <c r="R413" s="55">
        <f>SD!W412</f>
        <v>0</v>
      </c>
      <c r="S413" s="55">
        <f>SD!AB412</f>
        <v>0</v>
      </c>
      <c r="T413" s="51">
        <f t="shared" si="12"/>
        <v>0</v>
      </c>
      <c r="U413" s="51">
        <f t="shared" si="13"/>
        <v>0</v>
      </c>
    </row>
    <row r="414" spans="1:21" customFormat="1">
      <c r="A414" s="51">
        <f>SD!C413</f>
        <v>0</v>
      </c>
      <c r="B414" s="46">
        <f>SD!A413</f>
        <v>0</v>
      </c>
      <c r="C414" s="46">
        <f>SD!B413</f>
        <v>0</v>
      </c>
      <c r="D414" s="46">
        <f>SD!C413</f>
        <v>0</v>
      </c>
      <c r="E414" s="42">
        <f>SD!D413</f>
        <v>0</v>
      </c>
      <c r="F414" s="43">
        <f>SD!E413</f>
        <v>0</v>
      </c>
      <c r="G414" s="43">
        <f>SD!F413</f>
        <v>0</v>
      </c>
      <c r="H414" s="43">
        <f>SD!G413</f>
        <v>0</v>
      </c>
      <c r="I414" s="43">
        <f>SD!H413</f>
        <v>0</v>
      </c>
      <c r="J414" s="43">
        <f>SD!I413</f>
        <v>0</v>
      </c>
      <c r="K414" s="43">
        <f>SD!O413</f>
        <v>0</v>
      </c>
      <c r="L414" s="52"/>
      <c r="M414" s="56"/>
      <c r="N414" s="54">
        <f>SD!R413</f>
        <v>0</v>
      </c>
      <c r="O414" s="55">
        <f>SD!S413</f>
        <v>0</v>
      </c>
      <c r="P414" s="44">
        <f>SD!T413</f>
        <v>0</v>
      </c>
      <c r="Q414" s="55">
        <f>SD!V413</f>
        <v>0</v>
      </c>
      <c r="R414" s="55">
        <f>SD!W413</f>
        <v>0</v>
      </c>
      <c r="S414" s="55">
        <f>SD!AB413</f>
        <v>0</v>
      </c>
      <c r="T414" s="51">
        <f t="shared" si="12"/>
        <v>0</v>
      </c>
      <c r="U414" s="51">
        <f t="shared" si="13"/>
        <v>0</v>
      </c>
    </row>
    <row r="415" spans="1:21" customFormat="1">
      <c r="A415" s="51">
        <f>SD!C414</f>
        <v>0</v>
      </c>
      <c r="B415" s="46">
        <f>SD!A414</f>
        <v>0</v>
      </c>
      <c r="C415" s="46">
        <f>SD!B414</f>
        <v>0</v>
      </c>
      <c r="D415" s="46">
        <f>SD!C414</f>
        <v>0</v>
      </c>
      <c r="E415" s="42">
        <f>SD!D414</f>
        <v>0</v>
      </c>
      <c r="F415" s="43">
        <f>SD!E414</f>
        <v>0</v>
      </c>
      <c r="G415" s="43">
        <f>SD!F414</f>
        <v>0</v>
      </c>
      <c r="H415" s="43">
        <f>SD!G414</f>
        <v>0</v>
      </c>
      <c r="I415" s="43">
        <f>SD!H414</f>
        <v>0</v>
      </c>
      <c r="J415" s="43">
        <f>SD!I414</f>
        <v>0</v>
      </c>
      <c r="K415" s="43">
        <f>SD!O414</f>
        <v>0</v>
      </c>
      <c r="L415" s="52"/>
      <c r="M415" s="56"/>
      <c r="N415" s="54">
        <f>SD!R414</f>
        <v>0</v>
      </c>
      <c r="O415" s="55">
        <f>SD!S414</f>
        <v>0</v>
      </c>
      <c r="P415" s="44">
        <f>SD!T414</f>
        <v>0</v>
      </c>
      <c r="Q415" s="55">
        <f>SD!V414</f>
        <v>0</v>
      </c>
      <c r="R415" s="55">
        <f>SD!W414</f>
        <v>0</v>
      </c>
      <c r="S415" s="55">
        <f>SD!AB414</f>
        <v>0</v>
      </c>
      <c r="T415" s="51">
        <f t="shared" si="12"/>
        <v>0</v>
      </c>
      <c r="U415" s="51">
        <f t="shared" si="13"/>
        <v>0</v>
      </c>
    </row>
    <row r="416" spans="1:21" customFormat="1">
      <c r="A416" s="51">
        <f>SD!C415</f>
        <v>0</v>
      </c>
      <c r="B416" s="46">
        <f>SD!A415</f>
        <v>0</v>
      </c>
      <c r="C416" s="46">
        <f>SD!B415</f>
        <v>0</v>
      </c>
      <c r="D416" s="46">
        <f>SD!C415</f>
        <v>0</v>
      </c>
      <c r="E416" s="42">
        <f>SD!D415</f>
        <v>0</v>
      </c>
      <c r="F416" s="43">
        <f>SD!E415</f>
        <v>0</v>
      </c>
      <c r="G416" s="43">
        <f>SD!F415</f>
        <v>0</v>
      </c>
      <c r="H416" s="43">
        <f>SD!G415</f>
        <v>0</v>
      </c>
      <c r="I416" s="43">
        <f>SD!H415</f>
        <v>0</v>
      </c>
      <c r="J416" s="43">
        <f>SD!I415</f>
        <v>0</v>
      </c>
      <c r="K416" s="43">
        <f>SD!O415</f>
        <v>0</v>
      </c>
      <c r="L416" s="52"/>
      <c r="M416" s="56"/>
      <c r="N416" s="54">
        <f>SD!R415</f>
        <v>0</v>
      </c>
      <c r="O416" s="55">
        <f>SD!S415</f>
        <v>0</v>
      </c>
      <c r="P416" s="44">
        <f>SD!T415</f>
        <v>0</v>
      </c>
      <c r="Q416" s="55">
        <f>SD!V415</f>
        <v>0</v>
      </c>
      <c r="R416" s="55">
        <f>SD!W415</f>
        <v>0</v>
      </c>
      <c r="S416" s="55">
        <f>SD!AB415</f>
        <v>0</v>
      </c>
      <c r="T416" s="51">
        <f t="shared" si="12"/>
        <v>0</v>
      </c>
      <c r="U416" s="51">
        <f t="shared" si="13"/>
        <v>0</v>
      </c>
    </row>
    <row r="417" spans="1:21" customFormat="1">
      <c r="A417" s="51">
        <f>SD!C416</f>
        <v>0</v>
      </c>
      <c r="B417" s="46">
        <f>SD!A416</f>
        <v>0</v>
      </c>
      <c r="C417" s="46">
        <f>SD!B416</f>
        <v>0</v>
      </c>
      <c r="D417" s="46">
        <f>SD!C416</f>
        <v>0</v>
      </c>
      <c r="E417" s="42">
        <f>SD!D416</f>
        <v>0</v>
      </c>
      <c r="F417" s="43">
        <f>SD!E416</f>
        <v>0</v>
      </c>
      <c r="G417" s="43">
        <f>SD!F416</f>
        <v>0</v>
      </c>
      <c r="H417" s="43">
        <f>SD!G416</f>
        <v>0</v>
      </c>
      <c r="I417" s="43">
        <f>SD!H416</f>
        <v>0</v>
      </c>
      <c r="J417" s="43">
        <f>SD!I416</f>
        <v>0</v>
      </c>
      <c r="K417" s="43">
        <f>SD!O416</f>
        <v>0</v>
      </c>
      <c r="L417" s="52"/>
      <c r="M417" s="56"/>
      <c r="N417" s="54">
        <f>SD!R416</f>
        <v>0</v>
      </c>
      <c r="O417" s="55">
        <f>SD!S416</f>
        <v>0</v>
      </c>
      <c r="P417" s="44">
        <f>SD!T416</f>
        <v>0</v>
      </c>
      <c r="Q417" s="55">
        <f>SD!V416</f>
        <v>0</v>
      </c>
      <c r="R417" s="55">
        <f>SD!W416</f>
        <v>0</v>
      </c>
      <c r="S417" s="55">
        <f>SD!AB416</f>
        <v>0</v>
      </c>
      <c r="T417" s="51">
        <f t="shared" si="12"/>
        <v>0</v>
      </c>
      <c r="U417" s="51">
        <f t="shared" si="13"/>
        <v>0</v>
      </c>
    </row>
    <row r="418" spans="1:21" customFormat="1">
      <c r="A418" s="51">
        <f>SD!C417</f>
        <v>0</v>
      </c>
      <c r="B418" s="46">
        <f>SD!A417</f>
        <v>0</v>
      </c>
      <c r="C418" s="46">
        <f>SD!B417</f>
        <v>0</v>
      </c>
      <c r="D418" s="46">
        <f>SD!C417</f>
        <v>0</v>
      </c>
      <c r="E418" s="42">
        <f>SD!D417</f>
        <v>0</v>
      </c>
      <c r="F418" s="43">
        <f>SD!E417</f>
        <v>0</v>
      </c>
      <c r="G418" s="43">
        <f>SD!F417</f>
        <v>0</v>
      </c>
      <c r="H418" s="43">
        <f>SD!G417</f>
        <v>0</v>
      </c>
      <c r="I418" s="43">
        <f>SD!H417</f>
        <v>0</v>
      </c>
      <c r="J418" s="43">
        <f>SD!I417</f>
        <v>0</v>
      </c>
      <c r="K418" s="43">
        <f>SD!O417</f>
        <v>0</v>
      </c>
      <c r="L418" s="52"/>
      <c r="M418" s="56"/>
      <c r="N418" s="54">
        <f>SD!R417</f>
        <v>0</v>
      </c>
      <c r="O418" s="55">
        <f>SD!S417</f>
        <v>0</v>
      </c>
      <c r="P418" s="44">
        <f>SD!T417</f>
        <v>0</v>
      </c>
      <c r="Q418" s="55">
        <f>SD!V417</f>
        <v>0</v>
      </c>
      <c r="R418" s="55">
        <f>SD!W417</f>
        <v>0</v>
      </c>
      <c r="S418" s="55">
        <f>SD!AB417</f>
        <v>0</v>
      </c>
      <c r="T418" s="51">
        <f t="shared" si="12"/>
        <v>0</v>
      </c>
      <c r="U418" s="51">
        <f t="shared" si="13"/>
        <v>0</v>
      </c>
    </row>
    <row r="419" spans="1:21" customFormat="1">
      <c r="A419" s="51">
        <f>SD!C418</f>
        <v>0</v>
      </c>
      <c r="B419" s="46">
        <f>SD!A418</f>
        <v>0</v>
      </c>
      <c r="C419" s="46">
        <f>SD!B418</f>
        <v>0</v>
      </c>
      <c r="D419" s="46">
        <f>SD!C418</f>
        <v>0</v>
      </c>
      <c r="E419" s="42">
        <f>SD!D418</f>
        <v>0</v>
      </c>
      <c r="F419" s="43">
        <f>SD!E418</f>
        <v>0</v>
      </c>
      <c r="G419" s="43">
        <f>SD!F418</f>
        <v>0</v>
      </c>
      <c r="H419" s="43">
        <f>SD!G418</f>
        <v>0</v>
      </c>
      <c r="I419" s="43">
        <f>SD!H418</f>
        <v>0</v>
      </c>
      <c r="J419" s="43">
        <f>SD!I418</f>
        <v>0</v>
      </c>
      <c r="K419" s="43">
        <f>SD!O418</f>
        <v>0</v>
      </c>
      <c r="L419" s="52"/>
      <c r="M419" s="56"/>
      <c r="N419" s="54">
        <f>SD!R418</f>
        <v>0</v>
      </c>
      <c r="O419" s="55">
        <f>SD!S418</f>
        <v>0</v>
      </c>
      <c r="P419" s="44">
        <f>SD!T418</f>
        <v>0</v>
      </c>
      <c r="Q419" s="55">
        <f>SD!V418</f>
        <v>0</v>
      </c>
      <c r="R419" s="55">
        <f>SD!W418</f>
        <v>0</v>
      </c>
      <c r="S419" s="55">
        <f>SD!AB418</f>
        <v>0</v>
      </c>
      <c r="T419" s="51">
        <f t="shared" si="12"/>
        <v>0</v>
      </c>
      <c r="U419" s="51">
        <f t="shared" si="13"/>
        <v>0</v>
      </c>
    </row>
    <row r="420" spans="1:21" customFormat="1">
      <c r="A420" s="51">
        <f>SD!C419</f>
        <v>0</v>
      </c>
      <c r="B420" s="46">
        <f>SD!A419</f>
        <v>0</v>
      </c>
      <c r="C420" s="46">
        <f>SD!B419</f>
        <v>0</v>
      </c>
      <c r="D420" s="46">
        <f>SD!C419</f>
        <v>0</v>
      </c>
      <c r="E420" s="42">
        <f>SD!D419</f>
        <v>0</v>
      </c>
      <c r="F420" s="43">
        <f>SD!E419</f>
        <v>0</v>
      </c>
      <c r="G420" s="43">
        <f>SD!F419</f>
        <v>0</v>
      </c>
      <c r="H420" s="43">
        <f>SD!G419</f>
        <v>0</v>
      </c>
      <c r="I420" s="43">
        <f>SD!H419</f>
        <v>0</v>
      </c>
      <c r="J420" s="43">
        <f>SD!I419</f>
        <v>0</v>
      </c>
      <c r="K420" s="43">
        <f>SD!O419</f>
        <v>0</v>
      </c>
      <c r="L420" s="52"/>
      <c r="M420" s="56"/>
      <c r="N420" s="54">
        <f>SD!R419</f>
        <v>0</v>
      </c>
      <c r="O420" s="55">
        <f>SD!S419</f>
        <v>0</v>
      </c>
      <c r="P420" s="44">
        <f>SD!T419</f>
        <v>0</v>
      </c>
      <c r="Q420" s="55">
        <f>SD!V419</f>
        <v>0</v>
      </c>
      <c r="R420" s="55">
        <f>SD!W419</f>
        <v>0</v>
      </c>
      <c r="S420" s="55">
        <f>SD!AB419</f>
        <v>0</v>
      </c>
      <c r="T420" s="51">
        <f t="shared" si="12"/>
        <v>0</v>
      </c>
      <c r="U420" s="51">
        <f t="shared" si="13"/>
        <v>0</v>
      </c>
    </row>
    <row r="421" spans="1:21" customFormat="1">
      <c r="A421" s="51">
        <f>SD!C420</f>
        <v>0</v>
      </c>
      <c r="B421" s="46">
        <f>SD!A420</f>
        <v>0</v>
      </c>
      <c r="C421" s="46">
        <f>SD!B420</f>
        <v>0</v>
      </c>
      <c r="D421" s="46">
        <f>SD!C420</f>
        <v>0</v>
      </c>
      <c r="E421" s="42">
        <f>SD!D420</f>
        <v>0</v>
      </c>
      <c r="F421" s="43">
        <f>SD!E420</f>
        <v>0</v>
      </c>
      <c r="G421" s="43">
        <f>SD!F420</f>
        <v>0</v>
      </c>
      <c r="H421" s="43">
        <f>SD!G420</f>
        <v>0</v>
      </c>
      <c r="I421" s="43">
        <f>SD!H420</f>
        <v>0</v>
      </c>
      <c r="J421" s="43">
        <f>SD!I420</f>
        <v>0</v>
      </c>
      <c r="K421" s="43">
        <f>SD!O420</f>
        <v>0</v>
      </c>
      <c r="L421" s="52"/>
      <c r="M421" s="56"/>
      <c r="N421" s="54">
        <f>SD!R420</f>
        <v>0</v>
      </c>
      <c r="O421" s="55">
        <f>SD!S420</f>
        <v>0</v>
      </c>
      <c r="P421" s="44">
        <f>SD!T420</f>
        <v>0</v>
      </c>
      <c r="Q421" s="55">
        <f>SD!V420</f>
        <v>0</v>
      </c>
      <c r="R421" s="55">
        <f>SD!W420</f>
        <v>0</v>
      </c>
      <c r="S421" s="55">
        <f>SD!AB420</f>
        <v>0</v>
      </c>
      <c r="T421" s="51">
        <f t="shared" si="12"/>
        <v>0</v>
      </c>
      <c r="U421" s="51">
        <f t="shared" si="13"/>
        <v>0</v>
      </c>
    </row>
    <row r="422" spans="1:21" customFormat="1">
      <c r="A422" s="51">
        <f>SD!C421</f>
        <v>0</v>
      </c>
      <c r="B422" s="46">
        <f>SD!A421</f>
        <v>0</v>
      </c>
      <c r="C422" s="46">
        <f>SD!B421</f>
        <v>0</v>
      </c>
      <c r="D422" s="46">
        <f>SD!C421</f>
        <v>0</v>
      </c>
      <c r="E422" s="42">
        <f>SD!D421</f>
        <v>0</v>
      </c>
      <c r="F422" s="43">
        <f>SD!E421</f>
        <v>0</v>
      </c>
      <c r="G422" s="43">
        <f>SD!F421</f>
        <v>0</v>
      </c>
      <c r="H422" s="43">
        <f>SD!G421</f>
        <v>0</v>
      </c>
      <c r="I422" s="43">
        <f>SD!H421</f>
        <v>0</v>
      </c>
      <c r="J422" s="43">
        <f>SD!I421</f>
        <v>0</v>
      </c>
      <c r="K422" s="43">
        <f>SD!O421</f>
        <v>0</v>
      </c>
      <c r="L422" s="52"/>
      <c r="M422" s="56"/>
      <c r="N422" s="54">
        <f>SD!R421</f>
        <v>0</v>
      </c>
      <c r="O422" s="55">
        <f>SD!S421</f>
        <v>0</v>
      </c>
      <c r="P422" s="44">
        <f>SD!T421</f>
        <v>0</v>
      </c>
      <c r="Q422" s="55">
        <f>SD!V421</f>
        <v>0</v>
      </c>
      <c r="R422" s="55">
        <f>SD!W421</f>
        <v>0</v>
      </c>
      <c r="S422" s="55">
        <f>SD!AB421</f>
        <v>0</v>
      </c>
      <c r="T422" s="51">
        <f t="shared" si="12"/>
        <v>0</v>
      </c>
      <c r="U422" s="51">
        <f t="shared" si="13"/>
        <v>0</v>
      </c>
    </row>
    <row r="423" spans="1:21" customFormat="1">
      <c r="A423" s="51">
        <f>SD!C422</f>
        <v>0</v>
      </c>
      <c r="B423" s="46">
        <f>SD!A422</f>
        <v>0</v>
      </c>
      <c r="C423" s="46">
        <f>SD!B422</f>
        <v>0</v>
      </c>
      <c r="D423" s="46">
        <f>SD!C422</f>
        <v>0</v>
      </c>
      <c r="E423" s="42">
        <f>SD!D422</f>
        <v>0</v>
      </c>
      <c r="F423" s="43">
        <f>SD!E422</f>
        <v>0</v>
      </c>
      <c r="G423" s="43">
        <f>SD!F422</f>
        <v>0</v>
      </c>
      <c r="H423" s="43">
        <f>SD!G422</f>
        <v>0</v>
      </c>
      <c r="I423" s="43">
        <f>SD!H422</f>
        <v>0</v>
      </c>
      <c r="J423" s="43">
        <f>SD!I422</f>
        <v>0</v>
      </c>
      <c r="K423" s="43">
        <f>SD!O422</f>
        <v>0</v>
      </c>
      <c r="L423" s="52"/>
      <c r="M423" s="56"/>
      <c r="N423" s="54">
        <f>SD!R422</f>
        <v>0</v>
      </c>
      <c r="O423" s="55">
        <f>SD!S422</f>
        <v>0</v>
      </c>
      <c r="P423" s="44">
        <f>SD!T422</f>
        <v>0</v>
      </c>
      <c r="Q423" s="55">
        <f>SD!V422</f>
        <v>0</v>
      </c>
      <c r="R423" s="55">
        <f>SD!W422</f>
        <v>0</v>
      </c>
      <c r="S423" s="55">
        <f>SD!AB422</f>
        <v>0</v>
      </c>
      <c r="T423" s="51">
        <f t="shared" si="12"/>
        <v>0</v>
      </c>
      <c r="U423" s="51">
        <f t="shared" si="13"/>
        <v>0</v>
      </c>
    </row>
    <row r="424" spans="1:21" customFormat="1">
      <c r="A424" s="51">
        <f>SD!C423</f>
        <v>0</v>
      </c>
      <c r="B424" s="46">
        <f>SD!A423</f>
        <v>0</v>
      </c>
      <c r="C424" s="46">
        <f>SD!B423</f>
        <v>0</v>
      </c>
      <c r="D424" s="46">
        <f>SD!C423</f>
        <v>0</v>
      </c>
      <c r="E424" s="42">
        <f>SD!D423</f>
        <v>0</v>
      </c>
      <c r="F424" s="43">
        <f>SD!E423</f>
        <v>0</v>
      </c>
      <c r="G424" s="43">
        <f>SD!F423</f>
        <v>0</v>
      </c>
      <c r="H424" s="43">
        <f>SD!G423</f>
        <v>0</v>
      </c>
      <c r="I424" s="43">
        <f>SD!H423</f>
        <v>0</v>
      </c>
      <c r="J424" s="43">
        <f>SD!I423</f>
        <v>0</v>
      </c>
      <c r="K424" s="43">
        <f>SD!O423</f>
        <v>0</v>
      </c>
      <c r="L424" s="52"/>
      <c r="M424" s="56"/>
      <c r="N424" s="54">
        <f>SD!R423</f>
        <v>0</v>
      </c>
      <c r="O424" s="55">
        <f>SD!S423</f>
        <v>0</v>
      </c>
      <c r="P424" s="44">
        <f>SD!T423</f>
        <v>0</v>
      </c>
      <c r="Q424" s="55">
        <f>SD!V423</f>
        <v>0</v>
      </c>
      <c r="R424" s="55">
        <f>SD!W423</f>
        <v>0</v>
      </c>
      <c r="S424" s="55">
        <f>SD!AB423</f>
        <v>0</v>
      </c>
      <c r="T424" s="51">
        <f t="shared" si="12"/>
        <v>0</v>
      </c>
      <c r="U424" s="51">
        <f t="shared" si="13"/>
        <v>0</v>
      </c>
    </row>
    <row r="425" spans="1:21" customFormat="1">
      <c r="A425" s="51">
        <f>SD!C424</f>
        <v>0</v>
      </c>
      <c r="B425" s="46">
        <f>SD!A424</f>
        <v>0</v>
      </c>
      <c r="C425" s="46">
        <f>SD!B424</f>
        <v>0</v>
      </c>
      <c r="D425" s="46">
        <f>SD!C424</f>
        <v>0</v>
      </c>
      <c r="E425" s="42">
        <f>SD!D424</f>
        <v>0</v>
      </c>
      <c r="F425" s="43">
        <f>SD!E424</f>
        <v>0</v>
      </c>
      <c r="G425" s="43">
        <f>SD!F424</f>
        <v>0</v>
      </c>
      <c r="H425" s="43">
        <f>SD!G424</f>
        <v>0</v>
      </c>
      <c r="I425" s="43">
        <f>SD!H424</f>
        <v>0</v>
      </c>
      <c r="J425" s="43">
        <f>SD!I424</f>
        <v>0</v>
      </c>
      <c r="K425" s="43">
        <f>SD!O424</f>
        <v>0</v>
      </c>
      <c r="L425" s="52"/>
      <c r="M425" s="56"/>
      <c r="N425" s="54">
        <f>SD!R424</f>
        <v>0</v>
      </c>
      <c r="O425" s="55">
        <f>SD!S424</f>
        <v>0</v>
      </c>
      <c r="P425" s="44">
        <f>SD!T424</f>
        <v>0</v>
      </c>
      <c r="Q425" s="55">
        <f>SD!V424</f>
        <v>0</v>
      </c>
      <c r="R425" s="55">
        <f>SD!W424</f>
        <v>0</v>
      </c>
      <c r="S425" s="55">
        <f>SD!AB424</f>
        <v>0</v>
      </c>
      <c r="T425" s="51">
        <f t="shared" si="12"/>
        <v>0</v>
      </c>
      <c r="U425" s="51">
        <f t="shared" si="13"/>
        <v>0</v>
      </c>
    </row>
    <row r="426" spans="1:21" customFormat="1">
      <c r="A426" s="51">
        <f>SD!C425</f>
        <v>0</v>
      </c>
      <c r="B426" s="46">
        <f>SD!A425</f>
        <v>0</v>
      </c>
      <c r="C426" s="46">
        <f>SD!B425</f>
        <v>0</v>
      </c>
      <c r="D426" s="46">
        <f>SD!C425</f>
        <v>0</v>
      </c>
      <c r="E426" s="42">
        <f>SD!D425</f>
        <v>0</v>
      </c>
      <c r="F426" s="43">
        <f>SD!E425</f>
        <v>0</v>
      </c>
      <c r="G426" s="43">
        <f>SD!F425</f>
        <v>0</v>
      </c>
      <c r="H426" s="43">
        <f>SD!G425</f>
        <v>0</v>
      </c>
      <c r="I426" s="43">
        <f>SD!H425</f>
        <v>0</v>
      </c>
      <c r="J426" s="43">
        <f>SD!I425</f>
        <v>0</v>
      </c>
      <c r="K426" s="43">
        <f>SD!O425</f>
        <v>0</v>
      </c>
      <c r="L426" s="52"/>
      <c r="M426" s="56"/>
      <c r="N426" s="54">
        <f>SD!R425</f>
        <v>0</v>
      </c>
      <c r="O426" s="55">
        <f>SD!S425</f>
        <v>0</v>
      </c>
      <c r="P426" s="44">
        <f>SD!T425</f>
        <v>0</v>
      </c>
      <c r="Q426" s="55">
        <f>SD!V425</f>
        <v>0</v>
      </c>
      <c r="R426" s="55">
        <f>SD!W425</f>
        <v>0</v>
      </c>
      <c r="S426" s="55">
        <f>SD!AB425</f>
        <v>0</v>
      </c>
      <c r="T426" s="51">
        <f t="shared" si="12"/>
        <v>0</v>
      </c>
      <c r="U426" s="51">
        <f t="shared" si="13"/>
        <v>0</v>
      </c>
    </row>
    <row r="427" spans="1:21" customFormat="1">
      <c r="A427" s="51">
        <f>SD!C426</f>
        <v>0</v>
      </c>
      <c r="B427" s="46">
        <f>SD!A426</f>
        <v>0</v>
      </c>
      <c r="C427" s="46">
        <f>SD!B426</f>
        <v>0</v>
      </c>
      <c r="D427" s="46">
        <f>SD!C426</f>
        <v>0</v>
      </c>
      <c r="E427" s="42">
        <f>SD!D426</f>
        <v>0</v>
      </c>
      <c r="F427" s="43">
        <f>SD!E426</f>
        <v>0</v>
      </c>
      <c r="G427" s="43">
        <f>SD!F426</f>
        <v>0</v>
      </c>
      <c r="H427" s="43">
        <f>SD!G426</f>
        <v>0</v>
      </c>
      <c r="I427" s="43">
        <f>SD!H426</f>
        <v>0</v>
      </c>
      <c r="J427" s="43">
        <f>SD!I426</f>
        <v>0</v>
      </c>
      <c r="K427" s="43">
        <f>SD!O426</f>
        <v>0</v>
      </c>
      <c r="L427" s="52"/>
      <c r="M427" s="56"/>
      <c r="N427" s="54">
        <f>SD!R426</f>
        <v>0</v>
      </c>
      <c r="O427" s="55">
        <f>SD!S426</f>
        <v>0</v>
      </c>
      <c r="P427" s="44">
        <f>SD!T426</f>
        <v>0</v>
      </c>
      <c r="Q427" s="55">
        <f>SD!V426</f>
        <v>0</v>
      </c>
      <c r="R427" s="55">
        <f>SD!W426</f>
        <v>0</v>
      </c>
      <c r="S427" s="55">
        <f>SD!AB426</f>
        <v>0</v>
      </c>
      <c r="T427" s="51">
        <f t="shared" si="12"/>
        <v>0</v>
      </c>
      <c r="U427" s="51">
        <f t="shared" si="13"/>
        <v>0</v>
      </c>
    </row>
    <row r="428" spans="1:21" customFormat="1">
      <c r="A428" s="51">
        <f>SD!C427</f>
        <v>0</v>
      </c>
      <c r="B428" s="46">
        <f>SD!A427</f>
        <v>0</v>
      </c>
      <c r="C428" s="46">
        <f>SD!B427</f>
        <v>0</v>
      </c>
      <c r="D428" s="46">
        <f>SD!C427</f>
        <v>0</v>
      </c>
      <c r="E428" s="42">
        <f>SD!D427</f>
        <v>0</v>
      </c>
      <c r="F428" s="43">
        <f>SD!E427</f>
        <v>0</v>
      </c>
      <c r="G428" s="43">
        <f>SD!F427</f>
        <v>0</v>
      </c>
      <c r="H428" s="43">
        <f>SD!G427</f>
        <v>0</v>
      </c>
      <c r="I428" s="43">
        <f>SD!H427</f>
        <v>0</v>
      </c>
      <c r="J428" s="43">
        <f>SD!I427</f>
        <v>0</v>
      </c>
      <c r="K428" s="43">
        <f>SD!O427</f>
        <v>0</v>
      </c>
      <c r="L428" s="52"/>
      <c r="M428" s="56"/>
      <c r="N428" s="54">
        <f>SD!R427</f>
        <v>0</v>
      </c>
      <c r="O428" s="55">
        <f>SD!S427</f>
        <v>0</v>
      </c>
      <c r="P428" s="44">
        <f>SD!T427</f>
        <v>0</v>
      </c>
      <c r="Q428" s="55">
        <f>SD!V427</f>
        <v>0</v>
      </c>
      <c r="R428" s="55">
        <f>SD!W427</f>
        <v>0</v>
      </c>
      <c r="S428" s="55">
        <f>SD!AB427</f>
        <v>0</v>
      </c>
      <c r="T428" s="51">
        <f t="shared" si="12"/>
        <v>0</v>
      </c>
      <c r="U428" s="51">
        <f t="shared" si="13"/>
        <v>0</v>
      </c>
    </row>
    <row r="429" spans="1:21" customFormat="1">
      <c r="A429" s="51">
        <f>SD!C428</f>
        <v>0</v>
      </c>
      <c r="B429" s="46">
        <f>SD!A428</f>
        <v>0</v>
      </c>
      <c r="C429" s="46">
        <f>SD!B428</f>
        <v>0</v>
      </c>
      <c r="D429" s="46">
        <f>SD!C428</f>
        <v>0</v>
      </c>
      <c r="E429" s="42">
        <f>SD!D428</f>
        <v>0</v>
      </c>
      <c r="F429" s="43">
        <f>SD!E428</f>
        <v>0</v>
      </c>
      <c r="G429" s="43">
        <f>SD!F428</f>
        <v>0</v>
      </c>
      <c r="H429" s="43">
        <f>SD!G428</f>
        <v>0</v>
      </c>
      <c r="I429" s="43">
        <f>SD!H428</f>
        <v>0</v>
      </c>
      <c r="J429" s="43">
        <f>SD!I428</f>
        <v>0</v>
      </c>
      <c r="K429" s="43">
        <f>SD!O428</f>
        <v>0</v>
      </c>
      <c r="L429" s="52"/>
      <c r="M429" s="56"/>
      <c r="N429" s="54">
        <f>SD!R428</f>
        <v>0</v>
      </c>
      <c r="O429" s="55">
        <f>SD!S428</f>
        <v>0</v>
      </c>
      <c r="P429" s="44">
        <f>SD!T428</f>
        <v>0</v>
      </c>
      <c r="Q429" s="55">
        <f>SD!V428</f>
        <v>0</v>
      </c>
      <c r="R429" s="55">
        <f>SD!W428</f>
        <v>0</v>
      </c>
      <c r="S429" s="55">
        <f>SD!AB428</f>
        <v>0</v>
      </c>
      <c r="T429" s="51">
        <f t="shared" si="12"/>
        <v>0</v>
      </c>
      <c r="U429" s="51">
        <f t="shared" si="13"/>
        <v>0</v>
      </c>
    </row>
    <row r="430" spans="1:21" customFormat="1">
      <c r="A430" s="51">
        <f>SD!C429</f>
        <v>0</v>
      </c>
      <c r="B430" s="46">
        <f>SD!A429</f>
        <v>0</v>
      </c>
      <c r="C430" s="46">
        <f>SD!B429</f>
        <v>0</v>
      </c>
      <c r="D430" s="46">
        <f>SD!C429</f>
        <v>0</v>
      </c>
      <c r="E430" s="42">
        <f>SD!D429</f>
        <v>0</v>
      </c>
      <c r="F430" s="43">
        <f>SD!E429</f>
        <v>0</v>
      </c>
      <c r="G430" s="43">
        <f>SD!F429</f>
        <v>0</v>
      </c>
      <c r="H430" s="43">
        <f>SD!G429</f>
        <v>0</v>
      </c>
      <c r="I430" s="43">
        <f>SD!H429</f>
        <v>0</v>
      </c>
      <c r="J430" s="43">
        <f>SD!I429</f>
        <v>0</v>
      </c>
      <c r="K430" s="43">
        <f>SD!O429</f>
        <v>0</v>
      </c>
      <c r="L430" s="52"/>
      <c r="M430" s="56"/>
      <c r="N430" s="54">
        <f>SD!R429</f>
        <v>0</v>
      </c>
      <c r="O430" s="55">
        <f>SD!S429</f>
        <v>0</v>
      </c>
      <c r="P430" s="44">
        <f>SD!T429</f>
        <v>0</v>
      </c>
      <c r="Q430" s="55">
        <f>SD!V429</f>
        <v>0</v>
      </c>
      <c r="R430" s="55">
        <f>SD!W429</f>
        <v>0</v>
      </c>
      <c r="S430" s="55">
        <f>SD!AB429</f>
        <v>0</v>
      </c>
      <c r="T430" s="51">
        <f t="shared" si="12"/>
        <v>0</v>
      </c>
      <c r="U430" s="51">
        <f t="shared" si="13"/>
        <v>0</v>
      </c>
    </row>
    <row r="431" spans="1:21" customFormat="1">
      <c r="A431" s="51">
        <f>SD!C430</f>
        <v>0</v>
      </c>
      <c r="B431" s="46">
        <f>SD!A430</f>
        <v>0</v>
      </c>
      <c r="C431" s="46">
        <f>SD!B430</f>
        <v>0</v>
      </c>
      <c r="D431" s="46">
        <f>SD!C430</f>
        <v>0</v>
      </c>
      <c r="E431" s="42">
        <f>SD!D430</f>
        <v>0</v>
      </c>
      <c r="F431" s="43">
        <f>SD!E430</f>
        <v>0</v>
      </c>
      <c r="G431" s="43">
        <f>SD!F430</f>
        <v>0</v>
      </c>
      <c r="H431" s="43">
        <f>SD!G430</f>
        <v>0</v>
      </c>
      <c r="I431" s="43">
        <f>SD!H430</f>
        <v>0</v>
      </c>
      <c r="J431" s="43">
        <f>SD!I430</f>
        <v>0</v>
      </c>
      <c r="K431" s="43">
        <f>SD!O430</f>
        <v>0</v>
      </c>
      <c r="L431" s="52"/>
      <c r="M431" s="56"/>
      <c r="N431" s="54">
        <f>SD!R430</f>
        <v>0</v>
      </c>
      <c r="O431" s="55">
        <f>SD!S430</f>
        <v>0</v>
      </c>
      <c r="P431" s="44">
        <f>SD!T430</f>
        <v>0</v>
      </c>
      <c r="Q431" s="55">
        <f>SD!V430</f>
        <v>0</v>
      </c>
      <c r="R431" s="55">
        <f>SD!W430</f>
        <v>0</v>
      </c>
      <c r="S431" s="55">
        <f>SD!AB430</f>
        <v>0</v>
      </c>
      <c r="T431" s="51">
        <f t="shared" si="12"/>
        <v>0</v>
      </c>
      <c r="U431" s="51">
        <f t="shared" si="13"/>
        <v>0</v>
      </c>
    </row>
    <row r="432" spans="1:21" customFormat="1">
      <c r="A432" s="51">
        <f>SD!C431</f>
        <v>0</v>
      </c>
      <c r="B432" s="46">
        <f>SD!A431</f>
        <v>0</v>
      </c>
      <c r="C432" s="46">
        <f>SD!B431</f>
        <v>0</v>
      </c>
      <c r="D432" s="46">
        <f>SD!C431</f>
        <v>0</v>
      </c>
      <c r="E432" s="42">
        <f>SD!D431</f>
        <v>0</v>
      </c>
      <c r="F432" s="43">
        <f>SD!E431</f>
        <v>0</v>
      </c>
      <c r="G432" s="43">
        <f>SD!F431</f>
        <v>0</v>
      </c>
      <c r="H432" s="43">
        <f>SD!G431</f>
        <v>0</v>
      </c>
      <c r="I432" s="43">
        <f>SD!H431</f>
        <v>0</v>
      </c>
      <c r="J432" s="43">
        <f>SD!I431</f>
        <v>0</v>
      </c>
      <c r="K432" s="43">
        <f>SD!O431</f>
        <v>0</v>
      </c>
      <c r="L432" s="52"/>
      <c r="M432" s="56"/>
      <c r="N432" s="54">
        <f>SD!R431</f>
        <v>0</v>
      </c>
      <c r="O432" s="55">
        <f>SD!S431</f>
        <v>0</v>
      </c>
      <c r="P432" s="44">
        <f>SD!T431</f>
        <v>0</v>
      </c>
      <c r="Q432" s="55">
        <f>SD!V431</f>
        <v>0</v>
      </c>
      <c r="R432" s="55">
        <f>SD!W431</f>
        <v>0</v>
      </c>
      <c r="S432" s="55">
        <f>SD!AB431</f>
        <v>0</v>
      </c>
      <c r="T432" s="51">
        <f t="shared" si="12"/>
        <v>0</v>
      </c>
      <c r="U432" s="51">
        <f t="shared" si="13"/>
        <v>0</v>
      </c>
    </row>
    <row r="433" spans="1:21" customFormat="1">
      <c r="A433" s="51">
        <f>SD!C432</f>
        <v>0</v>
      </c>
      <c r="B433" s="46">
        <f>SD!A432</f>
        <v>0</v>
      </c>
      <c r="C433" s="46">
        <f>SD!B432</f>
        <v>0</v>
      </c>
      <c r="D433" s="46">
        <f>SD!C432</f>
        <v>0</v>
      </c>
      <c r="E433" s="42">
        <f>SD!D432</f>
        <v>0</v>
      </c>
      <c r="F433" s="43">
        <f>SD!E432</f>
        <v>0</v>
      </c>
      <c r="G433" s="43">
        <f>SD!F432</f>
        <v>0</v>
      </c>
      <c r="H433" s="43">
        <f>SD!G432</f>
        <v>0</v>
      </c>
      <c r="I433" s="43">
        <f>SD!H432</f>
        <v>0</v>
      </c>
      <c r="J433" s="43">
        <f>SD!I432</f>
        <v>0</v>
      </c>
      <c r="K433" s="43">
        <f>SD!O432</f>
        <v>0</v>
      </c>
      <c r="L433" s="52"/>
      <c r="M433" s="56"/>
      <c r="N433" s="54">
        <f>SD!R432</f>
        <v>0</v>
      </c>
      <c r="O433" s="55">
        <f>SD!S432</f>
        <v>0</v>
      </c>
      <c r="P433" s="44">
        <f>SD!T432</f>
        <v>0</v>
      </c>
      <c r="Q433" s="55">
        <f>SD!V432</f>
        <v>0</v>
      </c>
      <c r="R433" s="55">
        <f>SD!W432</f>
        <v>0</v>
      </c>
      <c r="S433" s="55">
        <f>SD!AB432</f>
        <v>0</v>
      </c>
      <c r="T433" s="51">
        <f t="shared" si="12"/>
        <v>0</v>
      </c>
      <c r="U433" s="51">
        <f t="shared" si="13"/>
        <v>0</v>
      </c>
    </row>
    <row r="434" spans="1:21" customFormat="1">
      <c r="A434" s="51">
        <f>SD!C433</f>
        <v>0</v>
      </c>
      <c r="B434" s="46">
        <f>SD!A433</f>
        <v>0</v>
      </c>
      <c r="C434" s="46">
        <f>SD!B433</f>
        <v>0</v>
      </c>
      <c r="D434" s="46">
        <f>SD!C433</f>
        <v>0</v>
      </c>
      <c r="E434" s="42">
        <f>SD!D433</f>
        <v>0</v>
      </c>
      <c r="F434" s="43">
        <f>SD!E433</f>
        <v>0</v>
      </c>
      <c r="G434" s="43">
        <f>SD!F433</f>
        <v>0</v>
      </c>
      <c r="H434" s="43">
        <f>SD!G433</f>
        <v>0</v>
      </c>
      <c r="I434" s="43">
        <f>SD!H433</f>
        <v>0</v>
      </c>
      <c r="J434" s="43">
        <f>SD!I433</f>
        <v>0</v>
      </c>
      <c r="K434" s="43">
        <f>SD!O433</f>
        <v>0</v>
      </c>
      <c r="L434" s="52"/>
      <c r="M434" s="56"/>
      <c r="N434" s="54">
        <f>SD!R433</f>
        <v>0</v>
      </c>
      <c r="O434" s="55">
        <f>SD!S433</f>
        <v>0</v>
      </c>
      <c r="P434" s="44">
        <f>SD!T433</f>
        <v>0</v>
      </c>
      <c r="Q434" s="55">
        <f>SD!V433</f>
        <v>0</v>
      </c>
      <c r="R434" s="55">
        <f>SD!W433</f>
        <v>0</v>
      </c>
      <c r="S434" s="55">
        <f>SD!AB433</f>
        <v>0</v>
      </c>
      <c r="T434" s="51">
        <f t="shared" si="12"/>
        <v>0</v>
      </c>
      <c r="U434" s="51">
        <f t="shared" si="13"/>
        <v>0</v>
      </c>
    </row>
    <row r="435" spans="1:21" customFormat="1">
      <c r="A435" s="51">
        <f>SD!C434</f>
        <v>0</v>
      </c>
      <c r="B435" s="46">
        <f>SD!A434</f>
        <v>0</v>
      </c>
      <c r="C435" s="46">
        <f>SD!B434</f>
        <v>0</v>
      </c>
      <c r="D435" s="46">
        <f>SD!C434</f>
        <v>0</v>
      </c>
      <c r="E435" s="42">
        <f>SD!D434</f>
        <v>0</v>
      </c>
      <c r="F435" s="43">
        <f>SD!E434</f>
        <v>0</v>
      </c>
      <c r="G435" s="43">
        <f>SD!F434</f>
        <v>0</v>
      </c>
      <c r="H435" s="43">
        <f>SD!G434</f>
        <v>0</v>
      </c>
      <c r="I435" s="43">
        <f>SD!H434</f>
        <v>0</v>
      </c>
      <c r="J435" s="43">
        <f>SD!I434</f>
        <v>0</v>
      </c>
      <c r="K435" s="43">
        <f>SD!O434</f>
        <v>0</v>
      </c>
      <c r="L435" s="52"/>
      <c r="M435" s="56"/>
      <c r="N435" s="54">
        <f>SD!R434</f>
        <v>0</v>
      </c>
      <c r="O435" s="55">
        <f>SD!S434</f>
        <v>0</v>
      </c>
      <c r="P435" s="44">
        <f>SD!T434</f>
        <v>0</v>
      </c>
      <c r="Q435" s="55">
        <f>SD!V434</f>
        <v>0</v>
      </c>
      <c r="R435" s="55">
        <f>SD!W434</f>
        <v>0</v>
      </c>
      <c r="S435" s="55">
        <f>SD!AB434</f>
        <v>0</v>
      </c>
      <c r="T435" s="51">
        <f t="shared" si="12"/>
        <v>0</v>
      </c>
      <c r="U435" s="51">
        <f t="shared" si="13"/>
        <v>0</v>
      </c>
    </row>
    <row r="436" spans="1:21" customFormat="1">
      <c r="A436" s="51">
        <f>SD!C435</f>
        <v>0</v>
      </c>
      <c r="B436" s="46">
        <f>SD!A435</f>
        <v>0</v>
      </c>
      <c r="C436" s="46">
        <f>SD!B435</f>
        <v>0</v>
      </c>
      <c r="D436" s="46">
        <f>SD!C435</f>
        <v>0</v>
      </c>
      <c r="E436" s="42">
        <f>SD!D435</f>
        <v>0</v>
      </c>
      <c r="F436" s="43">
        <f>SD!E435</f>
        <v>0</v>
      </c>
      <c r="G436" s="43">
        <f>SD!F435</f>
        <v>0</v>
      </c>
      <c r="H436" s="43">
        <f>SD!G435</f>
        <v>0</v>
      </c>
      <c r="I436" s="43">
        <f>SD!H435</f>
        <v>0</v>
      </c>
      <c r="J436" s="43">
        <f>SD!I435</f>
        <v>0</v>
      </c>
      <c r="K436" s="43">
        <f>SD!O435</f>
        <v>0</v>
      </c>
      <c r="L436" s="52"/>
      <c r="M436" s="56"/>
      <c r="N436" s="54">
        <f>SD!R435</f>
        <v>0</v>
      </c>
      <c r="O436" s="55">
        <f>SD!S435</f>
        <v>0</v>
      </c>
      <c r="P436" s="44">
        <f>SD!T435</f>
        <v>0</v>
      </c>
      <c r="Q436" s="55">
        <f>SD!V435</f>
        <v>0</v>
      </c>
      <c r="R436" s="55">
        <f>SD!W435</f>
        <v>0</v>
      </c>
      <c r="S436" s="55">
        <f>SD!AB435</f>
        <v>0</v>
      </c>
      <c r="T436" s="51">
        <f t="shared" si="12"/>
        <v>0</v>
      </c>
      <c r="U436" s="51">
        <f t="shared" si="13"/>
        <v>0</v>
      </c>
    </row>
    <row r="437" spans="1:21" customFormat="1">
      <c r="A437" s="51">
        <f>SD!C436</f>
        <v>0</v>
      </c>
      <c r="B437" s="46">
        <f>SD!A436</f>
        <v>0</v>
      </c>
      <c r="C437" s="46">
        <f>SD!B436</f>
        <v>0</v>
      </c>
      <c r="D437" s="46">
        <f>SD!C436</f>
        <v>0</v>
      </c>
      <c r="E437" s="42">
        <f>SD!D436</f>
        <v>0</v>
      </c>
      <c r="F437" s="43">
        <f>SD!E436</f>
        <v>0</v>
      </c>
      <c r="G437" s="43">
        <f>SD!F436</f>
        <v>0</v>
      </c>
      <c r="H437" s="43">
        <f>SD!G436</f>
        <v>0</v>
      </c>
      <c r="I437" s="43">
        <f>SD!H436</f>
        <v>0</v>
      </c>
      <c r="J437" s="43">
        <f>SD!I436</f>
        <v>0</v>
      </c>
      <c r="K437" s="43">
        <f>SD!O436</f>
        <v>0</v>
      </c>
      <c r="L437" s="52"/>
      <c r="M437" s="56"/>
      <c r="N437" s="54">
        <f>SD!R436</f>
        <v>0</v>
      </c>
      <c r="O437" s="55">
        <f>SD!S436</f>
        <v>0</v>
      </c>
      <c r="P437" s="44">
        <f>SD!T436</f>
        <v>0</v>
      </c>
      <c r="Q437" s="55">
        <f>SD!V436</f>
        <v>0</v>
      </c>
      <c r="R437" s="55">
        <f>SD!W436</f>
        <v>0</v>
      </c>
      <c r="S437" s="55">
        <f>SD!AB436</f>
        <v>0</v>
      </c>
      <c r="T437" s="51">
        <f t="shared" si="12"/>
        <v>0</v>
      </c>
      <c r="U437" s="51">
        <f t="shared" si="13"/>
        <v>0</v>
      </c>
    </row>
    <row r="438" spans="1:21" customFormat="1">
      <c r="A438" s="51">
        <f>SD!C437</f>
        <v>0</v>
      </c>
      <c r="B438" s="46">
        <f>SD!A437</f>
        <v>0</v>
      </c>
      <c r="C438" s="46">
        <f>SD!B437</f>
        <v>0</v>
      </c>
      <c r="D438" s="46">
        <f>SD!C437</f>
        <v>0</v>
      </c>
      <c r="E438" s="42">
        <f>SD!D437</f>
        <v>0</v>
      </c>
      <c r="F438" s="43">
        <f>SD!E437</f>
        <v>0</v>
      </c>
      <c r="G438" s="43">
        <f>SD!F437</f>
        <v>0</v>
      </c>
      <c r="H438" s="43">
        <f>SD!G437</f>
        <v>0</v>
      </c>
      <c r="I438" s="43">
        <f>SD!H437</f>
        <v>0</v>
      </c>
      <c r="J438" s="43">
        <f>SD!I437</f>
        <v>0</v>
      </c>
      <c r="K438" s="43">
        <f>SD!O437</f>
        <v>0</v>
      </c>
      <c r="L438" s="52"/>
      <c r="M438" s="56"/>
      <c r="N438" s="54">
        <f>SD!R437</f>
        <v>0</v>
      </c>
      <c r="O438" s="55">
        <f>SD!S437</f>
        <v>0</v>
      </c>
      <c r="P438" s="44">
        <f>SD!T437</f>
        <v>0</v>
      </c>
      <c r="Q438" s="55">
        <f>SD!V437</f>
        <v>0</v>
      </c>
      <c r="R438" s="55">
        <f>SD!W437</f>
        <v>0</v>
      </c>
      <c r="S438" s="55">
        <f>SD!AB437</f>
        <v>0</v>
      </c>
      <c r="T438" s="51">
        <f t="shared" si="12"/>
        <v>0</v>
      </c>
      <c r="U438" s="51">
        <f t="shared" si="13"/>
        <v>0</v>
      </c>
    </row>
    <row r="439" spans="1:21" customFormat="1">
      <c r="A439" s="51">
        <f>SD!C438</f>
        <v>0</v>
      </c>
      <c r="B439" s="46">
        <f>SD!A438</f>
        <v>0</v>
      </c>
      <c r="C439" s="46">
        <f>SD!B438</f>
        <v>0</v>
      </c>
      <c r="D439" s="46">
        <f>SD!C438</f>
        <v>0</v>
      </c>
      <c r="E439" s="42">
        <f>SD!D438</f>
        <v>0</v>
      </c>
      <c r="F439" s="43">
        <f>SD!E438</f>
        <v>0</v>
      </c>
      <c r="G439" s="43">
        <f>SD!F438</f>
        <v>0</v>
      </c>
      <c r="H439" s="43">
        <f>SD!G438</f>
        <v>0</v>
      </c>
      <c r="I439" s="43">
        <f>SD!H438</f>
        <v>0</v>
      </c>
      <c r="J439" s="43">
        <f>SD!I438</f>
        <v>0</v>
      </c>
      <c r="K439" s="43">
        <f>SD!O438</f>
        <v>0</v>
      </c>
      <c r="L439" s="52"/>
      <c r="M439" s="56"/>
      <c r="N439" s="54">
        <f>SD!R438</f>
        <v>0</v>
      </c>
      <c r="O439" s="55">
        <f>SD!S438</f>
        <v>0</v>
      </c>
      <c r="P439" s="44">
        <f>SD!T438</f>
        <v>0</v>
      </c>
      <c r="Q439" s="55">
        <f>SD!V438</f>
        <v>0</v>
      </c>
      <c r="R439" s="55">
        <f>SD!W438</f>
        <v>0</v>
      </c>
      <c r="S439" s="55">
        <f>SD!AB438</f>
        <v>0</v>
      </c>
      <c r="T439" s="51">
        <f t="shared" si="12"/>
        <v>0</v>
      </c>
      <c r="U439" s="51">
        <f t="shared" si="13"/>
        <v>0</v>
      </c>
    </row>
    <row r="440" spans="1:21" customFormat="1">
      <c r="A440" s="51">
        <f>SD!C439</f>
        <v>0</v>
      </c>
      <c r="B440" s="46">
        <f>SD!A439</f>
        <v>0</v>
      </c>
      <c r="C440" s="46">
        <f>SD!B439</f>
        <v>0</v>
      </c>
      <c r="D440" s="46">
        <f>SD!C439</f>
        <v>0</v>
      </c>
      <c r="E440" s="42">
        <f>SD!D439</f>
        <v>0</v>
      </c>
      <c r="F440" s="43">
        <f>SD!E439</f>
        <v>0</v>
      </c>
      <c r="G440" s="43">
        <f>SD!F439</f>
        <v>0</v>
      </c>
      <c r="H440" s="43">
        <f>SD!G439</f>
        <v>0</v>
      </c>
      <c r="I440" s="43">
        <f>SD!H439</f>
        <v>0</v>
      </c>
      <c r="J440" s="43">
        <f>SD!I439</f>
        <v>0</v>
      </c>
      <c r="K440" s="43">
        <f>SD!O439</f>
        <v>0</v>
      </c>
      <c r="L440" s="52"/>
      <c r="M440" s="56"/>
      <c r="N440" s="54">
        <f>SD!R439</f>
        <v>0</v>
      </c>
      <c r="O440" s="55">
        <f>SD!S439</f>
        <v>0</v>
      </c>
      <c r="P440" s="44">
        <f>SD!T439</f>
        <v>0</v>
      </c>
      <c r="Q440" s="55">
        <f>SD!V439</f>
        <v>0</v>
      </c>
      <c r="R440" s="55">
        <f>SD!W439</f>
        <v>0</v>
      </c>
      <c r="S440" s="55">
        <f>SD!AB439</f>
        <v>0</v>
      </c>
      <c r="T440" s="51">
        <f t="shared" si="12"/>
        <v>0</v>
      </c>
      <c r="U440" s="51">
        <f t="shared" si="13"/>
        <v>0</v>
      </c>
    </row>
    <row r="441" spans="1:21" customFormat="1">
      <c r="A441" s="51">
        <f>SD!C440</f>
        <v>0</v>
      </c>
      <c r="B441" s="46">
        <f>SD!A440</f>
        <v>0</v>
      </c>
      <c r="C441" s="46">
        <f>SD!B440</f>
        <v>0</v>
      </c>
      <c r="D441" s="46">
        <f>SD!C440</f>
        <v>0</v>
      </c>
      <c r="E441" s="42">
        <f>SD!D440</f>
        <v>0</v>
      </c>
      <c r="F441" s="43">
        <f>SD!E440</f>
        <v>0</v>
      </c>
      <c r="G441" s="43">
        <f>SD!F440</f>
        <v>0</v>
      </c>
      <c r="H441" s="43">
        <f>SD!G440</f>
        <v>0</v>
      </c>
      <c r="I441" s="43">
        <f>SD!H440</f>
        <v>0</v>
      </c>
      <c r="J441" s="43">
        <f>SD!I440</f>
        <v>0</v>
      </c>
      <c r="K441" s="43">
        <f>SD!O440</f>
        <v>0</v>
      </c>
      <c r="L441" s="52"/>
      <c r="M441" s="56"/>
      <c r="N441" s="54">
        <f>SD!R440</f>
        <v>0</v>
      </c>
      <c r="O441" s="55">
        <f>SD!S440</f>
        <v>0</v>
      </c>
      <c r="P441" s="44">
        <f>SD!T440</f>
        <v>0</v>
      </c>
      <c r="Q441" s="55">
        <f>SD!V440</f>
        <v>0</v>
      </c>
      <c r="R441" s="55">
        <f>SD!W440</f>
        <v>0</v>
      </c>
      <c r="S441" s="55">
        <f>SD!AB440</f>
        <v>0</v>
      </c>
      <c r="T441" s="51">
        <f t="shared" si="12"/>
        <v>0</v>
      </c>
      <c r="U441" s="51">
        <f t="shared" si="13"/>
        <v>0</v>
      </c>
    </row>
    <row r="442" spans="1:21" customFormat="1">
      <c r="A442" s="51">
        <f>SD!C441</f>
        <v>0</v>
      </c>
      <c r="B442" s="46">
        <f>SD!A441</f>
        <v>0</v>
      </c>
      <c r="C442" s="46">
        <f>SD!B441</f>
        <v>0</v>
      </c>
      <c r="D442" s="46">
        <f>SD!C441</f>
        <v>0</v>
      </c>
      <c r="E442" s="42">
        <f>SD!D441</f>
        <v>0</v>
      </c>
      <c r="F442" s="43">
        <f>SD!E441</f>
        <v>0</v>
      </c>
      <c r="G442" s="43">
        <f>SD!F441</f>
        <v>0</v>
      </c>
      <c r="H442" s="43">
        <f>SD!G441</f>
        <v>0</v>
      </c>
      <c r="I442" s="43">
        <f>SD!H441</f>
        <v>0</v>
      </c>
      <c r="J442" s="43">
        <f>SD!I441</f>
        <v>0</v>
      </c>
      <c r="K442" s="43">
        <f>SD!O441</f>
        <v>0</v>
      </c>
      <c r="L442" s="52"/>
      <c r="M442" s="56"/>
      <c r="N442" s="54">
        <f>SD!R441</f>
        <v>0</v>
      </c>
      <c r="O442" s="55">
        <f>SD!S441</f>
        <v>0</v>
      </c>
      <c r="P442" s="44">
        <f>SD!T441</f>
        <v>0</v>
      </c>
      <c r="Q442" s="55">
        <f>SD!V441</f>
        <v>0</v>
      </c>
      <c r="R442" s="55">
        <f>SD!W441</f>
        <v>0</v>
      </c>
      <c r="S442" s="55">
        <f>SD!AB441</f>
        <v>0</v>
      </c>
      <c r="T442" s="51">
        <f t="shared" si="12"/>
        <v>0</v>
      </c>
      <c r="U442" s="51">
        <f t="shared" si="13"/>
        <v>0</v>
      </c>
    </row>
    <row r="443" spans="1:21" customFormat="1">
      <c r="A443" s="51">
        <f>SD!C442</f>
        <v>0</v>
      </c>
      <c r="B443" s="46">
        <f>SD!A442</f>
        <v>0</v>
      </c>
      <c r="C443" s="46">
        <f>SD!B442</f>
        <v>0</v>
      </c>
      <c r="D443" s="46">
        <f>SD!C442</f>
        <v>0</v>
      </c>
      <c r="E443" s="42">
        <f>SD!D442</f>
        <v>0</v>
      </c>
      <c r="F443" s="43">
        <f>SD!E442</f>
        <v>0</v>
      </c>
      <c r="G443" s="43">
        <f>SD!F442</f>
        <v>0</v>
      </c>
      <c r="H443" s="43">
        <f>SD!G442</f>
        <v>0</v>
      </c>
      <c r="I443" s="43">
        <f>SD!H442</f>
        <v>0</v>
      </c>
      <c r="J443" s="43">
        <f>SD!I442</f>
        <v>0</v>
      </c>
      <c r="K443" s="43">
        <f>SD!O442</f>
        <v>0</v>
      </c>
      <c r="L443" s="52"/>
      <c r="M443" s="56"/>
      <c r="N443" s="54">
        <f>SD!R442</f>
        <v>0</v>
      </c>
      <c r="O443" s="55">
        <f>SD!S442</f>
        <v>0</v>
      </c>
      <c r="P443" s="44">
        <f>SD!T442</f>
        <v>0</v>
      </c>
      <c r="Q443" s="55">
        <f>SD!V442</f>
        <v>0</v>
      </c>
      <c r="R443" s="55">
        <f>SD!W442</f>
        <v>0</v>
      </c>
      <c r="S443" s="55">
        <f>SD!AB442</f>
        <v>0</v>
      </c>
      <c r="T443" s="51">
        <f t="shared" si="12"/>
        <v>0</v>
      </c>
      <c r="U443" s="51">
        <f t="shared" si="13"/>
        <v>0</v>
      </c>
    </row>
    <row r="444" spans="1:21" customFormat="1">
      <c r="A444" s="51">
        <f>SD!C443</f>
        <v>0</v>
      </c>
      <c r="B444" s="46">
        <f>SD!A443</f>
        <v>0</v>
      </c>
      <c r="C444" s="46">
        <f>SD!B443</f>
        <v>0</v>
      </c>
      <c r="D444" s="46">
        <f>SD!C443</f>
        <v>0</v>
      </c>
      <c r="E444" s="42">
        <f>SD!D443</f>
        <v>0</v>
      </c>
      <c r="F444" s="43">
        <f>SD!E443</f>
        <v>0</v>
      </c>
      <c r="G444" s="43">
        <f>SD!F443</f>
        <v>0</v>
      </c>
      <c r="H444" s="43">
        <f>SD!G443</f>
        <v>0</v>
      </c>
      <c r="I444" s="43">
        <f>SD!H443</f>
        <v>0</v>
      </c>
      <c r="J444" s="43">
        <f>SD!I443</f>
        <v>0</v>
      </c>
      <c r="K444" s="43">
        <f>SD!O443</f>
        <v>0</v>
      </c>
      <c r="L444" s="52"/>
      <c r="M444" s="56"/>
      <c r="N444" s="54">
        <f>SD!R443</f>
        <v>0</v>
      </c>
      <c r="O444" s="55">
        <f>SD!S443</f>
        <v>0</v>
      </c>
      <c r="P444" s="44">
        <f>SD!T443</f>
        <v>0</v>
      </c>
      <c r="Q444" s="55">
        <f>SD!V443</f>
        <v>0</v>
      </c>
      <c r="R444" s="55">
        <f>SD!W443</f>
        <v>0</v>
      </c>
      <c r="S444" s="55">
        <f>SD!AB443</f>
        <v>0</v>
      </c>
      <c r="T444" s="51">
        <f t="shared" si="12"/>
        <v>0</v>
      </c>
      <c r="U444" s="51">
        <f t="shared" si="13"/>
        <v>0</v>
      </c>
    </row>
    <row r="445" spans="1:21" customFormat="1">
      <c r="A445" s="51">
        <f>SD!C444</f>
        <v>0</v>
      </c>
      <c r="B445" s="46">
        <f>SD!A444</f>
        <v>0</v>
      </c>
      <c r="C445" s="46">
        <f>SD!B444</f>
        <v>0</v>
      </c>
      <c r="D445" s="46">
        <f>SD!C444</f>
        <v>0</v>
      </c>
      <c r="E445" s="42">
        <f>SD!D444</f>
        <v>0</v>
      </c>
      <c r="F445" s="43">
        <f>SD!E444</f>
        <v>0</v>
      </c>
      <c r="G445" s="43">
        <f>SD!F444</f>
        <v>0</v>
      </c>
      <c r="H445" s="43">
        <f>SD!G444</f>
        <v>0</v>
      </c>
      <c r="I445" s="43">
        <f>SD!H444</f>
        <v>0</v>
      </c>
      <c r="J445" s="43">
        <f>SD!I444</f>
        <v>0</v>
      </c>
      <c r="K445" s="43">
        <f>SD!O444</f>
        <v>0</v>
      </c>
      <c r="L445" s="52"/>
      <c r="M445" s="56"/>
      <c r="N445" s="54">
        <f>SD!R444</f>
        <v>0</v>
      </c>
      <c r="O445" s="55">
        <f>SD!S444</f>
        <v>0</v>
      </c>
      <c r="P445" s="44">
        <f>SD!T444</f>
        <v>0</v>
      </c>
      <c r="Q445" s="55">
        <f>SD!V444</f>
        <v>0</v>
      </c>
      <c r="R445" s="55">
        <f>SD!W444</f>
        <v>0</v>
      </c>
      <c r="S445" s="55">
        <f>SD!AB444</f>
        <v>0</v>
      </c>
      <c r="T445" s="51">
        <f t="shared" si="12"/>
        <v>0</v>
      </c>
      <c r="U445" s="51">
        <f t="shared" si="13"/>
        <v>0</v>
      </c>
    </row>
    <row r="446" spans="1:21" customFormat="1">
      <c r="A446" s="51">
        <f>SD!C445</f>
        <v>0</v>
      </c>
      <c r="B446" s="46">
        <f>SD!A445</f>
        <v>0</v>
      </c>
      <c r="C446" s="46">
        <f>SD!B445</f>
        <v>0</v>
      </c>
      <c r="D446" s="46">
        <f>SD!C445</f>
        <v>0</v>
      </c>
      <c r="E446" s="42">
        <f>SD!D445</f>
        <v>0</v>
      </c>
      <c r="F446" s="43">
        <f>SD!E445</f>
        <v>0</v>
      </c>
      <c r="G446" s="43">
        <f>SD!F445</f>
        <v>0</v>
      </c>
      <c r="H446" s="43">
        <f>SD!G445</f>
        <v>0</v>
      </c>
      <c r="I446" s="43">
        <f>SD!H445</f>
        <v>0</v>
      </c>
      <c r="J446" s="43">
        <f>SD!I445</f>
        <v>0</v>
      </c>
      <c r="K446" s="43">
        <f>SD!O445</f>
        <v>0</v>
      </c>
      <c r="L446" s="52"/>
      <c r="M446" s="56"/>
      <c r="N446" s="54">
        <f>SD!R445</f>
        <v>0</v>
      </c>
      <c r="O446" s="55">
        <f>SD!S445</f>
        <v>0</v>
      </c>
      <c r="P446" s="44">
        <f>SD!T445</f>
        <v>0</v>
      </c>
      <c r="Q446" s="55">
        <f>SD!V445</f>
        <v>0</v>
      </c>
      <c r="R446" s="55">
        <f>SD!W445</f>
        <v>0</v>
      </c>
      <c r="S446" s="55">
        <f>SD!AB445</f>
        <v>0</v>
      </c>
      <c r="T446" s="51">
        <f t="shared" si="12"/>
        <v>0</v>
      </c>
      <c r="U446" s="51">
        <f t="shared" si="13"/>
        <v>0</v>
      </c>
    </row>
    <row r="447" spans="1:21" customFormat="1">
      <c r="A447" s="51">
        <f>SD!C446</f>
        <v>0</v>
      </c>
      <c r="B447" s="46">
        <f>SD!A446</f>
        <v>0</v>
      </c>
      <c r="C447" s="46">
        <f>SD!B446</f>
        <v>0</v>
      </c>
      <c r="D447" s="46">
        <f>SD!C446</f>
        <v>0</v>
      </c>
      <c r="E447" s="42">
        <f>SD!D446</f>
        <v>0</v>
      </c>
      <c r="F447" s="43">
        <f>SD!E446</f>
        <v>0</v>
      </c>
      <c r="G447" s="43">
        <f>SD!F446</f>
        <v>0</v>
      </c>
      <c r="H447" s="43">
        <f>SD!G446</f>
        <v>0</v>
      </c>
      <c r="I447" s="43">
        <f>SD!H446</f>
        <v>0</v>
      </c>
      <c r="J447" s="43">
        <f>SD!I446</f>
        <v>0</v>
      </c>
      <c r="K447" s="43">
        <f>SD!O446</f>
        <v>0</v>
      </c>
      <c r="L447" s="52"/>
      <c r="M447" s="56"/>
      <c r="N447" s="54">
        <f>SD!R446</f>
        <v>0</v>
      </c>
      <c r="O447" s="55">
        <f>SD!S446</f>
        <v>0</v>
      </c>
      <c r="P447" s="44">
        <f>SD!T446</f>
        <v>0</v>
      </c>
      <c r="Q447" s="55">
        <f>SD!V446</f>
        <v>0</v>
      </c>
      <c r="R447" s="55">
        <f>SD!W446</f>
        <v>0</v>
      </c>
      <c r="S447" s="55">
        <f>SD!AB446</f>
        <v>0</v>
      </c>
      <c r="T447" s="51">
        <f t="shared" si="12"/>
        <v>0</v>
      </c>
      <c r="U447" s="51">
        <f t="shared" si="13"/>
        <v>0</v>
      </c>
    </row>
    <row r="448" spans="1:21" customFormat="1">
      <c r="A448" s="51">
        <f>SD!C447</f>
        <v>0</v>
      </c>
      <c r="B448" s="46">
        <f>SD!A447</f>
        <v>0</v>
      </c>
      <c r="C448" s="46">
        <f>SD!B447</f>
        <v>0</v>
      </c>
      <c r="D448" s="46">
        <f>SD!C447</f>
        <v>0</v>
      </c>
      <c r="E448" s="42">
        <f>SD!D447</f>
        <v>0</v>
      </c>
      <c r="F448" s="43">
        <f>SD!E447</f>
        <v>0</v>
      </c>
      <c r="G448" s="43">
        <f>SD!F447</f>
        <v>0</v>
      </c>
      <c r="H448" s="43">
        <f>SD!G447</f>
        <v>0</v>
      </c>
      <c r="I448" s="43">
        <f>SD!H447</f>
        <v>0</v>
      </c>
      <c r="J448" s="43">
        <f>SD!I447</f>
        <v>0</v>
      </c>
      <c r="K448" s="43">
        <f>SD!O447</f>
        <v>0</v>
      </c>
      <c r="L448" s="52"/>
      <c r="M448" s="56"/>
      <c r="N448" s="54">
        <f>SD!R447</f>
        <v>0</v>
      </c>
      <c r="O448" s="55">
        <f>SD!S447</f>
        <v>0</v>
      </c>
      <c r="P448" s="44">
        <f>SD!T447</f>
        <v>0</v>
      </c>
      <c r="Q448" s="55">
        <f>SD!V447</f>
        <v>0</v>
      </c>
      <c r="R448" s="55">
        <f>SD!W447</f>
        <v>0</v>
      </c>
      <c r="S448" s="55">
        <f>SD!AB447</f>
        <v>0</v>
      </c>
      <c r="T448" s="51">
        <f t="shared" si="12"/>
        <v>0</v>
      </c>
      <c r="U448" s="51">
        <f t="shared" si="13"/>
        <v>0</v>
      </c>
    </row>
    <row r="449" spans="1:21" customFormat="1">
      <c r="A449" s="51">
        <f>SD!C448</f>
        <v>0</v>
      </c>
      <c r="B449" s="46">
        <f>SD!A448</f>
        <v>0</v>
      </c>
      <c r="C449" s="46">
        <f>SD!B448</f>
        <v>0</v>
      </c>
      <c r="D449" s="46">
        <f>SD!C448</f>
        <v>0</v>
      </c>
      <c r="E449" s="42">
        <f>SD!D448</f>
        <v>0</v>
      </c>
      <c r="F449" s="43">
        <f>SD!E448</f>
        <v>0</v>
      </c>
      <c r="G449" s="43">
        <f>SD!F448</f>
        <v>0</v>
      </c>
      <c r="H449" s="43">
        <f>SD!G448</f>
        <v>0</v>
      </c>
      <c r="I449" s="43">
        <f>SD!H448</f>
        <v>0</v>
      </c>
      <c r="J449" s="43">
        <f>SD!I448</f>
        <v>0</v>
      </c>
      <c r="K449" s="43">
        <f>SD!O448</f>
        <v>0</v>
      </c>
      <c r="L449" s="52"/>
      <c r="M449" s="56"/>
      <c r="N449" s="54">
        <f>SD!R448</f>
        <v>0</v>
      </c>
      <c r="O449" s="55">
        <f>SD!S448</f>
        <v>0</v>
      </c>
      <c r="P449" s="44">
        <f>SD!T448</f>
        <v>0</v>
      </c>
      <c r="Q449" s="55">
        <f>SD!V448</f>
        <v>0</v>
      </c>
      <c r="R449" s="55">
        <f>SD!W448</f>
        <v>0</v>
      </c>
      <c r="S449" s="55">
        <f>SD!AB448</f>
        <v>0</v>
      </c>
      <c r="T449" s="51">
        <f t="shared" si="12"/>
        <v>0</v>
      </c>
      <c r="U449" s="51">
        <f t="shared" si="13"/>
        <v>0</v>
      </c>
    </row>
    <row r="450" spans="1:21" customFormat="1">
      <c r="A450" s="51">
        <f>SD!C449</f>
        <v>0</v>
      </c>
      <c r="B450" s="46">
        <f>SD!A449</f>
        <v>0</v>
      </c>
      <c r="C450" s="46">
        <f>SD!B449</f>
        <v>0</v>
      </c>
      <c r="D450" s="46">
        <f>SD!C449</f>
        <v>0</v>
      </c>
      <c r="E450" s="42">
        <f>SD!D449</f>
        <v>0</v>
      </c>
      <c r="F450" s="43">
        <f>SD!E449</f>
        <v>0</v>
      </c>
      <c r="G450" s="43">
        <f>SD!F449</f>
        <v>0</v>
      </c>
      <c r="H450" s="43">
        <f>SD!G449</f>
        <v>0</v>
      </c>
      <c r="I450" s="43">
        <f>SD!H449</f>
        <v>0</v>
      </c>
      <c r="J450" s="43">
        <f>SD!I449</f>
        <v>0</v>
      </c>
      <c r="K450" s="43">
        <f>SD!O449</f>
        <v>0</v>
      </c>
      <c r="L450" s="52"/>
      <c r="M450" s="56"/>
      <c r="N450" s="54">
        <f>SD!R449</f>
        <v>0</v>
      </c>
      <c r="O450" s="55">
        <f>SD!S449</f>
        <v>0</v>
      </c>
      <c r="P450" s="44">
        <f>SD!T449</f>
        <v>0</v>
      </c>
      <c r="Q450" s="55">
        <f>SD!V449</f>
        <v>0</v>
      </c>
      <c r="R450" s="55">
        <f>SD!W449</f>
        <v>0</v>
      </c>
      <c r="S450" s="55">
        <f>SD!AB449</f>
        <v>0</v>
      </c>
      <c r="T450" s="51">
        <f t="shared" si="12"/>
        <v>0</v>
      </c>
      <c r="U450" s="51">
        <f t="shared" si="13"/>
        <v>0</v>
      </c>
    </row>
    <row r="451" spans="1:21" customFormat="1">
      <c r="A451" s="51">
        <f>SD!C450</f>
        <v>0</v>
      </c>
      <c r="B451" s="46">
        <f>SD!A450</f>
        <v>0</v>
      </c>
      <c r="C451" s="46">
        <f>SD!B450</f>
        <v>0</v>
      </c>
      <c r="D451" s="46">
        <f>SD!C450</f>
        <v>0</v>
      </c>
      <c r="E451" s="42">
        <f>SD!D450</f>
        <v>0</v>
      </c>
      <c r="F451" s="43">
        <f>SD!E450</f>
        <v>0</v>
      </c>
      <c r="G451" s="43">
        <f>SD!F450</f>
        <v>0</v>
      </c>
      <c r="H451" s="43">
        <f>SD!G450</f>
        <v>0</v>
      </c>
      <c r="I451" s="43">
        <f>SD!H450</f>
        <v>0</v>
      </c>
      <c r="J451" s="43">
        <f>SD!I450</f>
        <v>0</v>
      </c>
      <c r="K451" s="43">
        <f>SD!O450</f>
        <v>0</v>
      </c>
      <c r="L451" s="52"/>
      <c r="M451" s="56"/>
      <c r="N451" s="54">
        <f>SD!R450</f>
        <v>0</v>
      </c>
      <c r="O451" s="55">
        <f>SD!S450</f>
        <v>0</v>
      </c>
      <c r="P451" s="44">
        <f>SD!T450</f>
        <v>0</v>
      </c>
      <c r="Q451" s="55">
        <f>SD!V450</f>
        <v>0</v>
      </c>
      <c r="R451" s="55">
        <f>SD!W450</f>
        <v>0</v>
      </c>
      <c r="S451" s="55">
        <f>SD!AB450</f>
        <v>0</v>
      </c>
      <c r="T451" s="51">
        <f t="shared" si="12"/>
        <v>0</v>
      </c>
      <c r="U451" s="51">
        <f t="shared" si="13"/>
        <v>0</v>
      </c>
    </row>
    <row r="452" spans="1:21" customFormat="1">
      <c r="A452" s="51">
        <f>SD!C451</f>
        <v>0</v>
      </c>
      <c r="B452" s="46">
        <f>SD!A451</f>
        <v>0</v>
      </c>
      <c r="C452" s="46">
        <f>SD!B451</f>
        <v>0</v>
      </c>
      <c r="D452" s="46">
        <f>SD!C451</f>
        <v>0</v>
      </c>
      <c r="E452" s="42">
        <f>SD!D451</f>
        <v>0</v>
      </c>
      <c r="F452" s="43">
        <f>SD!E451</f>
        <v>0</v>
      </c>
      <c r="G452" s="43">
        <f>SD!F451</f>
        <v>0</v>
      </c>
      <c r="H452" s="43">
        <f>SD!G451</f>
        <v>0</v>
      </c>
      <c r="I452" s="43">
        <f>SD!H451</f>
        <v>0</v>
      </c>
      <c r="J452" s="43">
        <f>SD!I451</f>
        <v>0</v>
      </c>
      <c r="K452" s="43">
        <f>SD!O451</f>
        <v>0</v>
      </c>
      <c r="L452" s="52"/>
      <c r="M452" s="56"/>
      <c r="N452" s="54">
        <f>SD!R451</f>
        <v>0</v>
      </c>
      <c r="O452" s="55">
        <f>SD!S451</f>
        <v>0</v>
      </c>
      <c r="P452" s="44">
        <f>SD!T451</f>
        <v>0</v>
      </c>
      <c r="Q452" s="55">
        <f>SD!V451</f>
        <v>0</v>
      </c>
      <c r="R452" s="55">
        <f>SD!W451</f>
        <v>0</v>
      </c>
      <c r="S452" s="55">
        <f>SD!AB451</f>
        <v>0</v>
      </c>
      <c r="T452" s="51">
        <f t="shared" ref="T452:T515" si="14">B452</f>
        <v>0</v>
      </c>
      <c r="U452" s="51">
        <f t="shared" ref="U452:U515" si="15">C452</f>
        <v>0</v>
      </c>
    </row>
    <row r="453" spans="1:21" customFormat="1">
      <c r="A453" s="51">
        <f>SD!C452</f>
        <v>0</v>
      </c>
      <c r="B453" s="46">
        <f>SD!A452</f>
        <v>0</v>
      </c>
      <c r="C453" s="46">
        <f>SD!B452</f>
        <v>0</v>
      </c>
      <c r="D453" s="46">
        <f>SD!C452</f>
        <v>0</v>
      </c>
      <c r="E453" s="42">
        <f>SD!D452</f>
        <v>0</v>
      </c>
      <c r="F453" s="43">
        <f>SD!E452</f>
        <v>0</v>
      </c>
      <c r="G453" s="43">
        <f>SD!F452</f>
        <v>0</v>
      </c>
      <c r="H453" s="43">
        <f>SD!G452</f>
        <v>0</v>
      </c>
      <c r="I453" s="43">
        <f>SD!H452</f>
        <v>0</v>
      </c>
      <c r="J453" s="43">
        <f>SD!I452</f>
        <v>0</v>
      </c>
      <c r="K453" s="43">
        <f>SD!O452</f>
        <v>0</v>
      </c>
      <c r="L453" s="52"/>
      <c r="M453" s="56"/>
      <c r="N453" s="54">
        <f>SD!R452</f>
        <v>0</v>
      </c>
      <c r="O453" s="55">
        <f>SD!S452</f>
        <v>0</v>
      </c>
      <c r="P453" s="44">
        <f>SD!T452</f>
        <v>0</v>
      </c>
      <c r="Q453" s="55">
        <f>SD!V452</f>
        <v>0</v>
      </c>
      <c r="R453" s="55">
        <f>SD!W452</f>
        <v>0</v>
      </c>
      <c r="S453" s="55">
        <f>SD!AB452</f>
        <v>0</v>
      </c>
      <c r="T453" s="51">
        <f t="shared" si="14"/>
        <v>0</v>
      </c>
      <c r="U453" s="51">
        <f t="shared" si="15"/>
        <v>0</v>
      </c>
    </row>
    <row r="454" spans="1:21" customFormat="1">
      <c r="A454" s="51">
        <f>SD!C453</f>
        <v>0</v>
      </c>
      <c r="B454" s="46">
        <f>SD!A453</f>
        <v>0</v>
      </c>
      <c r="C454" s="46">
        <f>SD!B453</f>
        <v>0</v>
      </c>
      <c r="D454" s="46">
        <f>SD!C453</f>
        <v>0</v>
      </c>
      <c r="E454" s="42">
        <f>SD!D453</f>
        <v>0</v>
      </c>
      <c r="F454" s="43">
        <f>SD!E453</f>
        <v>0</v>
      </c>
      <c r="G454" s="43">
        <f>SD!F453</f>
        <v>0</v>
      </c>
      <c r="H454" s="43">
        <f>SD!G453</f>
        <v>0</v>
      </c>
      <c r="I454" s="43">
        <f>SD!H453</f>
        <v>0</v>
      </c>
      <c r="J454" s="43">
        <f>SD!I453</f>
        <v>0</v>
      </c>
      <c r="K454" s="43">
        <f>SD!O453</f>
        <v>0</v>
      </c>
      <c r="L454" s="52"/>
      <c r="M454" s="56"/>
      <c r="N454" s="54">
        <f>SD!R453</f>
        <v>0</v>
      </c>
      <c r="O454" s="55">
        <f>SD!S453</f>
        <v>0</v>
      </c>
      <c r="P454" s="44">
        <f>SD!T453</f>
        <v>0</v>
      </c>
      <c r="Q454" s="55">
        <f>SD!V453</f>
        <v>0</v>
      </c>
      <c r="R454" s="55">
        <f>SD!W453</f>
        <v>0</v>
      </c>
      <c r="S454" s="55">
        <f>SD!AB453</f>
        <v>0</v>
      </c>
      <c r="T454" s="51">
        <f t="shared" si="14"/>
        <v>0</v>
      </c>
      <c r="U454" s="51">
        <f t="shared" si="15"/>
        <v>0</v>
      </c>
    </row>
    <row r="455" spans="1:21" customFormat="1">
      <c r="A455" s="51">
        <f>SD!C454</f>
        <v>0</v>
      </c>
      <c r="B455" s="46">
        <f>SD!A454</f>
        <v>0</v>
      </c>
      <c r="C455" s="46">
        <f>SD!B454</f>
        <v>0</v>
      </c>
      <c r="D455" s="46">
        <f>SD!C454</f>
        <v>0</v>
      </c>
      <c r="E455" s="42">
        <f>SD!D454</f>
        <v>0</v>
      </c>
      <c r="F455" s="43">
        <f>SD!E454</f>
        <v>0</v>
      </c>
      <c r="G455" s="43">
        <f>SD!F454</f>
        <v>0</v>
      </c>
      <c r="H455" s="43">
        <f>SD!G454</f>
        <v>0</v>
      </c>
      <c r="I455" s="43">
        <f>SD!H454</f>
        <v>0</v>
      </c>
      <c r="J455" s="43">
        <f>SD!I454</f>
        <v>0</v>
      </c>
      <c r="K455" s="43">
        <f>SD!O454</f>
        <v>0</v>
      </c>
      <c r="L455" s="52"/>
      <c r="M455" s="56"/>
      <c r="N455" s="54">
        <f>SD!R454</f>
        <v>0</v>
      </c>
      <c r="O455" s="55">
        <f>SD!S454</f>
        <v>0</v>
      </c>
      <c r="P455" s="44">
        <f>SD!T454</f>
        <v>0</v>
      </c>
      <c r="Q455" s="55">
        <f>SD!V454</f>
        <v>0</v>
      </c>
      <c r="R455" s="55">
        <f>SD!W454</f>
        <v>0</v>
      </c>
      <c r="S455" s="55">
        <f>SD!AB454</f>
        <v>0</v>
      </c>
      <c r="T455" s="51">
        <f t="shared" si="14"/>
        <v>0</v>
      </c>
      <c r="U455" s="51">
        <f t="shared" si="15"/>
        <v>0</v>
      </c>
    </row>
    <row r="456" spans="1:21" customFormat="1">
      <c r="A456" s="51">
        <f>SD!C455</f>
        <v>0</v>
      </c>
      <c r="B456" s="46">
        <f>SD!A455</f>
        <v>0</v>
      </c>
      <c r="C456" s="46">
        <f>SD!B455</f>
        <v>0</v>
      </c>
      <c r="D456" s="46">
        <f>SD!C455</f>
        <v>0</v>
      </c>
      <c r="E456" s="42">
        <f>SD!D455</f>
        <v>0</v>
      </c>
      <c r="F456" s="43">
        <f>SD!E455</f>
        <v>0</v>
      </c>
      <c r="G456" s="43">
        <f>SD!F455</f>
        <v>0</v>
      </c>
      <c r="H456" s="43">
        <f>SD!G455</f>
        <v>0</v>
      </c>
      <c r="I456" s="43">
        <f>SD!H455</f>
        <v>0</v>
      </c>
      <c r="J456" s="43">
        <f>SD!I455</f>
        <v>0</v>
      </c>
      <c r="K456" s="43">
        <f>SD!O455</f>
        <v>0</v>
      </c>
      <c r="L456" s="52"/>
      <c r="M456" s="56"/>
      <c r="N456" s="54">
        <f>SD!R455</f>
        <v>0</v>
      </c>
      <c r="O456" s="55">
        <f>SD!S455</f>
        <v>0</v>
      </c>
      <c r="P456" s="44">
        <f>SD!T455</f>
        <v>0</v>
      </c>
      <c r="Q456" s="55">
        <f>SD!V455</f>
        <v>0</v>
      </c>
      <c r="R456" s="55">
        <f>SD!W455</f>
        <v>0</v>
      </c>
      <c r="S456" s="55">
        <f>SD!AB455</f>
        <v>0</v>
      </c>
      <c r="T456" s="51">
        <f t="shared" si="14"/>
        <v>0</v>
      </c>
      <c r="U456" s="51">
        <f t="shared" si="15"/>
        <v>0</v>
      </c>
    </row>
    <row r="457" spans="1:21" customFormat="1">
      <c r="A457" s="51">
        <f>SD!C456</f>
        <v>0</v>
      </c>
      <c r="B457" s="46">
        <f>SD!A456</f>
        <v>0</v>
      </c>
      <c r="C457" s="46">
        <f>SD!B456</f>
        <v>0</v>
      </c>
      <c r="D457" s="46">
        <f>SD!C456</f>
        <v>0</v>
      </c>
      <c r="E457" s="42">
        <f>SD!D456</f>
        <v>0</v>
      </c>
      <c r="F457" s="43">
        <f>SD!E456</f>
        <v>0</v>
      </c>
      <c r="G457" s="43">
        <f>SD!F456</f>
        <v>0</v>
      </c>
      <c r="H457" s="43">
        <f>SD!G456</f>
        <v>0</v>
      </c>
      <c r="I457" s="43">
        <f>SD!H456</f>
        <v>0</v>
      </c>
      <c r="J457" s="43">
        <f>SD!I456</f>
        <v>0</v>
      </c>
      <c r="K457" s="43">
        <f>SD!O456</f>
        <v>0</v>
      </c>
      <c r="L457" s="52"/>
      <c r="M457" s="56"/>
      <c r="N457" s="54">
        <f>SD!R456</f>
        <v>0</v>
      </c>
      <c r="O457" s="55">
        <f>SD!S456</f>
        <v>0</v>
      </c>
      <c r="P457" s="44">
        <f>SD!T456</f>
        <v>0</v>
      </c>
      <c r="Q457" s="55">
        <f>SD!V456</f>
        <v>0</v>
      </c>
      <c r="R457" s="55">
        <f>SD!W456</f>
        <v>0</v>
      </c>
      <c r="S457" s="55">
        <f>SD!AB456</f>
        <v>0</v>
      </c>
      <c r="T457" s="51">
        <f t="shared" si="14"/>
        <v>0</v>
      </c>
      <c r="U457" s="51">
        <f t="shared" si="15"/>
        <v>0</v>
      </c>
    </row>
    <row r="458" spans="1:21" customFormat="1">
      <c r="A458" s="51">
        <f>SD!C457</f>
        <v>0</v>
      </c>
      <c r="B458" s="46">
        <f>SD!A457</f>
        <v>0</v>
      </c>
      <c r="C458" s="46">
        <f>SD!B457</f>
        <v>0</v>
      </c>
      <c r="D458" s="46">
        <f>SD!C457</f>
        <v>0</v>
      </c>
      <c r="E458" s="42">
        <f>SD!D457</f>
        <v>0</v>
      </c>
      <c r="F458" s="43">
        <f>SD!E457</f>
        <v>0</v>
      </c>
      <c r="G458" s="43">
        <f>SD!F457</f>
        <v>0</v>
      </c>
      <c r="H458" s="43">
        <f>SD!G457</f>
        <v>0</v>
      </c>
      <c r="I458" s="43">
        <f>SD!H457</f>
        <v>0</v>
      </c>
      <c r="J458" s="43">
        <f>SD!I457</f>
        <v>0</v>
      </c>
      <c r="K458" s="43">
        <f>SD!O457</f>
        <v>0</v>
      </c>
      <c r="L458" s="52"/>
      <c r="M458" s="56"/>
      <c r="N458" s="54">
        <f>SD!R457</f>
        <v>0</v>
      </c>
      <c r="O458" s="55">
        <f>SD!S457</f>
        <v>0</v>
      </c>
      <c r="P458" s="44">
        <f>SD!T457</f>
        <v>0</v>
      </c>
      <c r="Q458" s="55">
        <f>SD!V457</f>
        <v>0</v>
      </c>
      <c r="R458" s="55">
        <f>SD!W457</f>
        <v>0</v>
      </c>
      <c r="S458" s="55">
        <f>SD!AB457</f>
        <v>0</v>
      </c>
      <c r="T458" s="51">
        <f t="shared" si="14"/>
        <v>0</v>
      </c>
      <c r="U458" s="51">
        <f t="shared" si="15"/>
        <v>0</v>
      </c>
    </row>
    <row r="459" spans="1:21" customFormat="1">
      <c r="A459" s="51">
        <f>SD!C458</f>
        <v>0</v>
      </c>
      <c r="B459" s="46">
        <f>SD!A458</f>
        <v>0</v>
      </c>
      <c r="C459" s="46">
        <f>SD!B458</f>
        <v>0</v>
      </c>
      <c r="D459" s="46">
        <f>SD!C458</f>
        <v>0</v>
      </c>
      <c r="E459" s="42">
        <f>SD!D458</f>
        <v>0</v>
      </c>
      <c r="F459" s="43">
        <f>SD!E458</f>
        <v>0</v>
      </c>
      <c r="G459" s="43">
        <f>SD!F458</f>
        <v>0</v>
      </c>
      <c r="H459" s="43">
        <f>SD!G458</f>
        <v>0</v>
      </c>
      <c r="I459" s="43">
        <f>SD!H458</f>
        <v>0</v>
      </c>
      <c r="J459" s="43">
        <f>SD!I458</f>
        <v>0</v>
      </c>
      <c r="K459" s="43">
        <f>SD!O458</f>
        <v>0</v>
      </c>
      <c r="L459" s="52"/>
      <c r="M459" s="56"/>
      <c r="N459" s="54">
        <f>SD!R458</f>
        <v>0</v>
      </c>
      <c r="O459" s="55">
        <f>SD!S458</f>
        <v>0</v>
      </c>
      <c r="P459" s="44">
        <f>SD!T458</f>
        <v>0</v>
      </c>
      <c r="Q459" s="55">
        <f>SD!V458</f>
        <v>0</v>
      </c>
      <c r="R459" s="55">
        <f>SD!W458</f>
        <v>0</v>
      </c>
      <c r="S459" s="55">
        <f>SD!AB458</f>
        <v>0</v>
      </c>
      <c r="T459" s="51">
        <f t="shared" si="14"/>
        <v>0</v>
      </c>
      <c r="U459" s="51">
        <f t="shared" si="15"/>
        <v>0</v>
      </c>
    </row>
    <row r="460" spans="1:21" customFormat="1">
      <c r="A460" s="51">
        <f>SD!C459</f>
        <v>0</v>
      </c>
      <c r="B460" s="46">
        <f>SD!A459</f>
        <v>0</v>
      </c>
      <c r="C460" s="46">
        <f>SD!B459</f>
        <v>0</v>
      </c>
      <c r="D460" s="46">
        <f>SD!C459</f>
        <v>0</v>
      </c>
      <c r="E460" s="42">
        <f>SD!D459</f>
        <v>0</v>
      </c>
      <c r="F460" s="43">
        <f>SD!E459</f>
        <v>0</v>
      </c>
      <c r="G460" s="43">
        <f>SD!F459</f>
        <v>0</v>
      </c>
      <c r="H460" s="43">
        <f>SD!G459</f>
        <v>0</v>
      </c>
      <c r="I460" s="43">
        <f>SD!H459</f>
        <v>0</v>
      </c>
      <c r="J460" s="43">
        <f>SD!I459</f>
        <v>0</v>
      </c>
      <c r="K460" s="43">
        <f>SD!O459</f>
        <v>0</v>
      </c>
      <c r="L460" s="52"/>
      <c r="M460" s="56"/>
      <c r="N460" s="54">
        <f>SD!R459</f>
        <v>0</v>
      </c>
      <c r="O460" s="55">
        <f>SD!S459</f>
        <v>0</v>
      </c>
      <c r="P460" s="44">
        <f>SD!T459</f>
        <v>0</v>
      </c>
      <c r="Q460" s="55">
        <f>SD!V459</f>
        <v>0</v>
      </c>
      <c r="R460" s="55">
        <f>SD!W459</f>
        <v>0</v>
      </c>
      <c r="S460" s="55">
        <f>SD!AB459</f>
        <v>0</v>
      </c>
      <c r="T460" s="51">
        <f t="shared" si="14"/>
        <v>0</v>
      </c>
      <c r="U460" s="51">
        <f t="shared" si="15"/>
        <v>0</v>
      </c>
    </row>
    <row r="461" spans="1:21" customFormat="1">
      <c r="A461" s="51">
        <f>SD!C460</f>
        <v>0</v>
      </c>
      <c r="B461" s="46">
        <f>SD!A460</f>
        <v>0</v>
      </c>
      <c r="C461" s="46">
        <f>SD!B460</f>
        <v>0</v>
      </c>
      <c r="D461" s="46">
        <f>SD!C460</f>
        <v>0</v>
      </c>
      <c r="E461" s="42">
        <f>SD!D460</f>
        <v>0</v>
      </c>
      <c r="F461" s="43">
        <f>SD!E460</f>
        <v>0</v>
      </c>
      <c r="G461" s="43">
        <f>SD!F460</f>
        <v>0</v>
      </c>
      <c r="H461" s="43">
        <f>SD!G460</f>
        <v>0</v>
      </c>
      <c r="I461" s="43">
        <f>SD!H460</f>
        <v>0</v>
      </c>
      <c r="J461" s="43">
        <f>SD!I460</f>
        <v>0</v>
      </c>
      <c r="K461" s="43">
        <f>SD!O460</f>
        <v>0</v>
      </c>
      <c r="L461" s="52"/>
      <c r="M461" s="56"/>
      <c r="N461" s="54">
        <f>SD!R460</f>
        <v>0</v>
      </c>
      <c r="O461" s="55">
        <f>SD!S460</f>
        <v>0</v>
      </c>
      <c r="P461" s="44">
        <f>SD!T460</f>
        <v>0</v>
      </c>
      <c r="Q461" s="55">
        <f>SD!V460</f>
        <v>0</v>
      </c>
      <c r="R461" s="55">
        <f>SD!W460</f>
        <v>0</v>
      </c>
      <c r="S461" s="55">
        <f>SD!AB460</f>
        <v>0</v>
      </c>
      <c r="T461" s="51">
        <f t="shared" si="14"/>
        <v>0</v>
      </c>
      <c r="U461" s="51">
        <f t="shared" si="15"/>
        <v>0</v>
      </c>
    </row>
    <row r="462" spans="1:21" customFormat="1">
      <c r="A462" s="51">
        <f>SD!C461</f>
        <v>0</v>
      </c>
      <c r="B462" s="46">
        <f>SD!A461</f>
        <v>0</v>
      </c>
      <c r="C462" s="46">
        <f>SD!B461</f>
        <v>0</v>
      </c>
      <c r="D462" s="46">
        <f>SD!C461</f>
        <v>0</v>
      </c>
      <c r="E462" s="42">
        <f>SD!D461</f>
        <v>0</v>
      </c>
      <c r="F462" s="43">
        <f>SD!E461</f>
        <v>0</v>
      </c>
      <c r="G462" s="43">
        <f>SD!F461</f>
        <v>0</v>
      </c>
      <c r="H462" s="43">
        <f>SD!G461</f>
        <v>0</v>
      </c>
      <c r="I462" s="43">
        <f>SD!H461</f>
        <v>0</v>
      </c>
      <c r="J462" s="43">
        <f>SD!I461</f>
        <v>0</v>
      </c>
      <c r="K462" s="43">
        <f>SD!O461</f>
        <v>0</v>
      </c>
      <c r="L462" s="52"/>
      <c r="M462" s="56"/>
      <c r="N462" s="54">
        <f>SD!R461</f>
        <v>0</v>
      </c>
      <c r="O462" s="55">
        <f>SD!S461</f>
        <v>0</v>
      </c>
      <c r="P462" s="44">
        <f>SD!T461</f>
        <v>0</v>
      </c>
      <c r="Q462" s="55">
        <f>SD!V461</f>
        <v>0</v>
      </c>
      <c r="R462" s="55">
        <f>SD!W461</f>
        <v>0</v>
      </c>
      <c r="S462" s="55">
        <f>SD!AB461</f>
        <v>0</v>
      </c>
      <c r="T462" s="51">
        <f t="shared" si="14"/>
        <v>0</v>
      </c>
      <c r="U462" s="51">
        <f t="shared" si="15"/>
        <v>0</v>
      </c>
    </row>
    <row r="463" spans="1:21" customFormat="1">
      <c r="A463" s="51">
        <f>SD!C462</f>
        <v>0</v>
      </c>
      <c r="B463" s="46">
        <f>SD!A462</f>
        <v>0</v>
      </c>
      <c r="C463" s="46">
        <f>SD!B462</f>
        <v>0</v>
      </c>
      <c r="D463" s="46">
        <f>SD!C462</f>
        <v>0</v>
      </c>
      <c r="E463" s="42">
        <f>SD!D462</f>
        <v>0</v>
      </c>
      <c r="F463" s="43">
        <f>SD!E462</f>
        <v>0</v>
      </c>
      <c r="G463" s="43">
        <f>SD!F462</f>
        <v>0</v>
      </c>
      <c r="H463" s="43">
        <f>SD!G462</f>
        <v>0</v>
      </c>
      <c r="I463" s="43">
        <f>SD!H462</f>
        <v>0</v>
      </c>
      <c r="J463" s="43">
        <f>SD!I462</f>
        <v>0</v>
      </c>
      <c r="K463" s="43">
        <f>SD!O462</f>
        <v>0</v>
      </c>
      <c r="L463" s="52"/>
      <c r="M463" s="56"/>
      <c r="N463" s="54">
        <f>SD!R462</f>
        <v>0</v>
      </c>
      <c r="O463" s="55">
        <f>SD!S462</f>
        <v>0</v>
      </c>
      <c r="P463" s="44">
        <f>SD!T462</f>
        <v>0</v>
      </c>
      <c r="Q463" s="55">
        <f>SD!V462</f>
        <v>0</v>
      </c>
      <c r="R463" s="55">
        <f>SD!W462</f>
        <v>0</v>
      </c>
      <c r="S463" s="55">
        <f>SD!AB462</f>
        <v>0</v>
      </c>
      <c r="T463" s="51">
        <f t="shared" si="14"/>
        <v>0</v>
      </c>
      <c r="U463" s="51">
        <f t="shared" si="15"/>
        <v>0</v>
      </c>
    </row>
    <row r="464" spans="1:21" customFormat="1">
      <c r="A464" s="51">
        <f>SD!C463</f>
        <v>0</v>
      </c>
      <c r="B464" s="46">
        <f>SD!A463</f>
        <v>0</v>
      </c>
      <c r="C464" s="46">
        <f>SD!B463</f>
        <v>0</v>
      </c>
      <c r="D464" s="46">
        <f>SD!C463</f>
        <v>0</v>
      </c>
      <c r="E464" s="42">
        <f>SD!D463</f>
        <v>0</v>
      </c>
      <c r="F464" s="43">
        <f>SD!E463</f>
        <v>0</v>
      </c>
      <c r="G464" s="43">
        <f>SD!F463</f>
        <v>0</v>
      </c>
      <c r="H464" s="43">
        <f>SD!G463</f>
        <v>0</v>
      </c>
      <c r="I464" s="43">
        <f>SD!H463</f>
        <v>0</v>
      </c>
      <c r="J464" s="43">
        <f>SD!I463</f>
        <v>0</v>
      </c>
      <c r="K464" s="43">
        <f>SD!O463</f>
        <v>0</v>
      </c>
      <c r="L464" s="52"/>
      <c r="M464" s="56"/>
      <c r="N464" s="54">
        <f>SD!R463</f>
        <v>0</v>
      </c>
      <c r="O464" s="55">
        <f>SD!S463</f>
        <v>0</v>
      </c>
      <c r="P464" s="44">
        <f>SD!T463</f>
        <v>0</v>
      </c>
      <c r="Q464" s="55">
        <f>SD!V463</f>
        <v>0</v>
      </c>
      <c r="R464" s="55">
        <f>SD!W463</f>
        <v>0</v>
      </c>
      <c r="S464" s="55">
        <f>SD!AB463</f>
        <v>0</v>
      </c>
      <c r="T464" s="51">
        <f t="shared" si="14"/>
        <v>0</v>
      </c>
      <c r="U464" s="51">
        <f t="shared" si="15"/>
        <v>0</v>
      </c>
    </row>
    <row r="465" spans="1:21" customFormat="1">
      <c r="A465" s="51">
        <f>SD!C464</f>
        <v>0</v>
      </c>
      <c r="B465" s="46">
        <f>SD!A464</f>
        <v>0</v>
      </c>
      <c r="C465" s="46">
        <f>SD!B464</f>
        <v>0</v>
      </c>
      <c r="D465" s="46">
        <f>SD!C464</f>
        <v>0</v>
      </c>
      <c r="E465" s="42">
        <f>SD!D464</f>
        <v>0</v>
      </c>
      <c r="F465" s="43">
        <f>SD!E464</f>
        <v>0</v>
      </c>
      <c r="G465" s="43">
        <f>SD!F464</f>
        <v>0</v>
      </c>
      <c r="H465" s="43">
        <f>SD!G464</f>
        <v>0</v>
      </c>
      <c r="I465" s="43">
        <f>SD!H464</f>
        <v>0</v>
      </c>
      <c r="J465" s="43">
        <f>SD!I464</f>
        <v>0</v>
      </c>
      <c r="K465" s="43">
        <f>SD!O464</f>
        <v>0</v>
      </c>
      <c r="L465" s="52"/>
      <c r="M465" s="56"/>
      <c r="N465" s="54">
        <f>SD!R464</f>
        <v>0</v>
      </c>
      <c r="O465" s="55">
        <f>SD!S464</f>
        <v>0</v>
      </c>
      <c r="P465" s="44">
        <f>SD!T464</f>
        <v>0</v>
      </c>
      <c r="Q465" s="55">
        <f>SD!V464</f>
        <v>0</v>
      </c>
      <c r="R465" s="55">
        <f>SD!W464</f>
        <v>0</v>
      </c>
      <c r="S465" s="55">
        <f>SD!AB464</f>
        <v>0</v>
      </c>
      <c r="T465" s="51">
        <f t="shared" si="14"/>
        <v>0</v>
      </c>
      <c r="U465" s="51">
        <f t="shared" si="15"/>
        <v>0</v>
      </c>
    </row>
    <row r="466" spans="1:21" customFormat="1">
      <c r="A466" s="51">
        <f>SD!C465</f>
        <v>0</v>
      </c>
      <c r="B466" s="46">
        <f>SD!A465</f>
        <v>0</v>
      </c>
      <c r="C466" s="46">
        <f>SD!B465</f>
        <v>0</v>
      </c>
      <c r="D466" s="46">
        <f>SD!C465</f>
        <v>0</v>
      </c>
      <c r="E466" s="42">
        <f>SD!D465</f>
        <v>0</v>
      </c>
      <c r="F466" s="43">
        <f>SD!E465</f>
        <v>0</v>
      </c>
      <c r="G466" s="43">
        <f>SD!F465</f>
        <v>0</v>
      </c>
      <c r="H466" s="43">
        <f>SD!G465</f>
        <v>0</v>
      </c>
      <c r="I466" s="43">
        <f>SD!H465</f>
        <v>0</v>
      </c>
      <c r="J466" s="43">
        <f>SD!I465</f>
        <v>0</v>
      </c>
      <c r="K466" s="43">
        <f>SD!O465</f>
        <v>0</v>
      </c>
      <c r="L466" s="52"/>
      <c r="M466" s="56"/>
      <c r="N466" s="54">
        <f>SD!R465</f>
        <v>0</v>
      </c>
      <c r="O466" s="55">
        <f>SD!S465</f>
        <v>0</v>
      </c>
      <c r="P466" s="44">
        <f>SD!T465</f>
        <v>0</v>
      </c>
      <c r="Q466" s="55">
        <f>SD!V465</f>
        <v>0</v>
      </c>
      <c r="R466" s="55">
        <f>SD!W465</f>
        <v>0</v>
      </c>
      <c r="S466" s="55">
        <f>SD!AB465</f>
        <v>0</v>
      </c>
      <c r="T466" s="51">
        <f t="shared" si="14"/>
        <v>0</v>
      </c>
      <c r="U466" s="51">
        <f t="shared" si="15"/>
        <v>0</v>
      </c>
    </row>
    <row r="467" spans="1:21" customFormat="1">
      <c r="A467" s="51">
        <f>SD!C466</f>
        <v>0</v>
      </c>
      <c r="B467" s="46">
        <f>SD!A466</f>
        <v>0</v>
      </c>
      <c r="C467" s="46">
        <f>SD!B466</f>
        <v>0</v>
      </c>
      <c r="D467" s="46">
        <f>SD!C466</f>
        <v>0</v>
      </c>
      <c r="E467" s="42">
        <f>SD!D466</f>
        <v>0</v>
      </c>
      <c r="F467" s="43">
        <f>SD!E466</f>
        <v>0</v>
      </c>
      <c r="G467" s="43">
        <f>SD!F466</f>
        <v>0</v>
      </c>
      <c r="H467" s="43">
        <f>SD!G466</f>
        <v>0</v>
      </c>
      <c r="I467" s="43">
        <f>SD!H466</f>
        <v>0</v>
      </c>
      <c r="J467" s="43">
        <f>SD!I466</f>
        <v>0</v>
      </c>
      <c r="K467" s="43">
        <f>SD!O466</f>
        <v>0</v>
      </c>
      <c r="L467" s="52"/>
      <c r="M467" s="56"/>
      <c r="N467" s="54">
        <f>SD!R466</f>
        <v>0</v>
      </c>
      <c r="O467" s="55">
        <f>SD!S466</f>
        <v>0</v>
      </c>
      <c r="P467" s="44">
        <f>SD!T466</f>
        <v>0</v>
      </c>
      <c r="Q467" s="55">
        <f>SD!V466</f>
        <v>0</v>
      </c>
      <c r="R467" s="55">
        <f>SD!W466</f>
        <v>0</v>
      </c>
      <c r="S467" s="55">
        <f>SD!AB466</f>
        <v>0</v>
      </c>
      <c r="T467" s="51">
        <f t="shared" si="14"/>
        <v>0</v>
      </c>
      <c r="U467" s="51">
        <f t="shared" si="15"/>
        <v>0</v>
      </c>
    </row>
    <row r="468" spans="1:21" customFormat="1">
      <c r="A468" s="51">
        <f>SD!C467</f>
        <v>0</v>
      </c>
      <c r="B468" s="46">
        <f>SD!A467</f>
        <v>0</v>
      </c>
      <c r="C468" s="46">
        <f>SD!B467</f>
        <v>0</v>
      </c>
      <c r="D468" s="46">
        <f>SD!C467</f>
        <v>0</v>
      </c>
      <c r="E468" s="42">
        <f>SD!D467</f>
        <v>0</v>
      </c>
      <c r="F468" s="43">
        <f>SD!E467</f>
        <v>0</v>
      </c>
      <c r="G468" s="43">
        <f>SD!F467</f>
        <v>0</v>
      </c>
      <c r="H468" s="43">
        <f>SD!G467</f>
        <v>0</v>
      </c>
      <c r="I468" s="43">
        <f>SD!H467</f>
        <v>0</v>
      </c>
      <c r="J468" s="43">
        <f>SD!I467</f>
        <v>0</v>
      </c>
      <c r="K468" s="43">
        <f>SD!O467</f>
        <v>0</v>
      </c>
      <c r="L468" s="52"/>
      <c r="M468" s="56"/>
      <c r="N468" s="54">
        <f>SD!R467</f>
        <v>0</v>
      </c>
      <c r="O468" s="55">
        <f>SD!S467</f>
        <v>0</v>
      </c>
      <c r="P468" s="44">
        <f>SD!T467</f>
        <v>0</v>
      </c>
      <c r="Q468" s="55">
        <f>SD!V467</f>
        <v>0</v>
      </c>
      <c r="R468" s="55">
        <f>SD!W467</f>
        <v>0</v>
      </c>
      <c r="S468" s="55">
        <f>SD!AB467</f>
        <v>0</v>
      </c>
      <c r="T468" s="51">
        <f t="shared" si="14"/>
        <v>0</v>
      </c>
      <c r="U468" s="51">
        <f t="shared" si="15"/>
        <v>0</v>
      </c>
    </row>
    <row r="469" spans="1:21" customFormat="1">
      <c r="A469" s="51">
        <f>SD!C468</f>
        <v>0</v>
      </c>
      <c r="B469" s="46">
        <f>SD!A468</f>
        <v>0</v>
      </c>
      <c r="C469" s="46">
        <f>SD!B468</f>
        <v>0</v>
      </c>
      <c r="D469" s="46">
        <f>SD!C468</f>
        <v>0</v>
      </c>
      <c r="E469" s="42">
        <f>SD!D468</f>
        <v>0</v>
      </c>
      <c r="F469" s="43">
        <f>SD!E468</f>
        <v>0</v>
      </c>
      <c r="G469" s="43">
        <f>SD!F468</f>
        <v>0</v>
      </c>
      <c r="H469" s="43">
        <f>SD!G468</f>
        <v>0</v>
      </c>
      <c r="I469" s="43">
        <f>SD!H468</f>
        <v>0</v>
      </c>
      <c r="J469" s="43">
        <f>SD!I468</f>
        <v>0</v>
      </c>
      <c r="K469" s="43">
        <f>SD!O468</f>
        <v>0</v>
      </c>
      <c r="L469" s="52"/>
      <c r="M469" s="56"/>
      <c r="N469" s="54">
        <f>SD!R468</f>
        <v>0</v>
      </c>
      <c r="O469" s="55">
        <f>SD!S468</f>
        <v>0</v>
      </c>
      <c r="P469" s="44">
        <f>SD!T468</f>
        <v>0</v>
      </c>
      <c r="Q469" s="55">
        <f>SD!V468</f>
        <v>0</v>
      </c>
      <c r="R469" s="55">
        <f>SD!W468</f>
        <v>0</v>
      </c>
      <c r="S469" s="55">
        <f>SD!AB468</f>
        <v>0</v>
      </c>
      <c r="T469" s="51">
        <f t="shared" si="14"/>
        <v>0</v>
      </c>
      <c r="U469" s="51">
        <f t="shared" si="15"/>
        <v>0</v>
      </c>
    </row>
    <row r="470" spans="1:21" customFormat="1">
      <c r="A470" s="51">
        <f>SD!C469</f>
        <v>0</v>
      </c>
      <c r="B470" s="46">
        <f>SD!A469</f>
        <v>0</v>
      </c>
      <c r="C470" s="46">
        <f>SD!B469</f>
        <v>0</v>
      </c>
      <c r="D470" s="46">
        <f>SD!C469</f>
        <v>0</v>
      </c>
      <c r="E470" s="42">
        <f>SD!D469</f>
        <v>0</v>
      </c>
      <c r="F470" s="43">
        <f>SD!E469</f>
        <v>0</v>
      </c>
      <c r="G470" s="43">
        <f>SD!F469</f>
        <v>0</v>
      </c>
      <c r="H470" s="43">
        <f>SD!G469</f>
        <v>0</v>
      </c>
      <c r="I470" s="43">
        <f>SD!H469</f>
        <v>0</v>
      </c>
      <c r="J470" s="43">
        <f>SD!I469</f>
        <v>0</v>
      </c>
      <c r="K470" s="43">
        <f>SD!O469</f>
        <v>0</v>
      </c>
      <c r="L470" s="52"/>
      <c r="M470" s="56"/>
      <c r="N470" s="54">
        <f>SD!R469</f>
        <v>0</v>
      </c>
      <c r="O470" s="55">
        <f>SD!S469</f>
        <v>0</v>
      </c>
      <c r="P470" s="44">
        <f>SD!T469</f>
        <v>0</v>
      </c>
      <c r="Q470" s="55">
        <f>SD!V469</f>
        <v>0</v>
      </c>
      <c r="R470" s="55">
        <f>SD!W469</f>
        <v>0</v>
      </c>
      <c r="S470" s="55">
        <f>SD!AB469</f>
        <v>0</v>
      </c>
      <c r="T470" s="51">
        <f t="shared" si="14"/>
        <v>0</v>
      </c>
      <c r="U470" s="51">
        <f t="shared" si="15"/>
        <v>0</v>
      </c>
    </row>
    <row r="471" spans="1:21" customFormat="1">
      <c r="A471" s="51">
        <f>SD!C470</f>
        <v>0</v>
      </c>
      <c r="B471" s="46">
        <f>SD!A470</f>
        <v>0</v>
      </c>
      <c r="C471" s="46">
        <f>SD!B470</f>
        <v>0</v>
      </c>
      <c r="D471" s="46">
        <f>SD!C470</f>
        <v>0</v>
      </c>
      <c r="E471" s="42">
        <f>SD!D470</f>
        <v>0</v>
      </c>
      <c r="F471" s="43">
        <f>SD!E470</f>
        <v>0</v>
      </c>
      <c r="G471" s="43">
        <f>SD!F470</f>
        <v>0</v>
      </c>
      <c r="H471" s="43">
        <f>SD!G470</f>
        <v>0</v>
      </c>
      <c r="I471" s="43">
        <f>SD!H470</f>
        <v>0</v>
      </c>
      <c r="J471" s="43">
        <f>SD!I470</f>
        <v>0</v>
      </c>
      <c r="K471" s="43">
        <f>SD!O470</f>
        <v>0</v>
      </c>
      <c r="L471" s="52"/>
      <c r="M471" s="56"/>
      <c r="N471" s="54">
        <f>SD!R470</f>
        <v>0</v>
      </c>
      <c r="O471" s="55">
        <f>SD!S470</f>
        <v>0</v>
      </c>
      <c r="P471" s="44">
        <f>SD!T470</f>
        <v>0</v>
      </c>
      <c r="Q471" s="55">
        <f>SD!V470</f>
        <v>0</v>
      </c>
      <c r="R471" s="55">
        <f>SD!W470</f>
        <v>0</v>
      </c>
      <c r="S471" s="55">
        <f>SD!AB470</f>
        <v>0</v>
      </c>
      <c r="T471" s="51">
        <f t="shared" si="14"/>
        <v>0</v>
      </c>
      <c r="U471" s="51">
        <f t="shared" si="15"/>
        <v>0</v>
      </c>
    </row>
    <row r="472" spans="1:21" customFormat="1">
      <c r="A472" s="51">
        <f>SD!C471</f>
        <v>0</v>
      </c>
      <c r="B472" s="46">
        <f>SD!A471</f>
        <v>0</v>
      </c>
      <c r="C472" s="46">
        <f>SD!B471</f>
        <v>0</v>
      </c>
      <c r="D472" s="46">
        <f>SD!C471</f>
        <v>0</v>
      </c>
      <c r="E472" s="42">
        <f>SD!D471</f>
        <v>0</v>
      </c>
      <c r="F472" s="43">
        <f>SD!E471</f>
        <v>0</v>
      </c>
      <c r="G472" s="43">
        <f>SD!F471</f>
        <v>0</v>
      </c>
      <c r="H472" s="43">
        <f>SD!G471</f>
        <v>0</v>
      </c>
      <c r="I472" s="43">
        <f>SD!H471</f>
        <v>0</v>
      </c>
      <c r="J472" s="43">
        <f>SD!I471</f>
        <v>0</v>
      </c>
      <c r="K472" s="43">
        <f>SD!O471</f>
        <v>0</v>
      </c>
      <c r="L472" s="52"/>
      <c r="M472" s="56"/>
      <c r="N472" s="54">
        <f>SD!R471</f>
        <v>0</v>
      </c>
      <c r="O472" s="55">
        <f>SD!S471</f>
        <v>0</v>
      </c>
      <c r="P472" s="44">
        <f>SD!T471</f>
        <v>0</v>
      </c>
      <c r="Q472" s="55">
        <f>SD!V471</f>
        <v>0</v>
      </c>
      <c r="R472" s="55">
        <f>SD!W471</f>
        <v>0</v>
      </c>
      <c r="S472" s="55">
        <f>SD!AB471</f>
        <v>0</v>
      </c>
      <c r="T472" s="51">
        <f t="shared" si="14"/>
        <v>0</v>
      </c>
      <c r="U472" s="51">
        <f t="shared" si="15"/>
        <v>0</v>
      </c>
    </row>
    <row r="473" spans="1:21" customFormat="1">
      <c r="A473" s="51">
        <f>SD!C472</f>
        <v>0</v>
      </c>
      <c r="B473" s="46">
        <f>SD!A472</f>
        <v>0</v>
      </c>
      <c r="C473" s="46">
        <f>SD!B472</f>
        <v>0</v>
      </c>
      <c r="D473" s="46">
        <f>SD!C472</f>
        <v>0</v>
      </c>
      <c r="E473" s="42">
        <f>SD!D472</f>
        <v>0</v>
      </c>
      <c r="F473" s="43">
        <f>SD!E472</f>
        <v>0</v>
      </c>
      <c r="G473" s="43">
        <f>SD!F472</f>
        <v>0</v>
      </c>
      <c r="H473" s="43">
        <f>SD!G472</f>
        <v>0</v>
      </c>
      <c r="I473" s="43">
        <f>SD!H472</f>
        <v>0</v>
      </c>
      <c r="J473" s="43">
        <f>SD!I472</f>
        <v>0</v>
      </c>
      <c r="K473" s="43">
        <f>SD!O472</f>
        <v>0</v>
      </c>
      <c r="L473" s="52"/>
      <c r="M473" s="56"/>
      <c r="N473" s="54">
        <f>SD!R472</f>
        <v>0</v>
      </c>
      <c r="O473" s="55">
        <f>SD!S472</f>
        <v>0</v>
      </c>
      <c r="P473" s="44">
        <f>SD!T472</f>
        <v>0</v>
      </c>
      <c r="Q473" s="55">
        <f>SD!V472</f>
        <v>0</v>
      </c>
      <c r="R473" s="55">
        <f>SD!W472</f>
        <v>0</v>
      </c>
      <c r="S473" s="55">
        <f>SD!AB472</f>
        <v>0</v>
      </c>
      <c r="T473" s="51">
        <f t="shared" si="14"/>
        <v>0</v>
      </c>
      <c r="U473" s="51">
        <f t="shared" si="15"/>
        <v>0</v>
      </c>
    </row>
    <row r="474" spans="1:21" customFormat="1">
      <c r="A474" s="51">
        <f>SD!C473</f>
        <v>0</v>
      </c>
      <c r="B474" s="46">
        <f>SD!A473</f>
        <v>0</v>
      </c>
      <c r="C474" s="46">
        <f>SD!B473</f>
        <v>0</v>
      </c>
      <c r="D474" s="46">
        <f>SD!C473</f>
        <v>0</v>
      </c>
      <c r="E474" s="42">
        <f>SD!D473</f>
        <v>0</v>
      </c>
      <c r="F474" s="43">
        <f>SD!E473</f>
        <v>0</v>
      </c>
      <c r="G474" s="43">
        <f>SD!F473</f>
        <v>0</v>
      </c>
      <c r="H474" s="43">
        <f>SD!G473</f>
        <v>0</v>
      </c>
      <c r="I474" s="43">
        <f>SD!H473</f>
        <v>0</v>
      </c>
      <c r="J474" s="43">
        <f>SD!I473</f>
        <v>0</v>
      </c>
      <c r="K474" s="43">
        <f>SD!O473</f>
        <v>0</v>
      </c>
      <c r="L474" s="52"/>
      <c r="M474" s="56"/>
      <c r="N474" s="54">
        <f>SD!R473</f>
        <v>0</v>
      </c>
      <c r="O474" s="55">
        <f>SD!S473</f>
        <v>0</v>
      </c>
      <c r="P474" s="44">
        <f>SD!T473</f>
        <v>0</v>
      </c>
      <c r="Q474" s="55">
        <f>SD!V473</f>
        <v>0</v>
      </c>
      <c r="R474" s="55">
        <f>SD!W473</f>
        <v>0</v>
      </c>
      <c r="S474" s="55">
        <f>SD!AB473</f>
        <v>0</v>
      </c>
      <c r="T474" s="51">
        <f t="shared" si="14"/>
        <v>0</v>
      </c>
      <c r="U474" s="51">
        <f t="shared" si="15"/>
        <v>0</v>
      </c>
    </row>
    <row r="475" spans="1:21" customFormat="1">
      <c r="A475" s="51">
        <f>SD!C474</f>
        <v>0</v>
      </c>
      <c r="B475" s="46">
        <f>SD!A474</f>
        <v>0</v>
      </c>
      <c r="C475" s="46">
        <f>SD!B474</f>
        <v>0</v>
      </c>
      <c r="D475" s="46">
        <f>SD!C474</f>
        <v>0</v>
      </c>
      <c r="E475" s="42">
        <f>SD!D474</f>
        <v>0</v>
      </c>
      <c r="F475" s="43">
        <f>SD!E474</f>
        <v>0</v>
      </c>
      <c r="G475" s="43">
        <f>SD!F474</f>
        <v>0</v>
      </c>
      <c r="H475" s="43">
        <f>SD!G474</f>
        <v>0</v>
      </c>
      <c r="I475" s="43">
        <f>SD!H474</f>
        <v>0</v>
      </c>
      <c r="J475" s="43">
        <f>SD!I474</f>
        <v>0</v>
      </c>
      <c r="K475" s="43">
        <f>SD!O474</f>
        <v>0</v>
      </c>
      <c r="L475" s="52"/>
      <c r="M475" s="56"/>
      <c r="N475" s="54">
        <f>SD!R474</f>
        <v>0</v>
      </c>
      <c r="O475" s="55">
        <f>SD!S474</f>
        <v>0</v>
      </c>
      <c r="P475" s="44">
        <f>SD!T474</f>
        <v>0</v>
      </c>
      <c r="Q475" s="55">
        <f>SD!V474</f>
        <v>0</v>
      </c>
      <c r="R475" s="55">
        <f>SD!W474</f>
        <v>0</v>
      </c>
      <c r="S475" s="55">
        <f>SD!AB474</f>
        <v>0</v>
      </c>
      <c r="T475" s="51">
        <f t="shared" si="14"/>
        <v>0</v>
      </c>
      <c r="U475" s="51">
        <f t="shared" si="15"/>
        <v>0</v>
      </c>
    </row>
    <row r="476" spans="1:21" customFormat="1">
      <c r="A476" s="51">
        <f>SD!C475</f>
        <v>0</v>
      </c>
      <c r="B476" s="46">
        <f>SD!A475</f>
        <v>0</v>
      </c>
      <c r="C476" s="46">
        <f>SD!B475</f>
        <v>0</v>
      </c>
      <c r="D476" s="46">
        <f>SD!C475</f>
        <v>0</v>
      </c>
      <c r="E476" s="42">
        <f>SD!D475</f>
        <v>0</v>
      </c>
      <c r="F476" s="43">
        <f>SD!E475</f>
        <v>0</v>
      </c>
      <c r="G476" s="43">
        <f>SD!F475</f>
        <v>0</v>
      </c>
      <c r="H476" s="43">
        <f>SD!G475</f>
        <v>0</v>
      </c>
      <c r="I476" s="43">
        <f>SD!H475</f>
        <v>0</v>
      </c>
      <c r="J476" s="43">
        <f>SD!I475</f>
        <v>0</v>
      </c>
      <c r="K476" s="43">
        <f>SD!O475</f>
        <v>0</v>
      </c>
      <c r="L476" s="52"/>
      <c r="M476" s="56"/>
      <c r="N476" s="54">
        <f>SD!R475</f>
        <v>0</v>
      </c>
      <c r="O476" s="55">
        <f>SD!S475</f>
        <v>0</v>
      </c>
      <c r="P476" s="44">
        <f>SD!T475</f>
        <v>0</v>
      </c>
      <c r="Q476" s="55">
        <f>SD!V475</f>
        <v>0</v>
      </c>
      <c r="R476" s="55">
        <f>SD!W475</f>
        <v>0</v>
      </c>
      <c r="S476" s="55">
        <f>SD!AB475</f>
        <v>0</v>
      </c>
      <c r="T476" s="51">
        <f t="shared" si="14"/>
        <v>0</v>
      </c>
      <c r="U476" s="51">
        <f t="shared" si="15"/>
        <v>0</v>
      </c>
    </row>
    <row r="477" spans="1:21" customFormat="1">
      <c r="A477" s="51">
        <f>SD!C476</f>
        <v>0</v>
      </c>
      <c r="B477" s="46">
        <f>SD!A476</f>
        <v>0</v>
      </c>
      <c r="C477" s="46">
        <f>SD!B476</f>
        <v>0</v>
      </c>
      <c r="D477" s="46">
        <f>SD!C476</f>
        <v>0</v>
      </c>
      <c r="E477" s="42">
        <f>SD!D476</f>
        <v>0</v>
      </c>
      <c r="F477" s="43">
        <f>SD!E476</f>
        <v>0</v>
      </c>
      <c r="G477" s="43">
        <f>SD!F476</f>
        <v>0</v>
      </c>
      <c r="H477" s="43">
        <f>SD!G476</f>
        <v>0</v>
      </c>
      <c r="I477" s="43">
        <f>SD!H476</f>
        <v>0</v>
      </c>
      <c r="J477" s="43">
        <f>SD!I476</f>
        <v>0</v>
      </c>
      <c r="K477" s="43">
        <f>SD!O476</f>
        <v>0</v>
      </c>
      <c r="L477" s="52"/>
      <c r="M477" s="56"/>
      <c r="N477" s="54">
        <f>SD!R476</f>
        <v>0</v>
      </c>
      <c r="O477" s="55">
        <f>SD!S476</f>
        <v>0</v>
      </c>
      <c r="P477" s="44">
        <f>SD!T476</f>
        <v>0</v>
      </c>
      <c r="Q477" s="55">
        <f>SD!V476</f>
        <v>0</v>
      </c>
      <c r="R477" s="55">
        <f>SD!W476</f>
        <v>0</v>
      </c>
      <c r="S477" s="55">
        <f>SD!AB476</f>
        <v>0</v>
      </c>
      <c r="T477" s="51">
        <f t="shared" si="14"/>
        <v>0</v>
      </c>
      <c r="U477" s="51">
        <f t="shared" si="15"/>
        <v>0</v>
      </c>
    </row>
    <row r="478" spans="1:21" customFormat="1">
      <c r="A478" s="51">
        <f>SD!C477</f>
        <v>0</v>
      </c>
      <c r="B478" s="46">
        <f>SD!A477</f>
        <v>0</v>
      </c>
      <c r="C478" s="46">
        <f>SD!B477</f>
        <v>0</v>
      </c>
      <c r="D478" s="46">
        <f>SD!C477</f>
        <v>0</v>
      </c>
      <c r="E478" s="42">
        <f>SD!D477</f>
        <v>0</v>
      </c>
      <c r="F478" s="43">
        <f>SD!E477</f>
        <v>0</v>
      </c>
      <c r="G478" s="43">
        <f>SD!F477</f>
        <v>0</v>
      </c>
      <c r="H478" s="43">
        <f>SD!G477</f>
        <v>0</v>
      </c>
      <c r="I478" s="43">
        <f>SD!H477</f>
        <v>0</v>
      </c>
      <c r="J478" s="43">
        <f>SD!I477</f>
        <v>0</v>
      </c>
      <c r="K478" s="43">
        <f>SD!O477</f>
        <v>0</v>
      </c>
      <c r="L478" s="52"/>
      <c r="M478" s="56"/>
      <c r="N478" s="54">
        <f>SD!R477</f>
        <v>0</v>
      </c>
      <c r="O478" s="55">
        <f>SD!S477</f>
        <v>0</v>
      </c>
      <c r="P478" s="44">
        <f>SD!T477</f>
        <v>0</v>
      </c>
      <c r="Q478" s="55">
        <f>SD!V477</f>
        <v>0</v>
      </c>
      <c r="R478" s="55">
        <f>SD!W477</f>
        <v>0</v>
      </c>
      <c r="S478" s="55">
        <f>SD!AB477</f>
        <v>0</v>
      </c>
      <c r="T478" s="51">
        <f t="shared" si="14"/>
        <v>0</v>
      </c>
      <c r="U478" s="51">
        <f t="shared" si="15"/>
        <v>0</v>
      </c>
    </row>
    <row r="479" spans="1:21" customFormat="1">
      <c r="A479" s="51">
        <f>SD!C478</f>
        <v>0</v>
      </c>
      <c r="B479" s="46">
        <f>SD!A478</f>
        <v>0</v>
      </c>
      <c r="C479" s="46">
        <f>SD!B478</f>
        <v>0</v>
      </c>
      <c r="D479" s="46">
        <f>SD!C478</f>
        <v>0</v>
      </c>
      <c r="E479" s="42">
        <f>SD!D478</f>
        <v>0</v>
      </c>
      <c r="F479" s="43">
        <f>SD!E478</f>
        <v>0</v>
      </c>
      <c r="G479" s="43">
        <f>SD!F478</f>
        <v>0</v>
      </c>
      <c r="H479" s="43">
        <f>SD!G478</f>
        <v>0</v>
      </c>
      <c r="I479" s="43">
        <f>SD!H478</f>
        <v>0</v>
      </c>
      <c r="J479" s="43">
        <f>SD!I478</f>
        <v>0</v>
      </c>
      <c r="K479" s="43">
        <f>SD!O478</f>
        <v>0</v>
      </c>
      <c r="L479" s="52"/>
      <c r="M479" s="56"/>
      <c r="N479" s="54">
        <f>SD!R478</f>
        <v>0</v>
      </c>
      <c r="O479" s="55">
        <f>SD!S478</f>
        <v>0</v>
      </c>
      <c r="P479" s="44">
        <f>SD!T478</f>
        <v>0</v>
      </c>
      <c r="Q479" s="55">
        <f>SD!V478</f>
        <v>0</v>
      </c>
      <c r="R479" s="55">
        <f>SD!W478</f>
        <v>0</v>
      </c>
      <c r="S479" s="55">
        <f>SD!AB478</f>
        <v>0</v>
      </c>
      <c r="T479" s="51">
        <f t="shared" si="14"/>
        <v>0</v>
      </c>
      <c r="U479" s="51">
        <f t="shared" si="15"/>
        <v>0</v>
      </c>
    </row>
    <row r="480" spans="1:21" customFormat="1">
      <c r="A480" s="51">
        <f>SD!C479</f>
        <v>0</v>
      </c>
      <c r="B480" s="46">
        <f>SD!A479</f>
        <v>0</v>
      </c>
      <c r="C480" s="46">
        <f>SD!B479</f>
        <v>0</v>
      </c>
      <c r="D480" s="46">
        <f>SD!C479</f>
        <v>0</v>
      </c>
      <c r="E480" s="42">
        <f>SD!D479</f>
        <v>0</v>
      </c>
      <c r="F480" s="43">
        <f>SD!E479</f>
        <v>0</v>
      </c>
      <c r="G480" s="43">
        <f>SD!F479</f>
        <v>0</v>
      </c>
      <c r="H480" s="43">
        <f>SD!G479</f>
        <v>0</v>
      </c>
      <c r="I480" s="43">
        <f>SD!H479</f>
        <v>0</v>
      </c>
      <c r="J480" s="43">
        <f>SD!I479</f>
        <v>0</v>
      </c>
      <c r="K480" s="43">
        <f>SD!O479</f>
        <v>0</v>
      </c>
      <c r="L480" s="52"/>
      <c r="M480" s="56"/>
      <c r="N480" s="54">
        <f>SD!R479</f>
        <v>0</v>
      </c>
      <c r="O480" s="55">
        <f>SD!S479</f>
        <v>0</v>
      </c>
      <c r="P480" s="44">
        <f>SD!T479</f>
        <v>0</v>
      </c>
      <c r="Q480" s="55">
        <f>SD!V479</f>
        <v>0</v>
      </c>
      <c r="R480" s="55">
        <f>SD!W479</f>
        <v>0</v>
      </c>
      <c r="S480" s="55">
        <f>SD!AB479</f>
        <v>0</v>
      </c>
      <c r="T480" s="51">
        <f t="shared" si="14"/>
        <v>0</v>
      </c>
      <c r="U480" s="51">
        <f t="shared" si="15"/>
        <v>0</v>
      </c>
    </row>
    <row r="481" spans="1:21" customFormat="1">
      <c r="A481" s="51">
        <f>SD!C480</f>
        <v>0</v>
      </c>
      <c r="B481" s="46">
        <f>SD!A480</f>
        <v>0</v>
      </c>
      <c r="C481" s="46">
        <f>SD!B480</f>
        <v>0</v>
      </c>
      <c r="D481" s="46">
        <f>SD!C480</f>
        <v>0</v>
      </c>
      <c r="E481" s="42">
        <f>SD!D480</f>
        <v>0</v>
      </c>
      <c r="F481" s="43">
        <f>SD!E480</f>
        <v>0</v>
      </c>
      <c r="G481" s="43">
        <f>SD!F480</f>
        <v>0</v>
      </c>
      <c r="H481" s="43">
        <f>SD!G480</f>
        <v>0</v>
      </c>
      <c r="I481" s="43">
        <f>SD!H480</f>
        <v>0</v>
      </c>
      <c r="J481" s="43">
        <f>SD!I480</f>
        <v>0</v>
      </c>
      <c r="K481" s="43">
        <f>SD!O480</f>
        <v>0</v>
      </c>
      <c r="L481" s="52"/>
      <c r="M481" s="56"/>
      <c r="N481" s="54">
        <f>SD!R480</f>
        <v>0</v>
      </c>
      <c r="O481" s="55">
        <f>SD!S480</f>
        <v>0</v>
      </c>
      <c r="P481" s="44">
        <f>SD!T480</f>
        <v>0</v>
      </c>
      <c r="Q481" s="55">
        <f>SD!V480</f>
        <v>0</v>
      </c>
      <c r="R481" s="55">
        <f>SD!W480</f>
        <v>0</v>
      </c>
      <c r="S481" s="55">
        <f>SD!AB480</f>
        <v>0</v>
      </c>
      <c r="T481" s="51">
        <f t="shared" si="14"/>
        <v>0</v>
      </c>
      <c r="U481" s="51">
        <f t="shared" si="15"/>
        <v>0</v>
      </c>
    </row>
    <row r="482" spans="1:21" customFormat="1">
      <c r="A482" s="51">
        <f>SD!C481</f>
        <v>0</v>
      </c>
      <c r="B482" s="46">
        <f>SD!A481</f>
        <v>0</v>
      </c>
      <c r="C482" s="46">
        <f>SD!B481</f>
        <v>0</v>
      </c>
      <c r="D482" s="46">
        <f>SD!C481</f>
        <v>0</v>
      </c>
      <c r="E482" s="42">
        <f>SD!D481</f>
        <v>0</v>
      </c>
      <c r="F482" s="43">
        <f>SD!E481</f>
        <v>0</v>
      </c>
      <c r="G482" s="43">
        <f>SD!F481</f>
        <v>0</v>
      </c>
      <c r="H482" s="43">
        <f>SD!G481</f>
        <v>0</v>
      </c>
      <c r="I482" s="43">
        <f>SD!H481</f>
        <v>0</v>
      </c>
      <c r="J482" s="43">
        <f>SD!I481</f>
        <v>0</v>
      </c>
      <c r="K482" s="43">
        <f>SD!O481</f>
        <v>0</v>
      </c>
      <c r="L482" s="52"/>
      <c r="M482" s="56"/>
      <c r="N482" s="54">
        <f>SD!R481</f>
        <v>0</v>
      </c>
      <c r="O482" s="55">
        <f>SD!S481</f>
        <v>0</v>
      </c>
      <c r="P482" s="44">
        <f>SD!T481</f>
        <v>0</v>
      </c>
      <c r="Q482" s="55">
        <f>SD!V481</f>
        <v>0</v>
      </c>
      <c r="R482" s="55">
        <f>SD!W481</f>
        <v>0</v>
      </c>
      <c r="S482" s="55">
        <f>SD!AB481</f>
        <v>0</v>
      </c>
      <c r="T482" s="51">
        <f t="shared" si="14"/>
        <v>0</v>
      </c>
      <c r="U482" s="51">
        <f t="shared" si="15"/>
        <v>0</v>
      </c>
    </row>
    <row r="483" spans="1:21" customFormat="1">
      <c r="A483" s="51">
        <f>SD!C482</f>
        <v>0</v>
      </c>
      <c r="B483" s="46">
        <f>SD!A482</f>
        <v>0</v>
      </c>
      <c r="C483" s="46">
        <f>SD!B482</f>
        <v>0</v>
      </c>
      <c r="D483" s="46">
        <f>SD!C482</f>
        <v>0</v>
      </c>
      <c r="E483" s="42">
        <f>SD!D482</f>
        <v>0</v>
      </c>
      <c r="F483" s="43">
        <f>SD!E482</f>
        <v>0</v>
      </c>
      <c r="G483" s="43">
        <f>SD!F482</f>
        <v>0</v>
      </c>
      <c r="H483" s="43">
        <f>SD!G482</f>
        <v>0</v>
      </c>
      <c r="I483" s="43">
        <f>SD!H482</f>
        <v>0</v>
      </c>
      <c r="J483" s="43">
        <f>SD!I482</f>
        <v>0</v>
      </c>
      <c r="K483" s="43">
        <f>SD!O482</f>
        <v>0</v>
      </c>
      <c r="L483" s="52"/>
      <c r="M483" s="56"/>
      <c r="N483" s="54">
        <f>SD!R482</f>
        <v>0</v>
      </c>
      <c r="O483" s="55">
        <f>SD!S482</f>
        <v>0</v>
      </c>
      <c r="P483" s="44">
        <f>SD!T482</f>
        <v>0</v>
      </c>
      <c r="Q483" s="55">
        <f>SD!V482</f>
        <v>0</v>
      </c>
      <c r="R483" s="55">
        <f>SD!W482</f>
        <v>0</v>
      </c>
      <c r="S483" s="55">
        <f>SD!AB482</f>
        <v>0</v>
      </c>
      <c r="T483" s="51">
        <f t="shared" si="14"/>
        <v>0</v>
      </c>
      <c r="U483" s="51">
        <f t="shared" si="15"/>
        <v>0</v>
      </c>
    </row>
    <row r="484" spans="1:21" customFormat="1">
      <c r="A484" s="51">
        <f>SD!C483</f>
        <v>0</v>
      </c>
      <c r="B484" s="46">
        <f>SD!A483</f>
        <v>0</v>
      </c>
      <c r="C484" s="46">
        <f>SD!B483</f>
        <v>0</v>
      </c>
      <c r="D484" s="46">
        <f>SD!C483</f>
        <v>0</v>
      </c>
      <c r="E484" s="42">
        <f>SD!D483</f>
        <v>0</v>
      </c>
      <c r="F484" s="43">
        <f>SD!E483</f>
        <v>0</v>
      </c>
      <c r="G484" s="43">
        <f>SD!F483</f>
        <v>0</v>
      </c>
      <c r="H484" s="43">
        <f>SD!G483</f>
        <v>0</v>
      </c>
      <c r="I484" s="43">
        <f>SD!H483</f>
        <v>0</v>
      </c>
      <c r="J484" s="43">
        <f>SD!I483</f>
        <v>0</v>
      </c>
      <c r="K484" s="43">
        <f>SD!O483</f>
        <v>0</v>
      </c>
      <c r="L484" s="52"/>
      <c r="M484" s="56"/>
      <c r="N484" s="54">
        <f>SD!R483</f>
        <v>0</v>
      </c>
      <c r="O484" s="55">
        <f>SD!S483</f>
        <v>0</v>
      </c>
      <c r="P484" s="44">
        <f>SD!T483</f>
        <v>0</v>
      </c>
      <c r="Q484" s="55">
        <f>SD!V483</f>
        <v>0</v>
      </c>
      <c r="R484" s="55">
        <f>SD!W483</f>
        <v>0</v>
      </c>
      <c r="S484" s="55">
        <f>SD!AB483</f>
        <v>0</v>
      </c>
      <c r="T484" s="51">
        <f t="shared" si="14"/>
        <v>0</v>
      </c>
      <c r="U484" s="51">
        <f t="shared" si="15"/>
        <v>0</v>
      </c>
    </row>
    <row r="485" spans="1:21" customFormat="1">
      <c r="A485" s="51">
        <f>SD!C484</f>
        <v>0</v>
      </c>
      <c r="B485" s="46">
        <f>SD!A484</f>
        <v>0</v>
      </c>
      <c r="C485" s="46">
        <f>SD!B484</f>
        <v>0</v>
      </c>
      <c r="D485" s="46">
        <f>SD!C484</f>
        <v>0</v>
      </c>
      <c r="E485" s="42">
        <f>SD!D484</f>
        <v>0</v>
      </c>
      <c r="F485" s="43">
        <f>SD!E484</f>
        <v>0</v>
      </c>
      <c r="G485" s="43">
        <f>SD!F484</f>
        <v>0</v>
      </c>
      <c r="H485" s="43">
        <f>SD!G484</f>
        <v>0</v>
      </c>
      <c r="I485" s="43">
        <f>SD!H484</f>
        <v>0</v>
      </c>
      <c r="J485" s="43">
        <f>SD!I484</f>
        <v>0</v>
      </c>
      <c r="K485" s="43">
        <f>SD!O484</f>
        <v>0</v>
      </c>
      <c r="L485" s="52"/>
      <c r="M485" s="56"/>
      <c r="N485" s="54">
        <f>SD!R484</f>
        <v>0</v>
      </c>
      <c r="O485" s="55">
        <f>SD!S484</f>
        <v>0</v>
      </c>
      <c r="P485" s="44">
        <f>SD!T484</f>
        <v>0</v>
      </c>
      <c r="Q485" s="55">
        <f>SD!V484</f>
        <v>0</v>
      </c>
      <c r="R485" s="55">
        <f>SD!W484</f>
        <v>0</v>
      </c>
      <c r="S485" s="55">
        <f>SD!AB484</f>
        <v>0</v>
      </c>
      <c r="T485" s="51">
        <f t="shared" si="14"/>
        <v>0</v>
      </c>
      <c r="U485" s="51">
        <f t="shared" si="15"/>
        <v>0</v>
      </c>
    </row>
    <row r="486" spans="1:21" customFormat="1">
      <c r="A486" s="51">
        <f>SD!C485</f>
        <v>0</v>
      </c>
      <c r="B486" s="46">
        <f>SD!A485</f>
        <v>0</v>
      </c>
      <c r="C486" s="46">
        <f>SD!B485</f>
        <v>0</v>
      </c>
      <c r="D486" s="46">
        <f>SD!C485</f>
        <v>0</v>
      </c>
      <c r="E486" s="42">
        <f>SD!D485</f>
        <v>0</v>
      </c>
      <c r="F486" s="43">
        <f>SD!E485</f>
        <v>0</v>
      </c>
      <c r="G486" s="43">
        <f>SD!F485</f>
        <v>0</v>
      </c>
      <c r="H486" s="43">
        <f>SD!G485</f>
        <v>0</v>
      </c>
      <c r="I486" s="43">
        <f>SD!H485</f>
        <v>0</v>
      </c>
      <c r="J486" s="43">
        <f>SD!I485</f>
        <v>0</v>
      </c>
      <c r="K486" s="43">
        <f>SD!O485</f>
        <v>0</v>
      </c>
      <c r="L486" s="52"/>
      <c r="M486" s="56"/>
      <c r="N486" s="54">
        <f>SD!R485</f>
        <v>0</v>
      </c>
      <c r="O486" s="55">
        <f>SD!S485</f>
        <v>0</v>
      </c>
      <c r="P486" s="44">
        <f>SD!T485</f>
        <v>0</v>
      </c>
      <c r="Q486" s="55">
        <f>SD!V485</f>
        <v>0</v>
      </c>
      <c r="R486" s="55">
        <f>SD!W485</f>
        <v>0</v>
      </c>
      <c r="S486" s="55">
        <f>SD!AB485</f>
        <v>0</v>
      </c>
      <c r="T486" s="51">
        <f t="shared" si="14"/>
        <v>0</v>
      </c>
      <c r="U486" s="51">
        <f t="shared" si="15"/>
        <v>0</v>
      </c>
    </row>
    <row r="487" spans="1:21" customFormat="1">
      <c r="A487" s="51">
        <f>SD!C486</f>
        <v>0</v>
      </c>
      <c r="B487" s="46">
        <f>SD!A486</f>
        <v>0</v>
      </c>
      <c r="C487" s="46">
        <f>SD!B486</f>
        <v>0</v>
      </c>
      <c r="D487" s="46">
        <f>SD!C486</f>
        <v>0</v>
      </c>
      <c r="E487" s="42">
        <f>SD!D486</f>
        <v>0</v>
      </c>
      <c r="F487" s="43">
        <f>SD!E486</f>
        <v>0</v>
      </c>
      <c r="G487" s="43">
        <f>SD!F486</f>
        <v>0</v>
      </c>
      <c r="H487" s="43">
        <f>SD!G486</f>
        <v>0</v>
      </c>
      <c r="I487" s="43">
        <f>SD!H486</f>
        <v>0</v>
      </c>
      <c r="J487" s="43">
        <f>SD!I486</f>
        <v>0</v>
      </c>
      <c r="K487" s="43">
        <f>SD!O486</f>
        <v>0</v>
      </c>
      <c r="L487" s="52"/>
      <c r="M487" s="56"/>
      <c r="N487" s="54">
        <f>SD!R486</f>
        <v>0</v>
      </c>
      <c r="O487" s="55">
        <f>SD!S486</f>
        <v>0</v>
      </c>
      <c r="P487" s="44">
        <f>SD!T486</f>
        <v>0</v>
      </c>
      <c r="Q487" s="55">
        <f>SD!V486</f>
        <v>0</v>
      </c>
      <c r="R487" s="55">
        <f>SD!W486</f>
        <v>0</v>
      </c>
      <c r="S487" s="55">
        <f>SD!AB486</f>
        <v>0</v>
      </c>
      <c r="T487" s="51">
        <f t="shared" si="14"/>
        <v>0</v>
      </c>
      <c r="U487" s="51">
        <f t="shared" si="15"/>
        <v>0</v>
      </c>
    </row>
    <row r="488" spans="1:21" customFormat="1">
      <c r="A488" s="51">
        <f>SD!C487</f>
        <v>0</v>
      </c>
      <c r="B488" s="46">
        <f>SD!A487</f>
        <v>0</v>
      </c>
      <c r="C488" s="46">
        <f>SD!B487</f>
        <v>0</v>
      </c>
      <c r="D488" s="46">
        <f>SD!C487</f>
        <v>0</v>
      </c>
      <c r="E488" s="42">
        <f>SD!D487</f>
        <v>0</v>
      </c>
      <c r="F488" s="43">
        <f>SD!E487</f>
        <v>0</v>
      </c>
      <c r="G488" s="43">
        <f>SD!F487</f>
        <v>0</v>
      </c>
      <c r="H488" s="43">
        <f>SD!G487</f>
        <v>0</v>
      </c>
      <c r="I488" s="43">
        <f>SD!H487</f>
        <v>0</v>
      </c>
      <c r="J488" s="43">
        <f>SD!I487</f>
        <v>0</v>
      </c>
      <c r="K488" s="43">
        <f>SD!O487</f>
        <v>0</v>
      </c>
      <c r="L488" s="52"/>
      <c r="M488" s="56"/>
      <c r="N488" s="54">
        <f>SD!R487</f>
        <v>0</v>
      </c>
      <c r="O488" s="55">
        <f>SD!S487</f>
        <v>0</v>
      </c>
      <c r="P488" s="44">
        <f>SD!T487</f>
        <v>0</v>
      </c>
      <c r="Q488" s="55">
        <f>SD!V487</f>
        <v>0</v>
      </c>
      <c r="R488" s="55">
        <f>SD!W487</f>
        <v>0</v>
      </c>
      <c r="S488" s="55">
        <f>SD!AB487</f>
        <v>0</v>
      </c>
      <c r="T488" s="51">
        <f t="shared" si="14"/>
        <v>0</v>
      </c>
      <c r="U488" s="51">
        <f t="shared" si="15"/>
        <v>0</v>
      </c>
    </row>
    <row r="489" spans="1:21" customFormat="1">
      <c r="A489" s="51">
        <f>SD!C488</f>
        <v>0</v>
      </c>
      <c r="B489" s="46">
        <f>SD!A488</f>
        <v>0</v>
      </c>
      <c r="C489" s="46">
        <f>SD!B488</f>
        <v>0</v>
      </c>
      <c r="D489" s="46">
        <f>SD!C488</f>
        <v>0</v>
      </c>
      <c r="E489" s="42">
        <f>SD!D488</f>
        <v>0</v>
      </c>
      <c r="F489" s="43">
        <f>SD!E488</f>
        <v>0</v>
      </c>
      <c r="G489" s="43">
        <f>SD!F488</f>
        <v>0</v>
      </c>
      <c r="H489" s="43">
        <f>SD!G488</f>
        <v>0</v>
      </c>
      <c r="I489" s="43">
        <f>SD!H488</f>
        <v>0</v>
      </c>
      <c r="J489" s="43">
        <f>SD!I488</f>
        <v>0</v>
      </c>
      <c r="K489" s="43">
        <f>SD!O488</f>
        <v>0</v>
      </c>
      <c r="L489" s="52"/>
      <c r="M489" s="56"/>
      <c r="N489" s="54">
        <f>SD!R488</f>
        <v>0</v>
      </c>
      <c r="O489" s="55">
        <f>SD!S488</f>
        <v>0</v>
      </c>
      <c r="P489" s="44">
        <f>SD!T488</f>
        <v>0</v>
      </c>
      <c r="Q489" s="55">
        <f>SD!V488</f>
        <v>0</v>
      </c>
      <c r="R489" s="55">
        <f>SD!W488</f>
        <v>0</v>
      </c>
      <c r="S489" s="55">
        <f>SD!AB488</f>
        <v>0</v>
      </c>
      <c r="T489" s="51">
        <f t="shared" si="14"/>
        <v>0</v>
      </c>
      <c r="U489" s="51">
        <f t="shared" si="15"/>
        <v>0</v>
      </c>
    </row>
    <row r="490" spans="1:21" customFormat="1">
      <c r="A490" s="51">
        <f>SD!C489</f>
        <v>0</v>
      </c>
      <c r="B490" s="46">
        <f>SD!A489</f>
        <v>0</v>
      </c>
      <c r="C490" s="46">
        <f>SD!B489</f>
        <v>0</v>
      </c>
      <c r="D490" s="46">
        <f>SD!C489</f>
        <v>0</v>
      </c>
      <c r="E490" s="42">
        <f>SD!D489</f>
        <v>0</v>
      </c>
      <c r="F490" s="43">
        <f>SD!E489</f>
        <v>0</v>
      </c>
      <c r="G490" s="43">
        <f>SD!F489</f>
        <v>0</v>
      </c>
      <c r="H490" s="43">
        <f>SD!G489</f>
        <v>0</v>
      </c>
      <c r="I490" s="43">
        <f>SD!H489</f>
        <v>0</v>
      </c>
      <c r="J490" s="43">
        <f>SD!I489</f>
        <v>0</v>
      </c>
      <c r="K490" s="43">
        <f>SD!O489</f>
        <v>0</v>
      </c>
      <c r="L490" s="52"/>
      <c r="M490" s="56"/>
      <c r="N490" s="54">
        <f>SD!R489</f>
        <v>0</v>
      </c>
      <c r="O490" s="55">
        <f>SD!S489</f>
        <v>0</v>
      </c>
      <c r="P490" s="44">
        <f>SD!T489</f>
        <v>0</v>
      </c>
      <c r="Q490" s="55">
        <f>SD!V489</f>
        <v>0</v>
      </c>
      <c r="R490" s="55">
        <f>SD!W489</f>
        <v>0</v>
      </c>
      <c r="S490" s="55">
        <f>SD!AB489</f>
        <v>0</v>
      </c>
      <c r="T490" s="51">
        <f t="shared" si="14"/>
        <v>0</v>
      </c>
      <c r="U490" s="51">
        <f t="shared" si="15"/>
        <v>0</v>
      </c>
    </row>
    <row r="491" spans="1:21" customFormat="1">
      <c r="A491" s="51">
        <f>SD!C490</f>
        <v>0</v>
      </c>
      <c r="B491" s="46">
        <f>SD!A490</f>
        <v>0</v>
      </c>
      <c r="C491" s="46">
        <f>SD!B490</f>
        <v>0</v>
      </c>
      <c r="D491" s="46">
        <f>SD!C490</f>
        <v>0</v>
      </c>
      <c r="E491" s="42">
        <f>SD!D490</f>
        <v>0</v>
      </c>
      <c r="F491" s="43">
        <f>SD!E490</f>
        <v>0</v>
      </c>
      <c r="G491" s="43">
        <f>SD!F490</f>
        <v>0</v>
      </c>
      <c r="H491" s="43">
        <f>SD!G490</f>
        <v>0</v>
      </c>
      <c r="I491" s="43">
        <f>SD!H490</f>
        <v>0</v>
      </c>
      <c r="J491" s="43">
        <f>SD!I490</f>
        <v>0</v>
      </c>
      <c r="K491" s="43">
        <f>SD!O490</f>
        <v>0</v>
      </c>
      <c r="L491" s="52"/>
      <c r="M491" s="56"/>
      <c r="N491" s="54">
        <f>SD!R490</f>
        <v>0</v>
      </c>
      <c r="O491" s="55">
        <f>SD!S490</f>
        <v>0</v>
      </c>
      <c r="P491" s="44">
        <f>SD!T490</f>
        <v>0</v>
      </c>
      <c r="Q491" s="55">
        <f>SD!V490</f>
        <v>0</v>
      </c>
      <c r="R491" s="55">
        <f>SD!W490</f>
        <v>0</v>
      </c>
      <c r="S491" s="55">
        <f>SD!AB490</f>
        <v>0</v>
      </c>
      <c r="T491" s="51">
        <f t="shared" si="14"/>
        <v>0</v>
      </c>
      <c r="U491" s="51">
        <f t="shared" si="15"/>
        <v>0</v>
      </c>
    </row>
    <row r="492" spans="1:21" customFormat="1">
      <c r="A492" s="51">
        <f>SD!C491</f>
        <v>0</v>
      </c>
      <c r="B492" s="46">
        <f>SD!A491</f>
        <v>0</v>
      </c>
      <c r="C492" s="46">
        <f>SD!B491</f>
        <v>0</v>
      </c>
      <c r="D492" s="46">
        <f>SD!C491</f>
        <v>0</v>
      </c>
      <c r="E492" s="42">
        <f>SD!D491</f>
        <v>0</v>
      </c>
      <c r="F492" s="43">
        <f>SD!E491</f>
        <v>0</v>
      </c>
      <c r="G492" s="43">
        <f>SD!F491</f>
        <v>0</v>
      </c>
      <c r="H492" s="43">
        <f>SD!G491</f>
        <v>0</v>
      </c>
      <c r="I492" s="43">
        <f>SD!H491</f>
        <v>0</v>
      </c>
      <c r="J492" s="43">
        <f>SD!I491</f>
        <v>0</v>
      </c>
      <c r="K492" s="43">
        <f>SD!O491</f>
        <v>0</v>
      </c>
      <c r="L492" s="52"/>
      <c r="M492" s="56"/>
      <c r="N492" s="54">
        <f>SD!R491</f>
        <v>0</v>
      </c>
      <c r="O492" s="55">
        <f>SD!S491</f>
        <v>0</v>
      </c>
      <c r="P492" s="44">
        <f>SD!T491</f>
        <v>0</v>
      </c>
      <c r="Q492" s="55">
        <f>SD!V491</f>
        <v>0</v>
      </c>
      <c r="R492" s="55">
        <f>SD!W491</f>
        <v>0</v>
      </c>
      <c r="S492" s="55">
        <f>SD!AB491</f>
        <v>0</v>
      </c>
      <c r="T492" s="51">
        <f t="shared" si="14"/>
        <v>0</v>
      </c>
      <c r="U492" s="51">
        <f t="shared" si="15"/>
        <v>0</v>
      </c>
    </row>
    <row r="493" spans="1:21" customFormat="1">
      <c r="A493" s="51">
        <f>SD!C492</f>
        <v>0</v>
      </c>
      <c r="B493" s="46">
        <f>SD!A492</f>
        <v>0</v>
      </c>
      <c r="C493" s="46">
        <f>SD!B492</f>
        <v>0</v>
      </c>
      <c r="D493" s="46">
        <f>SD!C492</f>
        <v>0</v>
      </c>
      <c r="E493" s="42">
        <f>SD!D492</f>
        <v>0</v>
      </c>
      <c r="F493" s="43">
        <f>SD!E492</f>
        <v>0</v>
      </c>
      <c r="G493" s="43">
        <f>SD!F492</f>
        <v>0</v>
      </c>
      <c r="H493" s="43">
        <f>SD!G492</f>
        <v>0</v>
      </c>
      <c r="I493" s="43">
        <f>SD!H492</f>
        <v>0</v>
      </c>
      <c r="J493" s="43">
        <f>SD!I492</f>
        <v>0</v>
      </c>
      <c r="K493" s="43">
        <f>SD!O492</f>
        <v>0</v>
      </c>
      <c r="L493" s="52"/>
      <c r="M493" s="56"/>
      <c r="N493" s="54">
        <f>SD!R492</f>
        <v>0</v>
      </c>
      <c r="O493" s="55">
        <f>SD!S492</f>
        <v>0</v>
      </c>
      <c r="P493" s="44">
        <f>SD!T492</f>
        <v>0</v>
      </c>
      <c r="Q493" s="55">
        <f>SD!V492</f>
        <v>0</v>
      </c>
      <c r="R493" s="55">
        <f>SD!W492</f>
        <v>0</v>
      </c>
      <c r="S493" s="55">
        <f>SD!AB492</f>
        <v>0</v>
      </c>
      <c r="T493" s="51">
        <f t="shared" si="14"/>
        <v>0</v>
      </c>
      <c r="U493" s="51">
        <f t="shared" si="15"/>
        <v>0</v>
      </c>
    </row>
    <row r="494" spans="1:21" customFormat="1">
      <c r="A494" s="51">
        <f>SD!C493</f>
        <v>0</v>
      </c>
      <c r="B494" s="46">
        <f>SD!A493</f>
        <v>0</v>
      </c>
      <c r="C494" s="46">
        <f>SD!B493</f>
        <v>0</v>
      </c>
      <c r="D494" s="46">
        <f>SD!C493</f>
        <v>0</v>
      </c>
      <c r="E494" s="42">
        <f>SD!D493</f>
        <v>0</v>
      </c>
      <c r="F494" s="43">
        <f>SD!E493</f>
        <v>0</v>
      </c>
      <c r="G494" s="43">
        <f>SD!F493</f>
        <v>0</v>
      </c>
      <c r="H494" s="43">
        <f>SD!G493</f>
        <v>0</v>
      </c>
      <c r="I494" s="43">
        <f>SD!H493</f>
        <v>0</v>
      </c>
      <c r="J494" s="43">
        <f>SD!I493</f>
        <v>0</v>
      </c>
      <c r="K494" s="43">
        <f>SD!O493</f>
        <v>0</v>
      </c>
      <c r="L494" s="52"/>
      <c r="M494" s="56"/>
      <c r="N494" s="54">
        <f>SD!R493</f>
        <v>0</v>
      </c>
      <c r="O494" s="55">
        <f>SD!S493</f>
        <v>0</v>
      </c>
      <c r="P494" s="44">
        <f>SD!T493</f>
        <v>0</v>
      </c>
      <c r="Q494" s="55">
        <f>SD!V493</f>
        <v>0</v>
      </c>
      <c r="R494" s="55">
        <f>SD!W493</f>
        <v>0</v>
      </c>
      <c r="S494" s="55">
        <f>SD!AB493</f>
        <v>0</v>
      </c>
      <c r="T494" s="51">
        <f t="shared" si="14"/>
        <v>0</v>
      </c>
      <c r="U494" s="51">
        <f t="shared" si="15"/>
        <v>0</v>
      </c>
    </row>
    <row r="495" spans="1:21" customFormat="1">
      <c r="A495" s="51">
        <f>SD!C494</f>
        <v>0</v>
      </c>
      <c r="B495" s="46">
        <f>SD!A494</f>
        <v>0</v>
      </c>
      <c r="C495" s="46">
        <f>SD!B494</f>
        <v>0</v>
      </c>
      <c r="D495" s="46">
        <f>SD!C494</f>
        <v>0</v>
      </c>
      <c r="E495" s="42">
        <f>SD!D494</f>
        <v>0</v>
      </c>
      <c r="F495" s="43">
        <f>SD!E494</f>
        <v>0</v>
      </c>
      <c r="G495" s="43">
        <f>SD!F494</f>
        <v>0</v>
      </c>
      <c r="H495" s="43">
        <f>SD!G494</f>
        <v>0</v>
      </c>
      <c r="I495" s="43">
        <f>SD!H494</f>
        <v>0</v>
      </c>
      <c r="J495" s="43">
        <f>SD!I494</f>
        <v>0</v>
      </c>
      <c r="K495" s="43">
        <f>SD!O494</f>
        <v>0</v>
      </c>
      <c r="L495" s="52"/>
      <c r="M495" s="56"/>
      <c r="N495" s="54">
        <f>SD!R494</f>
        <v>0</v>
      </c>
      <c r="O495" s="55">
        <f>SD!S494</f>
        <v>0</v>
      </c>
      <c r="P495" s="44">
        <f>SD!T494</f>
        <v>0</v>
      </c>
      <c r="Q495" s="55">
        <f>SD!V494</f>
        <v>0</v>
      </c>
      <c r="R495" s="55">
        <f>SD!W494</f>
        <v>0</v>
      </c>
      <c r="S495" s="55">
        <f>SD!AB494</f>
        <v>0</v>
      </c>
      <c r="T495" s="51">
        <f t="shared" si="14"/>
        <v>0</v>
      </c>
      <c r="U495" s="51">
        <f t="shared" si="15"/>
        <v>0</v>
      </c>
    </row>
    <row r="496" spans="1:21" customFormat="1">
      <c r="A496" s="51">
        <f>SD!C495</f>
        <v>0</v>
      </c>
      <c r="B496" s="46">
        <f>SD!A495</f>
        <v>0</v>
      </c>
      <c r="C496" s="46">
        <f>SD!B495</f>
        <v>0</v>
      </c>
      <c r="D496" s="46">
        <f>SD!C495</f>
        <v>0</v>
      </c>
      <c r="E496" s="42">
        <f>SD!D495</f>
        <v>0</v>
      </c>
      <c r="F496" s="43">
        <f>SD!E495</f>
        <v>0</v>
      </c>
      <c r="G496" s="43">
        <f>SD!F495</f>
        <v>0</v>
      </c>
      <c r="H496" s="43">
        <f>SD!G495</f>
        <v>0</v>
      </c>
      <c r="I496" s="43">
        <f>SD!H495</f>
        <v>0</v>
      </c>
      <c r="J496" s="43">
        <f>SD!I495</f>
        <v>0</v>
      </c>
      <c r="K496" s="43">
        <f>SD!O495</f>
        <v>0</v>
      </c>
      <c r="L496" s="52"/>
      <c r="M496" s="56"/>
      <c r="N496" s="54">
        <f>SD!R495</f>
        <v>0</v>
      </c>
      <c r="O496" s="55">
        <f>SD!S495</f>
        <v>0</v>
      </c>
      <c r="P496" s="44">
        <f>SD!T495</f>
        <v>0</v>
      </c>
      <c r="Q496" s="55">
        <f>SD!V495</f>
        <v>0</v>
      </c>
      <c r="R496" s="55">
        <f>SD!W495</f>
        <v>0</v>
      </c>
      <c r="S496" s="55">
        <f>SD!AB495</f>
        <v>0</v>
      </c>
      <c r="T496" s="51">
        <f t="shared" si="14"/>
        <v>0</v>
      </c>
      <c r="U496" s="51">
        <f t="shared" si="15"/>
        <v>0</v>
      </c>
    </row>
    <row r="497" spans="1:21" customFormat="1">
      <c r="A497" s="51">
        <f>SD!C496</f>
        <v>0</v>
      </c>
      <c r="B497" s="46">
        <f>SD!A496</f>
        <v>0</v>
      </c>
      <c r="C497" s="46">
        <f>SD!B496</f>
        <v>0</v>
      </c>
      <c r="D497" s="46">
        <f>SD!C496</f>
        <v>0</v>
      </c>
      <c r="E497" s="42">
        <f>SD!D496</f>
        <v>0</v>
      </c>
      <c r="F497" s="43">
        <f>SD!E496</f>
        <v>0</v>
      </c>
      <c r="G497" s="43">
        <f>SD!F496</f>
        <v>0</v>
      </c>
      <c r="H497" s="43">
        <f>SD!G496</f>
        <v>0</v>
      </c>
      <c r="I497" s="43">
        <f>SD!H496</f>
        <v>0</v>
      </c>
      <c r="J497" s="43">
        <f>SD!I496</f>
        <v>0</v>
      </c>
      <c r="K497" s="43">
        <f>SD!O496</f>
        <v>0</v>
      </c>
      <c r="L497" s="52"/>
      <c r="M497" s="56"/>
      <c r="N497" s="54">
        <f>SD!R496</f>
        <v>0</v>
      </c>
      <c r="O497" s="55">
        <f>SD!S496</f>
        <v>0</v>
      </c>
      <c r="P497" s="44">
        <f>SD!T496</f>
        <v>0</v>
      </c>
      <c r="Q497" s="55">
        <f>SD!V496</f>
        <v>0</v>
      </c>
      <c r="R497" s="55">
        <f>SD!W496</f>
        <v>0</v>
      </c>
      <c r="S497" s="55">
        <f>SD!AB496</f>
        <v>0</v>
      </c>
      <c r="T497" s="51">
        <f t="shared" si="14"/>
        <v>0</v>
      </c>
      <c r="U497" s="51">
        <f t="shared" si="15"/>
        <v>0</v>
      </c>
    </row>
    <row r="498" spans="1:21" customFormat="1">
      <c r="A498" s="51">
        <f>SD!C497</f>
        <v>0</v>
      </c>
      <c r="B498" s="46">
        <f>SD!A497</f>
        <v>0</v>
      </c>
      <c r="C498" s="46">
        <f>SD!B497</f>
        <v>0</v>
      </c>
      <c r="D498" s="46">
        <f>SD!C497</f>
        <v>0</v>
      </c>
      <c r="E498" s="42">
        <f>SD!D497</f>
        <v>0</v>
      </c>
      <c r="F498" s="43">
        <f>SD!E497</f>
        <v>0</v>
      </c>
      <c r="G498" s="43">
        <f>SD!F497</f>
        <v>0</v>
      </c>
      <c r="H498" s="43">
        <f>SD!G497</f>
        <v>0</v>
      </c>
      <c r="I498" s="43">
        <f>SD!H497</f>
        <v>0</v>
      </c>
      <c r="J498" s="43">
        <f>SD!I497</f>
        <v>0</v>
      </c>
      <c r="K498" s="43">
        <f>SD!O497</f>
        <v>0</v>
      </c>
      <c r="L498" s="52"/>
      <c r="M498" s="56"/>
      <c r="N498" s="54">
        <f>SD!R497</f>
        <v>0</v>
      </c>
      <c r="O498" s="55">
        <f>SD!S497</f>
        <v>0</v>
      </c>
      <c r="P498" s="44">
        <f>SD!T497</f>
        <v>0</v>
      </c>
      <c r="Q498" s="55">
        <f>SD!V497</f>
        <v>0</v>
      </c>
      <c r="R498" s="55">
        <f>SD!W497</f>
        <v>0</v>
      </c>
      <c r="S498" s="55">
        <f>SD!AB497</f>
        <v>0</v>
      </c>
      <c r="T498" s="51">
        <f t="shared" si="14"/>
        <v>0</v>
      </c>
      <c r="U498" s="51">
        <f t="shared" si="15"/>
        <v>0</v>
      </c>
    </row>
    <row r="499" spans="1:21" customFormat="1">
      <c r="A499" s="51">
        <f>SD!C498</f>
        <v>0</v>
      </c>
      <c r="B499" s="46">
        <f>SD!A498</f>
        <v>0</v>
      </c>
      <c r="C499" s="46">
        <f>SD!B498</f>
        <v>0</v>
      </c>
      <c r="D499" s="46">
        <f>SD!C498</f>
        <v>0</v>
      </c>
      <c r="E499" s="42">
        <f>SD!D498</f>
        <v>0</v>
      </c>
      <c r="F499" s="43">
        <f>SD!E498</f>
        <v>0</v>
      </c>
      <c r="G499" s="43">
        <f>SD!F498</f>
        <v>0</v>
      </c>
      <c r="H499" s="43">
        <f>SD!G498</f>
        <v>0</v>
      </c>
      <c r="I499" s="43">
        <f>SD!H498</f>
        <v>0</v>
      </c>
      <c r="J499" s="43">
        <f>SD!I498</f>
        <v>0</v>
      </c>
      <c r="K499" s="43">
        <f>SD!O498</f>
        <v>0</v>
      </c>
      <c r="L499" s="52"/>
      <c r="M499" s="56"/>
      <c r="N499" s="54">
        <f>SD!R498</f>
        <v>0</v>
      </c>
      <c r="O499" s="55">
        <f>SD!S498</f>
        <v>0</v>
      </c>
      <c r="P499" s="44">
        <f>SD!T498</f>
        <v>0</v>
      </c>
      <c r="Q499" s="55">
        <f>SD!V498</f>
        <v>0</v>
      </c>
      <c r="R499" s="55">
        <f>SD!W498</f>
        <v>0</v>
      </c>
      <c r="S499" s="55">
        <f>SD!AB498</f>
        <v>0</v>
      </c>
      <c r="T499" s="51">
        <f t="shared" si="14"/>
        <v>0</v>
      </c>
      <c r="U499" s="51">
        <f t="shared" si="15"/>
        <v>0</v>
      </c>
    </row>
    <row r="500" spans="1:21" customFormat="1">
      <c r="A500" s="51">
        <f>SD!C499</f>
        <v>0</v>
      </c>
      <c r="B500" s="46">
        <f>SD!A499</f>
        <v>0</v>
      </c>
      <c r="C500" s="46">
        <f>SD!B499</f>
        <v>0</v>
      </c>
      <c r="D500" s="46">
        <f>SD!C499</f>
        <v>0</v>
      </c>
      <c r="E500" s="42">
        <f>SD!D499</f>
        <v>0</v>
      </c>
      <c r="F500" s="43">
        <f>SD!E499</f>
        <v>0</v>
      </c>
      <c r="G500" s="43">
        <f>SD!F499</f>
        <v>0</v>
      </c>
      <c r="H500" s="43">
        <f>SD!G499</f>
        <v>0</v>
      </c>
      <c r="I500" s="43">
        <f>SD!H499</f>
        <v>0</v>
      </c>
      <c r="J500" s="43">
        <f>SD!I499</f>
        <v>0</v>
      </c>
      <c r="K500" s="43">
        <f>SD!O499</f>
        <v>0</v>
      </c>
      <c r="L500" s="52"/>
      <c r="M500" s="56"/>
      <c r="N500" s="54">
        <f>SD!R499</f>
        <v>0</v>
      </c>
      <c r="O500" s="55">
        <f>SD!S499</f>
        <v>0</v>
      </c>
      <c r="P500" s="44">
        <f>SD!T499</f>
        <v>0</v>
      </c>
      <c r="Q500" s="55">
        <f>SD!V499</f>
        <v>0</v>
      </c>
      <c r="R500" s="55">
        <f>SD!W499</f>
        <v>0</v>
      </c>
      <c r="S500" s="55">
        <f>SD!AB499</f>
        <v>0</v>
      </c>
      <c r="T500" s="51">
        <f t="shared" si="14"/>
        <v>0</v>
      </c>
      <c r="U500" s="51">
        <f t="shared" si="15"/>
        <v>0</v>
      </c>
    </row>
    <row r="501" spans="1:21" customFormat="1">
      <c r="A501" s="51">
        <f>SD!C500</f>
        <v>0</v>
      </c>
      <c r="B501" s="46">
        <f>SD!A500</f>
        <v>0</v>
      </c>
      <c r="C501" s="46">
        <f>SD!B500</f>
        <v>0</v>
      </c>
      <c r="D501" s="46">
        <f>SD!C500</f>
        <v>0</v>
      </c>
      <c r="E501" s="42">
        <f>SD!D500</f>
        <v>0</v>
      </c>
      <c r="F501" s="43">
        <f>SD!E500</f>
        <v>0</v>
      </c>
      <c r="G501" s="43">
        <f>SD!F500</f>
        <v>0</v>
      </c>
      <c r="H501" s="43">
        <f>SD!G500</f>
        <v>0</v>
      </c>
      <c r="I501" s="43">
        <f>SD!H500</f>
        <v>0</v>
      </c>
      <c r="J501" s="43">
        <f>SD!I500</f>
        <v>0</v>
      </c>
      <c r="K501" s="43">
        <f>SD!O500</f>
        <v>0</v>
      </c>
      <c r="L501" s="52"/>
      <c r="M501" s="56"/>
      <c r="N501" s="54">
        <f>SD!R500</f>
        <v>0</v>
      </c>
      <c r="O501" s="55">
        <f>SD!S500</f>
        <v>0</v>
      </c>
      <c r="P501" s="44">
        <f>SD!T500</f>
        <v>0</v>
      </c>
      <c r="Q501" s="55">
        <f>SD!V500</f>
        <v>0</v>
      </c>
      <c r="R501" s="55">
        <f>SD!W500</f>
        <v>0</v>
      </c>
      <c r="S501" s="55">
        <f>SD!AB500</f>
        <v>0</v>
      </c>
      <c r="T501" s="51">
        <f t="shared" si="14"/>
        <v>0</v>
      </c>
      <c r="U501" s="51">
        <f t="shared" si="15"/>
        <v>0</v>
      </c>
    </row>
    <row r="502" spans="1:21" customFormat="1">
      <c r="A502" s="51">
        <f>SD!C501</f>
        <v>0</v>
      </c>
      <c r="B502" s="46">
        <f>SD!A501</f>
        <v>0</v>
      </c>
      <c r="C502" s="46">
        <f>SD!B501</f>
        <v>0</v>
      </c>
      <c r="D502" s="46">
        <f>SD!C501</f>
        <v>0</v>
      </c>
      <c r="E502" s="42">
        <f>SD!D501</f>
        <v>0</v>
      </c>
      <c r="F502" s="43">
        <f>SD!E501</f>
        <v>0</v>
      </c>
      <c r="G502" s="43">
        <f>SD!F501</f>
        <v>0</v>
      </c>
      <c r="H502" s="43">
        <f>SD!G501</f>
        <v>0</v>
      </c>
      <c r="I502" s="43">
        <f>SD!H501</f>
        <v>0</v>
      </c>
      <c r="J502" s="43">
        <f>SD!I501</f>
        <v>0</v>
      </c>
      <c r="K502" s="43">
        <f>SD!O501</f>
        <v>0</v>
      </c>
      <c r="L502" s="52"/>
      <c r="M502" s="56"/>
      <c r="N502" s="54">
        <f>SD!R501</f>
        <v>0</v>
      </c>
      <c r="O502" s="55">
        <f>SD!S501</f>
        <v>0</v>
      </c>
      <c r="P502" s="44">
        <f>SD!T501</f>
        <v>0</v>
      </c>
      <c r="Q502" s="55">
        <f>SD!V501</f>
        <v>0</v>
      </c>
      <c r="R502" s="55">
        <f>SD!W501</f>
        <v>0</v>
      </c>
      <c r="S502" s="55">
        <f>SD!AB501</f>
        <v>0</v>
      </c>
      <c r="T502" s="51">
        <f t="shared" si="14"/>
        <v>0</v>
      </c>
      <c r="U502" s="51">
        <f t="shared" si="15"/>
        <v>0</v>
      </c>
    </row>
    <row r="503" spans="1:21" customFormat="1">
      <c r="A503" s="51">
        <f>SD!C502</f>
        <v>0</v>
      </c>
      <c r="B503" s="46">
        <f>SD!A502</f>
        <v>0</v>
      </c>
      <c r="C503" s="46">
        <f>SD!B502</f>
        <v>0</v>
      </c>
      <c r="D503" s="46">
        <f>SD!C502</f>
        <v>0</v>
      </c>
      <c r="E503" s="42">
        <f>SD!D502</f>
        <v>0</v>
      </c>
      <c r="F503" s="43">
        <f>SD!E502</f>
        <v>0</v>
      </c>
      <c r="G503" s="43">
        <f>SD!F502</f>
        <v>0</v>
      </c>
      <c r="H503" s="43">
        <f>SD!G502</f>
        <v>0</v>
      </c>
      <c r="I503" s="43">
        <f>SD!H502</f>
        <v>0</v>
      </c>
      <c r="J503" s="43">
        <f>SD!I502</f>
        <v>0</v>
      </c>
      <c r="K503" s="43">
        <f>SD!O502</f>
        <v>0</v>
      </c>
      <c r="L503" s="52"/>
      <c r="M503" s="56"/>
      <c r="N503" s="54">
        <f>SD!R502</f>
        <v>0</v>
      </c>
      <c r="O503" s="55">
        <f>SD!S502</f>
        <v>0</v>
      </c>
      <c r="P503" s="44">
        <f>SD!T502</f>
        <v>0</v>
      </c>
      <c r="Q503" s="55">
        <f>SD!V502</f>
        <v>0</v>
      </c>
      <c r="R503" s="55">
        <f>SD!W502</f>
        <v>0</v>
      </c>
      <c r="S503" s="55">
        <f>SD!AB502</f>
        <v>0</v>
      </c>
      <c r="T503" s="51">
        <f t="shared" si="14"/>
        <v>0</v>
      </c>
      <c r="U503" s="51">
        <f t="shared" si="15"/>
        <v>0</v>
      </c>
    </row>
    <row r="504" spans="1:21" customFormat="1">
      <c r="A504" s="51">
        <f>SD!C503</f>
        <v>0</v>
      </c>
      <c r="B504" s="46">
        <f>SD!A503</f>
        <v>0</v>
      </c>
      <c r="C504" s="46">
        <f>SD!B503</f>
        <v>0</v>
      </c>
      <c r="D504" s="46">
        <f>SD!C503</f>
        <v>0</v>
      </c>
      <c r="E504" s="42">
        <f>SD!D503</f>
        <v>0</v>
      </c>
      <c r="F504" s="43">
        <f>SD!E503</f>
        <v>0</v>
      </c>
      <c r="G504" s="43">
        <f>SD!F503</f>
        <v>0</v>
      </c>
      <c r="H504" s="43">
        <f>SD!G503</f>
        <v>0</v>
      </c>
      <c r="I504" s="43">
        <f>SD!H503</f>
        <v>0</v>
      </c>
      <c r="J504" s="43">
        <f>SD!I503</f>
        <v>0</v>
      </c>
      <c r="K504" s="43">
        <f>SD!O503</f>
        <v>0</v>
      </c>
      <c r="L504" s="52"/>
      <c r="M504" s="56"/>
      <c r="N504" s="54">
        <f>SD!R503</f>
        <v>0</v>
      </c>
      <c r="O504" s="55">
        <f>SD!S503</f>
        <v>0</v>
      </c>
      <c r="P504" s="44">
        <f>SD!T503</f>
        <v>0</v>
      </c>
      <c r="Q504" s="55">
        <f>SD!V503</f>
        <v>0</v>
      </c>
      <c r="R504" s="55">
        <f>SD!W503</f>
        <v>0</v>
      </c>
      <c r="S504" s="55">
        <f>SD!AB503</f>
        <v>0</v>
      </c>
      <c r="T504" s="51">
        <f t="shared" si="14"/>
        <v>0</v>
      </c>
      <c r="U504" s="51">
        <f t="shared" si="15"/>
        <v>0</v>
      </c>
    </row>
    <row r="505" spans="1:21" customFormat="1">
      <c r="A505" s="51">
        <f>SD!C504</f>
        <v>0</v>
      </c>
      <c r="B505" s="46">
        <f>SD!A504</f>
        <v>0</v>
      </c>
      <c r="C505" s="46">
        <f>SD!B504</f>
        <v>0</v>
      </c>
      <c r="D505" s="46">
        <f>SD!C504</f>
        <v>0</v>
      </c>
      <c r="E505" s="42">
        <f>SD!D504</f>
        <v>0</v>
      </c>
      <c r="F505" s="43">
        <f>SD!E504</f>
        <v>0</v>
      </c>
      <c r="G505" s="43">
        <f>SD!F504</f>
        <v>0</v>
      </c>
      <c r="H505" s="43">
        <f>SD!G504</f>
        <v>0</v>
      </c>
      <c r="I505" s="43">
        <f>SD!H504</f>
        <v>0</v>
      </c>
      <c r="J505" s="43">
        <f>SD!I504</f>
        <v>0</v>
      </c>
      <c r="K505" s="43">
        <f>SD!O504</f>
        <v>0</v>
      </c>
      <c r="L505" s="52"/>
      <c r="M505" s="56"/>
      <c r="N505" s="54">
        <f>SD!R504</f>
        <v>0</v>
      </c>
      <c r="O505" s="55">
        <f>SD!S504</f>
        <v>0</v>
      </c>
      <c r="P505" s="44">
        <f>SD!T504</f>
        <v>0</v>
      </c>
      <c r="Q505" s="55">
        <f>SD!V504</f>
        <v>0</v>
      </c>
      <c r="R505" s="55">
        <f>SD!W504</f>
        <v>0</v>
      </c>
      <c r="S505" s="55">
        <f>SD!AB504</f>
        <v>0</v>
      </c>
      <c r="T505" s="51">
        <f t="shared" si="14"/>
        <v>0</v>
      </c>
      <c r="U505" s="51">
        <f t="shared" si="15"/>
        <v>0</v>
      </c>
    </row>
    <row r="506" spans="1:21" customFormat="1">
      <c r="A506" s="51">
        <f>SD!C505</f>
        <v>0</v>
      </c>
      <c r="B506" s="46">
        <f>SD!A505</f>
        <v>0</v>
      </c>
      <c r="C506" s="46">
        <f>SD!B505</f>
        <v>0</v>
      </c>
      <c r="D506" s="46">
        <f>SD!C505</f>
        <v>0</v>
      </c>
      <c r="E506" s="42">
        <f>SD!D505</f>
        <v>0</v>
      </c>
      <c r="F506" s="43">
        <f>SD!E505</f>
        <v>0</v>
      </c>
      <c r="G506" s="43">
        <f>SD!F505</f>
        <v>0</v>
      </c>
      <c r="H506" s="43">
        <f>SD!G505</f>
        <v>0</v>
      </c>
      <c r="I506" s="43">
        <f>SD!H505</f>
        <v>0</v>
      </c>
      <c r="J506" s="43">
        <f>SD!I505</f>
        <v>0</v>
      </c>
      <c r="K506" s="43">
        <f>SD!O505</f>
        <v>0</v>
      </c>
      <c r="L506" s="52"/>
      <c r="M506" s="56"/>
      <c r="N506" s="54">
        <f>SD!R505</f>
        <v>0</v>
      </c>
      <c r="O506" s="55">
        <f>SD!S505</f>
        <v>0</v>
      </c>
      <c r="P506" s="44">
        <f>SD!T505</f>
        <v>0</v>
      </c>
      <c r="Q506" s="55">
        <f>SD!V505</f>
        <v>0</v>
      </c>
      <c r="R506" s="55">
        <f>SD!W505</f>
        <v>0</v>
      </c>
      <c r="S506" s="55">
        <f>SD!AB505</f>
        <v>0</v>
      </c>
      <c r="T506" s="51">
        <f t="shared" si="14"/>
        <v>0</v>
      </c>
      <c r="U506" s="51">
        <f t="shared" si="15"/>
        <v>0</v>
      </c>
    </row>
    <row r="507" spans="1:21" customFormat="1">
      <c r="A507" s="51">
        <f>SD!C506</f>
        <v>0</v>
      </c>
      <c r="B507" s="46">
        <f>SD!A506</f>
        <v>0</v>
      </c>
      <c r="C507" s="46">
        <f>SD!B506</f>
        <v>0</v>
      </c>
      <c r="D507" s="46">
        <f>SD!C506</f>
        <v>0</v>
      </c>
      <c r="E507" s="42">
        <f>SD!D506</f>
        <v>0</v>
      </c>
      <c r="F507" s="43">
        <f>SD!E506</f>
        <v>0</v>
      </c>
      <c r="G507" s="43">
        <f>SD!F506</f>
        <v>0</v>
      </c>
      <c r="H507" s="43">
        <f>SD!G506</f>
        <v>0</v>
      </c>
      <c r="I507" s="43">
        <f>SD!H506</f>
        <v>0</v>
      </c>
      <c r="J507" s="43">
        <f>SD!I506</f>
        <v>0</v>
      </c>
      <c r="K507" s="43">
        <f>SD!O506</f>
        <v>0</v>
      </c>
      <c r="L507" s="52"/>
      <c r="M507" s="56"/>
      <c r="N507" s="54">
        <f>SD!R506</f>
        <v>0</v>
      </c>
      <c r="O507" s="55">
        <f>SD!S506</f>
        <v>0</v>
      </c>
      <c r="P507" s="44">
        <f>SD!T506</f>
        <v>0</v>
      </c>
      <c r="Q507" s="55">
        <f>SD!V506</f>
        <v>0</v>
      </c>
      <c r="R507" s="55">
        <f>SD!W506</f>
        <v>0</v>
      </c>
      <c r="S507" s="55">
        <f>SD!AB506</f>
        <v>0</v>
      </c>
      <c r="T507" s="51">
        <f t="shared" si="14"/>
        <v>0</v>
      </c>
      <c r="U507" s="51">
        <f t="shared" si="15"/>
        <v>0</v>
      </c>
    </row>
    <row r="508" spans="1:21" customFormat="1">
      <c r="A508" s="51">
        <f>SD!C507</f>
        <v>0</v>
      </c>
      <c r="B508" s="46">
        <f>SD!A507</f>
        <v>0</v>
      </c>
      <c r="C508" s="46">
        <f>SD!B507</f>
        <v>0</v>
      </c>
      <c r="D508" s="46">
        <f>SD!C507</f>
        <v>0</v>
      </c>
      <c r="E508" s="42">
        <f>SD!D507</f>
        <v>0</v>
      </c>
      <c r="F508" s="43">
        <f>SD!E507</f>
        <v>0</v>
      </c>
      <c r="G508" s="43">
        <f>SD!F507</f>
        <v>0</v>
      </c>
      <c r="H508" s="43">
        <f>SD!G507</f>
        <v>0</v>
      </c>
      <c r="I508" s="43">
        <f>SD!H507</f>
        <v>0</v>
      </c>
      <c r="J508" s="43">
        <f>SD!I507</f>
        <v>0</v>
      </c>
      <c r="K508" s="43">
        <f>SD!O507</f>
        <v>0</v>
      </c>
      <c r="L508" s="52"/>
      <c r="M508" s="56"/>
      <c r="N508" s="54">
        <f>SD!R507</f>
        <v>0</v>
      </c>
      <c r="O508" s="55">
        <f>SD!S507</f>
        <v>0</v>
      </c>
      <c r="P508" s="44">
        <f>SD!T507</f>
        <v>0</v>
      </c>
      <c r="Q508" s="55">
        <f>SD!V507</f>
        <v>0</v>
      </c>
      <c r="R508" s="55">
        <f>SD!W507</f>
        <v>0</v>
      </c>
      <c r="S508" s="55">
        <f>SD!AB507</f>
        <v>0</v>
      </c>
      <c r="T508" s="51">
        <f t="shared" si="14"/>
        <v>0</v>
      </c>
      <c r="U508" s="51">
        <f t="shared" si="15"/>
        <v>0</v>
      </c>
    </row>
    <row r="509" spans="1:21" customFormat="1">
      <c r="A509" s="51">
        <f>SD!C508</f>
        <v>0</v>
      </c>
      <c r="B509" s="46">
        <f>SD!A508</f>
        <v>0</v>
      </c>
      <c r="C509" s="46">
        <f>SD!B508</f>
        <v>0</v>
      </c>
      <c r="D509" s="46">
        <f>SD!C508</f>
        <v>0</v>
      </c>
      <c r="E509" s="42">
        <f>SD!D508</f>
        <v>0</v>
      </c>
      <c r="F509" s="43">
        <f>SD!E508</f>
        <v>0</v>
      </c>
      <c r="G509" s="43">
        <f>SD!F508</f>
        <v>0</v>
      </c>
      <c r="H509" s="43">
        <f>SD!G508</f>
        <v>0</v>
      </c>
      <c r="I509" s="43">
        <f>SD!H508</f>
        <v>0</v>
      </c>
      <c r="J509" s="43">
        <f>SD!I508</f>
        <v>0</v>
      </c>
      <c r="K509" s="43">
        <f>SD!O508</f>
        <v>0</v>
      </c>
      <c r="L509" s="52"/>
      <c r="M509" s="56"/>
      <c r="N509" s="54">
        <f>SD!R508</f>
        <v>0</v>
      </c>
      <c r="O509" s="55">
        <f>SD!S508</f>
        <v>0</v>
      </c>
      <c r="P509" s="44">
        <f>SD!T508</f>
        <v>0</v>
      </c>
      <c r="Q509" s="55">
        <f>SD!V508</f>
        <v>0</v>
      </c>
      <c r="R509" s="55">
        <f>SD!W508</f>
        <v>0</v>
      </c>
      <c r="S509" s="55">
        <f>SD!AB508</f>
        <v>0</v>
      </c>
      <c r="T509" s="51">
        <f t="shared" si="14"/>
        <v>0</v>
      </c>
      <c r="U509" s="51">
        <f t="shared" si="15"/>
        <v>0</v>
      </c>
    </row>
    <row r="510" spans="1:21" customFormat="1">
      <c r="A510" s="51">
        <f>SD!C509</f>
        <v>0</v>
      </c>
      <c r="B510" s="46">
        <f>SD!A509</f>
        <v>0</v>
      </c>
      <c r="C510" s="46">
        <f>SD!B509</f>
        <v>0</v>
      </c>
      <c r="D510" s="46">
        <f>SD!C509</f>
        <v>0</v>
      </c>
      <c r="E510" s="42">
        <f>SD!D509</f>
        <v>0</v>
      </c>
      <c r="F510" s="43">
        <f>SD!E509</f>
        <v>0</v>
      </c>
      <c r="G510" s="43">
        <f>SD!F509</f>
        <v>0</v>
      </c>
      <c r="H510" s="43">
        <f>SD!G509</f>
        <v>0</v>
      </c>
      <c r="I510" s="43">
        <f>SD!H509</f>
        <v>0</v>
      </c>
      <c r="J510" s="43">
        <f>SD!I509</f>
        <v>0</v>
      </c>
      <c r="K510" s="43">
        <f>SD!O509</f>
        <v>0</v>
      </c>
      <c r="L510" s="52"/>
      <c r="M510" s="56"/>
      <c r="N510" s="54">
        <f>SD!R509</f>
        <v>0</v>
      </c>
      <c r="O510" s="55">
        <f>SD!S509</f>
        <v>0</v>
      </c>
      <c r="P510" s="44">
        <f>SD!T509</f>
        <v>0</v>
      </c>
      <c r="Q510" s="55">
        <f>SD!V509</f>
        <v>0</v>
      </c>
      <c r="R510" s="55">
        <f>SD!W509</f>
        <v>0</v>
      </c>
      <c r="S510" s="55">
        <f>SD!AB509</f>
        <v>0</v>
      </c>
      <c r="T510" s="51">
        <f t="shared" si="14"/>
        <v>0</v>
      </c>
      <c r="U510" s="51">
        <f t="shared" si="15"/>
        <v>0</v>
      </c>
    </row>
    <row r="511" spans="1:21" customFormat="1">
      <c r="A511" s="51">
        <f>SD!C510</f>
        <v>0</v>
      </c>
      <c r="B511" s="46">
        <f>SD!A510</f>
        <v>0</v>
      </c>
      <c r="C511" s="46">
        <f>SD!B510</f>
        <v>0</v>
      </c>
      <c r="D511" s="46">
        <f>SD!C510</f>
        <v>0</v>
      </c>
      <c r="E511" s="42">
        <f>SD!D510</f>
        <v>0</v>
      </c>
      <c r="F511" s="43">
        <f>SD!E510</f>
        <v>0</v>
      </c>
      <c r="G511" s="43">
        <f>SD!F510</f>
        <v>0</v>
      </c>
      <c r="H511" s="43">
        <f>SD!G510</f>
        <v>0</v>
      </c>
      <c r="I511" s="43">
        <f>SD!H510</f>
        <v>0</v>
      </c>
      <c r="J511" s="43">
        <f>SD!I510</f>
        <v>0</v>
      </c>
      <c r="K511" s="43">
        <f>SD!O510</f>
        <v>0</v>
      </c>
      <c r="L511" s="52"/>
      <c r="M511" s="56"/>
      <c r="N511" s="54">
        <f>SD!R510</f>
        <v>0</v>
      </c>
      <c r="O511" s="55">
        <f>SD!S510</f>
        <v>0</v>
      </c>
      <c r="P511" s="44">
        <f>SD!T510</f>
        <v>0</v>
      </c>
      <c r="Q511" s="55">
        <f>SD!V510</f>
        <v>0</v>
      </c>
      <c r="R511" s="55">
        <f>SD!W510</f>
        <v>0</v>
      </c>
      <c r="S511" s="55">
        <f>SD!AB510</f>
        <v>0</v>
      </c>
      <c r="T511" s="51">
        <f t="shared" si="14"/>
        <v>0</v>
      </c>
      <c r="U511" s="51">
        <f t="shared" si="15"/>
        <v>0</v>
      </c>
    </row>
    <row r="512" spans="1:21" customFormat="1">
      <c r="A512" s="51">
        <f>SD!C511</f>
        <v>0</v>
      </c>
      <c r="B512" s="46">
        <f>SD!A511</f>
        <v>0</v>
      </c>
      <c r="C512" s="46">
        <f>SD!B511</f>
        <v>0</v>
      </c>
      <c r="D512" s="46">
        <f>SD!C511</f>
        <v>0</v>
      </c>
      <c r="E512" s="42">
        <f>SD!D511</f>
        <v>0</v>
      </c>
      <c r="F512" s="43">
        <f>SD!E511</f>
        <v>0</v>
      </c>
      <c r="G512" s="43">
        <f>SD!F511</f>
        <v>0</v>
      </c>
      <c r="H512" s="43">
        <f>SD!G511</f>
        <v>0</v>
      </c>
      <c r="I512" s="43">
        <f>SD!H511</f>
        <v>0</v>
      </c>
      <c r="J512" s="43">
        <f>SD!I511</f>
        <v>0</v>
      </c>
      <c r="K512" s="43">
        <f>SD!O511</f>
        <v>0</v>
      </c>
      <c r="L512" s="52"/>
      <c r="M512" s="56"/>
      <c r="N512" s="54">
        <f>SD!R511</f>
        <v>0</v>
      </c>
      <c r="O512" s="55">
        <f>SD!S511</f>
        <v>0</v>
      </c>
      <c r="P512" s="44">
        <f>SD!T511</f>
        <v>0</v>
      </c>
      <c r="Q512" s="55">
        <f>SD!V511</f>
        <v>0</v>
      </c>
      <c r="R512" s="55">
        <f>SD!W511</f>
        <v>0</v>
      </c>
      <c r="S512" s="55">
        <f>SD!AB511</f>
        <v>0</v>
      </c>
      <c r="T512" s="51">
        <f t="shared" si="14"/>
        <v>0</v>
      </c>
      <c r="U512" s="51">
        <f t="shared" si="15"/>
        <v>0</v>
      </c>
    </row>
    <row r="513" spans="1:21" customFormat="1">
      <c r="A513" s="51">
        <f>SD!C512</f>
        <v>0</v>
      </c>
      <c r="B513" s="46">
        <f>SD!A512</f>
        <v>0</v>
      </c>
      <c r="C513" s="46">
        <f>SD!B512</f>
        <v>0</v>
      </c>
      <c r="D513" s="46">
        <f>SD!C512</f>
        <v>0</v>
      </c>
      <c r="E513" s="42">
        <f>SD!D512</f>
        <v>0</v>
      </c>
      <c r="F513" s="43">
        <f>SD!E512</f>
        <v>0</v>
      </c>
      <c r="G513" s="43">
        <f>SD!F512</f>
        <v>0</v>
      </c>
      <c r="H513" s="43">
        <f>SD!G512</f>
        <v>0</v>
      </c>
      <c r="I513" s="43">
        <f>SD!H512</f>
        <v>0</v>
      </c>
      <c r="J513" s="43">
        <f>SD!I512</f>
        <v>0</v>
      </c>
      <c r="K513" s="43">
        <f>SD!O512</f>
        <v>0</v>
      </c>
      <c r="L513" s="52"/>
      <c r="M513" s="56"/>
      <c r="N513" s="54">
        <f>SD!R512</f>
        <v>0</v>
      </c>
      <c r="O513" s="55">
        <f>SD!S512</f>
        <v>0</v>
      </c>
      <c r="P513" s="44">
        <f>SD!T512</f>
        <v>0</v>
      </c>
      <c r="Q513" s="55">
        <f>SD!V512</f>
        <v>0</v>
      </c>
      <c r="R513" s="55">
        <f>SD!W512</f>
        <v>0</v>
      </c>
      <c r="S513" s="55">
        <f>SD!AB512</f>
        <v>0</v>
      </c>
      <c r="T513" s="51">
        <f t="shared" si="14"/>
        <v>0</v>
      </c>
      <c r="U513" s="51">
        <f t="shared" si="15"/>
        <v>0</v>
      </c>
    </row>
    <row r="514" spans="1:21" customFormat="1">
      <c r="A514" s="51">
        <f>SD!C513</f>
        <v>0</v>
      </c>
      <c r="B514" s="46">
        <f>SD!A513</f>
        <v>0</v>
      </c>
      <c r="C514" s="46">
        <f>SD!B513</f>
        <v>0</v>
      </c>
      <c r="D514" s="46">
        <f>SD!C513</f>
        <v>0</v>
      </c>
      <c r="E514" s="42">
        <f>SD!D513</f>
        <v>0</v>
      </c>
      <c r="F514" s="43">
        <f>SD!E513</f>
        <v>0</v>
      </c>
      <c r="G514" s="43">
        <f>SD!F513</f>
        <v>0</v>
      </c>
      <c r="H514" s="43">
        <f>SD!G513</f>
        <v>0</v>
      </c>
      <c r="I514" s="43">
        <f>SD!H513</f>
        <v>0</v>
      </c>
      <c r="J514" s="43">
        <f>SD!I513</f>
        <v>0</v>
      </c>
      <c r="K514" s="43">
        <f>SD!O513</f>
        <v>0</v>
      </c>
      <c r="L514" s="52"/>
      <c r="M514" s="56"/>
      <c r="N514" s="54">
        <f>SD!R513</f>
        <v>0</v>
      </c>
      <c r="O514" s="55">
        <f>SD!S513</f>
        <v>0</v>
      </c>
      <c r="P514" s="44">
        <f>SD!T513</f>
        <v>0</v>
      </c>
      <c r="Q514" s="55">
        <f>SD!V513</f>
        <v>0</v>
      </c>
      <c r="R514" s="55">
        <f>SD!W513</f>
        <v>0</v>
      </c>
      <c r="S514" s="55">
        <f>SD!AB513</f>
        <v>0</v>
      </c>
      <c r="T514" s="51">
        <f t="shared" si="14"/>
        <v>0</v>
      </c>
      <c r="U514" s="51">
        <f t="shared" si="15"/>
        <v>0</v>
      </c>
    </row>
    <row r="515" spans="1:21" customFormat="1">
      <c r="A515" s="51">
        <f>SD!C514</f>
        <v>0</v>
      </c>
      <c r="B515" s="46">
        <f>SD!A514</f>
        <v>0</v>
      </c>
      <c r="C515" s="46">
        <f>SD!B514</f>
        <v>0</v>
      </c>
      <c r="D515" s="46">
        <f>SD!C514</f>
        <v>0</v>
      </c>
      <c r="E515" s="42">
        <f>SD!D514</f>
        <v>0</v>
      </c>
      <c r="F515" s="43">
        <f>SD!E514</f>
        <v>0</v>
      </c>
      <c r="G515" s="43">
        <f>SD!F514</f>
        <v>0</v>
      </c>
      <c r="H515" s="43">
        <f>SD!G514</f>
        <v>0</v>
      </c>
      <c r="I515" s="43">
        <f>SD!H514</f>
        <v>0</v>
      </c>
      <c r="J515" s="43">
        <f>SD!I514</f>
        <v>0</v>
      </c>
      <c r="K515" s="43">
        <f>SD!O514</f>
        <v>0</v>
      </c>
      <c r="L515" s="52"/>
      <c r="M515" s="56"/>
      <c r="N515" s="54">
        <f>SD!R514</f>
        <v>0</v>
      </c>
      <c r="O515" s="55">
        <f>SD!S514</f>
        <v>0</v>
      </c>
      <c r="P515" s="44">
        <f>SD!T514</f>
        <v>0</v>
      </c>
      <c r="Q515" s="55">
        <f>SD!V514</f>
        <v>0</v>
      </c>
      <c r="R515" s="55">
        <f>SD!W514</f>
        <v>0</v>
      </c>
      <c r="S515" s="55">
        <f>SD!AB514</f>
        <v>0</v>
      </c>
      <c r="T515" s="51">
        <f t="shared" si="14"/>
        <v>0</v>
      </c>
      <c r="U515" s="51">
        <f t="shared" si="15"/>
        <v>0</v>
      </c>
    </row>
    <row r="516" spans="1:21" customFormat="1">
      <c r="A516" s="51">
        <f>SD!C515</f>
        <v>0</v>
      </c>
      <c r="B516" s="46">
        <f>SD!A515</f>
        <v>0</v>
      </c>
      <c r="C516" s="46">
        <f>SD!B515</f>
        <v>0</v>
      </c>
      <c r="D516" s="46">
        <f>SD!C515</f>
        <v>0</v>
      </c>
      <c r="E516" s="42">
        <f>SD!D515</f>
        <v>0</v>
      </c>
      <c r="F516" s="43">
        <f>SD!E515</f>
        <v>0</v>
      </c>
      <c r="G516" s="43">
        <f>SD!F515</f>
        <v>0</v>
      </c>
      <c r="H516" s="43">
        <f>SD!G515</f>
        <v>0</v>
      </c>
      <c r="I516" s="43">
        <f>SD!H515</f>
        <v>0</v>
      </c>
      <c r="J516" s="43">
        <f>SD!I515</f>
        <v>0</v>
      </c>
      <c r="K516" s="43">
        <f>SD!O515</f>
        <v>0</v>
      </c>
      <c r="L516" s="52"/>
      <c r="M516" s="56"/>
      <c r="N516" s="54">
        <f>SD!R515</f>
        <v>0</v>
      </c>
      <c r="O516" s="55">
        <f>SD!S515</f>
        <v>0</v>
      </c>
      <c r="P516" s="44">
        <f>SD!T515</f>
        <v>0</v>
      </c>
      <c r="Q516" s="55">
        <f>SD!V515</f>
        <v>0</v>
      </c>
      <c r="R516" s="55">
        <f>SD!W515</f>
        <v>0</v>
      </c>
      <c r="S516" s="55">
        <f>SD!AB515</f>
        <v>0</v>
      </c>
      <c r="T516" s="51">
        <f t="shared" ref="T516:T579" si="16">B516</f>
        <v>0</v>
      </c>
      <c r="U516" s="51">
        <f t="shared" ref="U516:U579" si="17">C516</f>
        <v>0</v>
      </c>
    </row>
    <row r="517" spans="1:21" customFormat="1">
      <c r="A517" s="51">
        <f>SD!C516</f>
        <v>0</v>
      </c>
      <c r="B517" s="46">
        <f>SD!A516</f>
        <v>0</v>
      </c>
      <c r="C517" s="46">
        <f>SD!B516</f>
        <v>0</v>
      </c>
      <c r="D517" s="46">
        <f>SD!C516</f>
        <v>0</v>
      </c>
      <c r="E517" s="42">
        <f>SD!D516</f>
        <v>0</v>
      </c>
      <c r="F517" s="43">
        <f>SD!E516</f>
        <v>0</v>
      </c>
      <c r="G517" s="43">
        <f>SD!F516</f>
        <v>0</v>
      </c>
      <c r="H517" s="43">
        <f>SD!G516</f>
        <v>0</v>
      </c>
      <c r="I517" s="43">
        <f>SD!H516</f>
        <v>0</v>
      </c>
      <c r="J517" s="43">
        <f>SD!I516</f>
        <v>0</v>
      </c>
      <c r="K517" s="43">
        <f>SD!O516</f>
        <v>0</v>
      </c>
      <c r="L517" s="52"/>
      <c r="M517" s="56"/>
      <c r="N517" s="54">
        <f>SD!R516</f>
        <v>0</v>
      </c>
      <c r="O517" s="55">
        <f>SD!S516</f>
        <v>0</v>
      </c>
      <c r="P517" s="44">
        <f>SD!T516</f>
        <v>0</v>
      </c>
      <c r="Q517" s="55">
        <f>SD!V516</f>
        <v>0</v>
      </c>
      <c r="R517" s="55">
        <f>SD!W516</f>
        <v>0</v>
      </c>
      <c r="S517" s="55">
        <f>SD!AB516</f>
        <v>0</v>
      </c>
      <c r="T517" s="51">
        <f t="shared" si="16"/>
        <v>0</v>
      </c>
      <c r="U517" s="51">
        <f t="shared" si="17"/>
        <v>0</v>
      </c>
    </row>
    <row r="518" spans="1:21" customFormat="1">
      <c r="A518" s="51">
        <f>SD!C517</f>
        <v>0</v>
      </c>
      <c r="B518" s="46">
        <f>SD!A517</f>
        <v>0</v>
      </c>
      <c r="C518" s="46">
        <f>SD!B517</f>
        <v>0</v>
      </c>
      <c r="D518" s="46">
        <f>SD!C517</f>
        <v>0</v>
      </c>
      <c r="E518" s="42">
        <f>SD!D517</f>
        <v>0</v>
      </c>
      <c r="F518" s="43">
        <f>SD!E517</f>
        <v>0</v>
      </c>
      <c r="G518" s="43">
        <f>SD!F517</f>
        <v>0</v>
      </c>
      <c r="H518" s="43">
        <f>SD!G517</f>
        <v>0</v>
      </c>
      <c r="I518" s="43">
        <f>SD!H517</f>
        <v>0</v>
      </c>
      <c r="J518" s="43">
        <f>SD!I517</f>
        <v>0</v>
      </c>
      <c r="K518" s="43">
        <f>SD!O517</f>
        <v>0</v>
      </c>
      <c r="L518" s="52"/>
      <c r="M518" s="56"/>
      <c r="N518" s="54">
        <f>SD!R517</f>
        <v>0</v>
      </c>
      <c r="O518" s="55">
        <f>SD!S517</f>
        <v>0</v>
      </c>
      <c r="P518" s="44">
        <f>SD!T517</f>
        <v>0</v>
      </c>
      <c r="Q518" s="55">
        <f>SD!V517</f>
        <v>0</v>
      </c>
      <c r="R518" s="55">
        <f>SD!W517</f>
        <v>0</v>
      </c>
      <c r="S518" s="55">
        <f>SD!AB517</f>
        <v>0</v>
      </c>
      <c r="T518" s="51">
        <f t="shared" si="16"/>
        <v>0</v>
      </c>
      <c r="U518" s="51">
        <f t="shared" si="17"/>
        <v>0</v>
      </c>
    </row>
    <row r="519" spans="1:21" customFormat="1">
      <c r="A519" s="51">
        <f>SD!C518</f>
        <v>0</v>
      </c>
      <c r="B519" s="46">
        <f>SD!A518</f>
        <v>0</v>
      </c>
      <c r="C519" s="46">
        <f>SD!B518</f>
        <v>0</v>
      </c>
      <c r="D519" s="46">
        <f>SD!C518</f>
        <v>0</v>
      </c>
      <c r="E519" s="42">
        <f>SD!D518</f>
        <v>0</v>
      </c>
      <c r="F519" s="43">
        <f>SD!E518</f>
        <v>0</v>
      </c>
      <c r="G519" s="43">
        <f>SD!F518</f>
        <v>0</v>
      </c>
      <c r="H519" s="43">
        <f>SD!G518</f>
        <v>0</v>
      </c>
      <c r="I519" s="43">
        <f>SD!H518</f>
        <v>0</v>
      </c>
      <c r="J519" s="43">
        <f>SD!I518</f>
        <v>0</v>
      </c>
      <c r="K519" s="43">
        <f>SD!O518</f>
        <v>0</v>
      </c>
      <c r="L519" s="52"/>
      <c r="M519" s="56"/>
      <c r="N519" s="54">
        <f>SD!R518</f>
        <v>0</v>
      </c>
      <c r="O519" s="55">
        <f>SD!S518</f>
        <v>0</v>
      </c>
      <c r="P519" s="44">
        <f>SD!T518</f>
        <v>0</v>
      </c>
      <c r="Q519" s="55">
        <f>SD!V518</f>
        <v>0</v>
      </c>
      <c r="R519" s="55">
        <f>SD!W518</f>
        <v>0</v>
      </c>
      <c r="S519" s="55">
        <f>SD!AB518</f>
        <v>0</v>
      </c>
      <c r="T519" s="51">
        <f t="shared" si="16"/>
        <v>0</v>
      </c>
      <c r="U519" s="51">
        <f t="shared" si="17"/>
        <v>0</v>
      </c>
    </row>
    <row r="520" spans="1:21" customFormat="1">
      <c r="A520" s="51">
        <f>SD!C519</f>
        <v>0</v>
      </c>
      <c r="B520" s="46">
        <f>SD!A519</f>
        <v>0</v>
      </c>
      <c r="C520" s="46">
        <f>SD!B519</f>
        <v>0</v>
      </c>
      <c r="D520" s="46">
        <f>SD!C519</f>
        <v>0</v>
      </c>
      <c r="E520" s="42">
        <f>SD!D519</f>
        <v>0</v>
      </c>
      <c r="F520" s="43">
        <f>SD!E519</f>
        <v>0</v>
      </c>
      <c r="G520" s="43">
        <f>SD!F519</f>
        <v>0</v>
      </c>
      <c r="H520" s="43">
        <f>SD!G519</f>
        <v>0</v>
      </c>
      <c r="I520" s="43">
        <f>SD!H519</f>
        <v>0</v>
      </c>
      <c r="J520" s="43">
        <f>SD!I519</f>
        <v>0</v>
      </c>
      <c r="K520" s="43">
        <f>SD!O519</f>
        <v>0</v>
      </c>
      <c r="L520" s="52"/>
      <c r="M520" s="56"/>
      <c r="N520" s="54">
        <f>SD!R519</f>
        <v>0</v>
      </c>
      <c r="O520" s="55">
        <f>SD!S519</f>
        <v>0</v>
      </c>
      <c r="P520" s="44">
        <f>SD!T519</f>
        <v>0</v>
      </c>
      <c r="Q520" s="55">
        <f>SD!V519</f>
        <v>0</v>
      </c>
      <c r="R520" s="55">
        <f>SD!W519</f>
        <v>0</v>
      </c>
      <c r="S520" s="55">
        <f>SD!AB519</f>
        <v>0</v>
      </c>
      <c r="T520" s="51">
        <f t="shared" si="16"/>
        <v>0</v>
      </c>
      <c r="U520" s="51">
        <f t="shared" si="17"/>
        <v>0</v>
      </c>
    </row>
    <row r="521" spans="1:21" customFormat="1">
      <c r="A521" s="51">
        <f>SD!C520</f>
        <v>0</v>
      </c>
      <c r="B521" s="46">
        <f>SD!A520</f>
        <v>0</v>
      </c>
      <c r="C521" s="46">
        <f>SD!B520</f>
        <v>0</v>
      </c>
      <c r="D521" s="46">
        <f>SD!C520</f>
        <v>0</v>
      </c>
      <c r="E521" s="42">
        <f>SD!D520</f>
        <v>0</v>
      </c>
      <c r="F521" s="43">
        <f>SD!E520</f>
        <v>0</v>
      </c>
      <c r="G521" s="43">
        <f>SD!F520</f>
        <v>0</v>
      </c>
      <c r="H521" s="43">
        <f>SD!G520</f>
        <v>0</v>
      </c>
      <c r="I521" s="43">
        <f>SD!H520</f>
        <v>0</v>
      </c>
      <c r="J521" s="43">
        <f>SD!I520</f>
        <v>0</v>
      </c>
      <c r="K521" s="43">
        <f>SD!O520</f>
        <v>0</v>
      </c>
      <c r="L521" s="52"/>
      <c r="M521" s="56"/>
      <c r="N521" s="54">
        <f>SD!R520</f>
        <v>0</v>
      </c>
      <c r="O521" s="55">
        <f>SD!S520</f>
        <v>0</v>
      </c>
      <c r="P521" s="44">
        <f>SD!T520</f>
        <v>0</v>
      </c>
      <c r="Q521" s="55">
        <f>SD!V520</f>
        <v>0</v>
      </c>
      <c r="R521" s="55">
        <f>SD!W520</f>
        <v>0</v>
      </c>
      <c r="S521" s="55">
        <f>SD!AB520</f>
        <v>0</v>
      </c>
      <c r="T521" s="51">
        <f t="shared" si="16"/>
        <v>0</v>
      </c>
      <c r="U521" s="51">
        <f t="shared" si="17"/>
        <v>0</v>
      </c>
    </row>
    <row r="522" spans="1:21" customFormat="1">
      <c r="A522" s="51">
        <f>SD!C521</f>
        <v>0</v>
      </c>
      <c r="B522" s="46">
        <f>SD!A521</f>
        <v>0</v>
      </c>
      <c r="C522" s="46">
        <f>SD!B521</f>
        <v>0</v>
      </c>
      <c r="D522" s="46">
        <f>SD!C521</f>
        <v>0</v>
      </c>
      <c r="E522" s="42">
        <f>SD!D521</f>
        <v>0</v>
      </c>
      <c r="F522" s="43">
        <f>SD!E521</f>
        <v>0</v>
      </c>
      <c r="G522" s="43">
        <f>SD!F521</f>
        <v>0</v>
      </c>
      <c r="H522" s="43">
        <f>SD!G521</f>
        <v>0</v>
      </c>
      <c r="I522" s="43">
        <f>SD!H521</f>
        <v>0</v>
      </c>
      <c r="J522" s="43">
        <f>SD!I521</f>
        <v>0</v>
      </c>
      <c r="K522" s="43">
        <f>SD!O521</f>
        <v>0</v>
      </c>
      <c r="L522" s="52"/>
      <c r="M522" s="56"/>
      <c r="N522" s="54">
        <f>SD!R521</f>
        <v>0</v>
      </c>
      <c r="O522" s="55">
        <f>SD!S521</f>
        <v>0</v>
      </c>
      <c r="P522" s="44">
        <f>SD!T521</f>
        <v>0</v>
      </c>
      <c r="Q522" s="55">
        <f>SD!V521</f>
        <v>0</v>
      </c>
      <c r="R522" s="55">
        <f>SD!W521</f>
        <v>0</v>
      </c>
      <c r="S522" s="55">
        <f>SD!AB521</f>
        <v>0</v>
      </c>
      <c r="T522" s="51">
        <f t="shared" si="16"/>
        <v>0</v>
      </c>
      <c r="U522" s="51">
        <f t="shared" si="17"/>
        <v>0</v>
      </c>
    </row>
    <row r="523" spans="1:21" customFormat="1">
      <c r="A523" s="51">
        <f>SD!C522</f>
        <v>0</v>
      </c>
      <c r="B523" s="46">
        <f>SD!A522</f>
        <v>0</v>
      </c>
      <c r="C523" s="46">
        <f>SD!B522</f>
        <v>0</v>
      </c>
      <c r="D523" s="46">
        <f>SD!C522</f>
        <v>0</v>
      </c>
      <c r="E523" s="42">
        <f>SD!D522</f>
        <v>0</v>
      </c>
      <c r="F523" s="43">
        <f>SD!E522</f>
        <v>0</v>
      </c>
      <c r="G523" s="43">
        <f>SD!F522</f>
        <v>0</v>
      </c>
      <c r="H523" s="43">
        <f>SD!G522</f>
        <v>0</v>
      </c>
      <c r="I523" s="43">
        <f>SD!H522</f>
        <v>0</v>
      </c>
      <c r="J523" s="43">
        <f>SD!I522</f>
        <v>0</v>
      </c>
      <c r="K523" s="43">
        <f>SD!O522</f>
        <v>0</v>
      </c>
      <c r="L523" s="52"/>
      <c r="M523" s="56"/>
      <c r="N523" s="54">
        <f>SD!R522</f>
        <v>0</v>
      </c>
      <c r="O523" s="55">
        <f>SD!S522</f>
        <v>0</v>
      </c>
      <c r="P523" s="44">
        <f>SD!T522</f>
        <v>0</v>
      </c>
      <c r="Q523" s="55">
        <f>SD!V522</f>
        <v>0</v>
      </c>
      <c r="R523" s="55">
        <f>SD!W522</f>
        <v>0</v>
      </c>
      <c r="S523" s="55">
        <f>SD!AB522</f>
        <v>0</v>
      </c>
      <c r="T523" s="51">
        <f t="shared" si="16"/>
        <v>0</v>
      </c>
      <c r="U523" s="51">
        <f t="shared" si="17"/>
        <v>0</v>
      </c>
    </row>
    <row r="524" spans="1:21" customFormat="1">
      <c r="A524" s="51">
        <f>SD!C523</f>
        <v>0</v>
      </c>
      <c r="B524" s="46">
        <f>SD!A523</f>
        <v>0</v>
      </c>
      <c r="C524" s="46">
        <f>SD!B523</f>
        <v>0</v>
      </c>
      <c r="D524" s="46">
        <f>SD!C523</f>
        <v>0</v>
      </c>
      <c r="E524" s="42">
        <f>SD!D523</f>
        <v>0</v>
      </c>
      <c r="F524" s="43">
        <f>SD!E523</f>
        <v>0</v>
      </c>
      <c r="G524" s="43">
        <f>SD!F523</f>
        <v>0</v>
      </c>
      <c r="H524" s="43">
        <f>SD!G523</f>
        <v>0</v>
      </c>
      <c r="I524" s="43">
        <f>SD!H523</f>
        <v>0</v>
      </c>
      <c r="J524" s="43">
        <f>SD!I523</f>
        <v>0</v>
      </c>
      <c r="K524" s="43">
        <f>SD!O523</f>
        <v>0</v>
      </c>
      <c r="L524" s="52"/>
      <c r="M524" s="56"/>
      <c r="N524" s="54">
        <f>SD!R523</f>
        <v>0</v>
      </c>
      <c r="O524" s="55">
        <f>SD!S523</f>
        <v>0</v>
      </c>
      <c r="P524" s="44">
        <f>SD!T523</f>
        <v>0</v>
      </c>
      <c r="Q524" s="55">
        <f>SD!V523</f>
        <v>0</v>
      </c>
      <c r="R524" s="55">
        <f>SD!W523</f>
        <v>0</v>
      </c>
      <c r="S524" s="55">
        <f>SD!AB523</f>
        <v>0</v>
      </c>
      <c r="T524" s="51">
        <f t="shared" si="16"/>
        <v>0</v>
      </c>
      <c r="U524" s="51">
        <f t="shared" si="17"/>
        <v>0</v>
      </c>
    </row>
    <row r="525" spans="1:21" customFormat="1">
      <c r="A525" s="51">
        <f>SD!C524</f>
        <v>0</v>
      </c>
      <c r="B525" s="46">
        <f>SD!A524</f>
        <v>0</v>
      </c>
      <c r="C525" s="46">
        <f>SD!B524</f>
        <v>0</v>
      </c>
      <c r="D525" s="46">
        <f>SD!C524</f>
        <v>0</v>
      </c>
      <c r="E525" s="42">
        <f>SD!D524</f>
        <v>0</v>
      </c>
      <c r="F525" s="43">
        <f>SD!E524</f>
        <v>0</v>
      </c>
      <c r="G525" s="43">
        <f>SD!F524</f>
        <v>0</v>
      </c>
      <c r="H525" s="43">
        <f>SD!G524</f>
        <v>0</v>
      </c>
      <c r="I525" s="43">
        <f>SD!H524</f>
        <v>0</v>
      </c>
      <c r="J525" s="43">
        <f>SD!I524</f>
        <v>0</v>
      </c>
      <c r="K525" s="43">
        <f>SD!O524</f>
        <v>0</v>
      </c>
      <c r="L525" s="52"/>
      <c r="M525" s="56"/>
      <c r="N525" s="54">
        <f>SD!R524</f>
        <v>0</v>
      </c>
      <c r="O525" s="55">
        <f>SD!S524</f>
        <v>0</v>
      </c>
      <c r="P525" s="44">
        <f>SD!T524</f>
        <v>0</v>
      </c>
      <c r="Q525" s="55">
        <f>SD!V524</f>
        <v>0</v>
      </c>
      <c r="R525" s="55">
        <f>SD!W524</f>
        <v>0</v>
      </c>
      <c r="S525" s="55">
        <f>SD!AB524</f>
        <v>0</v>
      </c>
      <c r="T525" s="51">
        <f t="shared" si="16"/>
        <v>0</v>
      </c>
      <c r="U525" s="51">
        <f t="shared" si="17"/>
        <v>0</v>
      </c>
    </row>
    <row r="526" spans="1:21" customFormat="1">
      <c r="A526" s="51">
        <f>SD!C525</f>
        <v>0</v>
      </c>
      <c r="B526" s="46">
        <f>SD!A525</f>
        <v>0</v>
      </c>
      <c r="C526" s="46">
        <f>SD!B525</f>
        <v>0</v>
      </c>
      <c r="D526" s="46">
        <f>SD!C525</f>
        <v>0</v>
      </c>
      <c r="E526" s="42">
        <f>SD!D525</f>
        <v>0</v>
      </c>
      <c r="F526" s="43">
        <f>SD!E525</f>
        <v>0</v>
      </c>
      <c r="G526" s="43">
        <f>SD!F525</f>
        <v>0</v>
      </c>
      <c r="H526" s="43">
        <f>SD!G525</f>
        <v>0</v>
      </c>
      <c r="I526" s="43">
        <f>SD!H525</f>
        <v>0</v>
      </c>
      <c r="J526" s="43">
        <f>SD!I525</f>
        <v>0</v>
      </c>
      <c r="K526" s="43">
        <f>SD!O525</f>
        <v>0</v>
      </c>
      <c r="L526" s="52"/>
      <c r="M526" s="56"/>
      <c r="N526" s="54">
        <f>SD!R525</f>
        <v>0</v>
      </c>
      <c r="O526" s="55">
        <f>SD!S525</f>
        <v>0</v>
      </c>
      <c r="P526" s="44">
        <f>SD!T525</f>
        <v>0</v>
      </c>
      <c r="Q526" s="55">
        <f>SD!V525</f>
        <v>0</v>
      </c>
      <c r="R526" s="55">
        <f>SD!W525</f>
        <v>0</v>
      </c>
      <c r="S526" s="55">
        <f>SD!AB525</f>
        <v>0</v>
      </c>
      <c r="T526" s="51">
        <f t="shared" si="16"/>
        <v>0</v>
      </c>
      <c r="U526" s="51">
        <f t="shared" si="17"/>
        <v>0</v>
      </c>
    </row>
    <row r="527" spans="1:21" customFormat="1">
      <c r="A527" s="51">
        <f>SD!C526</f>
        <v>0</v>
      </c>
      <c r="B527" s="46">
        <f>SD!A526</f>
        <v>0</v>
      </c>
      <c r="C527" s="46">
        <f>SD!B526</f>
        <v>0</v>
      </c>
      <c r="D527" s="46">
        <f>SD!C526</f>
        <v>0</v>
      </c>
      <c r="E527" s="42">
        <f>SD!D526</f>
        <v>0</v>
      </c>
      <c r="F527" s="43">
        <f>SD!E526</f>
        <v>0</v>
      </c>
      <c r="G527" s="43">
        <f>SD!F526</f>
        <v>0</v>
      </c>
      <c r="H527" s="43">
        <f>SD!G526</f>
        <v>0</v>
      </c>
      <c r="I527" s="43">
        <f>SD!H526</f>
        <v>0</v>
      </c>
      <c r="J527" s="43">
        <f>SD!I526</f>
        <v>0</v>
      </c>
      <c r="K527" s="43">
        <f>SD!O526</f>
        <v>0</v>
      </c>
      <c r="L527" s="52"/>
      <c r="M527" s="56"/>
      <c r="N527" s="54">
        <f>SD!R526</f>
        <v>0</v>
      </c>
      <c r="O527" s="55">
        <f>SD!S526</f>
        <v>0</v>
      </c>
      <c r="P527" s="44">
        <f>SD!T526</f>
        <v>0</v>
      </c>
      <c r="Q527" s="55">
        <f>SD!V526</f>
        <v>0</v>
      </c>
      <c r="R527" s="55">
        <f>SD!W526</f>
        <v>0</v>
      </c>
      <c r="S527" s="55">
        <f>SD!AB526</f>
        <v>0</v>
      </c>
      <c r="T527" s="51">
        <f t="shared" si="16"/>
        <v>0</v>
      </c>
      <c r="U527" s="51">
        <f t="shared" si="17"/>
        <v>0</v>
      </c>
    </row>
    <row r="528" spans="1:21" customFormat="1">
      <c r="A528" s="51">
        <f>SD!C527</f>
        <v>0</v>
      </c>
      <c r="B528" s="46">
        <f>SD!A527</f>
        <v>0</v>
      </c>
      <c r="C528" s="46">
        <f>SD!B527</f>
        <v>0</v>
      </c>
      <c r="D528" s="46">
        <f>SD!C527</f>
        <v>0</v>
      </c>
      <c r="E528" s="42">
        <f>SD!D527</f>
        <v>0</v>
      </c>
      <c r="F528" s="43">
        <f>SD!E527</f>
        <v>0</v>
      </c>
      <c r="G528" s="43">
        <f>SD!F527</f>
        <v>0</v>
      </c>
      <c r="H528" s="43">
        <f>SD!G527</f>
        <v>0</v>
      </c>
      <c r="I528" s="43">
        <f>SD!H527</f>
        <v>0</v>
      </c>
      <c r="J528" s="43">
        <f>SD!I527</f>
        <v>0</v>
      </c>
      <c r="K528" s="43">
        <f>SD!O527</f>
        <v>0</v>
      </c>
      <c r="L528" s="52"/>
      <c r="M528" s="56"/>
      <c r="N528" s="54">
        <f>SD!R527</f>
        <v>0</v>
      </c>
      <c r="O528" s="55">
        <f>SD!S527</f>
        <v>0</v>
      </c>
      <c r="P528" s="44">
        <f>SD!T527</f>
        <v>0</v>
      </c>
      <c r="Q528" s="55">
        <f>SD!V527</f>
        <v>0</v>
      </c>
      <c r="R528" s="55">
        <f>SD!W527</f>
        <v>0</v>
      </c>
      <c r="S528" s="55">
        <f>SD!AB527</f>
        <v>0</v>
      </c>
      <c r="T528" s="51">
        <f t="shared" si="16"/>
        <v>0</v>
      </c>
      <c r="U528" s="51">
        <f t="shared" si="17"/>
        <v>0</v>
      </c>
    </row>
    <row r="529" spans="1:21" customFormat="1">
      <c r="A529" s="51">
        <f>SD!C528</f>
        <v>0</v>
      </c>
      <c r="B529" s="46">
        <f>SD!A528</f>
        <v>0</v>
      </c>
      <c r="C529" s="46">
        <f>SD!B528</f>
        <v>0</v>
      </c>
      <c r="D529" s="46">
        <f>SD!C528</f>
        <v>0</v>
      </c>
      <c r="E529" s="42">
        <f>SD!D528</f>
        <v>0</v>
      </c>
      <c r="F529" s="43">
        <f>SD!E528</f>
        <v>0</v>
      </c>
      <c r="G529" s="43">
        <f>SD!F528</f>
        <v>0</v>
      </c>
      <c r="H529" s="43">
        <f>SD!G528</f>
        <v>0</v>
      </c>
      <c r="I529" s="43">
        <f>SD!H528</f>
        <v>0</v>
      </c>
      <c r="J529" s="43">
        <f>SD!I528</f>
        <v>0</v>
      </c>
      <c r="K529" s="43">
        <f>SD!O528</f>
        <v>0</v>
      </c>
      <c r="L529" s="52"/>
      <c r="M529" s="56"/>
      <c r="N529" s="54">
        <f>SD!R528</f>
        <v>0</v>
      </c>
      <c r="O529" s="55">
        <f>SD!S528</f>
        <v>0</v>
      </c>
      <c r="P529" s="44">
        <f>SD!T528</f>
        <v>0</v>
      </c>
      <c r="Q529" s="55">
        <f>SD!V528</f>
        <v>0</v>
      </c>
      <c r="R529" s="55">
        <f>SD!W528</f>
        <v>0</v>
      </c>
      <c r="S529" s="55">
        <f>SD!AB528</f>
        <v>0</v>
      </c>
      <c r="T529" s="51">
        <f t="shared" si="16"/>
        <v>0</v>
      </c>
      <c r="U529" s="51">
        <f t="shared" si="17"/>
        <v>0</v>
      </c>
    </row>
    <row r="530" spans="1:21" customFormat="1">
      <c r="A530" s="51">
        <f>SD!C529</f>
        <v>0</v>
      </c>
      <c r="B530" s="46">
        <f>SD!A529</f>
        <v>0</v>
      </c>
      <c r="C530" s="46">
        <f>SD!B529</f>
        <v>0</v>
      </c>
      <c r="D530" s="46">
        <f>SD!C529</f>
        <v>0</v>
      </c>
      <c r="E530" s="42">
        <f>SD!D529</f>
        <v>0</v>
      </c>
      <c r="F530" s="43">
        <f>SD!E529</f>
        <v>0</v>
      </c>
      <c r="G530" s="43">
        <f>SD!F529</f>
        <v>0</v>
      </c>
      <c r="H530" s="43">
        <f>SD!G529</f>
        <v>0</v>
      </c>
      <c r="I530" s="43">
        <f>SD!H529</f>
        <v>0</v>
      </c>
      <c r="J530" s="43">
        <f>SD!I529</f>
        <v>0</v>
      </c>
      <c r="K530" s="43">
        <f>SD!O529</f>
        <v>0</v>
      </c>
      <c r="L530" s="52"/>
      <c r="M530" s="56"/>
      <c r="N530" s="54">
        <f>SD!R529</f>
        <v>0</v>
      </c>
      <c r="O530" s="55">
        <f>SD!S529</f>
        <v>0</v>
      </c>
      <c r="P530" s="44">
        <f>SD!T529</f>
        <v>0</v>
      </c>
      <c r="Q530" s="55">
        <f>SD!V529</f>
        <v>0</v>
      </c>
      <c r="R530" s="55">
        <f>SD!W529</f>
        <v>0</v>
      </c>
      <c r="S530" s="55">
        <f>SD!AB529</f>
        <v>0</v>
      </c>
      <c r="T530" s="51">
        <f t="shared" si="16"/>
        <v>0</v>
      </c>
      <c r="U530" s="51">
        <f t="shared" si="17"/>
        <v>0</v>
      </c>
    </row>
    <row r="531" spans="1:21" customFormat="1">
      <c r="A531" s="51">
        <f>SD!C530</f>
        <v>0</v>
      </c>
      <c r="B531" s="46">
        <f>SD!A530</f>
        <v>0</v>
      </c>
      <c r="C531" s="46">
        <f>SD!B530</f>
        <v>0</v>
      </c>
      <c r="D531" s="46">
        <f>SD!C530</f>
        <v>0</v>
      </c>
      <c r="E531" s="42">
        <f>SD!D530</f>
        <v>0</v>
      </c>
      <c r="F531" s="43">
        <f>SD!E530</f>
        <v>0</v>
      </c>
      <c r="G531" s="43">
        <f>SD!F530</f>
        <v>0</v>
      </c>
      <c r="H531" s="43">
        <f>SD!G530</f>
        <v>0</v>
      </c>
      <c r="I531" s="43">
        <f>SD!H530</f>
        <v>0</v>
      </c>
      <c r="J531" s="43">
        <f>SD!I530</f>
        <v>0</v>
      </c>
      <c r="K531" s="43">
        <f>SD!O530</f>
        <v>0</v>
      </c>
      <c r="L531" s="52"/>
      <c r="M531" s="56"/>
      <c r="N531" s="54">
        <f>SD!R530</f>
        <v>0</v>
      </c>
      <c r="O531" s="55">
        <f>SD!S530</f>
        <v>0</v>
      </c>
      <c r="P531" s="44">
        <f>SD!T530</f>
        <v>0</v>
      </c>
      <c r="Q531" s="55">
        <f>SD!V530</f>
        <v>0</v>
      </c>
      <c r="R531" s="55">
        <f>SD!W530</f>
        <v>0</v>
      </c>
      <c r="S531" s="55">
        <f>SD!AB530</f>
        <v>0</v>
      </c>
      <c r="T531" s="51">
        <f t="shared" si="16"/>
        <v>0</v>
      </c>
      <c r="U531" s="51">
        <f t="shared" si="17"/>
        <v>0</v>
      </c>
    </row>
    <row r="532" spans="1:21" customFormat="1">
      <c r="A532" s="51">
        <f>SD!C531</f>
        <v>0</v>
      </c>
      <c r="B532" s="46">
        <f>SD!A531</f>
        <v>0</v>
      </c>
      <c r="C532" s="46">
        <f>SD!B531</f>
        <v>0</v>
      </c>
      <c r="D532" s="46">
        <f>SD!C531</f>
        <v>0</v>
      </c>
      <c r="E532" s="42">
        <f>SD!D531</f>
        <v>0</v>
      </c>
      <c r="F532" s="43">
        <f>SD!E531</f>
        <v>0</v>
      </c>
      <c r="G532" s="43">
        <f>SD!F531</f>
        <v>0</v>
      </c>
      <c r="H532" s="43">
        <f>SD!G531</f>
        <v>0</v>
      </c>
      <c r="I532" s="43">
        <f>SD!H531</f>
        <v>0</v>
      </c>
      <c r="J532" s="43">
        <f>SD!I531</f>
        <v>0</v>
      </c>
      <c r="K532" s="43">
        <f>SD!O531</f>
        <v>0</v>
      </c>
      <c r="L532" s="52"/>
      <c r="M532" s="56"/>
      <c r="N532" s="54">
        <f>SD!R531</f>
        <v>0</v>
      </c>
      <c r="O532" s="55">
        <f>SD!S531</f>
        <v>0</v>
      </c>
      <c r="P532" s="44">
        <f>SD!T531</f>
        <v>0</v>
      </c>
      <c r="Q532" s="55">
        <f>SD!V531</f>
        <v>0</v>
      </c>
      <c r="R532" s="55">
        <f>SD!W531</f>
        <v>0</v>
      </c>
      <c r="S532" s="55">
        <f>SD!AB531</f>
        <v>0</v>
      </c>
      <c r="T532" s="51">
        <f t="shared" si="16"/>
        <v>0</v>
      </c>
      <c r="U532" s="51">
        <f t="shared" si="17"/>
        <v>0</v>
      </c>
    </row>
    <row r="533" spans="1:21" customFormat="1">
      <c r="A533" s="51">
        <f>SD!C532</f>
        <v>0</v>
      </c>
      <c r="B533" s="46">
        <f>SD!A532</f>
        <v>0</v>
      </c>
      <c r="C533" s="46">
        <f>SD!B532</f>
        <v>0</v>
      </c>
      <c r="D533" s="46">
        <f>SD!C532</f>
        <v>0</v>
      </c>
      <c r="E533" s="42">
        <f>SD!D532</f>
        <v>0</v>
      </c>
      <c r="F533" s="43">
        <f>SD!E532</f>
        <v>0</v>
      </c>
      <c r="G533" s="43">
        <f>SD!F532</f>
        <v>0</v>
      </c>
      <c r="H533" s="43">
        <f>SD!G532</f>
        <v>0</v>
      </c>
      <c r="I533" s="43">
        <f>SD!H532</f>
        <v>0</v>
      </c>
      <c r="J533" s="43">
        <f>SD!I532</f>
        <v>0</v>
      </c>
      <c r="K533" s="43">
        <f>SD!O532</f>
        <v>0</v>
      </c>
      <c r="L533" s="52"/>
      <c r="M533" s="56"/>
      <c r="N533" s="54">
        <f>SD!R532</f>
        <v>0</v>
      </c>
      <c r="O533" s="55">
        <f>SD!S532</f>
        <v>0</v>
      </c>
      <c r="P533" s="44">
        <f>SD!T532</f>
        <v>0</v>
      </c>
      <c r="Q533" s="55">
        <f>SD!V532</f>
        <v>0</v>
      </c>
      <c r="R533" s="55">
        <f>SD!W532</f>
        <v>0</v>
      </c>
      <c r="S533" s="55">
        <f>SD!AB532</f>
        <v>0</v>
      </c>
      <c r="T533" s="51">
        <f t="shared" si="16"/>
        <v>0</v>
      </c>
      <c r="U533" s="51">
        <f t="shared" si="17"/>
        <v>0</v>
      </c>
    </row>
    <row r="534" spans="1:21" customFormat="1">
      <c r="A534" s="51">
        <f>SD!C533</f>
        <v>0</v>
      </c>
      <c r="B534" s="46">
        <f>SD!A533</f>
        <v>0</v>
      </c>
      <c r="C534" s="46">
        <f>SD!B533</f>
        <v>0</v>
      </c>
      <c r="D534" s="46">
        <f>SD!C533</f>
        <v>0</v>
      </c>
      <c r="E534" s="42">
        <f>SD!D533</f>
        <v>0</v>
      </c>
      <c r="F534" s="43">
        <f>SD!E533</f>
        <v>0</v>
      </c>
      <c r="G534" s="43">
        <f>SD!F533</f>
        <v>0</v>
      </c>
      <c r="H534" s="43">
        <f>SD!G533</f>
        <v>0</v>
      </c>
      <c r="I534" s="43">
        <f>SD!H533</f>
        <v>0</v>
      </c>
      <c r="J534" s="43">
        <f>SD!I533</f>
        <v>0</v>
      </c>
      <c r="K534" s="43">
        <f>SD!O533</f>
        <v>0</v>
      </c>
      <c r="L534" s="52"/>
      <c r="M534" s="56"/>
      <c r="N534" s="54">
        <f>SD!R533</f>
        <v>0</v>
      </c>
      <c r="O534" s="55">
        <f>SD!S533</f>
        <v>0</v>
      </c>
      <c r="P534" s="44">
        <f>SD!T533</f>
        <v>0</v>
      </c>
      <c r="Q534" s="55">
        <f>SD!V533</f>
        <v>0</v>
      </c>
      <c r="R534" s="55">
        <f>SD!W533</f>
        <v>0</v>
      </c>
      <c r="S534" s="55">
        <f>SD!AB533</f>
        <v>0</v>
      </c>
      <c r="T534" s="51">
        <f t="shared" si="16"/>
        <v>0</v>
      </c>
      <c r="U534" s="51">
        <f t="shared" si="17"/>
        <v>0</v>
      </c>
    </row>
    <row r="535" spans="1:21" customFormat="1">
      <c r="A535" s="51">
        <f>SD!C534</f>
        <v>0</v>
      </c>
      <c r="B535" s="46">
        <f>SD!A534</f>
        <v>0</v>
      </c>
      <c r="C535" s="46">
        <f>SD!B534</f>
        <v>0</v>
      </c>
      <c r="D535" s="46">
        <f>SD!C534</f>
        <v>0</v>
      </c>
      <c r="E535" s="42">
        <f>SD!D534</f>
        <v>0</v>
      </c>
      <c r="F535" s="43">
        <f>SD!E534</f>
        <v>0</v>
      </c>
      <c r="G535" s="43">
        <f>SD!F534</f>
        <v>0</v>
      </c>
      <c r="H535" s="43">
        <f>SD!G534</f>
        <v>0</v>
      </c>
      <c r="I535" s="43">
        <f>SD!H534</f>
        <v>0</v>
      </c>
      <c r="J535" s="43">
        <f>SD!I534</f>
        <v>0</v>
      </c>
      <c r="K535" s="43">
        <f>SD!O534</f>
        <v>0</v>
      </c>
      <c r="L535" s="52"/>
      <c r="M535" s="56"/>
      <c r="N535" s="54">
        <f>SD!R534</f>
        <v>0</v>
      </c>
      <c r="O535" s="55">
        <f>SD!S534</f>
        <v>0</v>
      </c>
      <c r="P535" s="44">
        <f>SD!T534</f>
        <v>0</v>
      </c>
      <c r="Q535" s="55">
        <f>SD!V534</f>
        <v>0</v>
      </c>
      <c r="R535" s="55">
        <f>SD!W534</f>
        <v>0</v>
      </c>
      <c r="S535" s="55">
        <f>SD!AB534</f>
        <v>0</v>
      </c>
      <c r="T535" s="51">
        <f t="shared" si="16"/>
        <v>0</v>
      </c>
      <c r="U535" s="51">
        <f t="shared" si="17"/>
        <v>0</v>
      </c>
    </row>
    <row r="536" spans="1:21" customFormat="1">
      <c r="A536" s="51">
        <f>SD!C535</f>
        <v>0</v>
      </c>
      <c r="B536" s="46">
        <f>SD!A535</f>
        <v>0</v>
      </c>
      <c r="C536" s="46">
        <f>SD!B535</f>
        <v>0</v>
      </c>
      <c r="D536" s="46">
        <f>SD!C535</f>
        <v>0</v>
      </c>
      <c r="E536" s="42">
        <f>SD!D535</f>
        <v>0</v>
      </c>
      <c r="F536" s="43">
        <f>SD!E535</f>
        <v>0</v>
      </c>
      <c r="G536" s="43">
        <f>SD!F535</f>
        <v>0</v>
      </c>
      <c r="H536" s="43">
        <f>SD!G535</f>
        <v>0</v>
      </c>
      <c r="I536" s="43">
        <f>SD!H535</f>
        <v>0</v>
      </c>
      <c r="J536" s="43">
        <f>SD!I535</f>
        <v>0</v>
      </c>
      <c r="K536" s="43">
        <f>SD!O535</f>
        <v>0</v>
      </c>
      <c r="L536" s="52"/>
      <c r="M536" s="56"/>
      <c r="N536" s="54">
        <f>SD!R535</f>
        <v>0</v>
      </c>
      <c r="O536" s="55">
        <f>SD!S535</f>
        <v>0</v>
      </c>
      <c r="P536" s="44">
        <f>SD!T535</f>
        <v>0</v>
      </c>
      <c r="Q536" s="55">
        <f>SD!V535</f>
        <v>0</v>
      </c>
      <c r="R536" s="55">
        <f>SD!W535</f>
        <v>0</v>
      </c>
      <c r="S536" s="55">
        <f>SD!AB535</f>
        <v>0</v>
      </c>
      <c r="T536" s="51">
        <f t="shared" si="16"/>
        <v>0</v>
      </c>
      <c r="U536" s="51">
        <f t="shared" si="17"/>
        <v>0</v>
      </c>
    </row>
    <row r="537" spans="1:21" customFormat="1">
      <c r="A537" s="51">
        <f>SD!C536</f>
        <v>0</v>
      </c>
      <c r="B537" s="46">
        <f>SD!A536</f>
        <v>0</v>
      </c>
      <c r="C537" s="46">
        <f>SD!B536</f>
        <v>0</v>
      </c>
      <c r="D537" s="46">
        <f>SD!C536</f>
        <v>0</v>
      </c>
      <c r="E537" s="42">
        <f>SD!D536</f>
        <v>0</v>
      </c>
      <c r="F537" s="43">
        <f>SD!E536</f>
        <v>0</v>
      </c>
      <c r="G537" s="43">
        <f>SD!F536</f>
        <v>0</v>
      </c>
      <c r="H537" s="43">
        <f>SD!G536</f>
        <v>0</v>
      </c>
      <c r="I537" s="43">
        <f>SD!H536</f>
        <v>0</v>
      </c>
      <c r="J537" s="43">
        <f>SD!I536</f>
        <v>0</v>
      </c>
      <c r="K537" s="43">
        <f>SD!O536</f>
        <v>0</v>
      </c>
      <c r="L537" s="52"/>
      <c r="M537" s="56"/>
      <c r="N537" s="54">
        <f>SD!R536</f>
        <v>0</v>
      </c>
      <c r="O537" s="55">
        <f>SD!S536</f>
        <v>0</v>
      </c>
      <c r="P537" s="44">
        <f>SD!T536</f>
        <v>0</v>
      </c>
      <c r="Q537" s="55">
        <f>SD!V536</f>
        <v>0</v>
      </c>
      <c r="R537" s="55">
        <f>SD!W536</f>
        <v>0</v>
      </c>
      <c r="S537" s="55">
        <f>SD!AB536</f>
        <v>0</v>
      </c>
      <c r="T537" s="51">
        <f t="shared" si="16"/>
        <v>0</v>
      </c>
      <c r="U537" s="51">
        <f t="shared" si="17"/>
        <v>0</v>
      </c>
    </row>
    <row r="538" spans="1:21" customFormat="1">
      <c r="A538" s="51">
        <f>SD!C537</f>
        <v>0</v>
      </c>
      <c r="B538" s="46">
        <f>SD!A537</f>
        <v>0</v>
      </c>
      <c r="C538" s="46">
        <f>SD!B537</f>
        <v>0</v>
      </c>
      <c r="D538" s="46">
        <f>SD!C537</f>
        <v>0</v>
      </c>
      <c r="E538" s="42">
        <f>SD!D537</f>
        <v>0</v>
      </c>
      <c r="F538" s="43">
        <f>SD!E537</f>
        <v>0</v>
      </c>
      <c r="G538" s="43">
        <f>SD!F537</f>
        <v>0</v>
      </c>
      <c r="H538" s="43">
        <f>SD!G537</f>
        <v>0</v>
      </c>
      <c r="I538" s="43">
        <f>SD!H537</f>
        <v>0</v>
      </c>
      <c r="J538" s="43">
        <f>SD!I537</f>
        <v>0</v>
      </c>
      <c r="K538" s="43">
        <f>SD!O537</f>
        <v>0</v>
      </c>
      <c r="L538" s="52"/>
      <c r="M538" s="56"/>
      <c r="N538" s="54">
        <f>SD!R537</f>
        <v>0</v>
      </c>
      <c r="O538" s="55">
        <f>SD!S537</f>
        <v>0</v>
      </c>
      <c r="P538" s="44">
        <f>SD!T537</f>
        <v>0</v>
      </c>
      <c r="Q538" s="55">
        <f>SD!V537</f>
        <v>0</v>
      </c>
      <c r="R538" s="55">
        <f>SD!W537</f>
        <v>0</v>
      </c>
      <c r="S538" s="55">
        <f>SD!AB537</f>
        <v>0</v>
      </c>
      <c r="T538" s="51">
        <f t="shared" si="16"/>
        <v>0</v>
      </c>
      <c r="U538" s="51">
        <f t="shared" si="17"/>
        <v>0</v>
      </c>
    </row>
    <row r="539" spans="1:21" customFormat="1">
      <c r="A539" s="51">
        <f>SD!C538</f>
        <v>0</v>
      </c>
      <c r="B539" s="46">
        <f>SD!A538</f>
        <v>0</v>
      </c>
      <c r="C539" s="46">
        <f>SD!B538</f>
        <v>0</v>
      </c>
      <c r="D539" s="46">
        <f>SD!C538</f>
        <v>0</v>
      </c>
      <c r="E539" s="42">
        <f>SD!D538</f>
        <v>0</v>
      </c>
      <c r="F539" s="43">
        <f>SD!E538</f>
        <v>0</v>
      </c>
      <c r="G539" s="43">
        <f>SD!F538</f>
        <v>0</v>
      </c>
      <c r="H539" s="43">
        <f>SD!G538</f>
        <v>0</v>
      </c>
      <c r="I539" s="43">
        <f>SD!H538</f>
        <v>0</v>
      </c>
      <c r="J539" s="43">
        <f>SD!I538</f>
        <v>0</v>
      </c>
      <c r="K539" s="43">
        <f>SD!O538</f>
        <v>0</v>
      </c>
      <c r="L539" s="52"/>
      <c r="M539" s="56"/>
      <c r="N539" s="54">
        <f>SD!R538</f>
        <v>0</v>
      </c>
      <c r="O539" s="55">
        <f>SD!S538</f>
        <v>0</v>
      </c>
      <c r="P539" s="44">
        <f>SD!T538</f>
        <v>0</v>
      </c>
      <c r="Q539" s="55">
        <f>SD!V538</f>
        <v>0</v>
      </c>
      <c r="R539" s="55">
        <f>SD!W538</f>
        <v>0</v>
      </c>
      <c r="S539" s="55">
        <f>SD!AB538</f>
        <v>0</v>
      </c>
      <c r="T539" s="51">
        <f t="shared" si="16"/>
        <v>0</v>
      </c>
      <c r="U539" s="51">
        <f t="shared" si="17"/>
        <v>0</v>
      </c>
    </row>
    <row r="540" spans="1:21" customFormat="1">
      <c r="A540" s="51">
        <f>SD!C539</f>
        <v>0</v>
      </c>
      <c r="B540" s="46">
        <f>SD!A539</f>
        <v>0</v>
      </c>
      <c r="C540" s="46">
        <f>SD!B539</f>
        <v>0</v>
      </c>
      <c r="D540" s="46">
        <f>SD!C539</f>
        <v>0</v>
      </c>
      <c r="E540" s="42">
        <f>SD!D539</f>
        <v>0</v>
      </c>
      <c r="F540" s="43">
        <f>SD!E539</f>
        <v>0</v>
      </c>
      <c r="G540" s="43">
        <f>SD!F539</f>
        <v>0</v>
      </c>
      <c r="H540" s="43">
        <f>SD!G539</f>
        <v>0</v>
      </c>
      <c r="I540" s="43">
        <f>SD!H539</f>
        <v>0</v>
      </c>
      <c r="J540" s="43">
        <f>SD!I539</f>
        <v>0</v>
      </c>
      <c r="K540" s="43">
        <f>SD!O539</f>
        <v>0</v>
      </c>
      <c r="L540" s="52"/>
      <c r="M540" s="56"/>
      <c r="N540" s="54">
        <f>SD!R539</f>
        <v>0</v>
      </c>
      <c r="O540" s="55">
        <f>SD!S539</f>
        <v>0</v>
      </c>
      <c r="P540" s="44">
        <f>SD!T539</f>
        <v>0</v>
      </c>
      <c r="Q540" s="55">
        <f>SD!V539</f>
        <v>0</v>
      </c>
      <c r="R540" s="55">
        <f>SD!W539</f>
        <v>0</v>
      </c>
      <c r="S540" s="55">
        <f>SD!AB539</f>
        <v>0</v>
      </c>
      <c r="T540" s="51">
        <f t="shared" si="16"/>
        <v>0</v>
      </c>
      <c r="U540" s="51">
        <f t="shared" si="17"/>
        <v>0</v>
      </c>
    </row>
    <row r="541" spans="1:21" customFormat="1">
      <c r="A541" s="51">
        <f>SD!C540</f>
        <v>0</v>
      </c>
      <c r="B541" s="46">
        <f>SD!A540</f>
        <v>0</v>
      </c>
      <c r="C541" s="46">
        <f>SD!B540</f>
        <v>0</v>
      </c>
      <c r="D541" s="46">
        <f>SD!C540</f>
        <v>0</v>
      </c>
      <c r="E541" s="42">
        <f>SD!D540</f>
        <v>0</v>
      </c>
      <c r="F541" s="43">
        <f>SD!E540</f>
        <v>0</v>
      </c>
      <c r="G541" s="43">
        <f>SD!F540</f>
        <v>0</v>
      </c>
      <c r="H541" s="43">
        <f>SD!G540</f>
        <v>0</v>
      </c>
      <c r="I541" s="43">
        <f>SD!H540</f>
        <v>0</v>
      </c>
      <c r="J541" s="43">
        <f>SD!I540</f>
        <v>0</v>
      </c>
      <c r="K541" s="43">
        <f>SD!O540</f>
        <v>0</v>
      </c>
      <c r="L541" s="52"/>
      <c r="M541" s="56"/>
      <c r="N541" s="54">
        <f>SD!R540</f>
        <v>0</v>
      </c>
      <c r="O541" s="55">
        <f>SD!S540</f>
        <v>0</v>
      </c>
      <c r="P541" s="44">
        <f>SD!T540</f>
        <v>0</v>
      </c>
      <c r="Q541" s="55">
        <f>SD!V540</f>
        <v>0</v>
      </c>
      <c r="R541" s="55">
        <f>SD!W540</f>
        <v>0</v>
      </c>
      <c r="S541" s="55">
        <f>SD!AB540</f>
        <v>0</v>
      </c>
      <c r="T541" s="51">
        <f t="shared" si="16"/>
        <v>0</v>
      </c>
      <c r="U541" s="51">
        <f t="shared" si="17"/>
        <v>0</v>
      </c>
    </row>
    <row r="542" spans="1:21" customFormat="1">
      <c r="A542" s="51">
        <f>SD!C541</f>
        <v>0</v>
      </c>
      <c r="B542" s="46">
        <f>SD!A541</f>
        <v>0</v>
      </c>
      <c r="C542" s="46">
        <f>SD!B541</f>
        <v>0</v>
      </c>
      <c r="D542" s="46">
        <f>SD!C541</f>
        <v>0</v>
      </c>
      <c r="E542" s="42">
        <f>SD!D541</f>
        <v>0</v>
      </c>
      <c r="F542" s="43">
        <f>SD!E541</f>
        <v>0</v>
      </c>
      <c r="G542" s="43">
        <f>SD!F541</f>
        <v>0</v>
      </c>
      <c r="H542" s="43">
        <f>SD!G541</f>
        <v>0</v>
      </c>
      <c r="I542" s="43">
        <f>SD!H541</f>
        <v>0</v>
      </c>
      <c r="J542" s="43">
        <f>SD!I541</f>
        <v>0</v>
      </c>
      <c r="K542" s="43">
        <f>SD!O541</f>
        <v>0</v>
      </c>
      <c r="L542" s="52"/>
      <c r="M542" s="56"/>
      <c r="N542" s="54">
        <f>SD!R541</f>
        <v>0</v>
      </c>
      <c r="O542" s="55">
        <f>SD!S541</f>
        <v>0</v>
      </c>
      <c r="P542" s="44">
        <f>SD!T541</f>
        <v>0</v>
      </c>
      <c r="Q542" s="55">
        <f>SD!V541</f>
        <v>0</v>
      </c>
      <c r="R542" s="55">
        <f>SD!W541</f>
        <v>0</v>
      </c>
      <c r="S542" s="55">
        <f>SD!AB541</f>
        <v>0</v>
      </c>
      <c r="T542" s="51">
        <f t="shared" si="16"/>
        <v>0</v>
      </c>
      <c r="U542" s="51">
        <f t="shared" si="17"/>
        <v>0</v>
      </c>
    </row>
    <row r="543" spans="1:21" customFormat="1">
      <c r="A543" s="51">
        <f>SD!C542</f>
        <v>0</v>
      </c>
      <c r="B543" s="46">
        <f>SD!A542</f>
        <v>0</v>
      </c>
      <c r="C543" s="46">
        <f>SD!B542</f>
        <v>0</v>
      </c>
      <c r="D543" s="46">
        <f>SD!C542</f>
        <v>0</v>
      </c>
      <c r="E543" s="42">
        <f>SD!D542</f>
        <v>0</v>
      </c>
      <c r="F543" s="43">
        <f>SD!E542</f>
        <v>0</v>
      </c>
      <c r="G543" s="43">
        <f>SD!F542</f>
        <v>0</v>
      </c>
      <c r="H543" s="43">
        <f>SD!G542</f>
        <v>0</v>
      </c>
      <c r="I543" s="43">
        <f>SD!H542</f>
        <v>0</v>
      </c>
      <c r="J543" s="43">
        <f>SD!I542</f>
        <v>0</v>
      </c>
      <c r="K543" s="43">
        <f>SD!O542</f>
        <v>0</v>
      </c>
      <c r="L543" s="52"/>
      <c r="M543" s="56"/>
      <c r="N543" s="54">
        <f>SD!R542</f>
        <v>0</v>
      </c>
      <c r="O543" s="55">
        <f>SD!S542</f>
        <v>0</v>
      </c>
      <c r="P543" s="44">
        <f>SD!T542</f>
        <v>0</v>
      </c>
      <c r="Q543" s="55">
        <f>SD!V542</f>
        <v>0</v>
      </c>
      <c r="R543" s="55">
        <f>SD!W542</f>
        <v>0</v>
      </c>
      <c r="S543" s="55">
        <f>SD!AB542</f>
        <v>0</v>
      </c>
      <c r="T543" s="51">
        <f t="shared" si="16"/>
        <v>0</v>
      </c>
      <c r="U543" s="51">
        <f t="shared" si="17"/>
        <v>0</v>
      </c>
    </row>
    <row r="544" spans="1:21" customFormat="1">
      <c r="A544" s="51">
        <f>SD!C543</f>
        <v>0</v>
      </c>
      <c r="B544" s="46">
        <f>SD!A543</f>
        <v>0</v>
      </c>
      <c r="C544" s="46">
        <f>SD!B543</f>
        <v>0</v>
      </c>
      <c r="D544" s="46">
        <f>SD!C543</f>
        <v>0</v>
      </c>
      <c r="E544" s="42">
        <f>SD!D543</f>
        <v>0</v>
      </c>
      <c r="F544" s="43">
        <f>SD!E543</f>
        <v>0</v>
      </c>
      <c r="G544" s="43">
        <f>SD!F543</f>
        <v>0</v>
      </c>
      <c r="H544" s="43">
        <f>SD!G543</f>
        <v>0</v>
      </c>
      <c r="I544" s="43">
        <f>SD!H543</f>
        <v>0</v>
      </c>
      <c r="J544" s="43">
        <f>SD!I543</f>
        <v>0</v>
      </c>
      <c r="K544" s="43">
        <f>SD!O543</f>
        <v>0</v>
      </c>
      <c r="L544" s="52"/>
      <c r="M544" s="56"/>
      <c r="N544" s="54">
        <f>SD!R543</f>
        <v>0</v>
      </c>
      <c r="O544" s="55">
        <f>SD!S543</f>
        <v>0</v>
      </c>
      <c r="P544" s="44">
        <f>SD!T543</f>
        <v>0</v>
      </c>
      <c r="Q544" s="55">
        <f>SD!V543</f>
        <v>0</v>
      </c>
      <c r="R544" s="55">
        <f>SD!W543</f>
        <v>0</v>
      </c>
      <c r="S544" s="55">
        <f>SD!AB543</f>
        <v>0</v>
      </c>
      <c r="T544" s="51">
        <f t="shared" si="16"/>
        <v>0</v>
      </c>
      <c r="U544" s="51">
        <f t="shared" si="17"/>
        <v>0</v>
      </c>
    </row>
    <row r="545" spans="1:21" customFormat="1">
      <c r="A545" s="51">
        <f>SD!C544</f>
        <v>0</v>
      </c>
      <c r="B545" s="46">
        <f>SD!A544</f>
        <v>0</v>
      </c>
      <c r="C545" s="46">
        <f>SD!B544</f>
        <v>0</v>
      </c>
      <c r="D545" s="46">
        <f>SD!C544</f>
        <v>0</v>
      </c>
      <c r="E545" s="42">
        <f>SD!D544</f>
        <v>0</v>
      </c>
      <c r="F545" s="43">
        <f>SD!E544</f>
        <v>0</v>
      </c>
      <c r="G545" s="43">
        <f>SD!F544</f>
        <v>0</v>
      </c>
      <c r="H545" s="43">
        <f>SD!G544</f>
        <v>0</v>
      </c>
      <c r="I545" s="43">
        <f>SD!H544</f>
        <v>0</v>
      </c>
      <c r="J545" s="43">
        <f>SD!I544</f>
        <v>0</v>
      </c>
      <c r="K545" s="43">
        <f>SD!O544</f>
        <v>0</v>
      </c>
      <c r="L545" s="52"/>
      <c r="M545" s="56"/>
      <c r="N545" s="54">
        <f>SD!R544</f>
        <v>0</v>
      </c>
      <c r="O545" s="55">
        <f>SD!S544</f>
        <v>0</v>
      </c>
      <c r="P545" s="44">
        <f>SD!T544</f>
        <v>0</v>
      </c>
      <c r="Q545" s="55">
        <f>SD!V544</f>
        <v>0</v>
      </c>
      <c r="R545" s="55">
        <f>SD!W544</f>
        <v>0</v>
      </c>
      <c r="S545" s="55">
        <f>SD!AB544</f>
        <v>0</v>
      </c>
      <c r="T545" s="51">
        <f t="shared" si="16"/>
        <v>0</v>
      </c>
      <c r="U545" s="51">
        <f t="shared" si="17"/>
        <v>0</v>
      </c>
    </row>
    <row r="546" spans="1:21" customFormat="1">
      <c r="A546" s="51">
        <f>SD!C545</f>
        <v>0</v>
      </c>
      <c r="B546" s="46">
        <f>SD!A545</f>
        <v>0</v>
      </c>
      <c r="C546" s="46">
        <f>SD!B545</f>
        <v>0</v>
      </c>
      <c r="D546" s="46">
        <f>SD!C545</f>
        <v>0</v>
      </c>
      <c r="E546" s="42">
        <f>SD!D545</f>
        <v>0</v>
      </c>
      <c r="F546" s="43">
        <f>SD!E545</f>
        <v>0</v>
      </c>
      <c r="G546" s="43">
        <f>SD!F545</f>
        <v>0</v>
      </c>
      <c r="H546" s="43">
        <f>SD!G545</f>
        <v>0</v>
      </c>
      <c r="I546" s="43">
        <f>SD!H545</f>
        <v>0</v>
      </c>
      <c r="J546" s="43">
        <f>SD!I545</f>
        <v>0</v>
      </c>
      <c r="K546" s="43">
        <f>SD!O545</f>
        <v>0</v>
      </c>
      <c r="L546" s="52"/>
      <c r="M546" s="56"/>
      <c r="N546" s="54">
        <f>SD!R545</f>
        <v>0</v>
      </c>
      <c r="O546" s="55">
        <f>SD!S545</f>
        <v>0</v>
      </c>
      <c r="P546" s="44">
        <f>SD!T545</f>
        <v>0</v>
      </c>
      <c r="Q546" s="55">
        <f>SD!V545</f>
        <v>0</v>
      </c>
      <c r="R546" s="55">
        <f>SD!W545</f>
        <v>0</v>
      </c>
      <c r="S546" s="55">
        <f>SD!AB545</f>
        <v>0</v>
      </c>
      <c r="T546" s="51">
        <f t="shared" si="16"/>
        <v>0</v>
      </c>
      <c r="U546" s="51">
        <f t="shared" si="17"/>
        <v>0</v>
      </c>
    </row>
    <row r="547" spans="1:21" customFormat="1">
      <c r="A547" s="51">
        <f>SD!C546</f>
        <v>0</v>
      </c>
      <c r="B547" s="46">
        <f>SD!A546</f>
        <v>0</v>
      </c>
      <c r="C547" s="46">
        <f>SD!B546</f>
        <v>0</v>
      </c>
      <c r="D547" s="46">
        <f>SD!C546</f>
        <v>0</v>
      </c>
      <c r="E547" s="42">
        <f>SD!D546</f>
        <v>0</v>
      </c>
      <c r="F547" s="43">
        <f>SD!E546</f>
        <v>0</v>
      </c>
      <c r="G547" s="43">
        <f>SD!F546</f>
        <v>0</v>
      </c>
      <c r="H547" s="43">
        <f>SD!G546</f>
        <v>0</v>
      </c>
      <c r="I547" s="43">
        <f>SD!H546</f>
        <v>0</v>
      </c>
      <c r="J547" s="43">
        <f>SD!I546</f>
        <v>0</v>
      </c>
      <c r="K547" s="43">
        <f>SD!O546</f>
        <v>0</v>
      </c>
      <c r="L547" s="52"/>
      <c r="M547" s="56"/>
      <c r="N547" s="54">
        <f>SD!R546</f>
        <v>0</v>
      </c>
      <c r="O547" s="55">
        <f>SD!S546</f>
        <v>0</v>
      </c>
      <c r="P547" s="44">
        <f>SD!T546</f>
        <v>0</v>
      </c>
      <c r="Q547" s="55">
        <f>SD!V546</f>
        <v>0</v>
      </c>
      <c r="R547" s="55">
        <f>SD!W546</f>
        <v>0</v>
      </c>
      <c r="S547" s="55">
        <f>SD!AB546</f>
        <v>0</v>
      </c>
      <c r="T547" s="51">
        <f t="shared" si="16"/>
        <v>0</v>
      </c>
      <c r="U547" s="51">
        <f t="shared" si="17"/>
        <v>0</v>
      </c>
    </row>
    <row r="548" spans="1:21" customFormat="1">
      <c r="A548" s="51">
        <f>SD!C547</f>
        <v>0</v>
      </c>
      <c r="B548" s="46">
        <f>SD!A547</f>
        <v>0</v>
      </c>
      <c r="C548" s="46">
        <f>SD!B547</f>
        <v>0</v>
      </c>
      <c r="D548" s="46">
        <f>SD!C547</f>
        <v>0</v>
      </c>
      <c r="E548" s="42">
        <f>SD!D547</f>
        <v>0</v>
      </c>
      <c r="F548" s="43">
        <f>SD!E547</f>
        <v>0</v>
      </c>
      <c r="G548" s="43">
        <f>SD!F547</f>
        <v>0</v>
      </c>
      <c r="H548" s="43">
        <f>SD!G547</f>
        <v>0</v>
      </c>
      <c r="I548" s="43">
        <f>SD!H547</f>
        <v>0</v>
      </c>
      <c r="J548" s="43">
        <f>SD!I547</f>
        <v>0</v>
      </c>
      <c r="K548" s="43">
        <f>SD!O547</f>
        <v>0</v>
      </c>
      <c r="L548" s="52"/>
      <c r="M548" s="56"/>
      <c r="N548" s="54">
        <f>SD!R547</f>
        <v>0</v>
      </c>
      <c r="O548" s="55">
        <f>SD!S547</f>
        <v>0</v>
      </c>
      <c r="P548" s="44">
        <f>SD!T547</f>
        <v>0</v>
      </c>
      <c r="Q548" s="55">
        <f>SD!V547</f>
        <v>0</v>
      </c>
      <c r="R548" s="55">
        <f>SD!W547</f>
        <v>0</v>
      </c>
      <c r="S548" s="55">
        <f>SD!AB547</f>
        <v>0</v>
      </c>
      <c r="T548" s="51">
        <f t="shared" si="16"/>
        <v>0</v>
      </c>
      <c r="U548" s="51">
        <f t="shared" si="17"/>
        <v>0</v>
      </c>
    </row>
    <row r="549" spans="1:21" customFormat="1">
      <c r="A549" s="51">
        <f>SD!C548</f>
        <v>0</v>
      </c>
      <c r="B549" s="46">
        <f>SD!A548</f>
        <v>0</v>
      </c>
      <c r="C549" s="46">
        <f>SD!B548</f>
        <v>0</v>
      </c>
      <c r="D549" s="46">
        <f>SD!C548</f>
        <v>0</v>
      </c>
      <c r="E549" s="42">
        <f>SD!D548</f>
        <v>0</v>
      </c>
      <c r="F549" s="43">
        <f>SD!E548</f>
        <v>0</v>
      </c>
      <c r="G549" s="43">
        <f>SD!F548</f>
        <v>0</v>
      </c>
      <c r="H549" s="43">
        <f>SD!G548</f>
        <v>0</v>
      </c>
      <c r="I549" s="43">
        <f>SD!H548</f>
        <v>0</v>
      </c>
      <c r="J549" s="43">
        <f>SD!I548</f>
        <v>0</v>
      </c>
      <c r="K549" s="43">
        <f>SD!O548</f>
        <v>0</v>
      </c>
      <c r="L549" s="52"/>
      <c r="M549" s="56"/>
      <c r="N549" s="54">
        <f>SD!R548</f>
        <v>0</v>
      </c>
      <c r="O549" s="55">
        <f>SD!S548</f>
        <v>0</v>
      </c>
      <c r="P549" s="44">
        <f>SD!T548</f>
        <v>0</v>
      </c>
      <c r="Q549" s="55">
        <f>SD!V548</f>
        <v>0</v>
      </c>
      <c r="R549" s="55">
        <f>SD!W548</f>
        <v>0</v>
      </c>
      <c r="S549" s="55">
        <f>SD!AB548</f>
        <v>0</v>
      </c>
      <c r="T549" s="51">
        <f t="shared" si="16"/>
        <v>0</v>
      </c>
      <c r="U549" s="51">
        <f t="shared" si="17"/>
        <v>0</v>
      </c>
    </row>
    <row r="550" spans="1:21" customFormat="1">
      <c r="A550" s="51">
        <f>SD!C549</f>
        <v>0</v>
      </c>
      <c r="B550" s="46">
        <f>SD!A549</f>
        <v>0</v>
      </c>
      <c r="C550" s="46">
        <f>SD!B549</f>
        <v>0</v>
      </c>
      <c r="D550" s="46">
        <f>SD!C549</f>
        <v>0</v>
      </c>
      <c r="E550" s="42">
        <f>SD!D549</f>
        <v>0</v>
      </c>
      <c r="F550" s="43">
        <f>SD!E549</f>
        <v>0</v>
      </c>
      <c r="G550" s="43">
        <f>SD!F549</f>
        <v>0</v>
      </c>
      <c r="H550" s="43">
        <f>SD!G549</f>
        <v>0</v>
      </c>
      <c r="I550" s="43">
        <f>SD!H549</f>
        <v>0</v>
      </c>
      <c r="J550" s="43">
        <f>SD!I549</f>
        <v>0</v>
      </c>
      <c r="K550" s="43">
        <f>SD!O549</f>
        <v>0</v>
      </c>
      <c r="L550" s="52"/>
      <c r="M550" s="56"/>
      <c r="N550" s="54">
        <f>SD!R549</f>
        <v>0</v>
      </c>
      <c r="O550" s="55">
        <f>SD!S549</f>
        <v>0</v>
      </c>
      <c r="P550" s="44">
        <f>SD!T549</f>
        <v>0</v>
      </c>
      <c r="Q550" s="55">
        <f>SD!V549</f>
        <v>0</v>
      </c>
      <c r="R550" s="55">
        <f>SD!W549</f>
        <v>0</v>
      </c>
      <c r="S550" s="55">
        <f>SD!AB549</f>
        <v>0</v>
      </c>
      <c r="T550" s="51">
        <f t="shared" si="16"/>
        <v>0</v>
      </c>
      <c r="U550" s="51">
        <f t="shared" si="17"/>
        <v>0</v>
      </c>
    </row>
    <row r="551" spans="1:21" customFormat="1">
      <c r="A551" s="51">
        <f>SD!C550</f>
        <v>0</v>
      </c>
      <c r="B551" s="46">
        <f>SD!A550</f>
        <v>0</v>
      </c>
      <c r="C551" s="46">
        <f>SD!B550</f>
        <v>0</v>
      </c>
      <c r="D551" s="46">
        <f>SD!C550</f>
        <v>0</v>
      </c>
      <c r="E551" s="42">
        <f>SD!D550</f>
        <v>0</v>
      </c>
      <c r="F551" s="43">
        <f>SD!E550</f>
        <v>0</v>
      </c>
      <c r="G551" s="43">
        <f>SD!F550</f>
        <v>0</v>
      </c>
      <c r="H551" s="43">
        <f>SD!G550</f>
        <v>0</v>
      </c>
      <c r="I551" s="43">
        <f>SD!H550</f>
        <v>0</v>
      </c>
      <c r="J551" s="43">
        <f>SD!I550</f>
        <v>0</v>
      </c>
      <c r="K551" s="43">
        <f>SD!O550</f>
        <v>0</v>
      </c>
      <c r="L551" s="52"/>
      <c r="M551" s="56"/>
      <c r="N551" s="54">
        <f>SD!R550</f>
        <v>0</v>
      </c>
      <c r="O551" s="55">
        <f>SD!S550</f>
        <v>0</v>
      </c>
      <c r="P551" s="44">
        <f>SD!T550</f>
        <v>0</v>
      </c>
      <c r="Q551" s="55">
        <f>SD!V550</f>
        <v>0</v>
      </c>
      <c r="R551" s="55">
        <f>SD!W550</f>
        <v>0</v>
      </c>
      <c r="S551" s="55">
        <f>SD!AB550</f>
        <v>0</v>
      </c>
      <c r="T551" s="51">
        <f t="shared" si="16"/>
        <v>0</v>
      </c>
      <c r="U551" s="51">
        <f t="shared" si="17"/>
        <v>0</v>
      </c>
    </row>
    <row r="552" spans="1:21" customFormat="1">
      <c r="A552" s="51">
        <f>SD!C551</f>
        <v>0</v>
      </c>
      <c r="B552" s="46">
        <f>SD!A551</f>
        <v>0</v>
      </c>
      <c r="C552" s="46">
        <f>SD!B551</f>
        <v>0</v>
      </c>
      <c r="D552" s="46">
        <f>SD!C551</f>
        <v>0</v>
      </c>
      <c r="E552" s="42">
        <f>SD!D551</f>
        <v>0</v>
      </c>
      <c r="F552" s="43">
        <f>SD!E551</f>
        <v>0</v>
      </c>
      <c r="G552" s="43">
        <f>SD!F551</f>
        <v>0</v>
      </c>
      <c r="H552" s="43">
        <f>SD!G551</f>
        <v>0</v>
      </c>
      <c r="I552" s="43">
        <f>SD!H551</f>
        <v>0</v>
      </c>
      <c r="J552" s="43">
        <f>SD!I551</f>
        <v>0</v>
      </c>
      <c r="K552" s="43">
        <f>SD!O551</f>
        <v>0</v>
      </c>
      <c r="L552" s="52"/>
      <c r="M552" s="56"/>
      <c r="N552" s="54">
        <f>SD!R551</f>
        <v>0</v>
      </c>
      <c r="O552" s="55">
        <f>SD!S551</f>
        <v>0</v>
      </c>
      <c r="P552" s="44">
        <f>SD!T551</f>
        <v>0</v>
      </c>
      <c r="Q552" s="55">
        <f>SD!V551</f>
        <v>0</v>
      </c>
      <c r="R552" s="55">
        <f>SD!W551</f>
        <v>0</v>
      </c>
      <c r="S552" s="55">
        <f>SD!AB551</f>
        <v>0</v>
      </c>
      <c r="T552" s="51">
        <f t="shared" si="16"/>
        <v>0</v>
      </c>
      <c r="U552" s="51">
        <f t="shared" si="17"/>
        <v>0</v>
      </c>
    </row>
    <row r="553" spans="1:21" customFormat="1">
      <c r="A553" s="51">
        <f>SD!C552</f>
        <v>0</v>
      </c>
      <c r="B553" s="46">
        <f>SD!A552</f>
        <v>0</v>
      </c>
      <c r="C553" s="46">
        <f>SD!B552</f>
        <v>0</v>
      </c>
      <c r="D553" s="46">
        <f>SD!C552</f>
        <v>0</v>
      </c>
      <c r="E553" s="42">
        <f>SD!D552</f>
        <v>0</v>
      </c>
      <c r="F553" s="43">
        <f>SD!E552</f>
        <v>0</v>
      </c>
      <c r="G553" s="43">
        <f>SD!F552</f>
        <v>0</v>
      </c>
      <c r="H553" s="43">
        <f>SD!G552</f>
        <v>0</v>
      </c>
      <c r="I553" s="43">
        <f>SD!H552</f>
        <v>0</v>
      </c>
      <c r="J553" s="43">
        <f>SD!I552</f>
        <v>0</v>
      </c>
      <c r="K553" s="43">
        <f>SD!O552</f>
        <v>0</v>
      </c>
      <c r="L553" s="52"/>
      <c r="M553" s="56"/>
      <c r="N553" s="54">
        <f>SD!R552</f>
        <v>0</v>
      </c>
      <c r="O553" s="55">
        <f>SD!S552</f>
        <v>0</v>
      </c>
      <c r="P553" s="44">
        <f>SD!T552</f>
        <v>0</v>
      </c>
      <c r="Q553" s="55">
        <f>SD!V552</f>
        <v>0</v>
      </c>
      <c r="R553" s="55">
        <f>SD!W552</f>
        <v>0</v>
      </c>
      <c r="S553" s="55">
        <f>SD!AB552</f>
        <v>0</v>
      </c>
      <c r="T553" s="51">
        <f t="shared" si="16"/>
        <v>0</v>
      </c>
      <c r="U553" s="51">
        <f t="shared" si="17"/>
        <v>0</v>
      </c>
    </row>
    <row r="554" spans="1:21" customFormat="1">
      <c r="A554" s="51">
        <f>SD!C553</f>
        <v>0</v>
      </c>
      <c r="B554" s="46">
        <f>SD!A553</f>
        <v>0</v>
      </c>
      <c r="C554" s="46">
        <f>SD!B553</f>
        <v>0</v>
      </c>
      <c r="D554" s="46">
        <f>SD!C553</f>
        <v>0</v>
      </c>
      <c r="E554" s="42">
        <f>SD!D553</f>
        <v>0</v>
      </c>
      <c r="F554" s="43">
        <f>SD!E553</f>
        <v>0</v>
      </c>
      <c r="G554" s="43">
        <f>SD!F553</f>
        <v>0</v>
      </c>
      <c r="H554" s="43">
        <f>SD!G553</f>
        <v>0</v>
      </c>
      <c r="I554" s="43">
        <f>SD!H553</f>
        <v>0</v>
      </c>
      <c r="J554" s="43">
        <f>SD!I553</f>
        <v>0</v>
      </c>
      <c r="K554" s="43">
        <f>SD!O553</f>
        <v>0</v>
      </c>
      <c r="L554" s="52"/>
      <c r="M554" s="56"/>
      <c r="N554" s="54">
        <f>SD!R553</f>
        <v>0</v>
      </c>
      <c r="O554" s="55">
        <f>SD!S553</f>
        <v>0</v>
      </c>
      <c r="P554" s="44">
        <f>SD!T553</f>
        <v>0</v>
      </c>
      <c r="Q554" s="55">
        <f>SD!V553</f>
        <v>0</v>
      </c>
      <c r="R554" s="55">
        <f>SD!W553</f>
        <v>0</v>
      </c>
      <c r="S554" s="55">
        <f>SD!AB553</f>
        <v>0</v>
      </c>
      <c r="T554" s="51">
        <f t="shared" si="16"/>
        <v>0</v>
      </c>
      <c r="U554" s="51">
        <f t="shared" si="17"/>
        <v>0</v>
      </c>
    </row>
    <row r="555" spans="1:21" customFormat="1">
      <c r="A555" s="51">
        <f>SD!C554</f>
        <v>0</v>
      </c>
      <c r="B555" s="46">
        <f>SD!A554</f>
        <v>0</v>
      </c>
      <c r="C555" s="46">
        <f>SD!B554</f>
        <v>0</v>
      </c>
      <c r="D555" s="46">
        <f>SD!C554</f>
        <v>0</v>
      </c>
      <c r="E555" s="42">
        <f>SD!D554</f>
        <v>0</v>
      </c>
      <c r="F555" s="43">
        <f>SD!E554</f>
        <v>0</v>
      </c>
      <c r="G555" s="43">
        <f>SD!F554</f>
        <v>0</v>
      </c>
      <c r="H555" s="43">
        <f>SD!G554</f>
        <v>0</v>
      </c>
      <c r="I555" s="43">
        <f>SD!H554</f>
        <v>0</v>
      </c>
      <c r="J555" s="43">
        <f>SD!I554</f>
        <v>0</v>
      </c>
      <c r="K555" s="43">
        <f>SD!O554</f>
        <v>0</v>
      </c>
      <c r="L555" s="52"/>
      <c r="M555" s="56"/>
      <c r="N555" s="54">
        <f>SD!R554</f>
        <v>0</v>
      </c>
      <c r="O555" s="55">
        <f>SD!S554</f>
        <v>0</v>
      </c>
      <c r="P555" s="44">
        <f>SD!T554</f>
        <v>0</v>
      </c>
      <c r="Q555" s="55">
        <f>SD!V554</f>
        <v>0</v>
      </c>
      <c r="R555" s="55">
        <f>SD!W554</f>
        <v>0</v>
      </c>
      <c r="S555" s="55">
        <f>SD!AB554</f>
        <v>0</v>
      </c>
      <c r="T555" s="51">
        <f t="shared" si="16"/>
        <v>0</v>
      </c>
      <c r="U555" s="51">
        <f t="shared" si="17"/>
        <v>0</v>
      </c>
    </row>
    <row r="556" spans="1:21" customFormat="1">
      <c r="A556" s="51">
        <f>SD!C555</f>
        <v>0</v>
      </c>
      <c r="B556" s="46">
        <f>SD!A555</f>
        <v>0</v>
      </c>
      <c r="C556" s="46">
        <f>SD!B555</f>
        <v>0</v>
      </c>
      <c r="D556" s="46">
        <f>SD!C555</f>
        <v>0</v>
      </c>
      <c r="E556" s="42">
        <f>SD!D555</f>
        <v>0</v>
      </c>
      <c r="F556" s="43">
        <f>SD!E555</f>
        <v>0</v>
      </c>
      <c r="G556" s="43">
        <f>SD!F555</f>
        <v>0</v>
      </c>
      <c r="H556" s="43">
        <f>SD!G555</f>
        <v>0</v>
      </c>
      <c r="I556" s="43">
        <f>SD!H555</f>
        <v>0</v>
      </c>
      <c r="J556" s="43">
        <f>SD!I555</f>
        <v>0</v>
      </c>
      <c r="K556" s="43">
        <f>SD!O555</f>
        <v>0</v>
      </c>
      <c r="L556" s="52"/>
      <c r="M556" s="56"/>
      <c r="N556" s="54">
        <f>SD!R555</f>
        <v>0</v>
      </c>
      <c r="O556" s="55">
        <f>SD!S555</f>
        <v>0</v>
      </c>
      <c r="P556" s="44">
        <f>SD!T555</f>
        <v>0</v>
      </c>
      <c r="Q556" s="55">
        <f>SD!V555</f>
        <v>0</v>
      </c>
      <c r="R556" s="55">
        <f>SD!W555</f>
        <v>0</v>
      </c>
      <c r="S556" s="55">
        <f>SD!AB555</f>
        <v>0</v>
      </c>
      <c r="T556" s="51">
        <f t="shared" si="16"/>
        <v>0</v>
      </c>
      <c r="U556" s="51">
        <f t="shared" si="17"/>
        <v>0</v>
      </c>
    </row>
    <row r="557" spans="1:21" customFormat="1">
      <c r="A557" s="51">
        <f>SD!C556</f>
        <v>0</v>
      </c>
      <c r="B557" s="46">
        <f>SD!A556</f>
        <v>0</v>
      </c>
      <c r="C557" s="46">
        <f>SD!B556</f>
        <v>0</v>
      </c>
      <c r="D557" s="46">
        <f>SD!C556</f>
        <v>0</v>
      </c>
      <c r="E557" s="42">
        <f>SD!D556</f>
        <v>0</v>
      </c>
      <c r="F557" s="43">
        <f>SD!E556</f>
        <v>0</v>
      </c>
      <c r="G557" s="43">
        <f>SD!F556</f>
        <v>0</v>
      </c>
      <c r="H557" s="43">
        <f>SD!G556</f>
        <v>0</v>
      </c>
      <c r="I557" s="43">
        <f>SD!H556</f>
        <v>0</v>
      </c>
      <c r="J557" s="43">
        <f>SD!I556</f>
        <v>0</v>
      </c>
      <c r="K557" s="43">
        <f>SD!O556</f>
        <v>0</v>
      </c>
      <c r="L557" s="52"/>
      <c r="M557" s="56"/>
      <c r="N557" s="54">
        <f>SD!R556</f>
        <v>0</v>
      </c>
      <c r="O557" s="55">
        <f>SD!S556</f>
        <v>0</v>
      </c>
      <c r="P557" s="44">
        <f>SD!T556</f>
        <v>0</v>
      </c>
      <c r="Q557" s="55">
        <f>SD!V556</f>
        <v>0</v>
      </c>
      <c r="R557" s="55">
        <f>SD!W556</f>
        <v>0</v>
      </c>
      <c r="S557" s="55">
        <f>SD!AB556</f>
        <v>0</v>
      </c>
      <c r="T557" s="51">
        <f t="shared" si="16"/>
        <v>0</v>
      </c>
      <c r="U557" s="51">
        <f t="shared" si="17"/>
        <v>0</v>
      </c>
    </row>
    <row r="558" spans="1:21" customFormat="1">
      <c r="A558" s="51">
        <f>SD!C557</f>
        <v>0</v>
      </c>
      <c r="B558" s="46">
        <f>SD!A557</f>
        <v>0</v>
      </c>
      <c r="C558" s="46">
        <f>SD!B557</f>
        <v>0</v>
      </c>
      <c r="D558" s="46">
        <f>SD!C557</f>
        <v>0</v>
      </c>
      <c r="E558" s="42">
        <f>SD!D557</f>
        <v>0</v>
      </c>
      <c r="F558" s="43">
        <f>SD!E557</f>
        <v>0</v>
      </c>
      <c r="G558" s="43">
        <f>SD!F557</f>
        <v>0</v>
      </c>
      <c r="H558" s="43">
        <f>SD!G557</f>
        <v>0</v>
      </c>
      <c r="I558" s="43">
        <f>SD!H557</f>
        <v>0</v>
      </c>
      <c r="J558" s="43">
        <f>SD!I557</f>
        <v>0</v>
      </c>
      <c r="K558" s="43">
        <f>SD!O557</f>
        <v>0</v>
      </c>
      <c r="L558" s="52"/>
      <c r="M558" s="56"/>
      <c r="N558" s="54">
        <f>SD!R557</f>
        <v>0</v>
      </c>
      <c r="O558" s="55">
        <f>SD!S557</f>
        <v>0</v>
      </c>
      <c r="P558" s="44">
        <f>SD!T557</f>
        <v>0</v>
      </c>
      <c r="Q558" s="55">
        <f>SD!V557</f>
        <v>0</v>
      </c>
      <c r="R558" s="55">
        <f>SD!W557</f>
        <v>0</v>
      </c>
      <c r="S558" s="55">
        <f>SD!AB557</f>
        <v>0</v>
      </c>
      <c r="T558" s="51">
        <f t="shared" si="16"/>
        <v>0</v>
      </c>
      <c r="U558" s="51">
        <f t="shared" si="17"/>
        <v>0</v>
      </c>
    </row>
    <row r="559" spans="1:21" customFormat="1">
      <c r="A559" s="51">
        <f>SD!C558</f>
        <v>0</v>
      </c>
      <c r="B559" s="46">
        <f>SD!A558</f>
        <v>0</v>
      </c>
      <c r="C559" s="46">
        <f>SD!B558</f>
        <v>0</v>
      </c>
      <c r="D559" s="46">
        <f>SD!C558</f>
        <v>0</v>
      </c>
      <c r="E559" s="42">
        <f>SD!D558</f>
        <v>0</v>
      </c>
      <c r="F559" s="43">
        <f>SD!E558</f>
        <v>0</v>
      </c>
      <c r="G559" s="43">
        <f>SD!F558</f>
        <v>0</v>
      </c>
      <c r="H559" s="43">
        <f>SD!G558</f>
        <v>0</v>
      </c>
      <c r="I559" s="43">
        <f>SD!H558</f>
        <v>0</v>
      </c>
      <c r="J559" s="43">
        <f>SD!I558</f>
        <v>0</v>
      </c>
      <c r="K559" s="43">
        <f>SD!O558</f>
        <v>0</v>
      </c>
      <c r="L559" s="52"/>
      <c r="M559" s="56"/>
      <c r="N559" s="54">
        <f>SD!R558</f>
        <v>0</v>
      </c>
      <c r="O559" s="55">
        <f>SD!S558</f>
        <v>0</v>
      </c>
      <c r="P559" s="44">
        <f>SD!T558</f>
        <v>0</v>
      </c>
      <c r="Q559" s="55">
        <f>SD!V558</f>
        <v>0</v>
      </c>
      <c r="R559" s="55">
        <f>SD!W558</f>
        <v>0</v>
      </c>
      <c r="S559" s="55">
        <f>SD!AB558</f>
        <v>0</v>
      </c>
      <c r="T559" s="51">
        <f t="shared" si="16"/>
        <v>0</v>
      </c>
      <c r="U559" s="51">
        <f t="shared" si="17"/>
        <v>0</v>
      </c>
    </row>
    <row r="560" spans="1:21" customFormat="1">
      <c r="A560" s="51">
        <f>SD!C559</f>
        <v>0</v>
      </c>
      <c r="B560" s="46">
        <f>SD!A559</f>
        <v>0</v>
      </c>
      <c r="C560" s="46">
        <f>SD!B559</f>
        <v>0</v>
      </c>
      <c r="D560" s="46">
        <f>SD!C559</f>
        <v>0</v>
      </c>
      <c r="E560" s="42">
        <f>SD!D559</f>
        <v>0</v>
      </c>
      <c r="F560" s="43">
        <f>SD!E559</f>
        <v>0</v>
      </c>
      <c r="G560" s="43">
        <f>SD!F559</f>
        <v>0</v>
      </c>
      <c r="H560" s="43">
        <f>SD!G559</f>
        <v>0</v>
      </c>
      <c r="I560" s="43">
        <f>SD!H559</f>
        <v>0</v>
      </c>
      <c r="J560" s="43">
        <f>SD!I559</f>
        <v>0</v>
      </c>
      <c r="K560" s="43">
        <f>SD!O559</f>
        <v>0</v>
      </c>
      <c r="L560" s="52"/>
      <c r="M560" s="56"/>
      <c r="N560" s="54">
        <f>SD!R559</f>
        <v>0</v>
      </c>
      <c r="O560" s="55">
        <f>SD!S559</f>
        <v>0</v>
      </c>
      <c r="P560" s="44">
        <f>SD!T559</f>
        <v>0</v>
      </c>
      <c r="Q560" s="55">
        <f>SD!V559</f>
        <v>0</v>
      </c>
      <c r="R560" s="55">
        <f>SD!W559</f>
        <v>0</v>
      </c>
      <c r="S560" s="55">
        <f>SD!AB559</f>
        <v>0</v>
      </c>
      <c r="T560" s="51">
        <f t="shared" si="16"/>
        <v>0</v>
      </c>
      <c r="U560" s="51">
        <f t="shared" si="17"/>
        <v>0</v>
      </c>
    </row>
    <row r="561" spans="1:21" customFormat="1">
      <c r="A561" s="51">
        <f>SD!C560</f>
        <v>0</v>
      </c>
      <c r="B561" s="46">
        <f>SD!A560</f>
        <v>0</v>
      </c>
      <c r="C561" s="46">
        <f>SD!B560</f>
        <v>0</v>
      </c>
      <c r="D561" s="46">
        <f>SD!C560</f>
        <v>0</v>
      </c>
      <c r="E561" s="42">
        <f>SD!D560</f>
        <v>0</v>
      </c>
      <c r="F561" s="43">
        <f>SD!E560</f>
        <v>0</v>
      </c>
      <c r="G561" s="43">
        <f>SD!F560</f>
        <v>0</v>
      </c>
      <c r="H561" s="43">
        <f>SD!G560</f>
        <v>0</v>
      </c>
      <c r="I561" s="43">
        <f>SD!H560</f>
        <v>0</v>
      </c>
      <c r="J561" s="43">
        <f>SD!I560</f>
        <v>0</v>
      </c>
      <c r="K561" s="43">
        <f>SD!O560</f>
        <v>0</v>
      </c>
      <c r="L561" s="52"/>
      <c r="M561" s="56"/>
      <c r="N561" s="54">
        <f>SD!R560</f>
        <v>0</v>
      </c>
      <c r="O561" s="55">
        <f>SD!S560</f>
        <v>0</v>
      </c>
      <c r="P561" s="44">
        <f>SD!T560</f>
        <v>0</v>
      </c>
      <c r="Q561" s="55">
        <f>SD!V560</f>
        <v>0</v>
      </c>
      <c r="R561" s="55">
        <f>SD!W560</f>
        <v>0</v>
      </c>
      <c r="S561" s="55">
        <f>SD!AB560</f>
        <v>0</v>
      </c>
      <c r="T561" s="51">
        <f t="shared" si="16"/>
        <v>0</v>
      </c>
      <c r="U561" s="51">
        <f t="shared" si="17"/>
        <v>0</v>
      </c>
    </row>
    <row r="562" spans="1:21" customFormat="1">
      <c r="A562" s="51">
        <f>SD!C561</f>
        <v>0</v>
      </c>
      <c r="B562" s="46">
        <f>SD!A561</f>
        <v>0</v>
      </c>
      <c r="C562" s="46">
        <f>SD!B561</f>
        <v>0</v>
      </c>
      <c r="D562" s="46">
        <f>SD!C561</f>
        <v>0</v>
      </c>
      <c r="E562" s="42">
        <f>SD!D561</f>
        <v>0</v>
      </c>
      <c r="F562" s="43">
        <f>SD!E561</f>
        <v>0</v>
      </c>
      <c r="G562" s="43">
        <f>SD!F561</f>
        <v>0</v>
      </c>
      <c r="H562" s="43">
        <f>SD!G561</f>
        <v>0</v>
      </c>
      <c r="I562" s="43">
        <f>SD!H561</f>
        <v>0</v>
      </c>
      <c r="J562" s="43">
        <f>SD!I561</f>
        <v>0</v>
      </c>
      <c r="K562" s="43">
        <f>SD!O561</f>
        <v>0</v>
      </c>
      <c r="L562" s="52"/>
      <c r="M562" s="56"/>
      <c r="N562" s="54">
        <f>SD!R561</f>
        <v>0</v>
      </c>
      <c r="O562" s="55">
        <f>SD!S561</f>
        <v>0</v>
      </c>
      <c r="P562" s="44">
        <f>SD!T561</f>
        <v>0</v>
      </c>
      <c r="Q562" s="55">
        <f>SD!V561</f>
        <v>0</v>
      </c>
      <c r="R562" s="55">
        <f>SD!W561</f>
        <v>0</v>
      </c>
      <c r="S562" s="55">
        <f>SD!AB561</f>
        <v>0</v>
      </c>
      <c r="T562" s="51">
        <f t="shared" si="16"/>
        <v>0</v>
      </c>
      <c r="U562" s="51">
        <f t="shared" si="17"/>
        <v>0</v>
      </c>
    </row>
    <row r="563" spans="1:21" customFormat="1">
      <c r="A563" s="51">
        <f>SD!C562</f>
        <v>0</v>
      </c>
      <c r="B563" s="46">
        <f>SD!A562</f>
        <v>0</v>
      </c>
      <c r="C563" s="46">
        <f>SD!B562</f>
        <v>0</v>
      </c>
      <c r="D563" s="46">
        <f>SD!C562</f>
        <v>0</v>
      </c>
      <c r="E563" s="42">
        <f>SD!D562</f>
        <v>0</v>
      </c>
      <c r="F563" s="43">
        <f>SD!E562</f>
        <v>0</v>
      </c>
      <c r="G563" s="43">
        <f>SD!F562</f>
        <v>0</v>
      </c>
      <c r="H563" s="43">
        <f>SD!G562</f>
        <v>0</v>
      </c>
      <c r="I563" s="43">
        <f>SD!H562</f>
        <v>0</v>
      </c>
      <c r="J563" s="43">
        <f>SD!I562</f>
        <v>0</v>
      </c>
      <c r="K563" s="43">
        <f>SD!O562</f>
        <v>0</v>
      </c>
      <c r="L563" s="52"/>
      <c r="M563" s="56"/>
      <c r="N563" s="54">
        <f>SD!R562</f>
        <v>0</v>
      </c>
      <c r="O563" s="55">
        <f>SD!S562</f>
        <v>0</v>
      </c>
      <c r="P563" s="44">
        <f>SD!T562</f>
        <v>0</v>
      </c>
      <c r="Q563" s="55">
        <f>SD!V562</f>
        <v>0</v>
      </c>
      <c r="R563" s="55">
        <f>SD!W562</f>
        <v>0</v>
      </c>
      <c r="S563" s="55">
        <f>SD!AB562</f>
        <v>0</v>
      </c>
      <c r="T563" s="51">
        <f t="shared" si="16"/>
        <v>0</v>
      </c>
      <c r="U563" s="51">
        <f t="shared" si="17"/>
        <v>0</v>
      </c>
    </row>
    <row r="564" spans="1:21" customFormat="1">
      <c r="A564" s="51">
        <f>SD!C563</f>
        <v>0</v>
      </c>
      <c r="B564" s="46">
        <f>SD!A563</f>
        <v>0</v>
      </c>
      <c r="C564" s="46">
        <f>SD!B563</f>
        <v>0</v>
      </c>
      <c r="D564" s="46">
        <f>SD!C563</f>
        <v>0</v>
      </c>
      <c r="E564" s="42">
        <f>SD!D563</f>
        <v>0</v>
      </c>
      <c r="F564" s="43">
        <f>SD!E563</f>
        <v>0</v>
      </c>
      <c r="G564" s="43">
        <f>SD!F563</f>
        <v>0</v>
      </c>
      <c r="H564" s="43">
        <f>SD!G563</f>
        <v>0</v>
      </c>
      <c r="I564" s="43">
        <f>SD!H563</f>
        <v>0</v>
      </c>
      <c r="J564" s="43">
        <f>SD!I563</f>
        <v>0</v>
      </c>
      <c r="K564" s="43">
        <f>SD!O563</f>
        <v>0</v>
      </c>
      <c r="L564" s="52"/>
      <c r="M564" s="56"/>
      <c r="N564" s="54">
        <f>SD!R563</f>
        <v>0</v>
      </c>
      <c r="O564" s="55">
        <f>SD!S563</f>
        <v>0</v>
      </c>
      <c r="P564" s="44">
        <f>SD!T563</f>
        <v>0</v>
      </c>
      <c r="Q564" s="55">
        <f>SD!V563</f>
        <v>0</v>
      </c>
      <c r="R564" s="55">
        <f>SD!W563</f>
        <v>0</v>
      </c>
      <c r="S564" s="55">
        <f>SD!AB563</f>
        <v>0</v>
      </c>
      <c r="T564" s="51">
        <f t="shared" si="16"/>
        <v>0</v>
      </c>
      <c r="U564" s="51">
        <f t="shared" si="17"/>
        <v>0</v>
      </c>
    </row>
    <row r="565" spans="1:21" customFormat="1">
      <c r="A565" s="51">
        <f>SD!C564</f>
        <v>0</v>
      </c>
      <c r="B565" s="46">
        <f>SD!A564</f>
        <v>0</v>
      </c>
      <c r="C565" s="46">
        <f>SD!B564</f>
        <v>0</v>
      </c>
      <c r="D565" s="46">
        <f>SD!C564</f>
        <v>0</v>
      </c>
      <c r="E565" s="42">
        <f>SD!D564</f>
        <v>0</v>
      </c>
      <c r="F565" s="43">
        <f>SD!E564</f>
        <v>0</v>
      </c>
      <c r="G565" s="43">
        <f>SD!F564</f>
        <v>0</v>
      </c>
      <c r="H565" s="43">
        <f>SD!G564</f>
        <v>0</v>
      </c>
      <c r="I565" s="43">
        <f>SD!H564</f>
        <v>0</v>
      </c>
      <c r="J565" s="43">
        <f>SD!I564</f>
        <v>0</v>
      </c>
      <c r="K565" s="43">
        <f>SD!O564</f>
        <v>0</v>
      </c>
      <c r="L565" s="52"/>
      <c r="M565" s="56"/>
      <c r="N565" s="54">
        <f>SD!R564</f>
        <v>0</v>
      </c>
      <c r="O565" s="55">
        <f>SD!S564</f>
        <v>0</v>
      </c>
      <c r="P565" s="44">
        <f>SD!T564</f>
        <v>0</v>
      </c>
      <c r="Q565" s="55">
        <f>SD!V564</f>
        <v>0</v>
      </c>
      <c r="R565" s="55">
        <f>SD!W564</f>
        <v>0</v>
      </c>
      <c r="S565" s="55">
        <f>SD!AB564</f>
        <v>0</v>
      </c>
      <c r="T565" s="51">
        <f t="shared" si="16"/>
        <v>0</v>
      </c>
      <c r="U565" s="51">
        <f t="shared" si="17"/>
        <v>0</v>
      </c>
    </row>
    <row r="566" spans="1:21" customFormat="1">
      <c r="A566" s="51">
        <f>SD!C565</f>
        <v>0</v>
      </c>
      <c r="B566" s="46">
        <f>SD!A565</f>
        <v>0</v>
      </c>
      <c r="C566" s="46">
        <f>SD!B565</f>
        <v>0</v>
      </c>
      <c r="D566" s="46">
        <f>SD!C565</f>
        <v>0</v>
      </c>
      <c r="E566" s="42">
        <f>SD!D565</f>
        <v>0</v>
      </c>
      <c r="F566" s="43">
        <f>SD!E565</f>
        <v>0</v>
      </c>
      <c r="G566" s="43">
        <f>SD!F565</f>
        <v>0</v>
      </c>
      <c r="H566" s="43">
        <f>SD!G565</f>
        <v>0</v>
      </c>
      <c r="I566" s="43">
        <f>SD!H565</f>
        <v>0</v>
      </c>
      <c r="J566" s="43">
        <f>SD!I565</f>
        <v>0</v>
      </c>
      <c r="K566" s="43">
        <f>SD!O565</f>
        <v>0</v>
      </c>
      <c r="L566" s="52"/>
      <c r="M566" s="56"/>
      <c r="N566" s="54">
        <f>SD!R565</f>
        <v>0</v>
      </c>
      <c r="O566" s="55">
        <f>SD!S565</f>
        <v>0</v>
      </c>
      <c r="P566" s="44">
        <f>SD!T565</f>
        <v>0</v>
      </c>
      <c r="Q566" s="55">
        <f>SD!V565</f>
        <v>0</v>
      </c>
      <c r="R566" s="55">
        <f>SD!W565</f>
        <v>0</v>
      </c>
      <c r="S566" s="55">
        <f>SD!AB565</f>
        <v>0</v>
      </c>
      <c r="T566" s="51">
        <f t="shared" si="16"/>
        <v>0</v>
      </c>
      <c r="U566" s="51">
        <f t="shared" si="17"/>
        <v>0</v>
      </c>
    </row>
    <row r="567" spans="1:21" customFormat="1">
      <c r="A567" s="51">
        <f>SD!C566</f>
        <v>0</v>
      </c>
      <c r="B567" s="46">
        <f>SD!A566</f>
        <v>0</v>
      </c>
      <c r="C567" s="46">
        <f>SD!B566</f>
        <v>0</v>
      </c>
      <c r="D567" s="46">
        <f>SD!C566</f>
        <v>0</v>
      </c>
      <c r="E567" s="42">
        <f>SD!D566</f>
        <v>0</v>
      </c>
      <c r="F567" s="43">
        <f>SD!E566</f>
        <v>0</v>
      </c>
      <c r="G567" s="43">
        <f>SD!F566</f>
        <v>0</v>
      </c>
      <c r="H567" s="43">
        <f>SD!G566</f>
        <v>0</v>
      </c>
      <c r="I567" s="43">
        <f>SD!H566</f>
        <v>0</v>
      </c>
      <c r="J567" s="43">
        <f>SD!I566</f>
        <v>0</v>
      </c>
      <c r="K567" s="43">
        <f>SD!O566</f>
        <v>0</v>
      </c>
      <c r="L567" s="52"/>
      <c r="M567" s="56"/>
      <c r="N567" s="54">
        <f>SD!R566</f>
        <v>0</v>
      </c>
      <c r="O567" s="55">
        <f>SD!S566</f>
        <v>0</v>
      </c>
      <c r="P567" s="44">
        <f>SD!T566</f>
        <v>0</v>
      </c>
      <c r="Q567" s="55">
        <f>SD!V566</f>
        <v>0</v>
      </c>
      <c r="R567" s="55">
        <f>SD!W566</f>
        <v>0</v>
      </c>
      <c r="S567" s="55">
        <f>SD!AB566</f>
        <v>0</v>
      </c>
      <c r="T567" s="51">
        <f t="shared" si="16"/>
        <v>0</v>
      </c>
      <c r="U567" s="51">
        <f t="shared" si="17"/>
        <v>0</v>
      </c>
    </row>
    <row r="568" spans="1:21" customFormat="1">
      <c r="A568" s="51">
        <f>SD!C567</f>
        <v>0</v>
      </c>
      <c r="B568" s="46">
        <f>SD!A567</f>
        <v>0</v>
      </c>
      <c r="C568" s="46">
        <f>SD!B567</f>
        <v>0</v>
      </c>
      <c r="D568" s="46">
        <f>SD!C567</f>
        <v>0</v>
      </c>
      <c r="E568" s="42">
        <f>SD!D567</f>
        <v>0</v>
      </c>
      <c r="F568" s="43">
        <f>SD!E567</f>
        <v>0</v>
      </c>
      <c r="G568" s="43">
        <f>SD!F567</f>
        <v>0</v>
      </c>
      <c r="H568" s="43">
        <f>SD!G567</f>
        <v>0</v>
      </c>
      <c r="I568" s="43">
        <f>SD!H567</f>
        <v>0</v>
      </c>
      <c r="J568" s="43">
        <f>SD!I567</f>
        <v>0</v>
      </c>
      <c r="K568" s="43">
        <f>SD!O567</f>
        <v>0</v>
      </c>
      <c r="L568" s="52"/>
      <c r="M568" s="56"/>
      <c r="N568" s="54">
        <f>SD!R567</f>
        <v>0</v>
      </c>
      <c r="O568" s="55">
        <f>SD!S567</f>
        <v>0</v>
      </c>
      <c r="P568" s="44">
        <f>SD!T567</f>
        <v>0</v>
      </c>
      <c r="Q568" s="55">
        <f>SD!V567</f>
        <v>0</v>
      </c>
      <c r="R568" s="55">
        <f>SD!W567</f>
        <v>0</v>
      </c>
      <c r="S568" s="55">
        <f>SD!AB567</f>
        <v>0</v>
      </c>
      <c r="T568" s="51">
        <f t="shared" si="16"/>
        <v>0</v>
      </c>
      <c r="U568" s="51">
        <f t="shared" si="17"/>
        <v>0</v>
      </c>
    </row>
    <row r="569" spans="1:21" customFormat="1">
      <c r="A569" s="51">
        <f>SD!C568</f>
        <v>0</v>
      </c>
      <c r="B569" s="46">
        <f>SD!A568</f>
        <v>0</v>
      </c>
      <c r="C569" s="46">
        <f>SD!B568</f>
        <v>0</v>
      </c>
      <c r="D569" s="46">
        <f>SD!C568</f>
        <v>0</v>
      </c>
      <c r="E569" s="42">
        <f>SD!D568</f>
        <v>0</v>
      </c>
      <c r="F569" s="43">
        <f>SD!E568</f>
        <v>0</v>
      </c>
      <c r="G569" s="43">
        <f>SD!F568</f>
        <v>0</v>
      </c>
      <c r="H569" s="43">
        <f>SD!G568</f>
        <v>0</v>
      </c>
      <c r="I569" s="43">
        <f>SD!H568</f>
        <v>0</v>
      </c>
      <c r="J569" s="43">
        <f>SD!I568</f>
        <v>0</v>
      </c>
      <c r="K569" s="43">
        <f>SD!O568</f>
        <v>0</v>
      </c>
      <c r="L569" s="52"/>
      <c r="M569" s="56"/>
      <c r="N569" s="54">
        <f>SD!R568</f>
        <v>0</v>
      </c>
      <c r="O569" s="55">
        <f>SD!S568</f>
        <v>0</v>
      </c>
      <c r="P569" s="44">
        <f>SD!T568</f>
        <v>0</v>
      </c>
      <c r="Q569" s="55">
        <f>SD!V568</f>
        <v>0</v>
      </c>
      <c r="R569" s="55">
        <f>SD!W568</f>
        <v>0</v>
      </c>
      <c r="S569" s="55">
        <f>SD!AB568</f>
        <v>0</v>
      </c>
      <c r="T569" s="51">
        <f t="shared" si="16"/>
        <v>0</v>
      </c>
      <c r="U569" s="51">
        <f t="shared" si="17"/>
        <v>0</v>
      </c>
    </row>
    <row r="570" spans="1:21" customFormat="1">
      <c r="A570" s="51">
        <f>SD!C569</f>
        <v>0</v>
      </c>
      <c r="B570" s="46">
        <f>SD!A569</f>
        <v>0</v>
      </c>
      <c r="C570" s="46">
        <f>SD!B569</f>
        <v>0</v>
      </c>
      <c r="D570" s="46">
        <f>SD!C569</f>
        <v>0</v>
      </c>
      <c r="E570" s="42">
        <f>SD!D569</f>
        <v>0</v>
      </c>
      <c r="F570" s="43">
        <f>SD!E569</f>
        <v>0</v>
      </c>
      <c r="G570" s="43">
        <f>SD!F569</f>
        <v>0</v>
      </c>
      <c r="H570" s="43">
        <f>SD!G569</f>
        <v>0</v>
      </c>
      <c r="I570" s="43">
        <f>SD!H569</f>
        <v>0</v>
      </c>
      <c r="J570" s="43">
        <f>SD!I569</f>
        <v>0</v>
      </c>
      <c r="K570" s="43">
        <f>SD!O569</f>
        <v>0</v>
      </c>
      <c r="L570" s="52"/>
      <c r="M570" s="56"/>
      <c r="N570" s="54">
        <f>SD!R569</f>
        <v>0</v>
      </c>
      <c r="O570" s="55">
        <f>SD!S569</f>
        <v>0</v>
      </c>
      <c r="P570" s="44">
        <f>SD!T569</f>
        <v>0</v>
      </c>
      <c r="Q570" s="55">
        <f>SD!V569</f>
        <v>0</v>
      </c>
      <c r="R570" s="55">
        <f>SD!W569</f>
        <v>0</v>
      </c>
      <c r="S570" s="55">
        <f>SD!AB569</f>
        <v>0</v>
      </c>
      <c r="T570" s="51">
        <f t="shared" si="16"/>
        <v>0</v>
      </c>
      <c r="U570" s="51">
        <f t="shared" si="17"/>
        <v>0</v>
      </c>
    </row>
    <row r="571" spans="1:21" customFormat="1">
      <c r="A571" s="51">
        <f>SD!C570</f>
        <v>0</v>
      </c>
      <c r="B571" s="46">
        <f>SD!A570</f>
        <v>0</v>
      </c>
      <c r="C571" s="46">
        <f>SD!B570</f>
        <v>0</v>
      </c>
      <c r="D571" s="46">
        <f>SD!C570</f>
        <v>0</v>
      </c>
      <c r="E571" s="42">
        <f>SD!D570</f>
        <v>0</v>
      </c>
      <c r="F571" s="43">
        <f>SD!E570</f>
        <v>0</v>
      </c>
      <c r="G571" s="43">
        <f>SD!F570</f>
        <v>0</v>
      </c>
      <c r="H571" s="43">
        <f>SD!G570</f>
        <v>0</v>
      </c>
      <c r="I571" s="43">
        <f>SD!H570</f>
        <v>0</v>
      </c>
      <c r="J571" s="43">
        <f>SD!I570</f>
        <v>0</v>
      </c>
      <c r="K571" s="43">
        <f>SD!O570</f>
        <v>0</v>
      </c>
      <c r="L571" s="52"/>
      <c r="M571" s="56"/>
      <c r="N571" s="54">
        <f>SD!R570</f>
        <v>0</v>
      </c>
      <c r="O571" s="55">
        <f>SD!S570</f>
        <v>0</v>
      </c>
      <c r="P571" s="44">
        <f>SD!T570</f>
        <v>0</v>
      </c>
      <c r="Q571" s="55">
        <f>SD!V570</f>
        <v>0</v>
      </c>
      <c r="R571" s="55">
        <f>SD!W570</f>
        <v>0</v>
      </c>
      <c r="S571" s="55">
        <f>SD!AB570</f>
        <v>0</v>
      </c>
      <c r="T571" s="51">
        <f t="shared" si="16"/>
        <v>0</v>
      </c>
      <c r="U571" s="51">
        <f t="shared" si="17"/>
        <v>0</v>
      </c>
    </row>
    <row r="572" spans="1:21" customFormat="1">
      <c r="A572" s="51">
        <f>SD!C571</f>
        <v>0</v>
      </c>
      <c r="B572" s="46">
        <f>SD!A571</f>
        <v>0</v>
      </c>
      <c r="C572" s="46">
        <f>SD!B571</f>
        <v>0</v>
      </c>
      <c r="D572" s="46">
        <f>SD!C571</f>
        <v>0</v>
      </c>
      <c r="E572" s="42">
        <f>SD!D571</f>
        <v>0</v>
      </c>
      <c r="F572" s="43">
        <f>SD!E571</f>
        <v>0</v>
      </c>
      <c r="G572" s="43">
        <f>SD!F571</f>
        <v>0</v>
      </c>
      <c r="H572" s="43">
        <f>SD!G571</f>
        <v>0</v>
      </c>
      <c r="I572" s="43">
        <f>SD!H571</f>
        <v>0</v>
      </c>
      <c r="J572" s="43">
        <f>SD!I571</f>
        <v>0</v>
      </c>
      <c r="K572" s="43">
        <f>SD!O571</f>
        <v>0</v>
      </c>
      <c r="L572" s="52"/>
      <c r="M572" s="56"/>
      <c r="N572" s="54">
        <f>SD!R571</f>
        <v>0</v>
      </c>
      <c r="O572" s="55">
        <f>SD!S571</f>
        <v>0</v>
      </c>
      <c r="P572" s="44">
        <f>SD!T571</f>
        <v>0</v>
      </c>
      <c r="Q572" s="55">
        <f>SD!V571</f>
        <v>0</v>
      </c>
      <c r="R572" s="55">
        <f>SD!W571</f>
        <v>0</v>
      </c>
      <c r="S572" s="55">
        <f>SD!AB571</f>
        <v>0</v>
      </c>
      <c r="T572" s="51">
        <f t="shared" si="16"/>
        <v>0</v>
      </c>
      <c r="U572" s="51">
        <f t="shared" si="17"/>
        <v>0</v>
      </c>
    </row>
    <row r="573" spans="1:21" customFormat="1">
      <c r="A573" s="51">
        <f>SD!C572</f>
        <v>0</v>
      </c>
      <c r="B573" s="46">
        <f>SD!A572</f>
        <v>0</v>
      </c>
      <c r="C573" s="46">
        <f>SD!B572</f>
        <v>0</v>
      </c>
      <c r="D573" s="46">
        <f>SD!C572</f>
        <v>0</v>
      </c>
      <c r="E573" s="42">
        <f>SD!D572</f>
        <v>0</v>
      </c>
      <c r="F573" s="43">
        <f>SD!E572</f>
        <v>0</v>
      </c>
      <c r="G573" s="43">
        <f>SD!F572</f>
        <v>0</v>
      </c>
      <c r="H573" s="43">
        <f>SD!G572</f>
        <v>0</v>
      </c>
      <c r="I573" s="43">
        <f>SD!H572</f>
        <v>0</v>
      </c>
      <c r="J573" s="43">
        <f>SD!I572</f>
        <v>0</v>
      </c>
      <c r="K573" s="43">
        <f>SD!O572</f>
        <v>0</v>
      </c>
      <c r="L573" s="52"/>
      <c r="M573" s="56"/>
      <c r="N573" s="54">
        <f>SD!R572</f>
        <v>0</v>
      </c>
      <c r="O573" s="55">
        <f>SD!S572</f>
        <v>0</v>
      </c>
      <c r="P573" s="44">
        <f>SD!T572</f>
        <v>0</v>
      </c>
      <c r="Q573" s="55">
        <f>SD!V572</f>
        <v>0</v>
      </c>
      <c r="R573" s="55">
        <f>SD!W572</f>
        <v>0</v>
      </c>
      <c r="S573" s="55">
        <f>SD!AB572</f>
        <v>0</v>
      </c>
      <c r="T573" s="51">
        <f t="shared" si="16"/>
        <v>0</v>
      </c>
      <c r="U573" s="51">
        <f t="shared" si="17"/>
        <v>0</v>
      </c>
    </row>
    <row r="574" spans="1:21" customFormat="1">
      <c r="A574" s="51">
        <f>SD!C573</f>
        <v>0</v>
      </c>
      <c r="B574" s="46">
        <f>SD!A573</f>
        <v>0</v>
      </c>
      <c r="C574" s="46">
        <f>SD!B573</f>
        <v>0</v>
      </c>
      <c r="D574" s="46">
        <f>SD!C573</f>
        <v>0</v>
      </c>
      <c r="E574" s="42">
        <f>SD!D573</f>
        <v>0</v>
      </c>
      <c r="F574" s="43">
        <f>SD!E573</f>
        <v>0</v>
      </c>
      <c r="G574" s="43">
        <f>SD!F573</f>
        <v>0</v>
      </c>
      <c r="H574" s="43">
        <f>SD!G573</f>
        <v>0</v>
      </c>
      <c r="I574" s="43">
        <f>SD!H573</f>
        <v>0</v>
      </c>
      <c r="J574" s="43">
        <f>SD!I573</f>
        <v>0</v>
      </c>
      <c r="K574" s="43">
        <f>SD!O573</f>
        <v>0</v>
      </c>
      <c r="L574" s="52"/>
      <c r="M574" s="56"/>
      <c r="N574" s="54">
        <f>SD!R573</f>
        <v>0</v>
      </c>
      <c r="O574" s="55">
        <f>SD!S573</f>
        <v>0</v>
      </c>
      <c r="P574" s="44">
        <f>SD!T573</f>
        <v>0</v>
      </c>
      <c r="Q574" s="55">
        <f>SD!V573</f>
        <v>0</v>
      </c>
      <c r="R574" s="55">
        <f>SD!W573</f>
        <v>0</v>
      </c>
      <c r="S574" s="55">
        <f>SD!AB573</f>
        <v>0</v>
      </c>
      <c r="T574" s="51">
        <f t="shared" si="16"/>
        <v>0</v>
      </c>
      <c r="U574" s="51">
        <f t="shared" si="17"/>
        <v>0</v>
      </c>
    </row>
    <row r="575" spans="1:21" customFormat="1">
      <c r="A575" s="51">
        <f>SD!C574</f>
        <v>0</v>
      </c>
      <c r="B575" s="46">
        <f>SD!A574</f>
        <v>0</v>
      </c>
      <c r="C575" s="46">
        <f>SD!B574</f>
        <v>0</v>
      </c>
      <c r="D575" s="46">
        <f>SD!C574</f>
        <v>0</v>
      </c>
      <c r="E575" s="42">
        <f>SD!D574</f>
        <v>0</v>
      </c>
      <c r="F575" s="43">
        <f>SD!E574</f>
        <v>0</v>
      </c>
      <c r="G575" s="43">
        <f>SD!F574</f>
        <v>0</v>
      </c>
      <c r="H575" s="43">
        <f>SD!G574</f>
        <v>0</v>
      </c>
      <c r="I575" s="43">
        <f>SD!H574</f>
        <v>0</v>
      </c>
      <c r="J575" s="43">
        <f>SD!I574</f>
        <v>0</v>
      </c>
      <c r="K575" s="43">
        <f>SD!O574</f>
        <v>0</v>
      </c>
      <c r="L575" s="52"/>
      <c r="M575" s="56"/>
      <c r="N575" s="54">
        <f>SD!R574</f>
        <v>0</v>
      </c>
      <c r="O575" s="55">
        <f>SD!S574</f>
        <v>0</v>
      </c>
      <c r="P575" s="44">
        <f>SD!T574</f>
        <v>0</v>
      </c>
      <c r="Q575" s="55">
        <f>SD!V574</f>
        <v>0</v>
      </c>
      <c r="R575" s="55">
        <f>SD!W574</f>
        <v>0</v>
      </c>
      <c r="S575" s="55">
        <f>SD!AB574</f>
        <v>0</v>
      </c>
      <c r="T575" s="51">
        <f t="shared" si="16"/>
        <v>0</v>
      </c>
      <c r="U575" s="51">
        <f t="shared" si="17"/>
        <v>0</v>
      </c>
    </row>
    <row r="576" spans="1:21" customFormat="1">
      <c r="A576" s="51">
        <f>SD!C575</f>
        <v>0</v>
      </c>
      <c r="B576" s="46">
        <f>SD!A575</f>
        <v>0</v>
      </c>
      <c r="C576" s="46">
        <f>SD!B575</f>
        <v>0</v>
      </c>
      <c r="D576" s="46">
        <f>SD!C575</f>
        <v>0</v>
      </c>
      <c r="E576" s="42">
        <f>SD!D575</f>
        <v>0</v>
      </c>
      <c r="F576" s="43">
        <f>SD!E575</f>
        <v>0</v>
      </c>
      <c r="G576" s="43">
        <f>SD!F575</f>
        <v>0</v>
      </c>
      <c r="H576" s="43">
        <f>SD!G575</f>
        <v>0</v>
      </c>
      <c r="I576" s="43">
        <f>SD!H575</f>
        <v>0</v>
      </c>
      <c r="J576" s="43">
        <f>SD!I575</f>
        <v>0</v>
      </c>
      <c r="K576" s="43">
        <f>SD!O575</f>
        <v>0</v>
      </c>
      <c r="L576" s="52"/>
      <c r="M576" s="56"/>
      <c r="N576" s="54">
        <f>SD!R575</f>
        <v>0</v>
      </c>
      <c r="O576" s="55">
        <f>SD!S575</f>
        <v>0</v>
      </c>
      <c r="P576" s="44">
        <f>SD!T575</f>
        <v>0</v>
      </c>
      <c r="Q576" s="55">
        <f>SD!V575</f>
        <v>0</v>
      </c>
      <c r="R576" s="55">
        <f>SD!W575</f>
        <v>0</v>
      </c>
      <c r="S576" s="55">
        <f>SD!AB575</f>
        <v>0</v>
      </c>
      <c r="T576" s="51">
        <f t="shared" si="16"/>
        <v>0</v>
      </c>
      <c r="U576" s="51">
        <f t="shared" si="17"/>
        <v>0</v>
      </c>
    </row>
    <row r="577" spans="1:21" customFormat="1">
      <c r="A577" s="51">
        <f>SD!C576</f>
        <v>0</v>
      </c>
      <c r="B577" s="46">
        <f>SD!A576</f>
        <v>0</v>
      </c>
      <c r="C577" s="46">
        <f>SD!B576</f>
        <v>0</v>
      </c>
      <c r="D577" s="46">
        <f>SD!C576</f>
        <v>0</v>
      </c>
      <c r="E577" s="42">
        <f>SD!D576</f>
        <v>0</v>
      </c>
      <c r="F577" s="43">
        <f>SD!E576</f>
        <v>0</v>
      </c>
      <c r="G577" s="43">
        <f>SD!F576</f>
        <v>0</v>
      </c>
      <c r="H577" s="43">
        <f>SD!G576</f>
        <v>0</v>
      </c>
      <c r="I577" s="43">
        <f>SD!H576</f>
        <v>0</v>
      </c>
      <c r="J577" s="43">
        <f>SD!I576</f>
        <v>0</v>
      </c>
      <c r="K577" s="43">
        <f>SD!O576</f>
        <v>0</v>
      </c>
      <c r="L577" s="52"/>
      <c r="M577" s="56"/>
      <c r="N577" s="54">
        <f>SD!R576</f>
        <v>0</v>
      </c>
      <c r="O577" s="55">
        <f>SD!S576</f>
        <v>0</v>
      </c>
      <c r="P577" s="44">
        <f>SD!T576</f>
        <v>0</v>
      </c>
      <c r="Q577" s="55">
        <f>SD!V576</f>
        <v>0</v>
      </c>
      <c r="R577" s="55">
        <f>SD!W576</f>
        <v>0</v>
      </c>
      <c r="S577" s="55">
        <f>SD!AB576</f>
        <v>0</v>
      </c>
      <c r="T577" s="51">
        <f t="shared" si="16"/>
        <v>0</v>
      </c>
      <c r="U577" s="51">
        <f t="shared" si="17"/>
        <v>0</v>
      </c>
    </row>
    <row r="578" spans="1:21" customFormat="1">
      <c r="A578" s="51">
        <f>SD!C577</f>
        <v>0</v>
      </c>
      <c r="B578" s="46">
        <f>SD!A577</f>
        <v>0</v>
      </c>
      <c r="C578" s="46">
        <f>SD!B577</f>
        <v>0</v>
      </c>
      <c r="D578" s="46">
        <f>SD!C577</f>
        <v>0</v>
      </c>
      <c r="E578" s="42">
        <f>SD!D577</f>
        <v>0</v>
      </c>
      <c r="F578" s="43">
        <f>SD!E577</f>
        <v>0</v>
      </c>
      <c r="G578" s="43">
        <f>SD!F577</f>
        <v>0</v>
      </c>
      <c r="H578" s="43">
        <f>SD!G577</f>
        <v>0</v>
      </c>
      <c r="I578" s="43">
        <f>SD!H577</f>
        <v>0</v>
      </c>
      <c r="J578" s="43">
        <f>SD!I577</f>
        <v>0</v>
      </c>
      <c r="K578" s="43">
        <f>SD!O577</f>
        <v>0</v>
      </c>
      <c r="L578" s="52"/>
      <c r="M578" s="56"/>
      <c r="N578" s="54">
        <f>SD!R577</f>
        <v>0</v>
      </c>
      <c r="O578" s="55">
        <f>SD!S577</f>
        <v>0</v>
      </c>
      <c r="P578" s="44">
        <f>SD!T577</f>
        <v>0</v>
      </c>
      <c r="Q578" s="55">
        <f>SD!V577</f>
        <v>0</v>
      </c>
      <c r="R578" s="55">
        <f>SD!W577</f>
        <v>0</v>
      </c>
      <c r="S578" s="55">
        <f>SD!AB577</f>
        <v>0</v>
      </c>
      <c r="T578" s="51">
        <f t="shared" si="16"/>
        <v>0</v>
      </c>
      <c r="U578" s="51">
        <f t="shared" si="17"/>
        <v>0</v>
      </c>
    </row>
    <row r="579" spans="1:21" customFormat="1">
      <c r="A579" s="51">
        <f>SD!C578</f>
        <v>0</v>
      </c>
      <c r="B579" s="46">
        <f>SD!A578</f>
        <v>0</v>
      </c>
      <c r="C579" s="46">
        <f>SD!B578</f>
        <v>0</v>
      </c>
      <c r="D579" s="46">
        <f>SD!C578</f>
        <v>0</v>
      </c>
      <c r="E579" s="42">
        <f>SD!D578</f>
        <v>0</v>
      </c>
      <c r="F579" s="43">
        <f>SD!E578</f>
        <v>0</v>
      </c>
      <c r="G579" s="43">
        <f>SD!F578</f>
        <v>0</v>
      </c>
      <c r="H579" s="43">
        <f>SD!G578</f>
        <v>0</v>
      </c>
      <c r="I579" s="43">
        <f>SD!H578</f>
        <v>0</v>
      </c>
      <c r="J579" s="43">
        <f>SD!I578</f>
        <v>0</v>
      </c>
      <c r="K579" s="43">
        <f>SD!O578</f>
        <v>0</v>
      </c>
      <c r="L579" s="52"/>
      <c r="M579" s="56"/>
      <c r="N579" s="54">
        <f>SD!R578</f>
        <v>0</v>
      </c>
      <c r="O579" s="55">
        <f>SD!S578</f>
        <v>0</v>
      </c>
      <c r="P579" s="44">
        <f>SD!T578</f>
        <v>0</v>
      </c>
      <c r="Q579" s="55">
        <f>SD!V578</f>
        <v>0</v>
      </c>
      <c r="R579" s="55">
        <f>SD!W578</f>
        <v>0</v>
      </c>
      <c r="S579" s="55">
        <f>SD!AB578</f>
        <v>0</v>
      </c>
      <c r="T579" s="51">
        <f t="shared" si="16"/>
        <v>0</v>
      </c>
      <c r="U579" s="51">
        <f t="shared" si="17"/>
        <v>0</v>
      </c>
    </row>
    <row r="580" spans="1:21" customFormat="1">
      <c r="A580" s="51">
        <f>SD!C579</f>
        <v>0</v>
      </c>
      <c r="B580" s="46">
        <f>SD!A579</f>
        <v>0</v>
      </c>
      <c r="C580" s="46">
        <f>SD!B579</f>
        <v>0</v>
      </c>
      <c r="D580" s="46">
        <f>SD!C579</f>
        <v>0</v>
      </c>
      <c r="E580" s="42">
        <f>SD!D579</f>
        <v>0</v>
      </c>
      <c r="F580" s="43">
        <f>SD!E579</f>
        <v>0</v>
      </c>
      <c r="G580" s="43">
        <f>SD!F579</f>
        <v>0</v>
      </c>
      <c r="H580" s="43">
        <f>SD!G579</f>
        <v>0</v>
      </c>
      <c r="I580" s="43">
        <f>SD!H579</f>
        <v>0</v>
      </c>
      <c r="J580" s="43">
        <f>SD!I579</f>
        <v>0</v>
      </c>
      <c r="K580" s="43">
        <f>SD!O579</f>
        <v>0</v>
      </c>
      <c r="L580" s="52"/>
      <c r="M580" s="56"/>
      <c r="N580" s="54">
        <f>SD!R579</f>
        <v>0</v>
      </c>
      <c r="O580" s="55">
        <f>SD!S579</f>
        <v>0</v>
      </c>
      <c r="P580" s="44">
        <f>SD!T579</f>
        <v>0</v>
      </c>
      <c r="Q580" s="55">
        <f>SD!V579</f>
        <v>0</v>
      </c>
      <c r="R580" s="55">
        <f>SD!W579</f>
        <v>0</v>
      </c>
      <c r="S580" s="55">
        <f>SD!AB579</f>
        <v>0</v>
      </c>
      <c r="T580" s="51">
        <f t="shared" ref="T580:T643" si="18">B580</f>
        <v>0</v>
      </c>
      <c r="U580" s="51">
        <f t="shared" ref="U580:U643" si="19">C580</f>
        <v>0</v>
      </c>
    </row>
    <row r="581" spans="1:21" customFormat="1">
      <c r="A581" s="51">
        <f>SD!C580</f>
        <v>0</v>
      </c>
      <c r="B581" s="46">
        <f>SD!A580</f>
        <v>0</v>
      </c>
      <c r="C581" s="46">
        <f>SD!B580</f>
        <v>0</v>
      </c>
      <c r="D581" s="46">
        <f>SD!C580</f>
        <v>0</v>
      </c>
      <c r="E581" s="42">
        <f>SD!D580</f>
        <v>0</v>
      </c>
      <c r="F581" s="43">
        <f>SD!E580</f>
        <v>0</v>
      </c>
      <c r="G581" s="43">
        <f>SD!F580</f>
        <v>0</v>
      </c>
      <c r="H581" s="43">
        <f>SD!G580</f>
        <v>0</v>
      </c>
      <c r="I581" s="43">
        <f>SD!H580</f>
        <v>0</v>
      </c>
      <c r="J581" s="43">
        <f>SD!I580</f>
        <v>0</v>
      </c>
      <c r="K581" s="43">
        <f>SD!O580</f>
        <v>0</v>
      </c>
      <c r="L581" s="52"/>
      <c r="M581" s="56"/>
      <c r="N581" s="54">
        <f>SD!R580</f>
        <v>0</v>
      </c>
      <c r="O581" s="55">
        <f>SD!S580</f>
        <v>0</v>
      </c>
      <c r="P581" s="44">
        <f>SD!T580</f>
        <v>0</v>
      </c>
      <c r="Q581" s="55">
        <f>SD!V580</f>
        <v>0</v>
      </c>
      <c r="R581" s="55">
        <f>SD!W580</f>
        <v>0</v>
      </c>
      <c r="S581" s="55">
        <f>SD!AB580</f>
        <v>0</v>
      </c>
      <c r="T581" s="51">
        <f t="shared" si="18"/>
        <v>0</v>
      </c>
      <c r="U581" s="51">
        <f t="shared" si="19"/>
        <v>0</v>
      </c>
    </row>
    <row r="582" spans="1:21" customFormat="1">
      <c r="A582" s="51">
        <f>SD!C581</f>
        <v>0</v>
      </c>
      <c r="B582" s="46">
        <f>SD!A581</f>
        <v>0</v>
      </c>
      <c r="C582" s="46">
        <f>SD!B581</f>
        <v>0</v>
      </c>
      <c r="D582" s="46">
        <f>SD!C581</f>
        <v>0</v>
      </c>
      <c r="E582" s="42">
        <f>SD!D581</f>
        <v>0</v>
      </c>
      <c r="F582" s="43">
        <f>SD!E581</f>
        <v>0</v>
      </c>
      <c r="G582" s="43">
        <f>SD!F581</f>
        <v>0</v>
      </c>
      <c r="H582" s="43">
        <f>SD!G581</f>
        <v>0</v>
      </c>
      <c r="I582" s="43">
        <f>SD!H581</f>
        <v>0</v>
      </c>
      <c r="J582" s="43">
        <f>SD!I581</f>
        <v>0</v>
      </c>
      <c r="K582" s="43">
        <f>SD!O581</f>
        <v>0</v>
      </c>
      <c r="L582" s="52"/>
      <c r="M582" s="56"/>
      <c r="N582" s="54">
        <f>SD!R581</f>
        <v>0</v>
      </c>
      <c r="O582" s="55">
        <f>SD!S581</f>
        <v>0</v>
      </c>
      <c r="P582" s="44">
        <f>SD!T581</f>
        <v>0</v>
      </c>
      <c r="Q582" s="55">
        <f>SD!V581</f>
        <v>0</v>
      </c>
      <c r="R582" s="55">
        <f>SD!W581</f>
        <v>0</v>
      </c>
      <c r="S582" s="55">
        <f>SD!AB581</f>
        <v>0</v>
      </c>
      <c r="T582" s="51">
        <f t="shared" si="18"/>
        <v>0</v>
      </c>
      <c r="U582" s="51">
        <f t="shared" si="19"/>
        <v>0</v>
      </c>
    </row>
    <row r="583" spans="1:21" customFormat="1">
      <c r="A583" s="51">
        <f>SD!C582</f>
        <v>0</v>
      </c>
      <c r="B583" s="46">
        <f>SD!A582</f>
        <v>0</v>
      </c>
      <c r="C583" s="46">
        <f>SD!B582</f>
        <v>0</v>
      </c>
      <c r="D583" s="46">
        <f>SD!C582</f>
        <v>0</v>
      </c>
      <c r="E583" s="42">
        <f>SD!D582</f>
        <v>0</v>
      </c>
      <c r="F583" s="43">
        <f>SD!E582</f>
        <v>0</v>
      </c>
      <c r="G583" s="43">
        <f>SD!F582</f>
        <v>0</v>
      </c>
      <c r="H583" s="43">
        <f>SD!G582</f>
        <v>0</v>
      </c>
      <c r="I583" s="43">
        <f>SD!H582</f>
        <v>0</v>
      </c>
      <c r="J583" s="43">
        <f>SD!I582</f>
        <v>0</v>
      </c>
      <c r="K583" s="43">
        <f>SD!O582</f>
        <v>0</v>
      </c>
      <c r="L583" s="52"/>
      <c r="M583" s="56"/>
      <c r="N583" s="54">
        <f>SD!R582</f>
        <v>0</v>
      </c>
      <c r="O583" s="55">
        <f>SD!S582</f>
        <v>0</v>
      </c>
      <c r="P583" s="44">
        <f>SD!T582</f>
        <v>0</v>
      </c>
      <c r="Q583" s="55">
        <f>SD!V582</f>
        <v>0</v>
      </c>
      <c r="R583" s="55">
        <f>SD!W582</f>
        <v>0</v>
      </c>
      <c r="S583" s="55">
        <f>SD!AB582</f>
        <v>0</v>
      </c>
      <c r="T583" s="51">
        <f t="shared" si="18"/>
        <v>0</v>
      </c>
      <c r="U583" s="51">
        <f t="shared" si="19"/>
        <v>0</v>
      </c>
    </row>
    <row r="584" spans="1:21" customFormat="1">
      <c r="A584" s="51">
        <f>SD!C583</f>
        <v>0</v>
      </c>
      <c r="B584" s="46">
        <f>SD!A583</f>
        <v>0</v>
      </c>
      <c r="C584" s="46">
        <f>SD!B583</f>
        <v>0</v>
      </c>
      <c r="D584" s="46">
        <f>SD!C583</f>
        <v>0</v>
      </c>
      <c r="E584" s="42">
        <f>SD!D583</f>
        <v>0</v>
      </c>
      <c r="F584" s="43">
        <f>SD!E583</f>
        <v>0</v>
      </c>
      <c r="G584" s="43">
        <f>SD!F583</f>
        <v>0</v>
      </c>
      <c r="H584" s="43">
        <f>SD!G583</f>
        <v>0</v>
      </c>
      <c r="I584" s="43">
        <f>SD!H583</f>
        <v>0</v>
      </c>
      <c r="J584" s="43">
        <f>SD!I583</f>
        <v>0</v>
      </c>
      <c r="K584" s="43">
        <f>SD!O583</f>
        <v>0</v>
      </c>
      <c r="L584" s="52"/>
      <c r="M584" s="56"/>
      <c r="N584" s="54">
        <f>SD!R583</f>
        <v>0</v>
      </c>
      <c r="O584" s="55">
        <f>SD!S583</f>
        <v>0</v>
      </c>
      <c r="P584" s="44">
        <f>SD!T583</f>
        <v>0</v>
      </c>
      <c r="Q584" s="55">
        <f>SD!V583</f>
        <v>0</v>
      </c>
      <c r="R584" s="55">
        <f>SD!W583</f>
        <v>0</v>
      </c>
      <c r="S584" s="55">
        <f>SD!AB583</f>
        <v>0</v>
      </c>
      <c r="T584" s="51">
        <f t="shared" si="18"/>
        <v>0</v>
      </c>
      <c r="U584" s="51">
        <f t="shared" si="19"/>
        <v>0</v>
      </c>
    </row>
    <row r="585" spans="1:21" customFormat="1">
      <c r="A585" s="51">
        <f>SD!C584</f>
        <v>0</v>
      </c>
      <c r="B585" s="46">
        <f>SD!A584</f>
        <v>0</v>
      </c>
      <c r="C585" s="46">
        <f>SD!B584</f>
        <v>0</v>
      </c>
      <c r="D585" s="46">
        <f>SD!C584</f>
        <v>0</v>
      </c>
      <c r="E585" s="42">
        <f>SD!D584</f>
        <v>0</v>
      </c>
      <c r="F585" s="43">
        <f>SD!E584</f>
        <v>0</v>
      </c>
      <c r="G585" s="43">
        <f>SD!F584</f>
        <v>0</v>
      </c>
      <c r="H585" s="43">
        <f>SD!G584</f>
        <v>0</v>
      </c>
      <c r="I585" s="43">
        <f>SD!H584</f>
        <v>0</v>
      </c>
      <c r="J585" s="43">
        <f>SD!I584</f>
        <v>0</v>
      </c>
      <c r="K585" s="43">
        <f>SD!O584</f>
        <v>0</v>
      </c>
      <c r="L585" s="52"/>
      <c r="M585" s="56"/>
      <c r="N585" s="54">
        <f>SD!R584</f>
        <v>0</v>
      </c>
      <c r="O585" s="55">
        <f>SD!S584</f>
        <v>0</v>
      </c>
      <c r="P585" s="44">
        <f>SD!T584</f>
        <v>0</v>
      </c>
      <c r="Q585" s="55">
        <f>SD!V584</f>
        <v>0</v>
      </c>
      <c r="R585" s="55">
        <f>SD!W584</f>
        <v>0</v>
      </c>
      <c r="S585" s="55">
        <f>SD!AB584</f>
        <v>0</v>
      </c>
      <c r="T585" s="51">
        <f t="shared" si="18"/>
        <v>0</v>
      </c>
      <c r="U585" s="51">
        <f t="shared" si="19"/>
        <v>0</v>
      </c>
    </row>
    <row r="586" spans="1:21" customFormat="1">
      <c r="A586" s="51">
        <f>SD!C585</f>
        <v>0</v>
      </c>
      <c r="B586" s="46">
        <f>SD!A585</f>
        <v>0</v>
      </c>
      <c r="C586" s="46">
        <f>SD!B585</f>
        <v>0</v>
      </c>
      <c r="D586" s="46">
        <f>SD!C585</f>
        <v>0</v>
      </c>
      <c r="E586" s="42">
        <f>SD!D585</f>
        <v>0</v>
      </c>
      <c r="F586" s="43">
        <f>SD!E585</f>
        <v>0</v>
      </c>
      <c r="G586" s="43">
        <f>SD!F585</f>
        <v>0</v>
      </c>
      <c r="H586" s="43">
        <f>SD!G585</f>
        <v>0</v>
      </c>
      <c r="I586" s="43">
        <f>SD!H585</f>
        <v>0</v>
      </c>
      <c r="J586" s="43">
        <f>SD!I585</f>
        <v>0</v>
      </c>
      <c r="K586" s="43">
        <f>SD!O585</f>
        <v>0</v>
      </c>
      <c r="L586" s="52"/>
      <c r="M586" s="56"/>
      <c r="N586" s="54">
        <f>SD!R585</f>
        <v>0</v>
      </c>
      <c r="O586" s="55">
        <f>SD!S585</f>
        <v>0</v>
      </c>
      <c r="P586" s="44">
        <f>SD!T585</f>
        <v>0</v>
      </c>
      <c r="Q586" s="55">
        <f>SD!V585</f>
        <v>0</v>
      </c>
      <c r="R586" s="55">
        <f>SD!W585</f>
        <v>0</v>
      </c>
      <c r="S586" s="55">
        <f>SD!AB585</f>
        <v>0</v>
      </c>
      <c r="T586" s="51">
        <f t="shared" si="18"/>
        <v>0</v>
      </c>
      <c r="U586" s="51">
        <f t="shared" si="19"/>
        <v>0</v>
      </c>
    </row>
    <row r="587" spans="1:21" customFormat="1">
      <c r="A587" s="51">
        <f>SD!C586</f>
        <v>0</v>
      </c>
      <c r="B587" s="46">
        <f>SD!A586</f>
        <v>0</v>
      </c>
      <c r="C587" s="46">
        <f>SD!B586</f>
        <v>0</v>
      </c>
      <c r="D587" s="46">
        <f>SD!C586</f>
        <v>0</v>
      </c>
      <c r="E587" s="42">
        <f>SD!D586</f>
        <v>0</v>
      </c>
      <c r="F587" s="43">
        <f>SD!E586</f>
        <v>0</v>
      </c>
      <c r="G587" s="43">
        <f>SD!F586</f>
        <v>0</v>
      </c>
      <c r="H587" s="43">
        <f>SD!G586</f>
        <v>0</v>
      </c>
      <c r="I587" s="43">
        <f>SD!H586</f>
        <v>0</v>
      </c>
      <c r="J587" s="43">
        <f>SD!I586</f>
        <v>0</v>
      </c>
      <c r="K587" s="43">
        <f>SD!O586</f>
        <v>0</v>
      </c>
      <c r="L587" s="52"/>
      <c r="M587" s="56"/>
      <c r="N587" s="54">
        <f>SD!R586</f>
        <v>0</v>
      </c>
      <c r="O587" s="55">
        <f>SD!S586</f>
        <v>0</v>
      </c>
      <c r="P587" s="44">
        <f>SD!T586</f>
        <v>0</v>
      </c>
      <c r="Q587" s="55">
        <f>SD!V586</f>
        <v>0</v>
      </c>
      <c r="R587" s="55">
        <f>SD!W586</f>
        <v>0</v>
      </c>
      <c r="S587" s="55">
        <f>SD!AB586</f>
        <v>0</v>
      </c>
      <c r="T587" s="51">
        <f t="shared" si="18"/>
        <v>0</v>
      </c>
      <c r="U587" s="51">
        <f t="shared" si="19"/>
        <v>0</v>
      </c>
    </row>
    <row r="588" spans="1:21" customFormat="1">
      <c r="A588" s="51">
        <f>SD!C587</f>
        <v>0</v>
      </c>
      <c r="B588" s="46">
        <f>SD!A587</f>
        <v>0</v>
      </c>
      <c r="C588" s="46">
        <f>SD!B587</f>
        <v>0</v>
      </c>
      <c r="D588" s="46">
        <f>SD!C587</f>
        <v>0</v>
      </c>
      <c r="E588" s="42">
        <f>SD!D587</f>
        <v>0</v>
      </c>
      <c r="F588" s="43">
        <f>SD!E587</f>
        <v>0</v>
      </c>
      <c r="G588" s="43">
        <f>SD!F587</f>
        <v>0</v>
      </c>
      <c r="H588" s="43">
        <f>SD!G587</f>
        <v>0</v>
      </c>
      <c r="I588" s="43">
        <f>SD!H587</f>
        <v>0</v>
      </c>
      <c r="J588" s="43">
        <f>SD!I587</f>
        <v>0</v>
      </c>
      <c r="K588" s="43">
        <f>SD!O587</f>
        <v>0</v>
      </c>
      <c r="L588" s="52"/>
      <c r="M588" s="56"/>
      <c r="N588" s="54">
        <f>SD!R587</f>
        <v>0</v>
      </c>
      <c r="O588" s="55">
        <f>SD!S587</f>
        <v>0</v>
      </c>
      <c r="P588" s="44">
        <f>SD!T587</f>
        <v>0</v>
      </c>
      <c r="Q588" s="55">
        <f>SD!V587</f>
        <v>0</v>
      </c>
      <c r="R588" s="55">
        <f>SD!W587</f>
        <v>0</v>
      </c>
      <c r="S588" s="55">
        <f>SD!AB587</f>
        <v>0</v>
      </c>
      <c r="T588" s="51">
        <f t="shared" si="18"/>
        <v>0</v>
      </c>
      <c r="U588" s="51">
        <f t="shared" si="19"/>
        <v>0</v>
      </c>
    </row>
    <row r="589" spans="1:21" customFormat="1">
      <c r="A589" s="51">
        <f>SD!C588</f>
        <v>0</v>
      </c>
      <c r="B589" s="46">
        <f>SD!A588</f>
        <v>0</v>
      </c>
      <c r="C589" s="46">
        <f>SD!B588</f>
        <v>0</v>
      </c>
      <c r="D589" s="46">
        <f>SD!C588</f>
        <v>0</v>
      </c>
      <c r="E589" s="42">
        <f>SD!D588</f>
        <v>0</v>
      </c>
      <c r="F589" s="43">
        <f>SD!E588</f>
        <v>0</v>
      </c>
      <c r="G589" s="43">
        <f>SD!F588</f>
        <v>0</v>
      </c>
      <c r="H589" s="43">
        <f>SD!G588</f>
        <v>0</v>
      </c>
      <c r="I589" s="43">
        <f>SD!H588</f>
        <v>0</v>
      </c>
      <c r="J589" s="43">
        <f>SD!I588</f>
        <v>0</v>
      </c>
      <c r="K589" s="43">
        <f>SD!O588</f>
        <v>0</v>
      </c>
      <c r="L589" s="52"/>
      <c r="M589" s="56"/>
      <c r="N589" s="54">
        <f>SD!R588</f>
        <v>0</v>
      </c>
      <c r="O589" s="55">
        <f>SD!S588</f>
        <v>0</v>
      </c>
      <c r="P589" s="44">
        <f>SD!T588</f>
        <v>0</v>
      </c>
      <c r="Q589" s="55">
        <f>SD!V588</f>
        <v>0</v>
      </c>
      <c r="R589" s="55">
        <f>SD!W588</f>
        <v>0</v>
      </c>
      <c r="S589" s="55">
        <f>SD!AB588</f>
        <v>0</v>
      </c>
      <c r="T589" s="51">
        <f t="shared" si="18"/>
        <v>0</v>
      </c>
      <c r="U589" s="51">
        <f t="shared" si="19"/>
        <v>0</v>
      </c>
    </row>
    <row r="590" spans="1:21" customFormat="1">
      <c r="A590" s="51">
        <f>SD!C589</f>
        <v>0</v>
      </c>
      <c r="B590" s="46">
        <f>SD!A589</f>
        <v>0</v>
      </c>
      <c r="C590" s="46">
        <f>SD!B589</f>
        <v>0</v>
      </c>
      <c r="D590" s="46">
        <f>SD!C589</f>
        <v>0</v>
      </c>
      <c r="E590" s="42">
        <f>SD!D589</f>
        <v>0</v>
      </c>
      <c r="F590" s="43">
        <f>SD!E589</f>
        <v>0</v>
      </c>
      <c r="G590" s="43">
        <f>SD!F589</f>
        <v>0</v>
      </c>
      <c r="H590" s="43">
        <f>SD!G589</f>
        <v>0</v>
      </c>
      <c r="I590" s="43">
        <f>SD!H589</f>
        <v>0</v>
      </c>
      <c r="J590" s="43">
        <f>SD!I589</f>
        <v>0</v>
      </c>
      <c r="K590" s="43">
        <f>SD!O589</f>
        <v>0</v>
      </c>
      <c r="L590" s="52"/>
      <c r="M590" s="56"/>
      <c r="N590" s="54">
        <f>SD!R589</f>
        <v>0</v>
      </c>
      <c r="O590" s="55">
        <f>SD!S589</f>
        <v>0</v>
      </c>
      <c r="P590" s="44">
        <f>SD!T589</f>
        <v>0</v>
      </c>
      <c r="Q590" s="55">
        <f>SD!V589</f>
        <v>0</v>
      </c>
      <c r="R590" s="55">
        <f>SD!W589</f>
        <v>0</v>
      </c>
      <c r="S590" s="55">
        <f>SD!AB589</f>
        <v>0</v>
      </c>
      <c r="T590" s="51">
        <f t="shared" si="18"/>
        <v>0</v>
      </c>
      <c r="U590" s="51">
        <f t="shared" si="19"/>
        <v>0</v>
      </c>
    </row>
    <row r="591" spans="1:21" customFormat="1">
      <c r="A591" s="51">
        <f>SD!C590</f>
        <v>0</v>
      </c>
      <c r="B591" s="46">
        <f>SD!A590</f>
        <v>0</v>
      </c>
      <c r="C591" s="46">
        <f>SD!B590</f>
        <v>0</v>
      </c>
      <c r="D591" s="46">
        <f>SD!C590</f>
        <v>0</v>
      </c>
      <c r="E591" s="42">
        <f>SD!D590</f>
        <v>0</v>
      </c>
      <c r="F591" s="43">
        <f>SD!E590</f>
        <v>0</v>
      </c>
      <c r="G591" s="43">
        <f>SD!F590</f>
        <v>0</v>
      </c>
      <c r="H591" s="43">
        <f>SD!G590</f>
        <v>0</v>
      </c>
      <c r="I591" s="43">
        <f>SD!H590</f>
        <v>0</v>
      </c>
      <c r="J591" s="43">
        <f>SD!I590</f>
        <v>0</v>
      </c>
      <c r="K591" s="43">
        <f>SD!O590</f>
        <v>0</v>
      </c>
      <c r="L591" s="52"/>
      <c r="M591" s="56"/>
      <c r="N591" s="54">
        <f>SD!R590</f>
        <v>0</v>
      </c>
      <c r="O591" s="55">
        <f>SD!S590</f>
        <v>0</v>
      </c>
      <c r="P591" s="44">
        <f>SD!T590</f>
        <v>0</v>
      </c>
      <c r="Q591" s="55">
        <f>SD!V590</f>
        <v>0</v>
      </c>
      <c r="R591" s="55">
        <f>SD!W590</f>
        <v>0</v>
      </c>
      <c r="S591" s="55">
        <f>SD!AB590</f>
        <v>0</v>
      </c>
      <c r="T591" s="51">
        <f t="shared" si="18"/>
        <v>0</v>
      </c>
      <c r="U591" s="51">
        <f t="shared" si="19"/>
        <v>0</v>
      </c>
    </row>
    <row r="592" spans="1:21" customFormat="1">
      <c r="A592" s="51">
        <f>SD!C591</f>
        <v>0</v>
      </c>
      <c r="B592" s="46">
        <f>SD!A591</f>
        <v>0</v>
      </c>
      <c r="C592" s="46">
        <f>SD!B591</f>
        <v>0</v>
      </c>
      <c r="D592" s="46">
        <f>SD!C591</f>
        <v>0</v>
      </c>
      <c r="E592" s="42">
        <f>SD!D591</f>
        <v>0</v>
      </c>
      <c r="F592" s="43">
        <f>SD!E591</f>
        <v>0</v>
      </c>
      <c r="G592" s="43">
        <f>SD!F591</f>
        <v>0</v>
      </c>
      <c r="H592" s="43">
        <f>SD!G591</f>
        <v>0</v>
      </c>
      <c r="I592" s="43">
        <f>SD!H591</f>
        <v>0</v>
      </c>
      <c r="J592" s="43">
        <f>SD!I591</f>
        <v>0</v>
      </c>
      <c r="K592" s="43">
        <f>SD!O591</f>
        <v>0</v>
      </c>
      <c r="L592" s="52"/>
      <c r="M592" s="56"/>
      <c r="N592" s="54">
        <f>SD!R591</f>
        <v>0</v>
      </c>
      <c r="O592" s="55">
        <f>SD!S591</f>
        <v>0</v>
      </c>
      <c r="P592" s="44">
        <f>SD!T591</f>
        <v>0</v>
      </c>
      <c r="Q592" s="55">
        <f>SD!V591</f>
        <v>0</v>
      </c>
      <c r="R592" s="55">
        <f>SD!W591</f>
        <v>0</v>
      </c>
      <c r="S592" s="55">
        <f>SD!AB591</f>
        <v>0</v>
      </c>
      <c r="T592" s="51">
        <f t="shared" si="18"/>
        <v>0</v>
      </c>
      <c r="U592" s="51">
        <f t="shared" si="19"/>
        <v>0</v>
      </c>
    </row>
    <row r="593" spans="1:21" customFormat="1">
      <c r="A593" s="51">
        <f>SD!C592</f>
        <v>0</v>
      </c>
      <c r="B593" s="46">
        <f>SD!A592</f>
        <v>0</v>
      </c>
      <c r="C593" s="46">
        <f>SD!B592</f>
        <v>0</v>
      </c>
      <c r="D593" s="46">
        <f>SD!C592</f>
        <v>0</v>
      </c>
      <c r="E593" s="42">
        <f>SD!D592</f>
        <v>0</v>
      </c>
      <c r="F593" s="43">
        <f>SD!E592</f>
        <v>0</v>
      </c>
      <c r="G593" s="43">
        <f>SD!F592</f>
        <v>0</v>
      </c>
      <c r="H593" s="43">
        <f>SD!G592</f>
        <v>0</v>
      </c>
      <c r="I593" s="43">
        <f>SD!H592</f>
        <v>0</v>
      </c>
      <c r="J593" s="43">
        <f>SD!I592</f>
        <v>0</v>
      </c>
      <c r="K593" s="43">
        <f>SD!O592</f>
        <v>0</v>
      </c>
      <c r="L593" s="52"/>
      <c r="M593" s="56"/>
      <c r="N593" s="54">
        <f>SD!R592</f>
        <v>0</v>
      </c>
      <c r="O593" s="55">
        <f>SD!S592</f>
        <v>0</v>
      </c>
      <c r="P593" s="44">
        <f>SD!T592</f>
        <v>0</v>
      </c>
      <c r="Q593" s="55">
        <f>SD!V592</f>
        <v>0</v>
      </c>
      <c r="R593" s="55">
        <f>SD!W592</f>
        <v>0</v>
      </c>
      <c r="S593" s="55">
        <f>SD!AB592</f>
        <v>0</v>
      </c>
      <c r="T593" s="51">
        <f t="shared" si="18"/>
        <v>0</v>
      </c>
      <c r="U593" s="51">
        <f t="shared" si="19"/>
        <v>0</v>
      </c>
    </row>
    <row r="594" spans="1:21" customFormat="1">
      <c r="A594" s="51">
        <f>SD!C593</f>
        <v>0</v>
      </c>
      <c r="B594" s="46">
        <f>SD!A593</f>
        <v>0</v>
      </c>
      <c r="C594" s="46">
        <f>SD!B593</f>
        <v>0</v>
      </c>
      <c r="D594" s="46">
        <f>SD!C593</f>
        <v>0</v>
      </c>
      <c r="E594" s="42">
        <f>SD!D593</f>
        <v>0</v>
      </c>
      <c r="F594" s="43">
        <f>SD!E593</f>
        <v>0</v>
      </c>
      <c r="G594" s="43">
        <f>SD!F593</f>
        <v>0</v>
      </c>
      <c r="H594" s="43">
        <f>SD!G593</f>
        <v>0</v>
      </c>
      <c r="I594" s="43">
        <f>SD!H593</f>
        <v>0</v>
      </c>
      <c r="J594" s="43">
        <f>SD!I593</f>
        <v>0</v>
      </c>
      <c r="K594" s="43">
        <f>SD!O593</f>
        <v>0</v>
      </c>
      <c r="L594" s="52"/>
      <c r="M594" s="56"/>
      <c r="N594" s="54">
        <f>SD!R593</f>
        <v>0</v>
      </c>
      <c r="O594" s="55">
        <f>SD!S593</f>
        <v>0</v>
      </c>
      <c r="P594" s="44">
        <f>SD!T593</f>
        <v>0</v>
      </c>
      <c r="Q594" s="55">
        <f>SD!V593</f>
        <v>0</v>
      </c>
      <c r="R594" s="55">
        <f>SD!W593</f>
        <v>0</v>
      </c>
      <c r="S594" s="55">
        <f>SD!AB593</f>
        <v>0</v>
      </c>
      <c r="T594" s="51">
        <f t="shared" si="18"/>
        <v>0</v>
      </c>
      <c r="U594" s="51">
        <f t="shared" si="19"/>
        <v>0</v>
      </c>
    </row>
    <row r="595" spans="1:21" customFormat="1">
      <c r="A595" s="51">
        <f>SD!C594</f>
        <v>0</v>
      </c>
      <c r="B595" s="46">
        <f>SD!A594</f>
        <v>0</v>
      </c>
      <c r="C595" s="46">
        <f>SD!B594</f>
        <v>0</v>
      </c>
      <c r="D595" s="46">
        <f>SD!C594</f>
        <v>0</v>
      </c>
      <c r="E595" s="42">
        <f>SD!D594</f>
        <v>0</v>
      </c>
      <c r="F595" s="43">
        <f>SD!E594</f>
        <v>0</v>
      </c>
      <c r="G595" s="43">
        <f>SD!F594</f>
        <v>0</v>
      </c>
      <c r="H595" s="43">
        <f>SD!G594</f>
        <v>0</v>
      </c>
      <c r="I595" s="43">
        <f>SD!H594</f>
        <v>0</v>
      </c>
      <c r="J595" s="43">
        <f>SD!I594</f>
        <v>0</v>
      </c>
      <c r="K595" s="43">
        <f>SD!O594</f>
        <v>0</v>
      </c>
      <c r="L595" s="52"/>
      <c r="M595" s="56"/>
      <c r="N595" s="54">
        <f>SD!R594</f>
        <v>0</v>
      </c>
      <c r="O595" s="55">
        <f>SD!S594</f>
        <v>0</v>
      </c>
      <c r="P595" s="44">
        <f>SD!T594</f>
        <v>0</v>
      </c>
      <c r="Q595" s="55">
        <f>SD!V594</f>
        <v>0</v>
      </c>
      <c r="R595" s="55">
        <f>SD!W594</f>
        <v>0</v>
      </c>
      <c r="S595" s="55">
        <f>SD!AB594</f>
        <v>0</v>
      </c>
      <c r="T595" s="51">
        <f t="shared" si="18"/>
        <v>0</v>
      </c>
      <c r="U595" s="51">
        <f t="shared" si="19"/>
        <v>0</v>
      </c>
    </row>
    <row r="596" spans="1:21" customFormat="1">
      <c r="A596" s="51">
        <f>SD!C595</f>
        <v>0</v>
      </c>
      <c r="B596" s="46">
        <f>SD!A595</f>
        <v>0</v>
      </c>
      <c r="C596" s="46">
        <f>SD!B595</f>
        <v>0</v>
      </c>
      <c r="D596" s="46">
        <f>SD!C595</f>
        <v>0</v>
      </c>
      <c r="E596" s="42">
        <f>SD!D595</f>
        <v>0</v>
      </c>
      <c r="F596" s="43">
        <f>SD!E595</f>
        <v>0</v>
      </c>
      <c r="G596" s="43">
        <f>SD!F595</f>
        <v>0</v>
      </c>
      <c r="H596" s="43">
        <f>SD!G595</f>
        <v>0</v>
      </c>
      <c r="I596" s="43">
        <f>SD!H595</f>
        <v>0</v>
      </c>
      <c r="J596" s="43">
        <f>SD!I595</f>
        <v>0</v>
      </c>
      <c r="K596" s="43">
        <f>SD!O595</f>
        <v>0</v>
      </c>
      <c r="L596" s="52"/>
      <c r="M596" s="56"/>
      <c r="N596" s="54">
        <f>SD!R595</f>
        <v>0</v>
      </c>
      <c r="O596" s="55">
        <f>SD!S595</f>
        <v>0</v>
      </c>
      <c r="P596" s="44">
        <f>SD!T595</f>
        <v>0</v>
      </c>
      <c r="Q596" s="55">
        <f>SD!V595</f>
        <v>0</v>
      </c>
      <c r="R596" s="55">
        <f>SD!W595</f>
        <v>0</v>
      </c>
      <c r="S596" s="55">
        <f>SD!AB595</f>
        <v>0</v>
      </c>
      <c r="T596" s="51">
        <f t="shared" si="18"/>
        <v>0</v>
      </c>
      <c r="U596" s="51">
        <f t="shared" si="19"/>
        <v>0</v>
      </c>
    </row>
    <row r="597" spans="1:21" customFormat="1">
      <c r="A597" s="51">
        <f>SD!C596</f>
        <v>0</v>
      </c>
      <c r="B597" s="46">
        <f>SD!A596</f>
        <v>0</v>
      </c>
      <c r="C597" s="46">
        <f>SD!B596</f>
        <v>0</v>
      </c>
      <c r="D597" s="46">
        <f>SD!C596</f>
        <v>0</v>
      </c>
      <c r="E597" s="42">
        <f>SD!D596</f>
        <v>0</v>
      </c>
      <c r="F597" s="43">
        <f>SD!E596</f>
        <v>0</v>
      </c>
      <c r="G597" s="43">
        <f>SD!F596</f>
        <v>0</v>
      </c>
      <c r="H597" s="43">
        <f>SD!G596</f>
        <v>0</v>
      </c>
      <c r="I597" s="43">
        <f>SD!H596</f>
        <v>0</v>
      </c>
      <c r="J597" s="43">
        <f>SD!I596</f>
        <v>0</v>
      </c>
      <c r="K597" s="43">
        <f>SD!O596</f>
        <v>0</v>
      </c>
      <c r="L597" s="52"/>
      <c r="M597" s="56"/>
      <c r="N597" s="54">
        <f>SD!R596</f>
        <v>0</v>
      </c>
      <c r="O597" s="55">
        <f>SD!S596</f>
        <v>0</v>
      </c>
      <c r="P597" s="44">
        <f>SD!T596</f>
        <v>0</v>
      </c>
      <c r="Q597" s="55">
        <f>SD!V596</f>
        <v>0</v>
      </c>
      <c r="R597" s="55">
        <f>SD!W596</f>
        <v>0</v>
      </c>
      <c r="S597" s="55">
        <f>SD!AB596</f>
        <v>0</v>
      </c>
      <c r="T597" s="51">
        <f t="shared" si="18"/>
        <v>0</v>
      </c>
      <c r="U597" s="51">
        <f t="shared" si="19"/>
        <v>0</v>
      </c>
    </row>
    <row r="598" spans="1:21" customFormat="1">
      <c r="A598" s="51">
        <f>SD!C597</f>
        <v>0</v>
      </c>
      <c r="B598" s="46">
        <f>SD!A597</f>
        <v>0</v>
      </c>
      <c r="C598" s="46">
        <f>SD!B597</f>
        <v>0</v>
      </c>
      <c r="D598" s="46">
        <f>SD!C597</f>
        <v>0</v>
      </c>
      <c r="E598" s="42">
        <f>SD!D597</f>
        <v>0</v>
      </c>
      <c r="F598" s="43">
        <f>SD!E597</f>
        <v>0</v>
      </c>
      <c r="G598" s="43">
        <f>SD!F597</f>
        <v>0</v>
      </c>
      <c r="H598" s="43">
        <f>SD!G597</f>
        <v>0</v>
      </c>
      <c r="I598" s="43">
        <f>SD!H597</f>
        <v>0</v>
      </c>
      <c r="J598" s="43">
        <f>SD!I597</f>
        <v>0</v>
      </c>
      <c r="K598" s="43">
        <f>SD!O597</f>
        <v>0</v>
      </c>
      <c r="L598" s="52"/>
      <c r="M598" s="56"/>
      <c r="N598" s="54">
        <f>SD!R597</f>
        <v>0</v>
      </c>
      <c r="O598" s="55">
        <f>SD!S597</f>
        <v>0</v>
      </c>
      <c r="P598" s="44">
        <f>SD!T597</f>
        <v>0</v>
      </c>
      <c r="Q598" s="55">
        <f>SD!V597</f>
        <v>0</v>
      </c>
      <c r="R598" s="55">
        <f>SD!W597</f>
        <v>0</v>
      </c>
      <c r="S598" s="55">
        <f>SD!AB597</f>
        <v>0</v>
      </c>
      <c r="T598" s="51">
        <f t="shared" si="18"/>
        <v>0</v>
      </c>
      <c r="U598" s="51">
        <f t="shared" si="19"/>
        <v>0</v>
      </c>
    </row>
    <row r="599" spans="1:21" customFormat="1">
      <c r="A599" s="51">
        <f>SD!C598</f>
        <v>0</v>
      </c>
      <c r="B599" s="46">
        <f>SD!A598</f>
        <v>0</v>
      </c>
      <c r="C599" s="46">
        <f>SD!B598</f>
        <v>0</v>
      </c>
      <c r="D599" s="46">
        <f>SD!C598</f>
        <v>0</v>
      </c>
      <c r="E599" s="42">
        <f>SD!D598</f>
        <v>0</v>
      </c>
      <c r="F599" s="43">
        <f>SD!E598</f>
        <v>0</v>
      </c>
      <c r="G599" s="43">
        <f>SD!F598</f>
        <v>0</v>
      </c>
      <c r="H599" s="43">
        <f>SD!G598</f>
        <v>0</v>
      </c>
      <c r="I599" s="43">
        <f>SD!H598</f>
        <v>0</v>
      </c>
      <c r="J599" s="43">
        <f>SD!I598</f>
        <v>0</v>
      </c>
      <c r="K599" s="43">
        <f>SD!O598</f>
        <v>0</v>
      </c>
      <c r="L599" s="52"/>
      <c r="M599" s="56"/>
      <c r="N599" s="54">
        <f>SD!R598</f>
        <v>0</v>
      </c>
      <c r="O599" s="55">
        <f>SD!S598</f>
        <v>0</v>
      </c>
      <c r="P599" s="44">
        <f>SD!T598</f>
        <v>0</v>
      </c>
      <c r="Q599" s="55">
        <f>SD!V598</f>
        <v>0</v>
      </c>
      <c r="R599" s="55">
        <f>SD!W598</f>
        <v>0</v>
      </c>
      <c r="S599" s="55">
        <f>SD!AB598</f>
        <v>0</v>
      </c>
      <c r="T599" s="51">
        <f t="shared" si="18"/>
        <v>0</v>
      </c>
      <c r="U599" s="51">
        <f t="shared" si="19"/>
        <v>0</v>
      </c>
    </row>
    <row r="600" spans="1:21" customFormat="1">
      <c r="A600" s="51">
        <f>SD!C599</f>
        <v>0</v>
      </c>
      <c r="B600" s="46">
        <f>SD!A599</f>
        <v>0</v>
      </c>
      <c r="C600" s="46">
        <f>SD!B599</f>
        <v>0</v>
      </c>
      <c r="D600" s="46">
        <f>SD!C599</f>
        <v>0</v>
      </c>
      <c r="E600" s="42">
        <f>SD!D599</f>
        <v>0</v>
      </c>
      <c r="F600" s="43">
        <f>SD!E599</f>
        <v>0</v>
      </c>
      <c r="G600" s="43">
        <f>SD!F599</f>
        <v>0</v>
      </c>
      <c r="H600" s="43">
        <f>SD!G599</f>
        <v>0</v>
      </c>
      <c r="I600" s="43">
        <f>SD!H599</f>
        <v>0</v>
      </c>
      <c r="J600" s="43">
        <f>SD!I599</f>
        <v>0</v>
      </c>
      <c r="K600" s="43">
        <f>SD!O599</f>
        <v>0</v>
      </c>
      <c r="L600" s="52"/>
      <c r="M600" s="56"/>
      <c r="N600" s="54">
        <f>SD!R599</f>
        <v>0</v>
      </c>
      <c r="O600" s="55">
        <f>SD!S599</f>
        <v>0</v>
      </c>
      <c r="P600" s="44">
        <f>SD!T599</f>
        <v>0</v>
      </c>
      <c r="Q600" s="55">
        <f>SD!V599</f>
        <v>0</v>
      </c>
      <c r="R600" s="55">
        <f>SD!W599</f>
        <v>0</v>
      </c>
      <c r="S600" s="55">
        <f>SD!AB599</f>
        <v>0</v>
      </c>
      <c r="T600" s="51">
        <f t="shared" si="18"/>
        <v>0</v>
      </c>
      <c r="U600" s="51">
        <f t="shared" si="19"/>
        <v>0</v>
      </c>
    </row>
    <row r="601" spans="1:21" customFormat="1">
      <c r="A601" s="51">
        <f>SD!C600</f>
        <v>0</v>
      </c>
      <c r="B601" s="46">
        <f>SD!A600</f>
        <v>0</v>
      </c>
      <c r="C601" s="46">
        <f>SD!B600</f>
        <v>0</v>
      </c>
      <c r="D601" s="46">
        <f>SD!C600</f>
        <v>0</v>
      </c>
      <c r="E601" s="42">
        <f>SD!D600</f>
        <v>0</v>
      </c>
      <c r="F601" s="43">
        <f>SD!E600</f>
        <v>0</v>
      </c>
      <c r="G601" s="43">
        <f>SD!F600</f>
        <v>0</v>
      </c>
      <c r="H601" s="43">
        <f>SD!G600</f>
        <v>0</v>
      </c>
      <c r="I601" s="43">
        <f>SD!H600</f>
        <v>0</v>
      </c>
      <c r="J601" s="43">
        <f>SD!I600</f>
        <v>0</v>
      </c>
      <c r="K601" s="43">
        <f>SD!O600</f>
        <v>0</v>
      </c>
      <c r="L601" s="52"/>
      <c r="M601" s="56"/>
      <c r="N601" s="54">
        <f>SD!R600</f>
        <v>0</v>
      </c>
      <c r="O601" s="55">
        <f>SD!S600</f>
        <v>0</v>
      </c>
      <c r="P601" s="44">
        <f>SD!T600</f>
        <v>0</v>
      </c>
      <c r="Q601" s="55">
        <f>SD!V600</f>
        <v>0</v>
      </c>
      <c r="R601" s="55">
        <f>SD!W600</f>
        <v>0</v>
      </c>
      <c r="S601" s="55">
        <f>SD!AB600</f>
        <v>0</v>
      </c>
      <c r="T601" s="51">
        <f t="shared" si="18"/>
        <v>0</v>
      </c>
      <c r="U601" s="51">
        <f t="shared" si="19"/>
        <v>0</v>
      </c>
    </row>
    <row r="602" spans="1:21" customFormat="1">
      <c r="A602" s="51">
        <f>SD!C601</f>
        <v>0</v>
      </c>
      <c r="B602" s="46">
        <f>SD!A601</f>
        <v>0</v>
      </c>
      <c r="C602" s="46">
        <f>SD!B601</f>
        <v>0</v>
      </c>
      <c r="D602" s="46">
        <f>SD!C601</f>
        <v>0</v>
      </c>
      <c r="E602" s="42">
        <f>SD!D601</f>
        <v>0</v>
      </c>
      <c r="F602" s="43">
        <f>SD!E601</f>
        <v>0</v>
      </c>
      <c r="G602" s="43">
        <f>SD!F601</f>
        <v>0</v>
      </c>
      <c r="H602" s="43">
        <f>SD!G601</f>
        <v>0</v>
      </c>
      <c r="I602" s="43">
        <f>SD!H601</f>
        <v>0</v>
      </c>
      <c r="J602" s="43">
        <f>SD!I601</f>
        <v>0</v>
      </c>
      <c r="K602" s="43">
        <f>SD!O601</f>
        <v>0</v>
      </c>
      <c r="L602" s="52"/>
      <c r="M602" s="56"/>
      <c r="N602" s="54">
        <f>SD!R601</f>
        <v>0</v>
      </c>
      <c r="O602" s="55">
        <f>SD!S601</f>
        <v>0</v>
      </c>
      <c r="P602" s="44">
        <f>SD!T601</f>
        <v>0</v>
      </c>
      <c r="Q602" s="55">
        <f>SD!V601</f>
        <v>0</v>
      </c>
      <c r="R602" s="55">
        <f>SD!W601</f>
        <v>0</v>
      </c>
      <c r="S602" s="55">
        <f>SD!AB601</f>
        <v>0</v>
      </c>
      <c r="T602" s="51">
        <f t="shared" si="18"/>
        <v>0</v>
      </c>
      <c r="U602" s="51">
        <f t="shared" si="19"/>
        <v>0</v>
      </c>
    </row>
    <row r="603" spans="1:21" customFormat="1">
      <c r="A603" s="51">
        <f>SD!C602</f>
        <v>0</v>
      </c>
      <c r="B603" s="46">
        <f>SD!A602</f>
        <v>0</v>
      </c>
      <c r="C603" s="46">
        <f>SD!B602</f>
        <v>0</v>
      </c>
      <c r="D603" s="46">
        <f>SD!C602</f>
        <v>0</v>
      </c>
      <c r="E603" s="42">
        <f>SD!D602</f>
        <v>0</v>
      </c>
      <c r="F603" s="43">
        <f>SD!E602</f>
        <v>0</v>
      </c>
      <c r="G603" s="43">
        <f>SD!F602</f>
        <v>0</v>
      </c>
      <c r="H603" s="43">
        <f>SD!G602</f>
        <v>0</v>
      </c>
      <c r="I603" s="43">
        <f>SD!H602</f>
        <v>0</v>
      </c>
      <c r="J603" s="43">
        <f>SD!I602</f>
        <v>0</v>
      </c>
      <c r="K603" s="43">
        <f>SD!O602</f>
        <v>0</v>
      </c>
      <c r="L603" s="52"/>
      <c r="M603" s="56"/>
      <c r="N603" s="54">
        <f>SD!R602</f>
        <v>0</v>
      </c>
      <c r="O603" s="55">
        <f>SD!S602</f>
        <v>0</v>
      </c>
      <c r="P603" s="44">
        <f>SD!T602</f>
        <v>0</v>
      </c>
      <c r="Q603" s="55">
        <f>SD!V602</f>
        <v>0</v>
      </c>
      <c r="R603" s="55">
        <f>SD!W602</f>
        <v>0</v>
      </c>
      <c r="S603" s="55">
        <f>SD!AB602</f>
        <v>0</v>
      </c>
      <c r="T603" s="51">
        <f t="shared" si="18"/>
        <v>0</v>
      </c>
      <c r="U603" s="51">
        <f t="shared" si="19"/>
        <v>0</v>
      </c>
    </row>
    <row r="604" spans="1:21" customFormat="1">
      <c r="A604" s="51">
        <f>SD!C603</f>
        <v>0</v>
      </c>
      <c r="B604" s="46">
        <f>SD!A603</f>
        <v>0</v>
      </c>
      <c r="C604" s="46">
        <f>SD!B603</f>
        <v>0</v>
      </c>
      <c r="D604" s="46">
        <f>SD!C603</f>
        <v>0</v>
      </c>
      <c r="E604" s="42">
        <f>SD!D603</f>
        <v>0</v>
      </c>
      <c r="F604" s="43">
        <f>SD!E603</f>
        <v>0</v>
      </c>
      <c r="G604" s="43">
        <f>SD!F603</f>
        <v>0</v>
      </c>
      <c r="H604" s="43">
        <f>SD!G603</f>
        <v>0</v>
      </c>
      <c r="I604" s="43">
        <f>SD!H603</f>
        <v>0</v>
      </c>
      <c r="J604" s="43">
        <f>SD!I603</f>
        <v>0</v>
      </c>
      <c r="K604" s="43">
        <f>SD!O603</f>
        <v>0</v>
      </c>
      <c r="L604" s="52"/>
      <c r="M604" s="56"/>
      <c r="N604" s="54">
        <f>SD!R603</f>
        <v>0</v>
      </c>
      <c r="O604" s="55">
        <f>SD!S603</f>
        <v>0</v>
      </c>
      <c r="P604" s="44">
        <f>SD!T603</f>
        <v>0</v>
      </c>
      <c r="Q604" s="55">
        <f>SD!V603</f>
        <v>0</v>
      </c>
      <c r="R604" s="55">
        <f>SD!W603</f>
        <v>0</v>
      </c>
      <c r="S604" s="55">
        <f>SD!AB603</f>
        <v>0</v>
      </c>
      <c r="T604" s="51">
        <f t="shared" si="18"/>
        <v>0</v>
      </c>
      <c r="U604" s="51">
        <f t="shared" si="19"/>
        <v>0</v>
      </c>
    </row>
    <row r="605" spans="1:21" customFormat="1">
      <c r="A605" s="51">
        <f>SD!C604</f>
        <v>0</v>
      </c>
      <c r="B605" s="46">
        <f>SD!A604</f>
        <v>0</v>
      </c>
      <c r="C605" s="46">
        <f>SD!B604</f>
        <v>0</v>
      </c>
      <c r="D605" s="46">
        <f>SD!C604</f>
        <v>0</v>
      </c>
      <c r="E605" s="42">
        <f>SD!D604</f>
        <v>0</v>
      </c>
      <c r="F605" s="43">
        <f>SD!E604</f>
        <v>0</v>
      </c>
      <c r="G605" s="43">
        <f>SD!F604</f>
        <v>0</v>
      </c>
      <c r="H605" s="43">
        <f>SD!G604</f>
        <v>0</v>
      </c>
      <c r="I605" s="43">
        <f>SD!H604</f>
        <v>0</v>
      </c>
      <c r="J605" s="43">
        <f>SD!I604</f>
        <v>0</v>
      </c>
      <c r="K605" s="43">
        <f>SD!O604</f>
        <v>0</v>
      </c>
      <c r="L605" s="52"/>
      <c r="M605" s="56"/>
      <c r="N605" s="54">
        <f>SD!R604</f>
        <v>0</v>
      </c>
      <c r="O605" s="55">
        <f>SD!S604</f>
        <v>0</v>
      </c>
      <c r="P605" s="44">
        <f>SD!T604</f>
        <v>0</v>
      </c>
      <c r="Q605" s="55">
        <f>SD!V604</f>
        <v>0</v>
      </c>
      <c r="R605" s="55">
        <f>SD!W604</f>
        <v>0</v>
      </c>
      <c r="S605" s="55">
        <f>SD!AB604</f>
        <v>0</v>
      </c>
      <c r="T605" s="51">
        <f t="shared" si="18"/>
        <v>0</v>
      </c>
      <c r="U605" s="51">
        <f t="shared" si="19"/>
        <v>0</v>
      </c>
    </row>
    <row r="606" spans="1:21" customFormat="1">
      <c r="A606" s="51">
        <f>SD!C605</f>
        <v>0</v>
      </c>
      <c r="B606" s="46">
        <f>SD!A605</f>
        <v>0</v>
      </c>
      <c r="C606" s="46">
        <f>SD!B605</f>
        <v>0</v>
      </c>
      <c r="D606" s="46">
        <f>SD!C605</f>
        <v>0</v>
      </c>
      <c r="E606" s="42">
        <f>SD!D605</f>
        <v>0</v>
      </c>
      <c r="F606" s="43">
        <f>SD!E605</f>
        <v>0</v>
      </c>
      <c r="G606" s="43">
        <f>SD!F605</f>
        <v>0</v>
      </c>
      <c r="H606" s="43">
        <f>SD!G605</f>
        <v>0</v>
      </c>
      <c r="I606" s="43">
        <f>SD!H605</f>
        <v>0</v>
      </c>
      <c r="J606" s="43">
        <f>SD!I605</f>
        <v>0</v>
      </c>
      <c r="K606" s="43">
        <f>SD!O605</f>
        <v>0</v>
      </c>
      <c r="L606" s="52"/>
      <c r="M606" s="56"/>
      <c r="N606" s="54">
        <f>SD!R605</f>
        <v>0</v>
      </c>
      <c r="O606" s="55">
        <f>SD!S605</f>
        <v>0</v>
      </c>
      <c r="P606" s="44">
        <f>SD!T605</f>
        <v>0</v>
      </c>
      <c r="Q606" s="55">
        <f>SD!V605</f>
        <v>0</v>
      </c>
      <c r="R606" s="55">
        <f>SD!W605</f>
        <v>0</v>
      </c>
      <c r="S606" s="55">
        <f>SD!AB605</f>
        <v>0</v>
      </c>
      <c r="T606" s="51">
        <f t="shared" si="18"/>
        <v>0</v>
      </c>
      <c r="U606" s="51">
        <f t="shared" si="19"/>
        <v>0</v>
      </c>
    </row>
    <row r="607" spans="1:21" customFormat="1">
      <c r="A607" s="51">
        <f>SD!C606</f>
        <v>0</v>
      </c>
      <c r="B607" s="46">
        <f>SD!A606</f>
        <v>0</v>
      </c>
      <c r="C607" s="46">
        <f>SD!B606</f>
        <v>0</v>
      </c>
      <c r="D607" s="46">
        <f>SD!C606</f>
        <v>0</v>
      </c>
      <c r="E607" s="42">
        <f>SD!D606</f>
        <v>0</v>
      </c>
      <c r="F607" s="43">
        <f>SD!E606</f>
        <v>0</v>
      </c>
      <c r="G607" s="43">
        <f>SD!F606</f>
        <v>0</v>
      </c>
      <c r="H607" s="43">
        <f>SD!G606</f>
        <v>0</v>
      </c>
      <c r="I607" s="43">
        <f>SD!H606</f>
        <v>0</v>
      </c>
      <c r="J607" s="43">
        <f>SD!I606</f>
        <v>0</v>
      </c>
      <c r="K607" s="43">
        <f>SD!O606</f>
        <v>0</v>
      </c>
      <c r="L607" s="52"/>
      <c r="M607" s="56"/>
      <c r="N607" s="54">
        <f>SD!R606</f>
        <v>0</v>
      </c>
      <c r="O607" s="55">
        <f>SD!S606</f>
        <v>0</v>
      </c>
      <c r="P607" s="44">
        <f>SD!T606</f>
        <v>0</v>
      </c>
      <c r="Q607" s="55">
        <f>SD!V606</f>
        <v>0</v>
      </c>
      <c r="R607" s="55">
        <f>SD!W606</f>
        <v>0</v>
      </c>
      <c r="S607" s="55">
        <f>SD!AB606</f>
        <v>0</v>
      </c>
      <c r="T607" s="51">
        <f t="shared" si="18"/>
        <v>0</v>
      </c>
      <c r="U607" s="51">
        <f t="shared" si="19"/>
        <v>0</v>
      </c>
    </row>
    <row r="608" spans="1:21" customFormat="1">
      <c r="A608" s="51">
        <f>SD!C607</f>
        <v>0</v>
      </c>
      <c r="B608" s="46">
        <f>SD!A607</f>
        <v>0</v>
      </c>
      <c r="C608" s="46">
        <f>SD!B607</f>
        <v>0</v>
      </c>
      <c r="D608" s="46">
        <f>SD!C607</f>
        <v>0</v>
      </c>
      <c r="E608" s="42">
        <f>SD!D607</f>
        <v>0</v>
      </c>
      <c r="F608" s="43">
        <f>SD!E607</f>
        <v>0</v>
      </c>
      <c r="G608" s="43">
        <f>SD!F607</f>
        <v>0</v>
      </c>
      <c r="H608" s="43">
        <f>SD!G607</f>
        <v>0</v>
      </c>
      <c r="I608" s="43">
        <f>SD!H607</f>
        <v>0</v>
      </c>
      <c r="J608" s="43">
        <f>SD!I607</f>
        <v>0</v>
      </c>
      <c r="K608" s="43">
        <f>SD!O607</f>
        <v>0</v>
      </c>
      <c r="L608" s="52"/>
      <c r="M608" s="56"/>
      <c r="N608" s="54">
        <f>SD!R607</f>
        <v>0</v>
      </c>
      <c r="O608" s="55">
        <f>SD!S607</f>
        <v>0</v>
      </c>
      <c r="P608" s="44">
        <f>SD!T607</f>
        <v>0</v>
      </c>
      <c r="Q608" s="55">
        <f>SD!V607</f>
        <v>0</v>
      </c>
      <c r="R608" s="55">
        <f>SD!W607</f>
        <v>0</v>
      </c>
      <c r="S608" s="55">
        <f>SD!AB607</f>
        <v>0</v>
      </c>
      <c r="T608" s="51">
        <f t="shared" si="18"/>
        <v>0</v>
      </c>
      <c r="U608" s="51">
        <f t="shared" si="19"/>
        <v>0</v>
      </c>
    </row>
    <row r="609" spans="1:21" customFormat="1">
      <c r="A609" s="51">
        <f>SD!C608</f>
        <v>0</v>
      </c>
      <c r="B609" s="46">
        <f>SD!A608</f>
        <v>0</v>
      </c>
      <c r="C609" s="46">
        <f>SD!B608</f>
        <v>0</v>
      </c>
      <c r="D609" s="46">
        <f>SD!C608</f>
        <v>0</v>
      </c>
      <c r="E609" s="42">
        <f>SD!D608</f>
        <v>0</v>
      </c>
      <c r="F609" s="43">
        <f>SD!E608</f>
        <v>0</v>
      </c>
      <c r="G609" s="43">
        <f>SD!F608</f>
        <v>0</v>
      </c>
      <c r="H609" s="43">
        <f>SD!G608</f>
        <v>0</v>
      </c>
      <c r="I609" s="43">
        <f>SD!H608</f>
        <v>0</v>
      </c>
      <c r="J609" s="43">
        <f>SD!I608</f>
        <v>0</v>
      </c>
      <c r="K609" s="43">
        <f>SD!O608</f>
        <v>0</v>
      </c>
      <c r="L609" s="52"/>
      <c r="M609" s="56"/>
      <c r="N609" s="54">
        <f>SD!R608</f>
        <v>0</v>
      </c>
      <c r="O609" s="55">
        <f>SD!S608</f>
        <v>0</v>
      </c>
      <c r="P609" s="44">
        <f>SD!T608</f>
        <v>0</v>
      </c>
      <c r="Q609" s="55">
        <f>SD!V608</f>
        <v>0</v>
      </c>
      <c r="R609" s="55">
        <f>SD!W608</f>
        <v>0</v>
      </c>
      <c r="S609" s="55">
        <f>SD!AB608</f>
        <v>0</v>
      </c>
      <c r="T609" s="51">
        <f t="shared" si="18"/>
        <v>0</v>
      </c>
      <c r="U609" s="51">
        <f t="shared" si="19"/>
        <v>0</v>
      </c>
    </row>
    <row r="610" spans="1:21" customFormat="1">
      <c r="A610" s="51">
        <f>SD!C609</f>
        <v>0</v>
      </c>
      <c r="B610" s="46">
        <f>SD!A609</f>
        <v>0</v>
      </c>
      <c r="C610" s="46">
        <f>SD!B609</f>
        <v>0</v>
      </c>
      <c r="D610" s="46">
        <f>SD!C609</f>
        <v>0</v>
      </c>
      <c r="E610" s="42">
        <f>SD!D609</f>
        <v>0</v>
      </c>
      <c r="F610" s="43">
        <f>SD!E609</f>
        <v>0</v>
      </c>
      <c r="G610" s="43">
        <f>SD!F609</f>
        <v>0</v>
      </c>
      <c r="H610" s="43">
        <f>SD!G609</f>
        <v>0</v>
      </c>
      <c r="I610" s="43">
        <f>SD!H609</f>
        <v>0</v>
      </c>
      <c r="J610" s="43">
        <f>SD!I609</f>
        <v>0</v>
      </c>
      <c r="K610" s="43">
        <f>SD!O609</f>
        <v>0</v>
      </c>
      <c r="L610" s="52"/>
      <c r="M610" s="56"/>
      <c r="N610" s="54">
        <f>SD!R609</f>
        <v>0</v>
      </c>
      <c r="O610" s="55">
        <f>SD!S609</f>
        <v>0</v>
      </c>
      <c r="P610" s="44">
        <f>SD!T609</f>
        <v>0</v>
      </c>
      <c r="Q610" s="55">
        <f>SD!V609</f>
        <v>0</v>
      </c>
      <c r="R610" s="55">
        <f>SD!W609</f>
        <v>0</v>
      </c>
      <c r="S610" s="55">
        <f>SD!AB609</f>
        <v>0</v>
      </c>
      <c r="T610" s="51">
        <f t="shared" si="18"/>
        <v>0</v>
      </c>
      <c r="U610" s="51">
        <f t="shared" si="19"/>
        <v>0</v>
      </c>
    </row>
    <row r="611" spans="1:21" customFormat="1">
      <c r="A611" s="51">
        <f>SD!C610</f>
        <v>0</v>
      </c>
      <c r="B611" s="46">
        <f>SD!A610</f>
        <v>0</v>
      </c>
      <c r="C611" s="46">
        <f>SD!B610</f>
        <v>0</v>
      </c>
      <c r="D611" s="46">
        <f>SD!C610</f>
        <v>0</v>
      </c>
      <c r="E611" s="42">
        <f>SD!D610</f>
        <v>0</v>
      </c>
      <c r="F611" s="43">
        <f>SD!E610</f>
        <v>0</v>
      </c>
      <c r="G611" s="43">
        <f>SD!F610</f>
        <v>0</v>
      </c>
      <c r="H611" s="43">
        <f>SD!G610</f>
        <v>0</v>
      </c>
      <c r="I611" s="43">
        <f>SD!H610</f>
        <v>0</v>
      </c>
      <c r="J611" s="43">
        <f>SD!I610</f>
        <v>0</v>
      </c>
      <c r="K611" s="43">
        <f>SD!O610</f>
        <v>0</v>
      </c>
      <c r="L611" s="52"/>
      <c r="M611" s="56"/>
      <c r="N611" s="54">
        <f>SD!R610</f>
        <v>0</v>
      </c>
      <c r="O611" s="55">
        <f>SD!S610</f>
        <v>0</v>
      </c>
      <c r="P611" s="44">
        <f>SD!T610</f>
        <v>0</v>
      </c>
      <c r="Q611" s="55">
        <f>SD!V610</f>
        <v>0</v>
      </c>
      <c r="R611" s="55">
        <f>SD!W610</f>
        <v>0</v>
      </c>
      <c r="S611" s="55">
        <f>SD!AB610</f>
        <v>0</v>
      </c>
      <c r="T611" s="51">
        <f t="shared" si="18"/>
        <v>0</v>
      </c>
      <c r="U611" s="51">
        <f t="shared" si="19"/>
        <v>0</v>
      </c>
    </row>
    <row r="612" spans="1:21" customFormat="1">
      <c r="A612" s="51">
        <f>SD!C611</f>
        <v>0</v>
      </c>
      <c r="B612" s="46">
        <f>SD!A611</f>
        <v>0</v>
      </c>
      <c r="C612" s="46">
        <f>SD!B611</f>
        <v>0</v>
      </c>
      <c r="D612" s="46">
        <f>SD!C611</f>
        <v>0</v>
      </c>
      <c r="E612" s="42">
        <f>SD!D611</f>
        <v>0</v>
      </c>
      <c r="F612" s="43">
        <f>SD!E611</f>
        <v>0</v>
      </c>
      <c r="G612" s="43">
        <f>SD!F611</f>
        <v>0</v>
      </c>
      <c r="H612" s="43">
        <f>SD!G611</f>
        <v>0</v>
      </c>
      <c r="I612" s="43">
        <f>SD!H611</f>
        <v>0</v>
      </c>
      <c r="J612" s="43">
        <f>SD!I611</f>
        <v>0</v>
      </c>
      <c r="K612" s="43">
        <f>SD!O611</f>
        <v>0</v>
      </c>
      <c r="L612" s="52"/>
      <c r="M612" s="56"/>
      <c r="N612" s="54">
        <f>SD!R611</f>
        <v>0</v>
      </c>
      <c r="O612" s="55">
        <f>SD!S611</f>
        <v>0</v>
      </c>
      <c r="P612" s="44">
        <f>SD!T611</f>
        <v>0</v>
      </c>
      <c r="Q612" s="55">
        <f>SD!V611</f>
        <v>0</v>
      </c>
      <c r="R612" s="55">
        <f>SD!W611</f>
        <v>0</v>
      </c>
      <c r="S612" s="55">
        <f>SD!AB611</f>
        <v>0</v>
      </c>
      <c r="T612" s="51">
        <f t="shared" si="18"/>
        <v>0</v>
      </c>
      <c r="U612" s="51">
        <f t="shared" si="19"/>
        <v>0</v>
      </c>
    </row>
    <row r="613" spans="1:21" customFormat="1">
      <c r="A613" s="51">
        <f>SD!C612</f>
        <v>0</v>
      </c>
      <c r="B613" s="46">
        <f>SD!A612</f>
        <v>0</v>
      </c>
      <c r="C613" s="46">
        <f>SD!B612</f>
        <v>0</v>
      </c>
      <c r="D613" s="46">
        <f>SD!C612</f>
        <v>0</v>
      </c>
      <c r="E613" s="42">
        <f>SD!D612</f>
        <v>0</v>
      </c>
      <c r="F613" s="43">
        <f>SD!E612</f>
        <v>0</v>
      </c>
      <c r="G613" s="43">
        <f>SD!F612</f>
        <v>0</v>
      </c>
      <c r="H613" s="43">
        <f>SD!G612</f>
        <v>0</v>
      </c>
      <c r="I613" s="43">
        <f>SD!H612</f>
        <v>0</v>
      </c>
      <c r="J613" s="43">
        <f>SD!I612</f>
        <v>0</v>
      </c>
      <c r="K613" s="43">
        <f>SD!O612</f>
        <v>0</v>
      </c>
      <c r="L613" s="52"/>
      <c r="M613" s="56"/>
      <c r="N613" s="54">
        <f>SD!R612</f>
        <v>0</v>
      </c>
      <c r="O613" s="55">
        <f>SD!S612</f>
        <v>0</v>
      </c>
      <c r="P613" s="44">
        <f>SD!T612</f>
        <v>0</v>
      </c>
      <c r="Q613" s="55">
        <f>SD!V612</f>
        <v>0</v>
      </c>
      <c r="R613" s="55">
        <f>SD!W612</f>
        <v>0</v>
      </c>
      <c r="S613" s="55">
        <f>SD!AB612</f>
        <v>0</v>
      </c>
      <c r="T613" s="51">
        <f t="shared" si="18"/>
        <v>0</v>
      </c>
      <c r="U613" s="51">
        <f t="shared" si="19"/>
        <v>0</v>
      </c>
    </row>
    <row r="614" spans="1:21" customFormat="1">
      <c r="A614" s="51">
        <f>SD!C613</f>
        <v>0</v>
      </c>
      <c r="B614" s="46">
        <f>SD!A613</f>
        <v>0</v>
      </c>
      <c r="C614" s="46">
        <f>SD!B613</f>
        <v>0</v>
      </c>
      <c r="D614" s="46">
        <f>SD!C613</f>
        <v>0</v>
      </c>
      <c r="E614" s="42">
        <f>SD!D613</f>
        <v>0</v>
      </c>
      <c r="F614" s="43">
        <f>SD!E613</f>
        <v>0</v>
      </c>
      <c r="G614" s="43">
        <f>SD!F613</f>
        <v>0</v>
      </c>
      <c r="H614" s="43">
        <f>SD!G613</f>
        <v>0</v>
      </c>
      <c r="I614" s="43">
        <f>SD!H613</f>
        <v>0</v>
      </c>
      <c r="J614" s="43">
        <f>SD!I613</f>
        <v>0</v>
      </c>
      <c r="K614" s="43">
        <f>SD!O613</f>
        <v>0</v>
      </c>
      <c r="L614" s="52"/>
      <c r="M614" s="56"/>
      <c r="N614" s="54">
        <f>SD!R613</f>
        <v>0</v>
      </c>
      <c r="O614" s="55">
        <f>SD!S613</f>
        <v>0</v>
      </c>
      <c r="P614" s="44">
        <f>SD!T613</f>
        <v>0</v>
      </c>
      <c r="Q614" s="55">
        <f>SD!V613</f>
        <v>0</v>
      </c>
      <c r="R614" s="55">
        <f>SD!W613</f>
        <v>0</v>
      </c>
      <c r="S614" s="55">
        <f>SD!AB613</f>
        <v>0</v>
      </c>
      <c r="T614" s="51">
        <f t="shared" si="18"/>
        <v>0</v>
      </c>
      <c r="U614" s="51">
        <f t="shared" si="19"/>
        <v>0</v>
      </c>
    </row>
    <row r="615" spans="1:21" customFormat="1">
      <c r="A615" s="51">
        <f>SD!C614</f>
        <v>0</v>
      </c>
      <c r="B615" s="46">
        <f>SD!A614</f>
        <v>0</v>
      </c>
      <c r="C615" s="46">
        <f>SD!B614</f>
        <v>0</v>
      </c>
      <c r="D615" s="46">
        <f>SD!C614</f>
        <v>0</v>
      </c>
      <c r="E615" s="42">
        <f>SD!D614</f>
        <v>0</v>
      </c>
      <c r="F615" s="43">
        <f>SD!E614</f>
        <v>0</v>
      </c>
      <c r="G615" s="43">
        <f>SD!F614</f>
        <v>0</v>
      </c>
      <c r="H615" s="43">
        <f>SD!G614</f>
        <v>0</v>
      </c>
      <c r="I615" s="43">
        <f>SD!H614</f>
        <v>0</v>
      </c>
      <c r="J615" s="43">
        <f>SD!I614</f>
        <v>0</v>
      </c>
      <c r="K615" s="43">
        <f>SD!O614</f>
        <v>0</v>
      </c>
      <c r="L615" s="52"/>
      <c r="M615" s="56"/>
      <c r="N615" s="54">
        <f>SD!R614</f>
        <v>0</v>
      </c>
      <c r="O615" s="55">
        <f>SD!S614</f>
        <v>0</v>
      </c>
      <c r="P615" s="44">
        <f>SD!T614</f>
        <v>0</v>
      </c>
      <c r="Q615" s="55">
        <f>SD!V614</f>
        <v>0</v>
      </c>
      <c r="R615" s="55">
        <f>SD!W614</f>
        <v>0</v>
      </c>
      <c r="S615" s="55">
        <f>SD!AB614</f>
        <v>0</v>
      </c>
      <c r="T615" s="51">
        <f t="shared" si="18"/>
        <v>0</v>
      </c>
      <c r="U615" s="51">
        <f t="shared" si="19"/>
        <v>0</v>
      </c>
    </row>
    <row r="616" spans="1:21" customFormat="1">
      <c r="A616" s="51">
        <f>SD!C615</f>
        <v>0</v>
      </c>
      <c r="B616" s="46">
        <f>SD!A615</f>
        <v>0</v>
      </c>
      <c r="C616" s="46">
        <f>SD!B615</f>
        <v>0</v>
      </c>
      <c r="D616" s="46">
        <f>SD!C615</f>
        <v>0</v>
      </c>
      <c r="E616" s="42">
        <f>SD!D615</f>
        <v>0</v>
      </c>
      <c r="F616" s="43">
        <f>SD!E615</f>
        <v>0</v>
      </c>
      <c r="G616" s="43">
        <f>SD!F615</f>
        <v>0</v>
      </c>
      <c r="H616" s="43">
        <f>SD!G615</f>
        <v>0</v>
      </c>
      <c r="I616" s="43">
        <f>SD!H615</f>
        <v>0</v>
      </c>
      <c r="J616" s="43">
        <f>SD!I615</f>
        <v>0</v>
      </c>
      <c r="K616" s="43">
        <f>SD!O615</f>
        <v>0</v>
      </c>
      <c r="L616" s="52"/>
      <c r="M616" s="56"/>
      <c r="N616" s="54">
        <f>SD!R615</f>
        <v>0</v>
      </c>
      <c r="O616" s="55">
        <f>SD!S615</f>
        <v>0</v>
      </c>
      <c r="P616" s="44">
        <f>SD!T615</f>
        <v>0</v>
      </c>
      <c r="Q616" s="55">
        <f>SD!V615</f>
        <v>0</v>
      </c>
      <c r="R616" s="55">
        <f>SD!W615</f>
        <v>0</v>
      </c>
      <c r="S616" s="55">
        <f>SD!AB615</f>
        <v>0</v>
      </c>
      <c r="T616" s="51">
        <f t="shared" si="18"/>
        <v>0</v>
      </c>
      <c r="U616" s="51">
        <f t="shared" si="19"/>
        <v>0</v>
      </c>
    </row>
    <row r="617" spans="1:21" customFormat="1">
      <c r="A617" s="51">
        <f>SD!C616</f>
        <v>0</v>
      </c>
      <c r="B617" s="46">
        <f>SD!A616</f>
        <v>0</v>
      </c>
      <c r="C617" s="46">
        <f>SD!B616</f>
        <v>0</v>
      </c>
      <c r="D617" s="46">
        <f>SD!C616</f>
        <v>0</v>
      </c>
      <c r="E617" s="42">
        <f>SD!D616</f>
        <v>0</v>
      </c>
      <c r="F617" s="43">
        <f>SD!E616</f>
        <v>0</v>
      </c>
      <c r="G617" s="43">
        <f>SD!F616</f>
        <v>0</v>
      </c>
      <c r="H617" s="43">
        <f>SD!G616</f>
        <v>0</v>
      </c>
      <c r="I617" s="43">
        <f>SD!H616</f>
        <v>0</v>
      </c>
      <c r="J617" s="43">
        <f>SD!I616</f>
        <v>0</v>
      </c>
      <c r="K617" s="43">
        <f>SD!O616</f>
        <v>0</v>
      </c>
      <c r="L617" s="52"/>
      <c r="M617" s="56"/>
      <c r="N617" s="54">
        <f>SD!R616</f>
        <v>0</v>
      </c>
      <c r="O617" s="55">
        <f>SD!S616</f>
        <v>0</v>
      </c>
      <c r="P617" s="44">
        <f>SD!T616</f>
        <v>0</v>
      </c>
      <c r="Q617" s="55">
        <f>SD!V616</f>
        <v>0</v>
      </c>
      <c r="R617" s="55">
        <f>SD!W616</f>
        <v>0</v>
      </c>
      <c r="S617" s="55">
        <f>SD!AB616</f>
        <v>0</v>
      </c>
      <c r="T617" s="51">
        <f t="shared" si="18"/>
        <v>0</v>
      </c>
      <c r="U617" s="51">
        <f t="shared" si="19"/>
        <v>0</v>
      </c>
    </row>
    <row r="618" spans="1:21" customFormat="1">
      <c r="A618" s="51">
        <f>SD!C617</f>
        <v>0</v>
      </c>
      <c r="B618" s="46">
        <f>SD!A617</f>
        <v>0</v>
      </c>
      <c r="C618" s="46">
        <f>SD!B617</f>
        <v>0</v>
      </c>
      <c r="D618" s="46">
        <f>SD!C617</f>
        <v>0</v>
      </c>
      <c r="E618" s="42">
        <f>SD!D617</f>
        <v>0</v>
      </c>
      <c r="F618" s="43">
        <f>SD!E617</f>
        <v>0</v>
      </c>
      <c r="G618" s="43">
        <f>SD!F617</f>
        <v>0</v>
      </c>
      <c r="H618" s="43">
        <f>SD!G617</f>
        <v>0</v>
      </c>
      <c r="I618" s="43">
        <f>SD!H617</f>
        <v>0</v>
      </c>
      <c r="J618" s="43">
        <f>SD!I617</f>
        <v>0</v>
      </c>
      <c r="K618" s="43">
        <f>SD!O617</f>
        <v>0</v>
      </c>
      <c r="L618" s="52"/>
      <c r="M618" s="56"/>
      <c r="N618" s="54">
        <f>SD!R617</f>
        <v>0</v>
      </c>
      <c r="O618" s="55">
        <f>SD!S617</f>
        <v>0</v>
      </c>
      <c r="P618" s="44">
        <f>SD!T617</f>
        <v>0</v>
      </c>
      <c r="Q618" s="55">
        <f>SD!V617</f>
        <v>0</v>
      </c>
      <c r="R618" s="55">
        <f>SD!W617</f>
        <v>0</v>
      </c>
      <c r="S618" s="55">
        <f>SD!AB617</f>
        <v>0</v>
      </c>
      <c r="T618" s="51">
        <f t="shared" si="18"/>
        <v>0</v>
      </c>
      <c r="U618" s="51">
        <f t="shared" si="19"/>
        <v>0</v>
      </c>
    </row>
    <row r="619" spans="1:21" customFormat="1">
      <c r="A619" s="51">
        <f>SD!C618</f>
        <v>0</v>
      </c>
      <c r="B619" s="46">
        <f>SD!A618</f>
        <v>0</v>
      </c>
      <c r="C619" s="46">
        <f>SD!B618</f>
        <v>0</v>
      </c>
      <c r="D619" s="46">
        <f>SD!C618</f>
        <v>0</v>
      </c>
      <c r="E619" s="42">
        <f>SD!D618</f>
        <v>0</v>
      </c>
      <c r="F619" s="43">
        <f>SD!E618</f>
        <v>0</v>
      </c>
      <c r="G619" s="43">
        <f>SD!F618</f>
        <v>0</v>
      </c>
      <c r="H619" s="43">
        <f>SD!G618</f>
        <v>0</v>
      </c>
      <c r="I619" s="43">
        <f>SD!H618</f>
        <v>0</v>
      </c>
      <c r="J619" s="43">
        <f>SD!I618</f>
        <v>0</v>
      </c>
      <c r="K619" s="43">
        <f>SD!O618</f>
        <v>0</v>
      </c>
      <c r="L619" s="52"/>
      <c r="M619" s="56"/>
      <c r="N619" s="54">
        <f>SD!R618</f>
        <v>0</v>
      </c>
      <c r="O619" s="55">
        <f>SD!S618</f>
        <v>0</v>
      </c>
      <c r="P619" s="44">
        <f>SD!T618</f>
        <v>0</v>
      </c>
      <c r="Q619" s="55">
        <f>SD!V618</f>
        <v>0</v>
      </c>
      <c r="R619" s="55">
        <f>SD!W618</f>
        <v>0</v>
      </c>
      <c r="S619" s="55">
        <f>SD!AB618</f>
        <v>0</v>
      </c>
      <c r="T619" s="51">
        <f t="shared" si="18"/>
        <v>0</v>
      </c>
      <c r="U619" s="51">
        <f t="shared" si="19"/>
        <v>0</v>
      </c>
    </row>
    <row r="620" spans="1:21" customFormat="1">
      <c r="A620" s="51">
        <f>SD!C619</f>
        <v>0</v>
      </c>
      <c r="B620" s="46">
        <f>SD!A619</f>
        <v>0</v>
      </c>
      <c r="C620" s="46">
        <f>SD!B619</f>
        <v>0</v>
      </c>
      <c r="D620" s="46">
        <f>SD!C619</f>
        <v>0</v>
      </c>
      <c r="E620" s="42">
        <f>SD!D619</f>
        <v>0</v>
      </c>
      <c r="F620" s="43">
        <f>SD!E619</f>
        <v>0</v>
      </c>
      <c r="G620" s="43">
        <f>SD!F619</f>
        <v>0</v>
      </c>
      <c r="H620" s="43">
        <f>SD!G619</f>
        <v>0</v>
      </c>
      <c r="I620" s="43">
        <f>SD!H619</f>
        <v>0</v>
      </c>
      <c r="J620" s="43">
        <f>SD!I619</f>
        <v>0</v>
      </c>
      <c r="K620" s="43">
        <f>SD!O619</f>
        <v>0</v>
      </c>
      <c r="L620" s="52"/>
      <c r="M620" s="56"/>
      <c r="N620" s="54">
        <f>SD!R619</f>
        <v>0</v>
      </c>
      <c r="O620" s="55">
        <f>SD!S619</f>
        <v>0</v>
      </c>
      <c r="P620" s="44">
        <f>SD!T619</f>
        <v>0</v>
      </c>
      <c r="Q620" s="55">
        <f>SD!V619</f>
        <v>0</v>
      </c>
      <c r="R620" s="55">
        <f>SD!W619</f>
        <v>0</v>
      </c>
      <c r="S620" s="55">
        <f>SD!AB619</f>
        <v>0</v>
      </c>
      <c r="T620" s="51">
        <f t="shared" si="18"/>
        <v>0</v>
      </c>
      <c r="U620" s="51">
        <f t="shared" si="19"/>
        <v>0</v>
      </c>
    </row>
    <row r="621" spans="1:21" customFormat="1">
      <c r="A621" s="51">
        <f>SD!C620</f>
        <v>0</v>
      </c>
      <c r="B621" s="46">
        <f>SD!A620</f>
        <v>0</v>
      </c>
      <c r="C621" s="46">
        <f>SD!B620</f>
        <v>0</v>
      </c>
      <c r="D621" s="46">
        <f>SD!C620</f>
        <v>0</v>
      </c>
      <c r="E621" s="42">
        <f>SD!D620</f>
        <v>0</v>
      </c>
      <c r="F621" s="43">
        <f>SD!E620</f>
        <v>0</v>
      </c>
      <c r="G621" s="43">
        <f>SD!F620</f>
        <v>0</v>
      </c>
      <c r="H621" s="43">
        <f>SD!G620</f>
        <v>0</v>
      </c>
      <c r="I621" s="43">
        <f>SD!H620</f>
        <v>0</v>
      </c>
      <c r="J621" s="43">
        <f>SD!I620</f>
        <v>0</v>
      </c>
      <c r="K621" s="43">
        <f>SD!O620</f>
        <v>0</v>
      </c>
      <c r="L621" s="52"/>
      <c r="M621" s="56"/>
      <c r="N621" s="54">
        <f>SD!R620</f>
        <v>0</v>
      </c>
      <c r="O621" s="55">
        <f>SD!S620</f>
        <v>0</v>
      </c>
      <c r="P621" s="44">
        <f>SD!T620</f>
        <v>0</v>
      </c>
      <c r="Q621" s="55">
        <f>SD!V620</f>
        <v>0</v>
      </c>
      <c r="R621" s="55">
        <f>SD!W620</f>
        <v>0</v>
      </c>
      <c r="S621" s="55">
        <f>SD!AB620</f>
        <v>0</v>
      </c>
      <c r="T621" s="51">
        <f t="shared" si="18"/>
        <v>0</v>
      </c>
      <c r="U621" s="51">
        <f t="shared" si="19"/>
        <v>0</v>
      </c>
    </row>
    <row r="622" spans="1:21" customFormat="1">
      <c r="A622" s="51">
        <f>SD!C621</f>
        <v>0</v>
      </c>
      <c r="B622" s="46">
        <f>SD!A621</f>
        <v>0</v>
      </c>
      <c r="C622" s="46">
        <f>SD!B621</f>
        <v>0</v>
      </c>
      <c r="D622" s="46">
        <f>SD!C621</f>
        <v>0</v>
      </c>
      <c r="E622" s="42">
        <f>SD!D621</f>
        <v>0</v>
      </c>
      <c r="F622" s="43">
        <f>SD!E621</f>
        <v>0</v>
      </c>
      <c r="G622" s="43">
        <f>SD!F621</f>
        <v>0</v>
      </c>
      <c r="H622" s="43">
        <f>SD!G621</f>
        <v>0</v>
      </c>
      <c r="I622" s="43">
        <f>SD!H621</f>
        <v>0</v>
      </c>
      <c r="J622" s="43">
        <f>SD!I621</f>
        <v>0</v>
      </c>
      <c r="K622" s="43">
        <f>SD!O621</f>
        <v>0</v>
      </c>
      <c r="L622" s="52"/>
      <c r="M622" s="56"/>
      <c r="N622" s="54">
        <f>SD!R621</f>
        <v>0</v>
      </c>
      <c r="O622" s="55">
        <f>SD!S621</f>
        <v>0</v>
      </c>
      <c r="P622" s="44">
        <f>SD!T621</f>
        <v>0</v>
      </c>
      <c r="Q622" s="55">
        <f>SD!V621</f>
        <v>0</v>
      </c>
      <c r="R622" s="55">
        <f>SD!W621</f>
        <v>0</v>
      </c>
      <c r="S622" s="55">
        <f>SD!AB621</f>
        <v>0</v>
      </c>
      <c r="T622" s="51">
        <f t="shared" si="18"/>
        <v>0</v>
      </c>
      <c r="U622" s="51">
        <f t="shared" si="19"/>
        <v>0</v>
      </c>
    </row>
    <row r="623" spans="1:21" customFormat="1">
      <c r="A623" s="51">
        <f>SD!C622</f>
        <v>0</v>
      </c>
      <c r="B623" s="46">
        <f>SD!A622</f>
        <v>0</v>
      </c>
      <c r="C623" s="46">
        <f>SD!B622</f>
        <v>0</v>
      </c>
      <c r="D623" s="46">
        <f>SD!C622</f>
        <v>0</v>
      </c>
      <c r="E623" s="42">
        <f>SD!D622</f>
        <v>0</v>
      </c>
      <c r="F623" s="43">
        <f>SD!E622</f>
        <v>0</v>
      </c>
      <c r="G623" s="43">
        <f>SD!F622</f>
        <v>0</v>
      </c>
      <c r="H623" s="43">
        <f>SD!G622</f>
        <v>0</v>
      </c>
      <c r="I623" s="43">
        <f>SD!H622</f>
        <v>0</v>
      </c>
      <c r="J623" s="43">
        <f>SD!I622</f>
        <v>0</v>
      </c>
      <c r="K623" s="43">
        <f>SD!O622</f>
        <v>0</v>
      </c>
      <c r="L623" s="52"/>
      <c r="M623" s="56"/>
      <c r="N623" s="54">
        <f>SD!R622</f>
        <v>0</v>
      </c>
      <c r="O623" s="55">
        <f>SD!S622</f>
        <v>0</v>
      </c>
      <c r="P623" s="44">
        <f>SD!T622</f>
        <v>0</v>
      </c>
      <c r="Q623" s="55">
        <f>SD!V622</f>
        <v>0</v>
      </c>
      <c r="R623" s="55">
        <f>SD!W622</f>
        <v>0</v>
      </c>
      <c r="S623" s="55">
        <f>SD!AB622</f>
        <v>0</v>
      </c>
      <c r="T623" s="51">
        <f t="shared" si="18"/>
        <v>0</v>
      </c>
      <c r="U623" s="51">
        <f t="shared" si="19"/>
        <v>0</v>
      </c>
    </row>
    <row r="624" spans="1:21" customFormat="1">
      <c r="A624" s="51">
        <f>SD!C623</f>
        <v>0</v>
      </c>
      <c r="B624" s="46">
        <f>SD!A623</f>
        <v>0</v>
      </c>
      <c r="C624" s="46">
        <f>SD!B623</f>
        <v>0</v>
      </c>
      <c r="D624" s="46">
        <f>SD!C623</f>
        <v>0</v>
      </c>
      <c r="E624" s="42">
        <f>SD!D623</f>
        <v>0</v>
      </c>
      <c r="F624" s="43">
        <f>SD!E623</f>
        <v>0</v>
      </c>
      <c r="G624" s="43">
        <f>SD!F623</f>
        <v>0</v>
      </c>
      <c r="H624" s="43">
        <f>SD!G623</f>
        <v>0</v>
      </c>
      <c r="I624" s="43">
        <f>SD!H623</f>
        <v>0</v>
      </c>
      <c r="J624" s="43">
        <f>SD!I623</f>
        <v>0</v>
      </c>
      <c r="K624" s="43">
        <f>SD!O623</f>
        <v>0</v>
      </c>
      <c r="L624" s="52"/>
      <c r="M624" s="56"/>
      <c r="N624" s="54">
        <f>SD!R623</f>
        <v>0</v>
      </c>
      <c r="O624" s="55">
        <f>SD!S623</f>
        <v>0</v>
      </c>
      <c r="P624" s="44">
        <f>SD!T623</f>
        <v>0</v>
      </c>
      <c r="Q624" s="55">
        <f>SD!V623</f>
        <v>0</v>
      </c>
      <c r="R624" s="55">
        <f>SD!W623</f>
        <v>0</v>
      </c>
      <c r="S624" s="55">
        <f>SD!AB623</f>
        <v>0</v>
      </c>
      <c r="T624" s="51">
        <f t="shared" si="18"/>
        <v>0</v>
      </c>
      <c r="U624" s="51">
        <f t="shared" si="19"/>
        <v>0</v>
      </c>
    </row>
    <row r="625" spans="1:21" customFormat="1">
      <c r="A625" s="51">
        <f>SD!C624</f>
        <v>0</v>
      </c>
      <c r="B625" s="46">
        <f>SD!A624</f>
        <v>0</v>
      </c>
      <c r="C625" s="46">
        <f>SD!B624</f>
        <v>0</v>
      </c>
      <c r="D625" s="46">
        <f>SD!C624</f>
        <v>0</v>
      </c>
      <c r="E625" s="42">
        <f>SD!D624</f>
        <v>0</v>
      </c>
      <c r="F625" s="43">
        <f>SD!E624</f>
        <v>0</v>
      </c>
      <c r="G625" s="43">
        <f>SD!F624</f>
        <v>0</v>
      </c>
      <c r="H625" s="43">
        <f>SD!G624</f>
        <v>0</v>
      </c>
      <c r="I625" s="43">
        <f>SD!H624</f>
        <v>0</v>
      </c>
      <c r="J625" s="43">
        <f>SD!I624</f>
        <v>0</v>
      </c>
      <c r="K625" s="43">
        <f>SD!O624</f>
        <v>0</v>
      </c>
      <c r="L625" s="52"/>
      <c r="M625" s="56"/>
      <c r="N625" s="54">
        <f>SD!R624</f>
        <v>0</v>
      </c>
      <c r="O625" s="55">
        <f>SD!S624</f>
        <v>0</v>
      </c>
      <c r="P625" s="44">
        <f>SD!T624</f>
        <v>0</v>
      </c>
      <c r="Q625" s="55">
        <f>SD!V624</f>
        <v>0</v>
      </c>
      <c r="R625" s="55">
        <f>SD!W624</f>
        <v>0</v>
      </c>
      <c r="S625" s="55">
        <f>SD!AB624</f>
        <v>0</v>
      </c>
      <c r="T625" s="51">
        <f t="shared" si="18"/>
        <v>0</v>
      </c>
      <c r="U625" s="51">
        <f t="shared" si="19"/>
        <v>0</v>
      </c>
    </row>
    <row r="626" spans="1:21" customFormat="1">
      <c r="A626" s="51">
        <f>SD!C625</f>
        <v>0</v>
      </c>
      <c r="B626" s="46">
        <f>SD!A625</f>
        <v>0</v>
      </c>
      <c r="C626" s="46">
        <f>SD!B625</f>
        <v>0</v>
      </c>
      <c r="D626" s="46">
        <f>SD!C625</f>
        <v>0</v>
      </c>
      <c r="E626" s="42">
        <f>SD!D625</f>
        <v>0</v>
      </c>
      <c r="F626" s="43">
        <f>SD!E625</f>
        <v>0</v>
      </c>
      <c r="G626" s="43">
        <f>SD!F625</f>
        <v>0</v>
      </c>
      <c r="H626" s="43">
        <f>SD!G625</f>
        <v>0</v>
      </c>
      <c r="I626" s="43">
        <f>SD!H625</f>
        <v>0</v>
      </c>
      <c r="J626" s="43">
        <f>SD!I625</f>
        <v>0</v>
      </c>
      <c r="K626" s="43">
        <f>SD!O625</f>
        <v>0</v>
      </c>
      <c r="L626" s="52"/>
      <c r="M626" s="56"/>
      <c r="N626" s="54">
        <f>SD!R625</f>
        <v>0</v>
      </c>
      <c r="O626" s="55">
        <f>SD!S625</f>
        <v>0</v>
      </c>
      <c r="P626" s="44">
        <f>SD!T625</f>
        <v>0</v>
      </c>
      <c r="Q626" s="55">
        <f>SD!V625</f>
        <v>0</v>
      </c>
      <c r="R626" s="55">
        <f>SD!W625</f>
        <v>0</v>
      </c>
      <c r="S626" s="55">
        <f>SD!AB625</f>
        <v>0</v>
      </c>
      <c r="T626" s="51">
        <f t="shared" si="18"/>
        <v>0</v>
      </c>
      <c r="U626" s="51">
        <f t="shared" si="19"/>
        <v>0</v>
      </c>
    </row>
    <row r="627" spans="1:21" customFormat="1">
      <c r="A627" s="51">
        <f>SD!C626</f>
        <v>0</v>
      </c>
      <c r="B627" s="46">
        <f>SD!A626</f>
        <v>0</v>
      </c>
      <c r="C627" s="46">
        <f>SD!B626</f>
        <v>0</v>
      </c>
      <c r="D627" s="46">
        <f>SD!C626</f>
        <v>0</v>
      </c>
      <c r="E627" s="42">
        <f>SD!D626</f>
        <v>0</v>
      </c>
      <c r="F627" s="43">
        <f>SD!E626</f>
        <v>0</v>
      </c>
      <c r="G627" s="43">
        <f>SD!F626</f>
        <v>0</v>
      </c>
      <c r="H627" s="43">
        <f>SD!G626</f>
        <v>0</v>
      </c>
      <c r="I627" s="43">
        <f>SD!H626</f>
        <v>0</v>
      </c>
      <c r="J627" s="43">
        <f>SD!I626</f>
        <v>0</v>
      </c>
      <c r="K627" s="43">
        <f>SD!O626</f>
        <v>0</v>
      </c>
      <c r="L627" s="52"/>
      <c r="M627" s="56"/>
      <c r="N627" s="54">
        <f>SD!R626</f>
        <v>0</v>
      </c>
      <c r="O627" s="55">
        <f>SD!S626</f>
        <v>0</v>
      </c>
      <c r="P627" s="44">
        <f>SD!T626</f>
        <v>0</v>
      </c>
      <c r="Q627" s="55">
        <f>SD!V626</f>
        <v>0</v>
      </c>
      <c r="R627" s="55">
        <f>SD!W626</f>
        <v>0</v>
      </c>
      <c r="S627" s="55">
        <f>SD!AB626</f>
        <v>0</v>
      </c>
      <c r="T627" s="51">
        <f t="shared" si="18"/>
        <v>0</v>
      </c>
      <c r="U627" s="51">
        <f t="shared" si="19"/>
        <v>0</v>
      </c>
    </row>
    <row r="628" spans="1:21" customFormat="1">
      <c r="A628" s="51">
        <f>SD!C627</f>
        <v>0</v>
      </c>
      <c r="B628" s="46">
        <f>SD!A627</f>
        <v>0</v>
      </c>
      <c r="C628" s="46">
        <f>SD!B627</f>
        <v>0</v>
      </c>
      <c r="D628" s="46">
        <f>SD!C627</f>
        <v>0</v>
      </c>
      <c r="E628" s="42">
        <f>SD!D627</f>
        <v>0</v>
      </c>
      <c r="F628" s="43">
        <f>SD!E627</f>
        <v>0</v>
      </c>
      <c r="G628" s="43">
        <f>SD!F627</f>
        <v>0</v>
      </c>
      <c r="H628" s="43">
        <f>SD!G627</f>
        <v>0</v>
      </c>
      <c r="I628" s="43">
        <f>SD!H627</f>
        <v>0</v>
      </c>
      <c r="J628" s="43">
        <f>SD!I627</f>
        <v>0</v>
      </c>
      <c r="K628" s="43">
        <f>SD!O627</f>
        <v>0</v>
      </c>
      <c r="L628" s="52"/>
      <c r="M628" s="56"/>
      <c r="N628" s="54">
        <f>SD!R627</f>
        <v>0</v>
      </c>
      <c r="O628" s="55">
        <f>SD!S627</f>
        <v>0</v>
      </c>
      <c r="P628" s="44">
        <f>SD!T627</f>
        <v>0</v>
      </c>
      <c r="Q628" s="55">
        <f>SD!V627</f>
        <v>0</v>
      </c>
      <c r="R628" s="55">
        <f>SD!W627</f>
        <v>0</v>
      </c>
      <c r="S628" s="55">
        <f>SD!AB627</f>
        <v>0</v>
      </c>
      <c r="T628" s="51">
        <f t="shared" si="18"/>
        <v>0</v>
      </c>
      <c r="U628" s="51">
        <f t="shared" si="19"/>
        <v>0</v>
      </c>
    </row>
    <row r="629" spans="1:21" customFormat="1">
      <c r="A629" s="51">
        <f>SD!C628</f>
        <v>0</v>
      </c>
      <c r="B629" s="46">
        <f>SD!A628</f>
        <v>0</v>
      </c>
      <c r="C629" s="46">
        <f>SD!B628</f>
        <v>0</v>
      </c>
      <c r="D629" s="46">
        <f>SD!C628</f>
        <v>0</v>
      </c>
      <c r="E629" s="42">
        <f>SD!D628</f>
        <v>0</v>
      </c>
      <c r="F629" s="43">
        <f>SD!E628</f>
        <v>0</v>
      </c>
      <c r="G629" s="43">
        <f>SD!F628</f>
        <v>0</v>
      </c>
      <c r="H629" s="43">
        <f>SD!G628</f>
        <v>0</v>
      </c>
      <c r="I629" s="43">
        <f>SD!H628</f>
        <v>0</v>
      </c>
      <c r="J629" s="43">
        <f>SD!I628</f>
        <v>0</v>
      </c>
      <c r="K629" s="43">
        <f>SD!O628</f>
        <v>0</v>
      </c>
      <c r="L629" s="52"/>
      <c r="M629" s="56"/>
      <c r="N629" s="54">
        <f>SD!R628</f>
        <v>0</v>
      </c>
      <c r="O629" s="55">
        <f>SD!S628</f>
        <v>0</v>
      </c>
      <c r="P629" s="44">
        <f>SD!T628</f>
        <v>0</v>
      </c>
      <c r="Q629" s="55">
        <f>SD!V628</f>
        <v>0</v>
      </c>
      <c r="R629" s="55">
        <f>SD!W628</f>
        <v>0</v>
      </c>
      <c r="S629" s="55">
        <f>SD!AB628</f>
        <v>0</v>
      </c>
      <c r="T629" s="51">
        <f t="shared" si="18"/>
        <v>0</v>
      </c>
      <c r="U629" s="51">
        <f t="shared" si="19"/>
        <v>0</v>
      </c>
    </row>
    <row r="630" spans="1:21" customFormat="1">
      <c r="A630" s="51">
        <f>SD!C629</f>
        <v>0</v>
      </c>
      <c r="B630" s="46">
        <f>SD!A629</f>
        <v>0</v>
      </c>
      <c r="C630" s="46">
        <f>SD!B629</f>
        <v>0</v>
      </c>
      <c r="D630" s="46">
        <f>SD!C629</f>
        <v>0</v>
      </c>
      <c r="E630" s="42">
        <f>SD!D629</f>
        <v>0</v>
      </c>
      <c r="F630" s="43">
        <f>SD!E629</f>
        <v>0</v>
      </c>
      <c r="G630" s="43">
        <f>SD!F629</f>
        <v>0</v>
      </c>
      <c r="H630" s="43">
        <f>SD!G629</f>
        <v>0</v>
      </c>
      <c r="I630" s="43">
        <f>SD!H629</f>
        <v>0</v>
      </c>
      <c r="J630" s="43">
        <f>SD!I629</f>
        <v>0</v>
      </c>
      <c r="K630" s="43">
        <f>SD!O629</f>
        <v>0</v>
      </c>
      <c r="L630" s="52"/>
      <c r="M630" s="56"/>
      <c r="N630" s="54">
        <f>SD!R629</f>
        <v>0</v>
      </c>
      <c r="O630" s="55">
        <f>SD!S629</f>
        <v>0</v>
      </c>
      <c r="P630" s="44">
        <f>SD!T629</f>
        <v>0</v>
      </c>
      <c r="Q630" s="55">
        <f>SD!V629</f>
        <v>0</v>
      </c>
      <c r="R630" s="55">
        <f>SD!W629</f>
        <v>0</v>
      </c>
      <c r="S630" s="55">
        <f>SD!AB629</f>
        <v>0</v>
      </c>
      <c r="T630" s="51">
        <f t="shared" si="18"/>
        <v>0</v>
      </c>
      <c r="U630" s="51">
        <f t="shared" si="19"/>
        <v>0</v>
      </c>
    </row>
    <row r="631" spans="1:21" customFormat="1">
      <c r="A631" s="51">
        <f>SD!C630</f>
        <v>0</v>
      </c>
      <c r="B631" s="46">
        <f>SD!A630</f>
        <v>0</v>
      </c>
      <c r="C631" s="46">
        <f>SD!B630</f>
        <v>0</v>
      </c>
      <c r="D631" s="46">
        <f>SD!C630</f>
        <v>0</v>
      </c>
      <c r="E631" s="42">
        <f>SD!D630</f>
        <v>0</v>
      </c>
      <c r="F631" s="43">
        <f>SD!E630</f>
        <v>0</v>
      </c>
      <c r="G631" s="43">
        <f>SD!F630</f>
        <v>0</v>
      </c>
      <c r="H631" s="43">
        <f>SD!G630</f>
        <v>0</v>
      </c>
      <c r="I631" s="43">
        <f>SD!H630</f>
        <v>0</v>
      </c>
      <c r="J631" s="43">
        <f>SD!I630</f>
        <v>0</v>
      </c>
      <c r="K631" s="43">
        <f>SD!O630</f>
        <v>0</v>
      </c>
      <c r="L631" s="52"/>
      <c r="M631" s="56"/>
      <c r="N631" s="54">
        <f>SD!R630</f>
        <v>0</v>
      </c>
      <c r="O631" s="55">
        <f>SD!S630</f>
        <v>0</v>
      </c>
      <c r="P631" s="44">
        <f>SD!T630</f>
        <v>0</v>
      </c>
      <c r="Q631" s="55">
        <f>SD!V630</f>
        <v>0</v>
      </c>
      <c r="R631" s="55">
        <f>SD!W630</f>
        <v>0</v>
      </c>
      <c r="S631" s="55">
        <f>SD!AB630</f>
        <v>0</v>
      </c>
      <c r="T631" s="51">
        <f t="shared" si="18"/>
        <v>0</v>
      </c>
      <c r="U631" s="51">
        <f t="shared" si="19"/>
        <v>0</v>
      </c>
    </row>
    <row r="632" spans="1:21" customFormat="1">
      <c r="A632" s="51">
        <f>SD!C631</f>
        <v>0</v>
      </c>
      <c r="B632" s="46">
        <f>SD!A631</f>
        <v>0</v>
      </c>
      <c r="C632" s="46">
        <f>SD!B631</f>
        <v>0</v>
      </c>
      <c r="D632" s="46">
        <f>SD!C631</f>
        <v>0</v>
      </c>
      <c r="E632" s="42">
        <f>SD!D631</f>
        <v>0</v>
      </c>
      <c r="F632" s="43">
        <f>SD!E631</f>
        <v>0</v>
      </c>
      <c r="G632" s="43">
        <f>SD!F631</f>
        <v>0</v>
      </c>
      <c r="H632" s="43">
        <f>SD!G631</f>
        <v>0</v>
      </c>
      <c r="I632" s="43">
        <f>SD!H631</f>
        <v>0</v>
      </c>
      <c r="J632" s="43">
        <f>SD!I631</f>
        <v>0</v>
      </c>
      <c r="K632" s="43">
        <f>SD!O631</f>
        <v>0</v>
      </c>
      <c r="L632" s="52"/>
      <c r="M632" s="56"/>
      <c r="N632" s="54">
        <f>SD!R631</f>
        <v>0</v>
      </c>
      <c r="O632" s="55">
        <f>SD!S631</f>
        <v>0</v>
      </c>
      <c r="P632" s="44">
        <f>SD!T631</f>
        <v>0</v>
      </c>
      <c r="Q632" s="55">
        <f>SD!V631</f>
        <v>0</v>
      </c>
      <c r="R632" s="55">
        <f>SD!W631</f>
        <v>0</v>
      </c>
      <c r="S632" s="55">
        <f>SD!AB631</f>
        <v>0</v>
      </c>
      <c r="T632" s="51">
        <f t="shared" si="18"/>
        <v>0</v>
      </c>
      <c r="U632" s="51">
        <f t="shared" si="19"/>
        <v>0</v>
      </c>
    </row>
    <row r="633" spans="1:21" customFormat="1">
      <c r="A633" s="51">
        <f>SD!C632</f>
        <v>0</v>
      </c>
      <c r="B633" s="46">
        <f>SD!A632</f>
        <v>0</v>
      </c>
      <c r="C633" s="46">
        <f>SD!B632</f>
        <v>0</v>
      </c>
      <c r="D633" s="46">
        <f>SD!C632</f>
        <v>0</v>
      </c>
      <c r="E633" s="42">
        <f>SD!D632</f>
        <v>0</v>
      </c>
      <c r="F633" s="43">
        <f>SD!E632</f>
        <v>0</v>
      </c>
      <c r="G633" s="43">
        <f>SD!F632</f>
        <v>0</v>
      </c>
      <c r="H633" s="43">
        <f>SD!G632</f>
        <v>0</v>
      </c>
      <c r="I633" s="43">
        <f>SD!H632</f>
        <v>0</v>
      </c>
      <c r="J633" s="43">
        <f>SD!I632</f>
        <v>0</v>
      </c>
      <c r="K633" s="43">
        <f>SD!O632</f>
        <v>0</v>
      </c>
      <c r="L633" s="52"/>
      <c r="M633" s="56"/>
      <c r="N633" s="54">
        <f>SD!R632</f>
        <v>0</v>
      </c>
      <c r="O633" s="55">
        <f>SD!S632</f>
        <v>0</v>
      </c>
      <c r="P633" s="44">
        <f>SD!T632</f>
        <v>0</v>
      </c>
      <c r="Q633" s="55">
        <f>SD!V632</f>
        <v>0</v>
      </c>
      <c r="R633" s="55">
        <f>SD!W632</f>
        <v>0</v>
      </c>
      <c r="S633" s="55">
        <f>SD!AB632</f>
        <v>0</v>
      </c>
      <c r="T633" s="51">
        <f t="shared" si="18"/>
        <v>0</v>
      </c>
      <c r="U633" s="51">
        <f t="shared" si="19"/>
        <v>0</v>
      </c>
    </row>
    <row r="634" spans="1:21" customFormat="1">
      <c r="A634" s="51">
        <f>SD!C633</f>
        <v>0</v>
      </c>
      <c r="B634" s="46">
        <f>SD!A633</f>
        <v>0</v>
      </c>
      <c r="C634" s="46">
        <f>SD!B633</f>
        <v>0</v>
      </c>
      <c r="D634" s="46">
        <f>SD!C633</f>
        <v>0</v>
      </c>
      <c r="E634" s="42">
        <f>SD!D633</f>
        <v>0</v>
      </c>
      <c r="F634" s="43">
        <f>SD!E633</f>
        <v>0</v>
      </c>
      <c r="G634" s="43">
        <f>SD!F633</f>
        <v>0</v>
      </c>
      <c r="H634" s="43">
        <f>SD!G633</f>
        <v>0</v>
      </c>
      <c r="I634" s="43">
        <f>SD!H633</f>
        <v>0</v>
      </c>
      <c r="J634" s="43">
        <f>SD!I633</f>
        <v>0</v>
      </c>
      <c r="K634" s="43">
        <f>SD!O633</f>
        <v>0</v>
      </c>
      <c r="L634" s="52"/>
      <c r="M634" s="56"/>
      <c r="N634" s="54">
        <f>SD!R633</f>
        <v>0</v>
      </c>
      <c r="O634" s="55">
        <f>SD!S633</f>
        <v>0</v>
      </c>
      <c r="P634" s="44">
        <f>SD!T633</f>
        <v>0</v>
      </c>
      <c r="Q634" s="55">
        <f>SD!V633</f>
        <v>0</v>
      </c>
      <c r="R634" s="55">
        <f>SD!W633</f>
        <v>0</v>
      </c>
      <c r="S634" s="55">
        <f>SD!AB633</f>
        <v>0</v>
      </c>
      <c r="T634" s="51">
        <f t="shared" si="18"/>
        <v>0</v>
      </c>
      <c r="U634" s="51">
        <f t="shared" si="19"/>
        <v>0</v>
      </c>
    </row>
    <row r="635" spans="1:21" customFormat="1">
      <c r="A635" s="51">
        <f>SD!C634</f>
        <v>0</v>
      </c>
      <c r="B635" s="46">
        <f>SD!A634</f>
        <v>0</v>
      </c>
      <c r="C635" s="46">
        <f>SD!B634</f>
        <v>0</v>
      </c>
      <c r="D635" s="46">
        <f>SD!C634</f>
        <v>0</v>
      </c>
      <c r="E635" s="42">
        <f>SD!D634</f>
        <v>0</v>
      </c>
      <c r="F635" s="43">
        <f>SD!E634</f>
        <v>0</v>
      </c>
      <c r="G635" s="43">
        <f>SD!F634</f>
        <v>0</v>
      </c>
      <c r="H635" s="43">
        <f>SD!G634</f>
        <v>0</v>
      </c>
      <c r="I635" s="43">
        <f>SD!H634</f>
        <v>0</v>
      </c>
      <c r="J635" s="43">
        <f>SD!I634</f>
        <v>0</v>
      </c>
      <c r="K635" s="43">
        <f>SD!O634</f>
        <v>0</v>
      </c>
      <c r="L635" s="52"/>
      <c r="M635" s="56"/>
      <c r="N635" s="54">
        <f>SD!R634</f>
        <v>0</v>
      </c>
      <c r="O635" s="55">
        <f>SD!S634</f>
        <v>0</v>
      </c>
      <c r="P635" s="44">
        <f>SD!T634</f>
        <v>0</v>
      </c>
      <c r="Q635" s="55">
        <f>SD!V634</f>
        <v>0</v>
      </c>
      <c r="R635" s="55">
        <f>SD!W634</f>
        <v>0</v>
      </c>
      <c r="S635" s="55">
        <f>SD!AB634</f>
        <v>0</v>
      </c>
      <c r="T635" s="51">
        <f t="shared" si="18"/>
        <v>0</v>
      </c>
      <c r="U635" s="51">
        <f t="shared" si="19"/>
        <v>0</v>
      </c>
    </row>
    <row r="636" spans="1:21" customFormat="1">
      <c r="A636" s="51">
        <f>SD!C635</f>
        <v>0</v>
      </c>
      <c r="B636" s="46">
        <f>SD!A635</f>
        <v>0</v>
      </c>
      <c r="C636" s="46">
        <f>SD!B635</f>
        <v>0</v>
      </c>
      <c r="D636" s="46">
        <f>SD!C635</f>
        <v>0</v>
      </c>
      <c r="E636" s="42">
        <f>SD!D635</f>
        <v>0</v>
      </c>
      <c r="F636" s="43">
        <f>SD!E635</f>
        <v>0</v>
      </c>
      <c r="G636" s="43">
        <f>SD!F635</f>
        <v>0</v>
      </c>
      <c r="H636" s="43">
        <f>SD!G635</f>
        <v>0</v>
      </c>
      <c r="I636" s="43">
        <f>SD!H635</f>
        <v>0</v>
      </c>
      <c r="J636" s="43">
        <f>SD!I635</f>
        <v>0</v>
      </c>
      <c r="K636" s="43">
        <f>SD!O635</f>
        <v>0</v>
      </c>
      <c r="L636" s="52"/>
      <c r="M636" s="56"/>
      <c r="N636" s="54">
        <f>SD!R635</f>
        <v>0</v>
      </c>
      <c r="O636" s="55">
        <f>SD!S635</f>
        <v>0</v>
      </c>
      <c r="P636" s="44">
        <f>SD!T635</f>
        <v>0</v>
      </c>
      <c r="Q636" s="55">
        <f>SD!V635</f>
        <v>0</v>
      </c>
      <c r="R636" s="55">
        <f>SD!W635</f>
        <v>0</v>
      </c>
      <c r="S636" s="55">
        <f>SD!AB635</f>
        <v>0</v>
      </c>
      <c r="T636" s="51">
        <f t="shared" si="18"/>
        <v>0</v>
      </c>
      <c r="U636" s="51">
        <f t="shared" si="19"/>
        <v>0</v>
      </c>
    </row>
    <row r="637" spans="1:21" customFormat="1">
      <c r="A637" s="51">
        <f>SD!C636</f>
        <v>0</v>
      </c>
      <c r="B637" s="46">
        <f>SD!A636</f>
        <v>0</v>
      </c>
      <c r="C637" s="46">
        <f>SD!B636</f>
        <v>0</v>
      </c>
      <c r="D637" s="46">
        <f>SD!C636</f>
        <v>0</v>
      </c>
      <c r="E637" s="42">
        <f>SD!D636</f>
        <v>0</v>
      </c>
      <c r="F637" s="43">
        <f>SD!E636</f>
        <v>0</v>
      </c>
      <c r="G637" s="43">
        <f>SD!F636</f>
        <v>0</v>
      </c>
      <c r="H637" s="43">
        <f>SD!G636</f>
        <v>0</v>
      </c>
      <c r="I637" s="43">
        <f>SD!H636</f>
        <v>0</v>
      </c>
      <c r="J637" s="43">
        <f>SD!I636</f>
        <v>0</v>
      </c>
      <c r="K637" s="43">
        <f>SD!O636</f>
        <v>0</v>
      </c>
      <c r="L637" s="52"/>
      <c r="M637" s="56"/>
      <c r="N637" s="54">
        <f>SD!R636</f>
        <v>0</v>
      </c>
      <c r="O637" s="55">
        <f>SD!S636</f>
        <v>0</v>
      </c>
      <c r="P637" s="44">
        <f>SD!T636</f>
        <v>0</v>
      </c>
      <c r="Q637" s="55">
        <f>SD!V636</f>
        <v>0</v>
      </c>
      <c r="R637" s="55">
        <f>SD!W636</f>
        <v>0</v>
      </c>
      <c r="S637" s="55">
        <f>SD!AB636</f>
        <v>0</v>
      </c>
      <c r="T637" s="51">
        <f t="shared" si="18"/>
        <v>0</v>
      </c>
      <c r="U637" s="51">
        <f t="shared" si="19"/>
        <v>0</v>
      </c>
    </row>
    <row r="638" spans="1:21" customFormat="1">
      <c r="A638" s="51">
        <f>SD!C637</f>
        <v>0</v>
      </c>
      <c r="B638" s="46">
        <f>SD!A637</f>
        <v>0</v>
      </c>
      <c r="C638" s="46">
        <f>SD!B637</f>
        <v>0</v>
      </c>
      <c r="D638" s="46">
        <f>SD!C637</f>
        <v>0</v>
      </c>
      <c r="E638" s="42">
        <f>SD!D637</f>
        <v>0</v>
      </c>
      <c r="F638" s="43">
        <f>SD!E637</f>
        <v>0</v>
      </c>
      <c r="G638" s="43">
        <f>SD!F637</f>
        <v>0</v>
      </c>
      <c r="H638" s="43">
        <f>SD!G637</f>
        <v>0</v>
      </c>
      <c r="I638" s="43">
        <f>SD!H637</f>
        <v>0</v>
      </c>
      <c r="J638" s="43">
        <f>SD!I637</f>
        <v>0</v>
      </c>
      <c r="K638" s="43">
        <f>SD!O637</f>
        <v>0</v>
      </c>
      <c r="L638" s="52"/>
      <c r="M638" s="56"/>
      <c r="N638" s="54">
        <f>SD!R637</f>
        <v>0</v>
      </c>
      <c r="O638" s="55">
        <f>SD!S637</f>
        <v>0</v>
      </c>
      <c r="P638" s="44">
        <f>SD!T637</f>
        <v>0</v>
      </c>
      <c r="Q638" s="55">
        <f>SD!V637</f>
        <v>0</v>
      </c>
      <c r="R638" s="55">
        <f>SD!W637</f>
        <v>0</v>
      </c>
      <c r="S638" s="55">
        <f>SD!AB637</f>
        <v>0</v>
      </c>
      <c r="T638" s="51">
        <f t="shared" si="18"/>
        <v>0</v>
      </c>
      <c r="U638" s="51">
        <f t="shared" si="19"/>
        <v>0</v>
      </c>
    </row>
    <row r="639" spans="1:21" customFormat="1">
      <c r="A639" s="51">
        <f>SD!C638</f>
        <v>0</v>
      </c>
      <c r="B639" s="46">
        <f>SD!A638</f>
        <v>0</v>
      </c>
      <c r="C639" s="46">
        <f>SD!B638</f>
        <v>0</v>
      </c>
      <c r="D639" s="46">
        <f>SD!C638</f>
        <v>0</v>
      </c>
      <c r="E639" s="42">
        <f>SD!D638</f>
        <v>0</v>
      </c>
      <c r="F639" s="43">
        <f>SD!E638</f>
        <v>0</v>
      </c>
      <c r="G639" s="43">
        <f>SD!F638</f>
        <v>0</v>
      </c>
      <c r="H639" s="43">
        <f>SD!G638</f>
        <v>0</v>
      </c>
      <c r="I639" s="43">
        <f>SD!H638</f>
        <v>0</v>
      </c>
      <c r="J639" s="43">
        <f>SD!I638</f>
        <v>0</v>
      </c>
      <c r="K639" s="43">
        <f>SD!O638</f>
        <v>0</v>
      </c>
      <c r="L639" s="52"/>
      <c r="M639" s="56"/>
      <c r="N639" s="54">
        <f>SD!R638</f>
        <v>0</v>
      </c>
      <c r="O639" s="55">
        <f>SD!S638</f>
        <v>0</v>
      </c>
      <c r="P639" s="44">
        <f>SD!T638</f>
        <v>0</v>
      </c>
      <c r="Q639" s="55">
        <f>SD!V638</f>
        <v>0</v>
      </c>
      <c r="R639" s="55">
        <f>SD!W638</f>
        <v>0</v>
      </c>
      <c r="S639" s="55">
        <f>SD!AB638</f>
        <v>0</v>
      </c>
      <c r="T639" s="51">
        <f t="shared" si="18"/>
        <v>0</v>
      </c>
      <c r="U639" s="51">
        <f t="shared" si="19"/>
        <v>0</v>
      </c>
    </row>
    <row r="640" spans="1:21" customFormat="1">
      <c r="A640" s="51">
        <f>SD!C639</f>
        <v>0</v>
      </c>
      <c r="B640" s="46">
        <f>SD!A639</f>
        <v>0</v>
      </c>
      <c r="C640" s="46">
        <f>SD!B639</f>
        <v>0</v>
      </c>
      <c r="D640" s="46">
        <f>SD!C639</f>
        <v>0</v>
      </c>
      <c r="E640" s="42">
        <f>SD!D639</f>
        <v>0</v>
      </c>
      <c r="F640" s="43">
        <f>SD!E639</f>
        <v>0</v>
      </c>
      <c r="G640" s="43">
        <f>SD!F639</f>
        <v>0</v>
      </c>
      <c r="H640" s="43">
        <f>SD!G639</f>
        <v>0</v>
      </c>
      <c r="I640" s="43">
        <f>SD!H639</f>
        <v>0</v>
      </c>
      <c r="J640" s="43">
        <f>SD!I639</f>
        <v>0</v>
      </c>
      <c r="K640" s="43">
        <f>SD!O639</f>
        <v>0</v>
      </c>
      <c r="L640" s="52"/>
      <c r="M640" s="56"/>
      <c r="N640" s="54">
        <f>SD!R639</f>
        <v>0</v>
      </c>
      <c r="O640" s="55">
        <f>SD!S639</f>
        <v>0</v>
      </c>
      <c r="P640" s="44">
        <f>SD!T639</f>
        <v>0</v>
      </c>
      <c r="Q640" s="55">
        <f>SD!V639</f>
        <v>0</v>
      </c>
      <c r="R640" s="55">
        <f>SD!W639</f>
        <v>0</v>
      </c>
      <c r="S640" s="55">
        <f>SD!AB639</f>
        <v>0</v>
      </c>
      <c r="T640" s="51">
        <f t="shared" si="18"/>
        <v>0</v>
      </c>
      <c r="U640" s="51">
        <f t="shared" si="19"/>
        <v>0</v>
      </c>
    </row>
    <row r="641" spans="1:21" customFormat="1">
      <c r="A641" s="51">
        <f>SD!C640</f>
        <v>0</v>
      </c>
      <c r="B641" s="46">
        <f>SD!A640</f>
        <v>0</v>
      </c>
      <c r="C641" s="46">
        <f>SD!B640</f>
        <v>0</v>
      </c>
      <c r="D641" s="46">
        <f>SD!C640</f>
        <v>0</v>
      </c>
      <c r="E641" s="42">
        <f>SD!D640</f>
        <v>0</v>
      </c>
      <c r="F641" s="43">
        <f>SD!E640</f>
        <v>0</v>
      </c>
      <c r="G641" s="43">
        <f>SD!F640</f>
        <v>0</v>
      </c>
      <c r="H641" s="43">
        <f>SD!G640</f>
        <v>0</v>
      </c>
      <c r="I641" s="43">
        <f>SD!H640</f>
        <v>0</v>
      </c>
      <c r="J641" s="43">
        <f>SD!I640</f>
        <v>0</v>
      </c>
      <c r="K641" s="43">
        <f>SD!O640</f>
        <v>0</v>
      </c>
      <c r="L641" s="52"/>
      <c r="M641" s="56"/>
      <c r="N641" s="54">
        <f>SD!R640</f>
        <v>0</v>
      </c>
      <c r="O641" s="55">
        <f>SD!S640</f>
        <v>0</v>
      </c>
      <c r="P641" s="44">
        <f>SD!T640</f>
        <v>0</v>
      </c>
      <c r="Q641" s="55">
        <f>SD!V640</f>
        <v>0</v>
      </c>
      <c r="R641" s="55">
        <f>SD!W640</f>
        <v>0</v>
      </c>
      <c r="S641" s="55">
        <f>SD!AB640</f>
        <v>0</v>
      </c>
      <c r="T641" s="51">
        <f t="shared" si="18"/>
        <v>0</v>
      </c>
      <c r="U641" s="51">
        <f t="shared" si="19"/>
        <v>0</v>
      </c>
    </row>
    <row r="642" spans="1:21" customFormat="1">
      <c r="A642" s="51">
        <f>SD!C641</f>
        <v>0</v>
      </c>
      <c r="B642" s="46">
        <f>SD!A641</f>
        <v>0</v>
      </c>
      <c r="C642" s="46">
        <f>SD!B641</f>
        <v>0</v>
      </c>
      <c r="D642" s="46">
        <f>SD!C641</f>
        <v>0</v>
      </c>
      <c r="E642" s="42">
        <f>SD!D641</f>
        <v>0</v>
      </c>
      <c r="F642" s="43">
        <f>SD!E641</f>
        <v>0</v>
      </c>
      <c r="G642" s="43">
        <f>SD!F641</f>
        <v>0</v>
      </c>
      <c r="H642" s="43">
        <f>SD!G641</f>
        <v>0</v>
      </c>
      <c r="I642" s="43">
        <f>SD!H641</f>
        <v>0</v>
      </c>
      <c r="J642" s="43">
        <f>SD!I641</f>
        <v>0</v>
      </c>
      <c r="K642" s="43">
        <f>SD!O641</f>
        <v>0</v>
      </c>
      <c r="L642" s="52"/>
      <c r="M642" s="56"/>
      <c r="N642" s="54">
        <f>SD!R641</f>
        <v>0</v>
      </c>
      <c r="O642" s="55">
        <f>SD!S641</f>
        <v>0</v>
      </c>
      <c r="P642" s="44">
        <f>SD!T641</f>
        <v>0</v>
      </c>
      <c r="Q642" s="55">
        <f>SD!V641</f>
        <v>0</v>
      </c>
      <c r="R642" s="55">
        <f>SD!W641</f>
        <v>0</v>
      </c>
      <c r="S642" s="55">
        <f>SD!AB641</f>
        <v>0</v>
      </c>
      <c r="T642" s="51">
        <f t="shared" si="18"/>
        <v>0</v>
      </c>
      <c r="U642" s="51">
        <f t="shared" si="19"/>
        <v>0</v>
      </c>
    </row>
    <row r="643" spans="1:21" customFormat="1">
      <c r="A643" s="51">
        <f>SD!C642</f>
        <v>0</v>
      </c>
      <c r="B643" s="46">
        <f>SD!A642</f>
        <v>0</v>
      </c>
      <c r="C643" s="46">
        <f>SD!B642</f>
        <v>0</v>
      </c>
      <c r="D643" s="46">
        <f>SD!C642</f>
        <v>0</v>
      </c>
      <c r="E643" s="42">
        <f>SD!D642</f>
        <v>0</v>
      </c>
      <c r="F643" s="43">
        <f>SD!E642</f>
        <v>0</v>
      </c>
      <c r="G643" s="43">
        <f>SD!F642</f>
        <v>0</v>
      </c>
      <c r="H643" s="43">
        <f>SD!G642</f>
        <v>0</v>
      </c>
      <c r="I643" s="43">
        <f>SD!H642</f>
        <v>0</v>
      </c>
      <c r="J643" s="43">
        <f>SD!I642</f>
        <v>0</v>
      </c>
      <c r="K643" s="43">
        <f>SD!O642</f>
        <v>0</v>
      </c>
      <c r="L643" s="52"/>
      <c r="M643" s="56"/>
      <c r="N643" s="54">
        <f>SD!R642</f>
        <v>0</v>
      </c>
      <c r="O643" s="55">
        <f>SD!S642</f>
        <v>0</v>
      </c>
      <c r="P643" s="44">
        <f>SD!T642</f>
        <v>0</v>
      </c>
      <c r="Q643" s="55">
        <f>SD!V642</f>
        <v>0</v>
      </c>
      <c r="R643" s="55">
        <f>SD!W642</f>
        <v>0</v>
      </c>
      <c r="S643" s="55">
        <f>SD!AB642</f>
        <v>0</v>
      </c>
      <c r="T643" s="51">
        <f t="shared" si="18"/>
        <v>0</v>
      </c>
      <c r="U643" s="51">
        <f t="shared" si="19"/>
        <v>0</v>
      </c>
    </row>
    <row r="644" spans="1:21" customFormat="1">
      <c r="A644" s="51">
        <f>SD!C643</f>
        <v>0</v>
      </c>
      <c r="B644" s="46">
        <f>SD!A643</f>
        <v>0</v>
      </c>
      <c r="C644" s="46">
        <f>SD!B643</f>
        <v>0</v>
      </c>
      <c r="D644" s="46">
        <f>SD!C643</f>
        <v>0</v>
      </c>
      <c r="E644" s="42">
        <f>SD!D643</f>
        <v>0</v>
      </c>
      <c r="F644" s="43">
        <f>SD!E643</f>
        <v>0</v>
      </c>
      <c r="G644" s="43">
        <f>SD!F643</f>
        <v>0</v>
      </c>
      <c r="H644" s="43">
        <f>SD!G643</f>
        <v>0</v>
      </c>
      <c r="I644" s="43">
        <f>SD!H643</f>
        <v>0</v>
      </c>
      <c r="J644" s="43">
        <f>SD!I643</f>
        <v>0</v>
      </c>
      <c r="K644" s="43">
        <f>SD!O643</f>
        <v>0</v>
      </c>
      <c r="L644" s="52"/>
      <c r="M644" s="56"/>
      <c r="N644" s="54">
        <f>SD!R643</f>
        <v>0</v>
      </c>
      <c r="O644" s="55">
        <f>SD!S643</f>
        <v>0</v>
      </c>
      <c r="P644" s="44">
        <f>SD!T643</f>
        <v>0</v>
      </c>
      <c r="Q644" s="55">
        <f>SD!V643</f>
        <v>0</v>
      </c>
      <c r="R644" s="55">
        <f>SD!W643</f>
        <v>0</v>
      </c>
      <c r="S644" s="55">
        <f>SD!AB643</f>
        <v>0</v>
      </c>
      <c r="T644" s="51">
        <f t="shared" ref="T644:T707" si="20">B644</f>
        <v>0</v>
      </c>
      <c r="U644" s="51">
        <f t="shared" ref="U644:U707" si="21">C644</f>
        <v>0</v>
      </c>
    </row>
    <row r="645" spans="1:21" customFormat="1">
      <c r="A645" s="51">
        <f>SD!C644</f>
        <v>0</v>
      </c>
      <c r="B645" s="46">
        <f>SD!A644</f>
        <v>0</v>
      </c>
      <c r="C645" s="46">
        <f>SD!B644</f>
        <v>0</v>
      </c>
      <c r="D645" s="46">
        <f>SD!C644</f>
        <v>0</v>
      </c>
      <c r="E645" s="42">
        <f>SD!D644</f>
        <v>0</v>
      </c>
      <c r="F645" s="43">
        <f>SD!E644</f>
        <v>0</v>
      </c>
      <c r="G645" s="43">
        <f>SD!F644</f>
        <v>0</v>
      </c>
      <c r="H645" s="43">
        <f>SD!G644</f>
        <v>0</v>
      </c>
      <c r="I645" s="43">
        <f>SD!H644</f>
        <v>0</v>
      </c>
      <c r="J645" s="43">
        <f>SD!I644</f>
        <v>0</v>
      </c>
      <c r="K645" s="43">
        <f>SD!O644</f>
        <v>0</v>
      </c>
      <c r="L645" s="52"/>
      <c r="M645" s="56"/>
      <c r="N645" s="54">
        <f>SD!R644</f>
        <v>0</v>
      </c>
      <c r="O645" s="55">
        <f>SD!S644</f>
        <v>0</v>
      </c>
      <c r="P645" s="44">
        <f>SD!T644</f>
        <v>0</v>
      </c>
      <c r="Q645" s="55">
        <f>SD!V644</f>
        <v>0</v>
      </c>
      <c r="R645" s="55">
        <f>SD!W644</f>
        <v>0</v>
      </c>
      <c r="S645" s="55">
        <f>SD!AB644</f>
        <v>0</v>
      </c>
      <c r="T645" s="51">
        <f t="shared" si="20"/>
        <v>0</v>
      </c>
      <c r="U645" s="51">
        <f t="shared" si="21"/>
        <v>0</v>
      </c>
    </row>
    <row r="646" spans="1:21" customFormat="1">
      <c r="A646" s="51">
        <f>SD!C645</f>
        <v>0</v>
      </c>
      <c r="B646" s="46">
        <f>SD!A645</f>
        <v>0</v>
      </c>
      <c r="C646" s="46">
        <f>SD!B645</f>
        <v>0</v>
      </c>
      <c r="D646" s="46">
        <f>SD!C645</f>
        <v>0</v>
      </c>
      <c r="E646" s="42">
        <f>SD!D645</f>
        <v>0</v>
      </c>
      <c r="F646" s="43">
        <f>SD!E645</f>
        <v>0</v>
      </c>
      <c r="G646" s="43">
        <f>SD!F645</f>
        <v>0</v>
      </c>
      <c r="H646" s="43">
        <f>SD!G645</f>
        <v>0</v>
      </c>
      <c r="I646" s="43">
        <f>SD!H645</f>
        <v>0</v>
      </c>
      <c r="J646" s="43">
        <f>SD!I645</f>
        <v>0</v>
      </c>
      <c r="K646" s="43">
        <f>SD!O645</f>
        <v>0</v>
      </c>
      <c r="L646" s="52"/>
      <c r="M646" s="56"/>
      <c r="N646" s="54">
        <f>SD!R645</f>
        <v>0</v>
      </c>
      <c r="O646" s="55">
        <f>SD!S645</f>
        <v>0</v>
      </c>
      <c r="P646" s="44">
        <f>SD!T645</f>
        <v>0</v>
      </c>
      <c r="Q646" s="55">
        <f>SD!V645</f>
        <v>0</v>
      </c>
      <c r="R646" s="55">
        <f>SD!W645</f>
        <v>0</v>
      </c>
      <c r="S646" s="55">
        <f>SD!AB645</f>
        <v>0</v>
      </c>
      <c r="T646" s="51">
        <f t="shared" si="20"/>
        <v>0</v>
      </c>
      <c r="U646" s="51">
        <f t="shared" si="21"/>
        <v>0</v>
      </c>
    </row>
    <row r="647" spans="1:21" customFormat="1">
      <c r="A647" s="51">
        <f>SD!C646</f>
        <v>0</v>
      </c>
      <c r="B647" s="46">
        <f>SD!A646</f>
        <v>0</v>
      </c>
      <c r="C647" s="46">
        <f>SD!B646</f>
        <v>0</v>
      </c>
      <c r="D647" s="46">
        <f>SD!C646</f>
        <v>0</v>
      </c>
      <c r="E647" s="42">
        <f>SD!D646</f>
        <v>0</v>
      </c>
      <c r="F647" s="43">
        <f>SD!E646</f>
        <v>0</v>
      </c>
      <c r="G647" s="43">
        <f>SD!F646</f>
        <v>0</v>
      </c>
      <c r="H647" s="43">
        <f>SD!G646</f>
        <v>0</v>
      </c>
      <c r="I647" s="43">
        <f>SD!H646</f>
        <v>0</v>
      </c>
      <c r="J647" s="43">
        <f>SD!I646</f>
        <v>0</v>
      </c>
      <c r="K647" s="43">
        <f>SD!O646</f>
        <v>0</v>
      </c>
      <c r="L647" s="52"/>
      <c r="M647" s="56"/>
      <c r="N647" s="54">
        <f>SD!R646</f>
        <v>0</v>
      </c>
      <c r="O647" s="55">
        <f>SD!S646</f>
        <v>0</v>
      </c>
      <c r="P647" s="44">
        <f>SD!T646</f>
        <v>0</v>
      </c>
      <c r="Q647" s="55">
        <f>SD!V646</f>
        <v>0</v>
      </c>
      <c r="R647" s="55">
        <f>SD!W646</f>
        <v>0</v>
      </c>
      <c r="S647" s="55">
        <f>SD!AB646</f>
        <v>0</v>
      </c>
      <c r="T647" s="51">
        <f t="shared" si="20"/>
        <v>0</v>
      </c>
      <c r="U647" s="51">
        <f t="shared" si="21"/>
        <v>0</v>
      </c>
    </row>
    <row r="648" spans="1:21" customFormat="1">
      <c r="A648" s="51">
        <f>SD!C647</f>
        <v>0</v>
      </c>
      <c r="B648" s="46">
        <f>SD!A647</f>
        <v>0</v>
      </c>
      <c r="C648" s="46">
        <f>SD!B647</f>
        <v>0</v>
      </c>
      <c r="D648" s="46">
        <f>SD!C647</f>
        <v>0</v>
      </c>
      <c r="E648" s="42">
        <f>SD!D647</f>
        <v>0</v>
      </c>
      <c r="F648" s="43">
        <f>SD!E647</f>
        <v>0</v>
      </c>
      <c r="G648" s="43">
        <f>SD!F647</f>
        <v>0</v>
      </c>
      <c r="H648" s="43">
        <f>SD!G647</f>
        <v>0</v>
      </c>
      <c r="I648" s="43">
        <f>SD!H647</f>
        <v>0</v>
      </c>
      <c r="J648" s="43">
        <f>SD!I647</f>
        <v>0</v>
      </c>
      <c r="K648" s="43">
        <f>SD!O647</f>
        <v>0</v>
      </c>
      <c r="L648" s="52"/>
      <c r="M648" s="56"/>
      <c r="N648" s="54">
        <f>SD!R647</f>
        <v>0</v>
      </c>
      <c r="O648" s="55">
        <f>SD!S647</f>
        <v>0</v>
      </c>
      <c r="P648" s="44">
        <f>SD!T647</f>
        <v>0</v>
      </c>
      <c r="Q648" s="55">
        <f>SD!V647</f>
        <v>0</v>
      </c>
      <c r="R648" s="55">
        <f>SD!W647</f>
        <v>0</v>
      </c>
      <c r="S648" s="55">
        <f>SD!AB647</f>
        <v>0</v>
      </c>
      <c r="T648" s="51">
        <f t="shared" si="20"/>
        <v>0</v>
      </c>
      <c r="U648" s="51">
        <f t="shared" si="21"/>
        <v>0</v>
      </c>
    </row>
    <row r="649" spans="1:21" customFormat="1">
      <c r="A649" s="51">
        <f>SD!C648</f>
        <v>0</v>
      </c>
      <c r="B649" s="46">
        <f>SD!A648</f>
        <v>0</v>
      </c>
      <c r="C649" s="46">
        <f>SD!B648</f>
        <v>0</v>
      </c>
      <c r="D649" s="46">
        <f>SD!C648</f>
        <v>0</v>
      </c>
      <c r="E649" s="42">
        <f>SD!D648</f>
        <v>0</v>
      </c>
      <c r="F649" s="43">
        <f>SD!E648</f>
        <v>0</v>
      </c>
      <c r="G649" s="43">
        <f>SD!F648</f>
        <v>0</v>
      </c>
      <c r="H649" s="43">
        <f>SD!G648</f>
        <v>0</v>
      </c>
      <c r="I649" s="43">
        <f>SD!H648</f>
        <v>0</v>
      </c>
      <c r="J649" s="43">
        <f>SD!I648</f>
        <v>0</v>
      </c>
      <c r="K649" s="43">
        <f>SD!O648</f>
        <v>0</v>
      </c>
      <c r="L649" s="52"/>
      <c r="M649" s="56"/>
      <c r="N649" s="54">
        <f>SD!R648</f>
        <v>0</v>
      </c>
      <c r="O649" s="55">
        <f>SD!S648</f>
        <v>0</v>
      </c>
      <c r="P649" s="44">
        <f>SD!T648</f>
        <v>0</v>
      </c>
      <c r="Q649" s="55">
        <f>SD!V648</f>
        <v>0</v>
      </c>
      <c r="R649" s="55">
        <f>SD!W648</f>
        <v>0</v>
      </c>
      <c r="S649" s="55">
        <f>SD!AB648</f>
        <v>0</v>
      </c>
      <c r="T649" s="51">
        <f t="shared" si="20"/>
        <v>0</v>
      </c>
      <c r="U649" s="51">
        <f t="shared" si="21"/>
        <v>0</v>
      </c>
    </row>
    <row r="650" spans="1:21" customFormat="1">
      <c r="A650" s="51">
        <f>SD!C649</f>
        <v>0</v>
      </c>
      <c r="B650" s="46">
        <f>SD!A649</f>
        <v>0</v>
      </c>
      <c r="C650" s="46">
        <f>SD!B649</f>
        <v>0</v>
      </c>
      <c r="D650" s="46">
        <f>SD!C649</f>
        <v>0</v>
      </c>
      <c r="E650" s="42">
        <f>SD!D649</f>
        <v>0</v>
      </c>
      <c r="F650" s="43">
        <f>SD!E649</f>
        <v>0</v>
      </c>
      <c r="G650" s="43">
        <f>SD!F649</f>
        <v>0</v>
      </c>
      <c r="H650" s="43">
        <f>SD!G649</f>
        <v>0</v>
      </c>
      <c r="I650" s="43">
        <f>SD!H649</f>
        <v>0</v>
      </c>
      <c r="J650" s="43">
        <f>SD!I649</f>
        <v>0</v>
      </c>
      <c r="K650" s="43">
        <f>SD!O649</f>
        <v>0</v>
      </c>
      <c r="L650" s="52"/>
      <c r="M650" s="56"/>
      <c r="N650" s="54">
        <f>SD!R649</f>
        <v>0</v>
      </c>
      <c r="O650" s="55">
        <f>SD!S649</f>
        <v>0</v>
      </c>
      <c r="P650" s="44">
        <f>SD!T649</f>
        <v>0</v>
      </c>
      <c r="Q650" s="55">
        <f>SD!V649</f>
        <v>0</v>
      </c>
      <c r="R650" s="55">
        <f>SD!W649</f>
        <v>0</v>
      </c>
      <c r="S650" s="55">
        <f>SD!AB649</f>
        <v>0</v>
      </c>
      <c r="T650" s="51">
        <f t="shared" si="20"/>
        <v>0</v>
      </c>
      <c r="U650" s="51">
        <f t="shared" si="21"/>
        <v>0</v>
      </c>
    </row>
    <row r="651" spans="1:21" customFormat="1">
      <c r="A651" s="51">
        <f>SD!C650</f>
        <v>0</v>
      </c>
      <c r="B651" s="46">
        <f>SD!A650</f>
        <v>0</v>
      </c>
      <c r="C651" s="46">
        <f>SD!B650</f>
        <v>0</v>
      </c>
      <c r="D651" s="46">
        <f>SD!C650</f>
        <v>0</v>
      </c>
      <c r="E651" s="42">
        <f>SD!D650</f>
        <v>0</v>
      </c>
      <c r="F651" s="43">
        <f>SD!E650</f>
        <v>0</v>
      </c>
      <c r="G651" s="43">
        <f>SD!F650</f>
        <v>0</v>
      </c>
      <c r="H651" s="43">
        <f>SD!G650</f>
        <v>0</v>
      </c>
      <c r="I651" s="43">
        <f>SD!H650</f>
        <v>0</v>
      </c>
      <c r="J651" s="43">
        <f>SD!I650</f>
        <v>0</v>
      </c>
      <c r="K651" s="43">
        <f>SD!O650</f>
        <v>0</v>
      </c>
      <c r="L651" s="52"/>
      <c r="M651" s="56"/>
      <c r="N651" s="54">
        <f>SD!R650</f>
        <v>0</v>
      </c>
      <c r="O651" s="55">
        <f>SD!S650</f>
        <v>0</v>
      </c>
      <c r="P651" s="44">
        <f>SD!T650</f>
        <v>0</v>
      </c>
      <c r="Q651" s="55">
        <f>SD!V650</f>
        <v>0</v>
      </c>
      <c r="R651" s="55">
        <f>SD!W650</f>
        <v>0</v>
      </c>
      <c r="S651" s="55">
        <f>SD!AB650</f>
        <v>0</v>
      </c>
      <c r="T651" s="51">
        <f t="shared" si="20"/>
        <v>0</v>
      </c>
      <c r="U651" s="51">
        <f t="shared" si="21"/>
        <v>0</v>
      </c>
    </row>
    <row r="652" spans="1:21" customFormat="1">
      <c r="A652" s="51">
        <f>SD!C651</f>
        <v>0</v>
      </c>
      <c r="B652" s="46">
        <f>SD!A651</f>
        <v>0</v>
      </c>
      <c r="C652" s="46">
        <f>SD!B651</f>
        <v>0</v>
      </c>
      <c r="D652" s="46">
        <f>SD!C651</f>
        <v>0</v>
      </c>
      <c r="E652" s="42">
        <f>SD!D651</f>
        <v>0</v>
      </c>
      <c r="F652" s="43">
        <f>SD!E651</f>
        <v>0</v>
      </c>
      <c r="G652" s="43">
        <f>SD!F651</f>
        <v>0</v>
      </c>
      <c r="H652" s="43">
        <f>SD!G651</f>
        <v>0</v>
      </c>
      <c r="I652" s="43">
        <f>SD!H651</f>
        <v>0</v>
      </c>
      <c r="J652" s="43">
        <f>SD!I651</f>
        <v>0</v>
      </c>
      <c r="K652" s="43">
        <f>SD!O651</f>
        <v>0</v>
      </c>
      <c r="L652" s="52"/>
      <c r="M652" s="56"/>
      <c r="N652" s="54">
        <f>SD!R651</f>
        <v>0</v>
      </c>
      <c r="O652" s="55">
        <f>SD!S651</f>
        <v>0</v>
      </c>
      <c r="P652" s="44">
        <f>SD!T651</f>
        <v>0</v>
      </c>
      <c r="Q652" s="55">
        <f>SD!V651</f>
        <v>0</v>
      </c>
      <c r="R652" s="55">
        <f>SD!W651</f>
        <v>0</v>
      </c>
      <c r="S652" s="55">
        <f>SD!AB651</f>
        <v>0</v>
      </c>
      <c r="T652" s="51">
        <f t="shared" si="20"/>
        <v>0</v>
      </c>
      <c r="U652" s="51">
        <f t="shared" si="21"/>
        <v>0</v>
      </c>
    </row>
    <row r="653" spans="1:21" customFormat="1">
      <c r="A653" s="51">
        <f>SD!C652</f>
        <v>0</v>
      </c>
      <c r="B653" s="46">
        <f>SD!A652</f>
        <v>0</v>
      </c>
      <c r="C653" s="46">
        <f>SD!B652</f>
        <v>0</v>
      </c>
      <c r="D653" s="46">
        <f>SD!C652</f>
        <v>0</v>
      </c>
      <c r="E653" s="42">
        <f>SD!D652</f>
        <v>0</v>
      </c>
      <c r="F653" s="43">
        <f>SD!E652</f>
        <v>0</v>
      </c>
      <c r="G653" s="43">
        <f>SD!F652</f>
        <v>0</v>
      </c>
      <c r="H653" s="43">
        <f>SD!G652</f>
        <v>0</v>
      </c>
      <c r="I653" s="43">
        <f>SD!H652</f>
        <v>0</v>
      </c>
      <c r="J653" s="43">
        <f>SD!I652</f>
        <v>0</v>
      </c>
      <c r="K653" s="43">
        <f>SD!O652</f>
        <v>0</v>
      </c>
      <c r="L653" s="52"/>
      <c r="M653" s="56"/>
      <c r="N653" s="54">
        <f>SD!R652</f>
        <v>0</v>
      </c>
      <c r="O653" s="55">
        <f>SD!S652</f>
        <v>0</v>
      </c>
      <c r="P653" s="44">
        <f>SD!T652</f>
        <v>0</v>
      </c>
      <c r="Q653" s="55">
        <f>SD!V652</f>
        <v>0</v>
      </c>
      <c r="R653" s="55">
        <f>SD!W652</f>
        <v>0</v>
      </c>
      <c r="S653" s="55">
        <f>SD!AB652</f>
        <v>0</v>
      </c>
      <c r="T653" s="51">
        <f t="shared" si="20"/>
        <v>0</v>
      </c>
      <c r="U653" s="51">
        <f t="shared" si="21"/>
        <v>0</v>
      </c>
    </row>
    <row r="654" spans="1:21" customFormat="1">
      <c r="A654" s="51">
        <f>SD!C653</f>
        <v>0</v>
      </c>
      <c r="B654" s="46">
        <f>SD!A653</f>
        <v>0</v>
      </c>
      <c r="C654" s="46">
        <f>SD!B653</f>
        <v>0</v>
      </c>
      <c r="D654" s="46">
        <f>SD!C653</f>
        <v>0</v>
      </c>
      <c r="E654" s="42">
        <f>SD!D653</f>
        <v>0</v>
      </c>
      <c r="F654" s="43">
        <f>SD!E653</f>
        <v>0</v>
      </c>
      <c r="G654" s="43">
        <f>SD!F653</f>
        <v>0</v>
      </c>
      <c r="H654" s="43">
        <f>SD!G653</f>
        <v>0</v>
      </c>
      <c r="I654" s="43">
        <f>SD!H653</f>
        <v>0</v>
      </c>
      <c r="J654" s="43">
        <f>SD!I653</f>
        <v>0</v>
      </c>
      <c r="K654" s="43">
        <f>SD!O653</f>
        <v>0</v>
      </c>
      <c r="L654" s="52"/>
      <c r="M654" s="56"/>
      <c r="N654" s="54">
        <f>SD!R653</f>
        <v>0</v>
      </c>
      <c r="O654" s="55">
        <f>SD!S653</f>
        <v>0</v>
      </c>
      <c r="P654" s="44">
        <f>SD!T653</f>
        <v>0</v>
      </c>
      <c r="Q654" s="55">
        <f>SD!V653</f>
        <v>0</v>
      </c>
      <c r="R654" s="55">
        <f>SD!W653</f>
        <v>0</v>
      </c>
      <c r="S654" s="55">
        <f>SD!AB653</f>
        <v>0</v>
      </c>
      <c r="T654" s="51">
        <f t="shared" si="20"/>
        <v>0</v>
      </c>
      <c r="U654" s="51">
        <f t="shared" si="21"/>
        <v>0</v>
      </c>
    </row>
    <row r="655" spans="1:21" customFormat="1">
      <c r="A655" s="51">
        <f>SD!C654</f>
        <v>0</v>
      </c>
      <c r="B655" s="46">
        <f>SD!A654</f>
        <v>0</v>
      </c>
      <c r="C655" s="46">
        <f>SD!B654</f>
        <v>0</v>
      </c>
      <c r="D655" s="46">
        <f>SD!C654</f>
        <v>0</v>
      </c>
      <c r="E655" s="42">
        <f>SD!D654</f>
        <v>0</v>
      </c>
      <c r="F655" s="43">
        <f>SD!E654</f>
        <v>0</v>
      </c>
      <c r="G655" s="43">
        <f>SD!F654</f>
        <v>0</v>
      </c>
      <c r="H655" s="43">
        <f>SD!G654</f>
        <v>0</v>
      </c>
      <c r="I655" s="43">
        <f>SD!H654</f>
        <v>0</v>
      </c>
      <c r="J655" s="43">
        <f>SD!I654</f>
        <v>0</v>
      </c>
      <c r="K655" s="43">
        <f>SD!O654</f>
        <v>0</v>
      </c>
      <c r="L655" s="52"/>
      <c r="M655" s="56"/>
      <c r="N655" s="54">
        <f>SD!R654</f>
        <v>0</v>
      </c>
      <c r="O655" s="55">
        <f>SD!S654</f>
        <v>0</v>
      </c>
      <c r="P655" s="44">
        <f>SD!T654</f>
        <v>0</v>
      </c>
      <c r="Q655" s="55">
        <f>SD!V654</f>
        <v>0</v>
      </c>
      <c r="R655" s="55">
        <f>SD!W654</f>
        <v>0</v>
      </c>
      <c r="S655" s="55">
        <f>SD!AB654</f>
        <v>0</v>
      </c>
      <c r="T655" s="51">
        <f t="shared" si="20"/>
        <v>0</v>
      </c>
      <c r="U655" s="51">
        <f t="shared" si="21"/>
        <v>0</v>
      </c>
    </row>
    <row r="656" spans="1:21" customFormat="1">
      <c r="A656" s="51">
        <f>SD!C655</f>
        <v>0</v>
      </c>
      <c r="B656" s="46">
        <f>SD!A655</f>
        <v>0</v>
      </c>
      <c r="C656" s="46">
        <f>SD!B655</f>
        <v>0</v>
      </c>
      <c r="D656" s="46">
        <f>SD!C655</f>
        <v>0</v>
      </c>
      <c r="E656" s="42">
        <f>SD!D655</f>
        <v>0</v>
      </c>
      <c r="F656" s="43">
        <f>SD!E655</f>
        <v>0</v>
      </c>
      <c r="G656" s="43">
        <f>SD!F655</f>
        <v>0</v>
      </c>
      <c r="H656" s="43">
        <f>SD!G655</f>
        <v>0</v>
      </c>
      <c r="I656" s="43">
        <f>SD!H655</f>
        <v>0</v>
      </c>
      <c r="J656" s="43">
        <f>SD!I655</f>
        <v>0</v>
      </c>
      <c r="K656" s="43">
        <f>SD!O655</f>
        <v>0</v>
      </c>
      <c r="L656" s="52"/>
      <c r="M656" s="56"/>
      <c r="N656" s="54">
        <f>SD!R655</f>
        <v>0</v>
      </c>
      <c r="O656" s="55">
        <f>SD!S655</f>
        <v>0</v>
      </c>
      <c r="P656" s="44">
        <f>SD!T655</f>
        <v>0</v>
      </c>
      <c r="Q656" s="55">
        <f>SD!V655</f>
        <v>0</v>
      </c>
      <c r="R656" s="55">
        <f>SD!W655</f>
        <v>0</v>
      </c>
      <c r="S656" s="55">
        <f>SD!AB655</f>
        <v>0</v>
      </c>
      <c r="T656" s="51">
        <f t="shared" si="20"/>
        <v>0</v>
      </c>
      <c r="U656" s="51">
        <f t="shared" si="21"/>
        <v>0</v>
      </c>
    </row>
    <row r="657" spans="1:21" customFormat="1">
      <c r="A657" s="51">
        <f>SD!C656</f>
        <v>0</v>
      </c>
      <c r="B657" s="46">
        <f>SD!A656</f>
        <v>0</v>
      </c>
      <c r="C657" s="46">
        <f>SD!B656</f>
        <v>0</v>
      </c>
      <c r="D657" s="46">
        <f>SD!C656</f>
        <v>0</v>
      </c>
      <c r="E657" s="42">
        <f>SD!D656</f>
        <v>0</v>
      </c>
      <c r="F657" s="43">
        <f>SD!E656</f>
        <v>0</v>
      </c>
      <c r="G657" s="43">
        <f>SD!F656</f>
        <v>0</v>
      </c>
      <c r="H657" s="43">
        <f>SD!G656</f>
        <v>0</v>
      </c>
      <c r="I657" s="43">
        <f>SD!H656</f>
        <v>0</v>
      </c>
      <c r="J657" s="43">
        <f>SD!I656</f>
        <v>0</v>
      </c>
      <c r="K657" s="43">
        <f>SD!O656</f>
        <v>0</v>
      </c>
      <c r="L657" s="52"/>
      <c r="M657" s="56"/>
      <c r="N657" s="54">
        <f>SD!R656</f>
        <v>0</v>
      </c>
      <c r="O657" s="55">
        <f>SD!S656</f>
        <v>0</v>
      </c>
      <c r="P657" s="44">
        <f>SD!T656</f>
        <v>0</v>
      </c>
      <c r="Q657" s="55">
        <f>SD!V656</f>
        <v>0</v>
      </c>
      <c r="R657" s="55">
        <f>SD!W656</f>
        <v>0</v>
      </c>
      <c r="S657" s="55">
        <f>SD!AB656</f>
        <v>0</v>
      </c>
      <c r="T657" s="51">
        <f t="shared" si="20"/>
        <v>0</v>
      </c>
      <c r="U657" s="51">
        <f t="shared" si="21"/>
        <v>0</v>
      </c>
    </row>
    <row r="658" spans="1:21" customFormat="1">
      <c r="A658" s="51">
        <f>SD!C657</f>
        <v>0</v>
      </c>
      <c r="B658" s="46">
        <f>SD!A657</f>
        <v>0</v>
      </c>
      <c r="C658" s="46">
        <f>SD!B657</f>
        <v>0</v>
      </c>
      <c r="D658" s="46">
        <f>SD!C657</f>
        <v>0</v>
      </c>
      <c r="E658" s="42">
        <f>SD!D657</f>
        <v>0</v>
      </c>
      <c r="F658" s="43">
        <f>SD!E657</f>
        <v>0</v>
      </c>
      <c r="G658" s="43">
        <f>SD!F657</f>
        <v>0</v>
      </c>
      <c r="H658" s="43">
        <f>SD!G657</f>
        <v>0</v>
      </c>
      <c r="I658" s="43">
        <f>SD!H657</f>
        <v>0</v>
      </c>
      <c r="J658" s="43">
        <f>SD!I657</f>
        <v>0</v>
      </c>
      <c r="K658" s="43">
        <f>SD!O657</f>
        <v>0</v>
      </c>
      <c r="L658" s="52"/>
      <c r="M658" s="56"/>
      <c r="N658" s="54">
        <f>SD!R657</f>
        <v>0</v>
      </c>
      <c r="O658" s="55">
        <f>SD!S657</f>
        <v>0</v>
      </c>
      <c r="P658" s="44">
        <f>SD!T657</f>
        <v>0</v>
      </c>
      <c r="Q658" s="55">
        <f>SD!V657</f>
        <v>0</v>
      </c>
      <c r="R658" s="55">
        <f>SD!W657</f>
        <v>0</v>
      </c>
      <c r="S658" s="55">
        <f>SD!AB657</f>
        <v>0</v>
      </c>
      <c r="T658" s="51">
        <f t="shared" si="20"/>
        <v>0</v>
      </c>
      <c r="U658" s="51">
        <f t="shared" si="21"/>
        <v>0</v>
      </c>
    </row>
    <row r="659" spans="1:21" customFormat="1">
      <c r="A659" s="51">
        <f>SD!C658</f>
        <v>0</v>
      </c>
      <c r="B659" s="46">
        <f>SD!A658</f>
        <v>0</v>
      </c>
      <c r="C659" s="46">
        <f>SD!B658</f>
        <v>0</v>
      </c>
      <c r="D659" s="46">
        <f>SD!C658</f>
        <v>0</v>
      </c>
      <c r="E659" s="42">
        <f>SD!D658</f>
        <v>0</v>
      </c>
      <c r="F659" s="43">
        <f>SD!E658</f>
        <v>0</v>
      </c>
      <c r="G659" s="43">
        <f>SD!F658</f>
        <v>0</v>
      </c>
      <c r="H659" s="43">
        <f>SD!G658</f>
        <v>0</v>
      </c>
      <c r="I659" s="43">
        <f>SD!H658</f>
        <v>0</v>
      </c>
      <c r="J659" s="43">
        <f>SD!I658</f>
        <v>0</v>
      </c>
      <c r="K659" s="43">
        <f>SD!O658</f>
        <v>0</v>
      </c>
      <c r="L659" s="52"/>
      <c r="M659" s="56"/>
      <c r="N659" s="54">
        <f>SD!R658</f>
        <v>0</v>
      </c>
      <c r="O659" s="55">
        <f>SD!S658</f>
        <v>0</v>
      </c>
      <c r="P659" s="44">
        <f>SD!T658</f>
        <v>0</v>
      </c>
      <c r="Q659" s="55">
        <f>SD!V658</f>
        <v>0</v>
      </c>
      <c r="R659" s="55">
        <f>SD!W658</f>
        <v>0</v>
      </c>
      <c r="S659" s="55">
        <f>SD!AB658</f>
        <v>0</v>
      </c>
      <c r="T659" s="51">
        <f t="shared" si="20"/>
        <v>0</v>
      </c>
      <c r="U659" s="51">
        <f t="shared" si="21"/>
        <v>0</v>
      </c>
    </row>
    <row r="660" spans="1:21" customFormat="1">
      <c r="A660" s="51">
        <f>SD!C659</f>
        <v>0</v>
      </c>
      <c r="B660" s="46">
        <f>SD!A659</f>
        <v>0</v>
      </c>
      <c r="C660" s="46">
        <f>SD!B659</f>
        <v>0</v>
      </c>
      <c r="D660" s="46">
        <f>SD!C659</f>
        <v>0</v>
      </c>
      <c r="E660" s="42">
        <f>SD!D659</f>
        <v>0</v>
      </c>
      <c r="F660" s="43">
        <f>SD!E659</f>
        <v>0</v>
      </c>
      <c r="G660" s="43">
        <f>SD!F659</f>
        <v>0</v>
      </c>
      <c r="H660" s="43">
        <f>SD!G659</f>
        <v>0</v>
      </c>
      <c r="I660" s="43">
        <f>SD!H659</f>
        <v>0</v>
      </c>
      <c r="J660" s="43">
        <f>SD!I659</f>
        <v>0</v>
      </c>
      <c r="K660" s="43">
        <f>SD!O659</f>
        <v>0</v>
      </c>
      <c r="L660" s="52"/>
      <c r="M660" s="56"/>
      <c r="N660" s="54">
        <f>SD!R659</f>
        <v>0</v>
      </c>
      <c r="O660" s="55">
        <f>SD!S659</f>
        <v>0</v>
      </c>
      <c r="P660" s="44">
        <f>SD!T659</f>
        <v>0</v>
      </c>
      <c r="Q660" s="55">
        <f>SD!V659</f>
        <v>0</v>
      </c>
      <c r="R660" s="55">
        <f>SD!W659</f>
        <v>0</v>
      </c>
      <c r="S660" s="55">
        <f>SD!AB659</f>
        <v>0</v>
      </c>
      <c r="T660" s="51">
        <f t="shared" si="20"/>
        <v>0</v>
      </c>
      <c r="U660" s="51">
        <f t="shared" si="21"/>
        <v>0</v>
      </c>
    </row>
    <row r="661" spans="1:21" customFormat="1">
      <c r="A661" s="51">
        <f>SD!C660</f>
        <v>0</v>
      </c>
      <c r="B661" s="46">
        <f>SD!A660</f>
        <v>0</v>
      </c>
      <c r="C661" s="46">
        <f>SD!B660</f>
        <v>0</v>
      </c>
      <c r="D661" s="46">
        <f>SD!C660</f>
        <v>0</v>
      </c>
      <c r="E661" s="42">
        <f>SD!D660</f>
        <v>0</v>
      </c>
      <c r="F661" s="43">
        <f>SD!E660</f>
        <v>0</v>
      </c>
      <c r="G661" s="43">
        <f>SD!F660</f>
        <v>0</v>
      </c>
      <c r="H661" s="43">
        <f>SD!G660</f>
        <v>0</v>
      </c>
      <c r="I661" s="43">
        <f>SD!H660</f>
        <v>0</v>
      </c>
      <c r="J661" s="43">
        <f>SD!I660</f>
        <v>0</v>
      </c>
      <c r="K661" s="43">
        <f>SD!O660</f>
        <v>0</v>
      </c>
      <c r="L661" s="52"/>
      <c r="M661" s="56"/>
      <c r="N661" s="54">
        <f>SD!R660</f>
        <v>0</v>
      </c>
      <c r="O661" s="55">
        <f>SD!S660</f>
        <v>0</v>
      </c>
      <c r="P661" s="44">
        <f>SD!T660</f>
        <v>0</v>
      </c>
      <c r="Q661" s="55">
        <f>SD!V660</f>
        <v>0</v>
      </c>
      <c r="R661" s="55">
        <f>SD!W660</f>
        <v>0</v>
      </c>
      <c r="S661" s="55">
        <f>SD!AB660</f>
        <v>0</v>
      </c>
      <c r="T661" s="51">
        <f t="shared" si="20"/>
        <v>0</v>
      </c>
      <c r="U661" s="51">
        <f t="shared" si="21"/>
        <v>0</v>
      </c>
    </row>
    <row r="662" spans="1:21" customFormat="1">
      <c r="A662" s="51">
        <f>SD!C661</f>
        <v>0</v>
      </c>
      <c r="B662" s="46">
        <f>SD!A661</f>
        <v>0</v>
      </c>
      <c r="C662" s="46">
        <f>SD!B661</f>
        <v>0</v>
      </c>
      <c r="D662" s="46">
        <f>SD!C661</f>
        <v>0</v>
      </c>
      <c r="E662" s="42">
        <f>SD!D661</f>
        <v>0</v>
      </c>
      <c r="F662" s="43">
        <f>SD!E661</f>
        <v>0</v>
      </c>
      <c r="G662" s="43">
        <f>SD!F661</f>
        <v>0</v>
      </c>
      <c r="H662" s="43">
        <f>SD!G661</f>
        <v>0</v>
      </c>
      <c r="I662" s="43">
        <f>SD!H661</f>
        <v>0</v>
      </c>
      <c r="J662" s="43">
        <f>SD!I661</f>
        <v>0</v>
      </c>
      <c r="K662" s="43">
        <f>SD!O661</f>
        <v>0</v>
      </c>
      <c r="L662" s="52"/>
      <c r="M662" s="56"/>
      <c r="N662" s="54">
        <f>SD!R661</f>
        <v>0</v>
      </c>
      <c r="O662" s="55">
        <f>SD!S661</f>
        <v>0</v>
      </c>
      <c r="P662" s="44">
        <f>SD!T661</f>
        <v>0</v>
      </c>
      <c r="Q662" s="55">
        <f>SD!V661</f>
        <v>0</v>
      </c>
      <c r="R662" s="55">
        <f>SD!W661</f>
        <v>0</v>
      </c>
      <c r="S662" s="55">
        <f>SD!AB661</f>
        <v>0</v>
      </c>
      <c r="T662" s="51">
        <f t="shared" si="20"/>
        <v>0</v>
      </c>
      <c r="U662" s="51">
        <f t="shared" si="21"/>
        <v>0</v>
      </c>
    </row>
    <row r="663" spans="1:21" customFormat="1">
      <c r="A663" s="51">
        <f>SD!C662</f>
        <v>0</v>
      </c>
      <c r="B663" s="46">
        <f>SD!A662</f>
        <v>0</v>
      </c>
      <c r="C663" s="46">
        <f>SD!B662</f>
        <v>0</v>
      </c>
      <c r="D663" s="46">
        <f>SD!C662</f>
        <v>0</v>
      </c>
      <c r="E663" s="42">
        <f>SD!D662</f>
        <v>0</v>
      </c>
      <c r="F663" s="43">
        <f>SD!E662</f>
        <v>0</v>
      </c>
      <c r="G663" s="43">
        <f>SD!F662</f>
        <v>0</v>
      </c>
      <c r="H663" s="43">
        <f>SD!G662</f>
        <v>0</v>
      </c>
      <c r="I663" s="43">
        <f>SD!H662</f>
        <v>0</v>
      </c>
      <c r="J663" s="43">
        <f>SD!I662</f>
        <v>0</v>
      </c>
      <c r="K663" s="43">
        <f>SD!O662</f>
        <v>0</v>
      </c>
      <c r="L663" s="52"/>
      <c r="M663" s="56"/>
      <c r="N663" s="54">
        <f>SD!R662</f>
        <v>0</v>
      </c>
      <c r="O663" s="55">
        <f>SD!S662</f>
        <v>0</v>
      </c>
      <c r="P663" s="44">
        <f>SD!T662</f>
        <v>0</v>
      </c>
      <c r="Q663" s="55">
        <f>SD!V662</f>
        <v>0</v>
      </c>
      <c r="R663" s="55">
        <f>SD!W662</f>
        <v>0</v>
      </c>
      <c r="S663" s="55">
        <f>SD!AB662</f>
        <v>0</v>
      </c>
      <c r="T663" s="51">
        <f t="shared" si="20"/>
        <v>0</v>
      </c>
      <c r="U663" s="51">
        <f t="shared" si="21"/>
        <v>0</v>
      </c>
    </row>
    <row r="664" spans="1:21" customFormat="1">
      <c r="A664" s="51">
        <f>SD!C663</f>
        <v>0</v>
      </c>
      <c r="B664" s="46">
        <f>SD!A663</f>
        <v>0</v>
      </c>
      <c r="C664" s="46">
        <f>SD!B663</f>
        <v>0</v>
      </c>
      <c r="D664" s="46">
        <f>SD!C663</f>
        <v>0</v>
      </c>
      <c r="E664" s="42">
        <f>SD!D663</f>
        <v>0</v>
      </c>
      <c r="F664" s="43">
        <f>SD!E663</f>
        <v>0</v>
      </c>
      <c r="G664" s="43">
        <f>SD!F663</f>
        <v>0</v>
      </c>
      <c r="H664" s="43">
        <f>SD!G663</f>
        <v>0</v>
      </c>
      <c r="I664" s="43">
        <f>SD!H663</f>
        <v>0</v>
      </c>
      <c r="J664" s="43">
        <f>SD!I663</f>
        <v>0</v>
      </c>
      <c r="K664" s="43">
        <f>SD!O663</f>
        <v>0</v>
      </c>
      <c r="L664" s="52"/>
      <c r="M664" s="56"/>
      <c r="N664" s="54">
        <f>SD!R663</f>
        <v>0</v>
      </c>
      <c r="O664" s="55">
        <f>SD!S663</f>
        <v>0</v>
      </c>
      <c r="P664" s="44">
        <f>SD!T663</f>
        <v>0</v>
      </c>
      <c r="Q664" s="55">
        <f>SD!V663</f>
        <v>0</v>
      </c>
      <c r="R664" s="55">
        <f>SD!W663</f>
        <v>0</v>
      </c>
      <c r="S664" s="55">
        <f>SD!AB663</f>
        <v>0</v>
      </c>
      <c r="T664" s="51">
        <f t="shared" si="20"/>
        <v>0</v>
      </c>
      <c r="U664" s="51">
        <f t="shared" si="21"/>
        <v>0</v>
      </c>
    </row>
    <row r="665" spans="1:21" customFormat="1">
      <c r="A665" s="51">
        <f>SD!C664</f>
        <v>0</v>
      </c>
      <c r="B665" s="46">
        <f>SD!A664</f>
        <v>0</v>
      </c>
      <c r="C665" s="46">
        <f>SD!B664</f>
        <v>0</v>
      </c>
      <c r="D665" s="46">
        <f>SD!C664</f>
        <v>0</v>
      </c>
      <c r="E665" s="42">
        <f>SD!D664</f>
        <v>0</v>
      </c>
      <c r="F665" s="43">
        <f>SD!E664</f>
        <v>0</v>
      </c>
      <c r="G665" s="43">
        <f>SD!F664</f>
        <v>0</v>
      </c>
      <c r="H665" s="43">
        <f>SD!G664</f>
        <v>0</v>
      </c>
      <c r="I665" s="43">
        <f>SD!H664</f>
        <v>0</v>
      </c>
      <c r="J665" s="43">
        <f>SD!I664</f>
        <v>0</v>
      </c>
      <c r="K665" s="43">
        <f>SD!O664</f>
        <v>0</v>
      </c>
      <c r="L665" s="52"/>
      <c r="M665" s="56"/>
      <c r="N665" s="54">
        <f>SD!R664</f>
        <v>0</v>
      </c>
      <c r="O665" s="55">
        <f>SD!S664</f>
        <v>0</v>
      </c>
      <c r="P665" s="44">
        <f>SD!T664</f>
        <v>0</v>
      </c>
      <c r="Q665" s="55">
        <f>SD!V664</f>
        <v>0</v>
      </c>
      <c r="R665" s="55">
        <f>SD!W664</f>
        <v>0</v>
      </c>
      <c r="S665" s="55">
        <f>SD!AB664</f>
        <v>0</v>
      </c>
      <c r="T665" s="51">
        <f t="shared" si="20"/>
        <v>0</v>
      </c>
      <c r="U665" s="51">
        <f t="shared" si="21"/>
        <v>0</v>
      </c>
    </row>
    <row r="666" spans="1:21" customFormat="1">
      <c r="A666" s="51">
        <f>SD!C665</f>
        <v>0</v>
      </c>
      <c r="B666" s="46">
        <f>SD!A665</f>
        <v>0</v>
      </c>
      <c r="C666" s="46">
        <f>SD!B665</f>
        <v>0</v>
      </c>
      <c r="D666" s="46">
        <f>SD!C665</f>
        <v>0</v>
      </c>
      <c r="E666" s="42">
        <f>SD!D665</f>
        <v>0</v>
      </c>
      <c r="F666" s="43">
        <f>SD!E665</f>
        <v>0</v>
      </c>
      <c r="G666" s="43">
        <f>SD!F665</f>
        <v>0</v>
      </c>
      <c r="H666" s="43">
        <f>SD!G665</f>
        <v>0</v>
      </c>
      <c r="I666" s="43">
        <f>SD!H665</f>
        <v>0</v>
      </c>
      <c r="J666" s="43">
        <f>SD!I665</f>
        <v>0</v>
      </c>
      <c r="K666" s="43">
        <f>SD!O665</f>
        <v>0</v>
      </c>
      <c r="L666" s="52"/>
      <c r="M666" s="56"/>
      <c r="N666" s="54">
        <f>SD!R665</f>
        <v>0</v>
      </c>
      <c r="O666" s="55">
        <f>SD!S665</f>
        <v>0</v>
      </c>
      <c r="P666" s="44">
        <f>SD!T665</f>
        <v>0</v>
      </c>
      <c r="Q666" s="55">
        <f>SD!V665</f>
        <v>0</v>
      </c>
      <c r="R666" s="55">
        <f>SD!W665</f>
        <v>0</v>
      </c>
      <c r="S666" s="55">
        <f>SD!AB665</f>
        <v>0</v>
      </c>
      <c r="T666" s="51">
        <f t="shared" si="20"/>
        <v>0</v>
      </c>
      <c r="U666" s="51">
        <f t="shared" si="21"/>
        <v>0</v>
      </c>
    </row>
    <row r="667" spans="1:21" customFormat="1">
      <c r="A667" s="51">
        <f>SD!C666</f>
        <v>0</v>
      </c>
      <c r="B667" s="46">
        <f>SD!A666</f>
        <v>0</v>
      </c>
      <c r="C667" s="46">
        <f>SD!B666</f>
        <v>0</v>
      </c>
      <c r="D667" s="46">
        <f>SD!C666</f>
        <v>0</v>
      </c>
      <c r="E667" s="42">
        <f>SD!D666</f>
        <v>0</v>
      </c>
      <c r="F667" s="43">
        <f>SD!E666</f>
        <v>0</v>
      </c>
      <c r="G667" s="43">
        <f>SD!F666</f>
        <v>0</v>
      </c>
      <c r="H667" s="43">
        <f>SD!G666</f>
        <v>0</v>
      </c>
      <c r="I667" s="43">
        <f>SD!H666</f>
        <v>0</v>
      </c>
      <c r="J667" s="43">
        <f>SD!I666</f>
        <v>0</v>
      </c>
      <c r="K667" s="43">
        <f>SD!O666</f>
        <v>0</v>
      </c>
      <c r="L667" s="52"/>
      <c r="M667" s="56"/>
      <c r="N667" s="54">
        <f>SD!R666</f>
        <v>0</v>
      </c>
      <c r="O667" s="55">
        <f>SD!S666</f>
        <v>0</v>
      </c>
      <c r="P667" s="44">
        <f>SD!T666</f>
        <v>0</v>
      </c>
      <c r="Q667" s="55">
        <f>SD!V666</f>
        <v>0</v>
      </c>
      <c r="R667" s="55">
        <f>SD!W666</f>
        <v>0</v>
      </c>
      <c r="S667" s="55">
        <f>SD!AB666</f>
        <v>0</v>
      </c>
      <c r="T667" s="51">
        <f t="shared" si="20"/>
        <v>0</v>
      </c>
      <c r="U667" s="51">
        <f t="shared" si="21"/>
        <v>0</v>
      </c>
    </row>
    <row r="668" spans="1:21" customFormat="1">
      <c r="A668" s="51">
        <f>SD!C667</f>
        <v>0</v>
      </c>
      <c r="B668" s="46">
        <f>SD!A667</f>
        <v>0</v>
      </c>
      <c r="C668" s="46">
        <f>SD!B667</f>
        <v>0</v>
      </c>
      <c r="D668" s="46">
        <f>SD!C667</f>
        <v>0</v>
      </c>
      <c r="E668" s="42">
        <f>SD!D667</f>
        <v>0</v>
      </c>
      <c r="F668" s="43">
        <f>SD!E667</f>
        <v>0</v>
      </c>
      <c r="G668" s="43">
        <f>SD!F667</f>
        <v>0</v>
      </c>
      <c r="H668" s="43">
        <f>SD!G667</f>
        <v>0</v>
      </c>
      <c r="I668" s="43">
        <f>SD!H667</f>
        <v>0</v>
      </c>
      <c r="J668" s="43">
        <f>SD!I667</f>
        <v>0</v>
      </c>
      <c r="K668" s="43">
        <f>SD!O667</f>
        <v>0</v>
      </c>
      <c r="L668" s="52"/>
      <c r="M668" s="56"/>
      <c r="N668" s="54">
        <f>SD!R667</f>
        <v>0</v>
      </c>
      <c r="O668" s="55">
        <f>SD!S667</f>
        <v>0</v>
      </c>
      <c r="P668" s="44">
        <f>SD!T667</f>
        <v>0</v>
      </c>
      <c r="Q668" s="55">
        <f>SD!V667</f>
        <v>0</v>
      </c>
      <c r="R668" s="55">
        <f>SD!W667</f>
        <v>0</v>
      </c>
      <c r="S668" s="55">
        <f>SD!AB667</f>
        <v>0</v>
      </c>
      <c r="T668" s="51">
        <f t="shared" si="20"/>
        <v>0</v>
      </c>
      <c r="U668" s="51">
        <f t="shared" si="21"/>
        <v>0</v>
      </c>
    </row>
    <row r="669" spans="1:21" customFormat="1">
      <c r="A669" s="51">
        <f>SD!C668</f>
        <v>0</v>
      </c>
      <c r="B669" s="46">
        <f>SD!A668</f>
        <v>0</v>
      </c>
      <c r="C669" s="46">
        <f>SD!B668</f>
        <v>0</v>
      </c>
      <c r="D669" s="46">
        <f>SD!C668</f>
        <v>0</v>
      </c>
      <c r="E669" s="42">
        <f>SD!D668</f>
        <v>0</v>
      </c>
      <c r="F669" s="43">
        <f>SD!E668</f>
        <v>0</v>
      </c>
      <c r="G669" s="43">
        <f>SD!F668</f>
        <v>0</v>
      </c>
      <c r="H669" s="43">
        <f>SD!G668</f>
        <v>0</v>
      </c>
      <c r="I669" s="43">
        <f>SD!H668</f>
        <v>0</v>
      </c>
      <c r="J669" s="43">
        <f>SD!I668</f>
        <v>0</v>
      </c>
      <c r="K669" s="43">
        <f>SD!O668</f>
        <v>0</v>
      </c>
      <c r="L669" s="52"/>
      <c r="M669" s="56"/>
      <c r="N669" s="54">
        <f>SD!R668</f>
        <v>0</v>
      </c>
      <c r="O669" s="55">
        <f>SD!S668</f>
        <v>0</v>
      </c>
      <c r="P669" s="44">
        <f>SD!T668</f>
        <v>0</v>
      </c>
      <c r="Q669" s="55">
        <f>SD!V668</f>
        <v>0</v>
      </c>
      <c r="R669" s="55">
        <f>SD!W668</f>
        <v>0</v>
      </c>
      <c r="S669" s="55">
        <f>SD!AB668</f>
        <v>0</v>
      </c>
      <c r="T669" s="51">
        <f t="shared" si="20"/>
        <v>0</v>
      </c>
      <c r="U669" s="51">
        <f t="shared" si="21"/>
        <v>0</v>
      </c>
    </row>
    <row r="670" spans="1:21" customFormat="1">
      <c r="A670" s="51">
        <f>SD!C669</f>
        <v>0</v>
      </c>
      <c r="B670" s="46">
        <f>SD!A669</f>
        <v>0</v>
      </c>
      <c r="C670" s="46">
        <f>SD!B669</f>
        <v>0</v>
      </c>
      <c r="D670" s="46">
        <f>SD!C669</f>
        <v>0</v>
      </c>
      <c r="E670" s="42">
        <f>SD!D669</f>
        <v>0</v>
      </c>
      <c r="F670" s="43">
        <f>SD!E669</f>
        <v>0</v>
      </c>
      <c r="G670" s="43">
        <f>SD!F669</f>
        <v>0</v>
      </c>
      <c r="H670" s="43">
        <f>SD!G669</f>
        <v>0</v>
      </c>
      <c r="I670" s="43">
        <f>SD!H669</f>
        <v>0</v>
      </c>
      <c r="J670" s="43">
        <f>SD!I669</f>
        <v>0</v>
      </c>
      <c r="K670" s="43">
        <f>SD!O669</f>
        <v>0</v>
      </c>
      <c r="L670" s="52"/>
      <c r="M670" s="56"/>
      <c r="N670" s="54">
        <f>SD!R669</f>
        <v>0</v>
      </c>
      <c r="O670" s="55">
        <f>SD!S669</f>
        <v>0</v>
      </c>
      <c r="P670" s="44">
        <f>SD!T669</f>
        <v>0</v>
      </c>
      <c r="Q670" s="55">
        <f>SD!V669</f>
        <v>0</v>
      </c>
      <c r="R670" s="55">
        <f>SD!W669</f>
        <v>0</v>
      </c>
      <c r="S670" s="55">
        <f>SD!AB669</f>
        <v>0</v>
      </c>
      <c r="T670" s="51">
        <f t="shared" si="20"/>
        <v>0</v>
      </c>
      <c r="U670" s="51">
        <f t="shared" si="21"/>
        <v>0</v>
      </c>
    </row>
    <row r="671" spans="1:21" customFormat="1">
      <c r="A671" s="51">
        <f>SD!C670</f>
        <v>0</v>
      </c>
      <c r="B671" s="46">
        <f>SD!A670</f>
        <v>0</v>
      </c>
      <c r="C671" s="46">
        <f>SD!B670</f>
        <v>0</v>
      </c>
      <c r="D671" s="46">
        <f>SD!C670</f>
        <v>0</v>
      </c>
      <c r="E671" s="42">
        <f>SD!D670</f>
        <v>0</v>
      </c>
      <c r="F671" s="43">
        <f>SD!E670</f>
        <v>0</v>
      </c>
      <c r="G671" s="43">
        <f>SD!F670</f>
        <v>0</v>
      </c>
      <c r="H671" s="43">
        <f>SD!G670</f>
        <v>0</v>
      </c>
      <c r="I671" s="43">
        <f>SD!H670</f>
        <v>0</v>
      </c>
      <c r="J671" s="43">
        <f>SD!I670</f>
        <v>0</v>
      </c>
      <c r="K671" s="43">
        <f>SD!O670</f>
        <v>0</v>
      </c>
      <c r="L671" s="52"/>
      <c r="M671" s="56"/>
      <c r="N671" s="54">
        <f>SD!R670</f>
        <v>0</v>
      </c>
      <c r="O671" s="55">
        <f>SD!S670</f>
        <v>0</v>
      </c>
      <c r="P671" s="44">
        <f>SD!T670</f>
        <v>0</v>
      </c>
      <c r="Q671" s="55">
        <f>SD!V670</f>
        <v>0</v>
      </c>
      <c r="R671" s="55">
        <f>SD!W670</f>
        <v>0</v>
      </c>
      <c r="S671" s="55">
        <f>SD!AB670</f>
        <v>0</v>
      </c>
      <c r="T671" s="51">
        <f t="shared" si="20"/>
        <v>0</v>
      </c>
      <c r="U671" s="51">
        <f t="shared" si="21"/>
        <v>0</v>
      </c>
    </row>
    <row r="672" spans="1:21" customFormat="1">
      <c r="A672" s="51">
        <f>SD!C671</f>
        <v>0</v>
      </c>
      <c r="B672" s="46">
        <f>SD!A671</f>
        <v>0</v>
      </c>
      <c r="C672" s="46">
        <f>SD!B671</f>
        <v>0</v>
      </c>
      <c r="D672" s="46">
        <f>SD!C671</f>
        <v>0</v>
      </c>
      <c r="E672" s="42">
        <f>SD!D671</f>
        <v>0</v>
      </c>
      <c r="F672" s="43">
        <f>SD!E671</f>
        <v>0</v>
      </c>
      <c r="G672" s="43">
        <f>SD!F671</f>
        <v>0</v>
      </c>
      <c r="H672" s="43">
        <f>SD!G671</f>
        <v>0</v>
      </c>
      <c r="I672" s="43">
        <f>SD!H671</f>
        <v>0</v>
      </c>
      <c r="J672" s="43">
        <f>SD!I671</f>
        <v>0</v>
      </c>
      <c r="K672" s="43">
        <f>SD!O671</f>
        <v>0</v>
      </c>
      <c r="L672" s="52"/>
      <c r="M672" s="56"/>
      <c r="N672" s="54">
        <f>SD!R671</f>
        <v>0</v>
      </c>
      <c r="O672" s="55">
        <f>SD!S671</f>
        <v>0</v>
      </c>
      <c r="P672" s="44">
        <f>SD!T671</f>
        <v>0</v>
      </c>
      <c r="Q672" s="55">
        <f>SD!V671</f>
        <v>0</v>
      </c>
      <c r="R672" s="55">
        <f>SD!W671</f>
        <v>0</v>
      </c>
      <c r="S672" s="55">
        <f>SD!AB671</f>
        <v>0</v>
      </c>
      <c r="T672" s="51">
        <f t="shared" si="20"/>
        <v>0</v>
      </c>
      <c r="U672" s="51">
        <f t="shared" si="21"/>
        <v>0</v>
      </c>
    </row>
    <row r="673" spans="1:21" customFormat="1">
      <c r="A673" s="51">
        <f>SD!C672</f>
        <v>0</v>
      </c>
      <c r="B673" s="46">
        <f>SD!A672</f>
        <v>0</v>
      </c>
      <c r="C673" s="46">
        <f>SD!B672</f>
        <v>0</v>
      </c>
      <c r="D673" s="46">
        <f>SD!C672</f>
        <v>0</v>
      </c>
      <c r="E673" s="42">
        <f>SD!D672</f>
        <v>0</v>
      </c>
      <c r="F673" s="43">
        <f>SD!E672</f>
        <v>0</v>
      </c>
      <c r="G673" s="43">
        <f>SD!F672</f>
        <v>0</v>
      </c>
      <c r="H673" s="43">
        <f>SD!G672</f>
        <v>0</v>
      </c>
      <c r="I673" s="43">
        <f>SD!H672</f>
        <v>0</v>
      </c>
      <c r="J673" s="43">
        <f>SD!I672</f>
        <v>0</v>
      </c>
      <c r="K673" s="43">
        <f>SD!O672</f>
        <v>0</v>
      </c>
      <c r="L673" s="52"/>
      <c r="M673" s="56"/>
      <c r="N673" s="54">
        <f>SD!R672</f>
        <v>0</v>
      </c>
      <c r="O673" s="55">
        <f>SD!S672</f>
        <v>0</v>
      </c>
      <c r="P673" s="44">
        <f>SD!T672</f>
        <v>0</v>
      </c>
      <c r="Q673" s="55">
        <f>SD!V672</f>
        <v>0</v>
      </c>
      <c r="R673" s="55">
        <f>SD!W672</f>
        <v>0</v>
      </c>
      <c r="S673" s="55">
        <f>SD!AB672</f>
        <v>0</v>
      </c>
      <c r="T673" s="51">
        <f t="shared" si="20"/>
        <v>0</v>
      </c>
      <c r="U673" s="51">
        <f t="shared" si="21"/>
        <v>0</v>
      </c>
    </row>
    <row r="674" spans="1:21" customFormat="1">
      <c r="A674" s="51">
        <f>SD!C673</f>
        <v>0</v>
      </c>
      <c r="B674" s="46">
        <f>SD!A673</f>
        <v>0</v>
      </c>
      <c r="C674" s="46">
        <f>SD!B673</f>
        <v>0</v>
      </c>
      <c r="D674" s="46">
        <f>SD!C673</f>
        <v>0</v>
      </c>
      <c r="E674" s="42">
        <f>SD!D673</f>
        <v>0</v>
      </c>
      <c r="F674" s="43">
        <f>SD!E673</f>
        <v>0</v>
      </c>
      <c r="G674" s="43">
        <f>SD!F673</f>
        <v>0</v>
      </c>
      <c r="H674" s="43">
        <f>SD!G673</f>
        <v>0</v>
      </c>
      <c r="I674" s="43">
        <f>SD!H673</f>
        <v>0</v>
      </c>
      <c r="J674" s="43">
        <f>SD!I673</f>
        <v>0</v>
      </c>
      <c r="K674" s="43">
        <f>SD!O673</f>
        <v>0</v>
      </c>
      <c r="L674" s="52"/>
      <c r="M674" s="56"/>
      <c r="N674" s="54">
        <f>SD!R673</f>
        <v>0</v>
      </c>
      <c r="O674" s="55">
        <f>SD!S673</f>
        <v>0</v>
      </c>
      <c r="P674" s="44">
        <f>SD!T673</f>
        <v>0</v>
      </c>
      <c r="Q674" s="55">
        <f>SD!V673</f>
        <v>0</v>
      </c>
      <c r="R674" s="55">
        <f>SD!W673</f>
        <v>0</v>
      </c>
      <c r="S674" s="55">
        <f>SD!AB673</f>
        <v>0</v>
      </c>
      <c r="T674" s="51">
        <f t="shared" si="20"/>
        <v>0</v>
      </c>
      <c r="U674" s="51">
        <f t="shared" si="21"/>
        <v>0</v>
      </c>
    </row>
    <row r="675" spans="1:21" customFormat="1">
      <c r="A675" s="51">
        <f>SD!C674</f>
        <v>0</v>
      </c>
      <c r="B675" s="46">
        <f>SD!A674</f>
        <v>0</v>
      </c>
      <c r="C675" s="46">
        <f>SD!B674</f>
        <v>0</v>
      </c>
      <c r="D675" s="46">
        <f>SD!C674</f>
        <v>0</v>
      </c>
      <c r="E675" s="42">
        <f>SD!D674</f>
        <v>0</v>
      </c>
      <c r="F675" s="43">
        <f>SD!E674</f>
        <v>0</v>
      </c>
      <c r="G675" s="43">
        <f>SD!F674</f>
        <v>0</v>
      </c>
      <c r="H675" s="43">
        <f>SD!G674</f>
        <v>0</v>
      </c>
      <c r="I675" s="43">
        <f>SD!H674</f>
        <v>0</v>
      </c>
      <c r="J675" s="43">
        <f>SD!I674</f>
        <v>0</v>
      </c>
      <c r="K675" s="43">
        <f>SD!O674</f>
        <v>0</v>
      </c>
      <c r="L675" s="52"/>
      <c r="M675" s="56"/>
      <c r="N675" s="54">
        <f>SD!R674</f>
        <v>0</v>
      </c>
      <c r="O675" s="55">
        <f>SD!S674</f>
        <v>0</v>
      </c>
      <c r="P675" s="44">
        <f>SD!T674</f>
        <v>0</v>
      </c>
      <c r="Q675" s="55">
        <f>SD!V674</f>
        <v>0</v>
      </c>
      <c r="R675" s="55">
        <f>SD!W674</f>
        <v>0</v>
      </c>
      <c r="S675" s="55">
        <f>SD!AB674</f>
        <v>0</v>
      </c>
      <c r="T675" s="51">
        <f t="shared" si="20"/>
        <v>0</v>
      </c>
      <c r="U675" s="51">
        <f t="shared" si="21"/>
        <v>0</v>
      </c>
    </row>
    <row r="676" spans="1:21" customFormat="1">
      <c r="A676" s="51">
        <f>SD!C675</f>
        <v>0</v>
      </c>
      <c r="B676" s="46">
        <f>SD!A675</f>
        <v>0</v>
      </c>
      <c r="C676" s="46">
        <f>SD!B675</f>
        <v>0</v>
      </c>
      <c r="D676" s="46">
        <f>SD!C675</f>
        <v>0</v>
      </c>
      <c r="E676" s="42">
        <f>SD!D675</f>
        <v>0</v>
      </c>
      <c r="F676" s="43">
        <f>SD!E675</f>
        <v>0</v>
      </c>
      <c r="G676" s="43">
        <f>SD!F675</f>
        <v>0</v>
      </c>
      <c r="H676" s="43">
        <f>SD!G675</f>
        <v>0</v>
      </c>
      <c r="I676" s="43">
        <f>SD!H675</f>
        <v>0</v>
      </c>
      <c r="J676" s="43">
        <f>SD!I675</f>
        <v>0</v>
      </c>
      <c r="K676" s="43">
        <f>SD!O675</f>
        <v>0</v>
      </c>
      <c r="L676" s="52"/>
      <c r="M676" s="56"/>
      <c r="N676" s="54">
        <f>SD!R675</f>
        <v>0</v>
      </c>
      <c r="O676" s="55">
        <f>SD!S675</f>
        <v>0</v>
      </c>
      <c r="P676" s="44">
        <f>SD!T675</f>
        <v>0</v>
      </c>
      <c r="Q676" s="55">
        <f>SD!V675</f>
        <v>0</v>
      </c>
      <c r="R676" s="55">
        <f>SD!W675</f>
        <v>0</v>
      </c>
      <c r="S676" s="55">
        <f>SD!AB675</f>
        <v>0</v>
      </c>
      <c r="T676" s="51">
        <f t="shared" si="20"/>
        <v>0</v>
      </c>
      <c r="U676" s="51">
        <f t="shared" si="21"/>
        <v>0</v>
      </c>
    </row>
    <row r="677" spans="1:21" customFormat="1">
      <c r="A677" s="51">
        <f>SD!C676</f>
        <v>0</v>
      </c>
      <c r="B677" s="46">
        <f>SD!A676</f>
        <v>0</v>
      </c>
      <c r="C677" s="46">
        <f>SD!B676</f>
        <v>0</v>
      </c>
      <c r="D677" s="46">
        <f>SD!C676</f>
        <v>0</v>
      </c>
      <c r="E677" s="42">
        <f>SD!D676</f>
        <v>0</v>
      </c>
      <c r="F677" s="43">
        <f>SD!E676</f>
        <v>0</v>
      </c>
      <c r="G677" s="43">
        <f>SD!F676</f>
        <v>0</v>
      </c>
      <c r="H677" s="43">
        <f>SD!G676</f>
        <v>0</v>
      </c>
      <c r="I677" s="43">
        <f>SD!H676</f>
        <v>0</v>
      </c>
      <c r="J677" s="43">
        <f>SD!I676</f>
        <v>0</v>
      </c>
      <c r="K677" s="43">
        <f>SD!O676</f>
        <v>0</v>
      </c>
      <c r="L677" s="52"/>
      <c r="M677" s="56"/>
      <c r="N677" s="54">
        <f>SD!R676</f>
        <v>0</v>
      </c>
      <c r="O677" s="55">
        <f>SD!S676</f>
        <v>0</v>
      </c>
      <c r="P677" s="44">
        <f>SD!T676</f>
        <v>0</v>
      </c>
      <c r="Q677" s="55">
        <f>SD!V676</f>
        <v>0</v>
      </c>
      <c r="R677" s="55">
        <f>SD!W676</f>
        <v>0</v>
      </c>
      <c r="S677" s="55">
        <f>SD!AB676</f>
        <v>0</v>
      </c>
      <c r="T677" s="51">
        <f t="shared" si="20"/>
        <v>0</v>
      </c>
      <c r="U677" s="51">
        <f t="shared" si="21"/>
        <v>0</v>
      </c>
    </row>
    <row r="678" spans="1:21" customFormat="1">
      <c r="A678" s="51">
        <f>SD!C677</f>
        <v>0</v>
      </c>
      <c r="B678" s="46">
        <f>SD!A677</f>
        <v>0</v>
      </c>
      <c r="C678" s="46">
        <f>SD!B677</f>
        <v>0</v>
      </c>
      <c r="D678" s="46">
        <f>SD!C677</f>
        <v>0</v>
      </c>
      <c r="E678" s="42">
        <f>SD!D677</f>
        <v>0</v>
      </c>
      <c r="F678" s="43">
        <f>SD!E677</f>
        <v>0</v>
      </c>
      <c r="G678" s="43">
        <f>SD!F677</f>
        <v>0</v>
      </c>
      <c r="H678" s="43">
        <f>SD!G677</f>
        <v>0</v>
      </c>
      <c r="I678" s="43">
        <f>SD!H677</f>
        <v>0</v>
      </c>
      <c r="J678" s="43">
        <f>SD!I677</f>
        <v>0</v>
      </c>
      <c r="K678" s="43">
        <f>SD!O677</f>
        <v>0</v>
      </c>
      <c r="L678" s="52"/>
      <c r="M678" s="56"/>
      <c r="N678" s="54">
        <f>SD!R677</f>
        <v>0</v>
      </c>
      <c r="O678" s="55">
        <f>SD!S677</f>
        <v>0</v>
      </c>
      <c r="P678" s="44">
        <f>SD!T677</f>
        <v>0</v>
      </c>
      <c r="Q678" s="55">
        <f>SD!V677</f>
        <v>0</v>
      </c>
      <c r="R678" s="55">
        <f>SD!W677</f>
        <v>0</v>
      </c>
      <c r="S678" s="55">
        <f>SD!AB677</f>
        <v>0</v>
      </c>
      <c r="T678" s="51">
        <f t="shared" si="20"/>
        <v>0</v>
      </c>
      <c r="U678" s="51">
        <f t="shared" si="21"/>
        <v>0</v>
      </c>
    </row>
    <row r="679" spans="1:21" customFormat="1">
      <c r="A679" s="51">
        <f>SD!C678</f>
        <v>0</v>
      </c>
      <c r="B679" s="46">
        <f>SD!A678</f>
        <v>0</v>
      </c>
      <c r="C679" s="46">
        <f>SD!B678</f>
        <v>0</v>
      </c>
      <c r="D679" s="46">
        <f>SD!C678</f>
        <v>0</v>
      </c>
      <c r="E679" s="42">
        <f>SD!D678</f>
        <v>0</v>
      </c>
      <c r="F679" s="43">
        <f>SD!E678</f>
        <v>0</v>
      </c>
      <c r="G679" s="43">
        <f>SD!F678</f>
        <v>0</v>
      </c>
      <c r="H679" s="43">
        <f>SD!G678</f>
        <v>0</v>
      </c>
      <c r="I679" s="43">
        <f>SD!H678</f>
        <v>0</v>
      </c>
      <c r="J679" s="43">
        <f>SD!I678</f>
        <v>0</v>
      </c>
      <c r="K679" s="43">
        <f>SD!O678</f>
        <v>0</v>
      </c>
      <c r="L679" s="52"/>
      <c r="M679" s="56"/>
      <c r="N679" s="54">
        <f>SD!R678</f>
        <v>0</v>
      </c>
      <c r="O679" s="55">
        <f>SD!S678</f>
        <v>0</v>
      </c>
      <c r="P679" s="44">
        <f>SD!T678</f>
        <v>0</v>
      </c>
      <c r="Q679" s="55">
        <f>SD!V678</f>
        <v>0</v>
      </c>
      <c r="R679" s="55">
        <f>SD!W678</f>
        <v>0</v>
      </c>
      <c r="S679" s="55">
        <f>SD!AB678</f>
        <v>0</v>
      </c>
      <c r="T679" s="51">
        <f t="shared" si="20"/>
        <v>0</v>
      </c>
      <c r="U679" s="51">
        <f t="shared" si="21"/>
        <v>0</v>
      </c>
    </row>
    <row r="680" spans="1:21" customFormat="1">
      <c r="A680" s="51">
        <f>SD!C679</f>
        <v>0</v>
      </c>
      <c r="B680" s="46">
        <f>SD!A679</f>
        <v>0</v>
      </c>
      <c r="C680" s="46">
        <f>SD!B679</f>
        <v>0</v>
      </c>
      <c r="D680" s="46">
        <f>SD!C679</f>
        <v>0</v>
      </c>
      <c r="E680" s="42">
        <f>SD!D679</f>
        <v>0</v>
      </c>
      <c r="F680" s="43">
        <f>SD!E679</f>
        <v>0</v>
      </c>
      <c r="G680" s="43">
        <f>SD!F679</f>
        <v>0</v>
      </c>
      <c r="H680" s="43">
        <f>SD!G679</f>
        <v>0</v>
      </c>
      <c r="I680" s="43">
        <f>SD!H679</f>
        <v>0</v>
      </c>
      <c r="J680" s="43">
        <f>SD!I679</f>
        <v>0</v>
      </c>
      <c r="K680" s="43">
        <f>SD!O679</f>
        <v>0</v>
      </c>
      <c r="L680" s="52"/>
      <c r="M680" s="56"/>
      <c r="N680" s="54">
        <f>SD!R679</f>
        <v>0</v>
      </c>
      <c r="O680" s="55">
        <f>SD!S679</f>
        <v>0</v>
      </c>
      <c r="P680" s="44">
        <f>SD!T679</f>
        <v>0</v>
      </c>
      <c r="Q680" s="55">
        <f>SD!V679</f>
        <v>0</v>
      </c>
      <c r="R680" s="55">
        <f>SD!W679</f>
        <v>0</v>
      </c>
      <c r="S680" s="55">
        <f>SD!AB679</f>
        <v>0</v>
      </c>
      <c r="T680" s="51">
        <f t="shared" si="20"/>
        <v>0</v>
      </c>
      <c r="U680" s="51">
        <f t="shared" si="21"/>
        <v>0</v>
      </c>
    </row>
    <row r="681" spans="1:21" customFormat="1">
      <c r="A681" s="51">
        <f>SD!C680</f>
        <v>0</v>
      </c>
      <c r="B681" s="46">
        <f>SD!A680</f>
        <v>0</v>
      </c>
      <c r="C681" s="46">
        <f>SD!B680</f>
        <v>0</v>
      </c>
      <c r="D681" s="46">
        <f>SD!C680</f>
        <v>0</v>
      </c>
      <c r="E681" s="42">
        <f>SD!D680</f>
        <v>0</v>
      </c>
      <c r="F681" s="43">
        <f>SD!E680</f>
        <v>0</v>
      </c>
      <c r="G681" s="43">
        <f>SD!F680</f>
        <v>0</v>
      </c>
      <c r="H681" s="43">
        <f>SD!G680</f>
        <v>0</v>
      </c>
      <c r="I681" s="43">
        <f>SD!H680</f>
        <v>0</v>
      </c>
      <c r="J681" s="43">
        <f>SD!I680</f>
        <v>0</v>
      </c>
      <c r="K681" s="43">
        <f>SD!O680</f>
        <v>0</v>
      </c>
      <c r="L681" s="52"/>
      <c r="M681" s="56"/>
      <c r="N681" s="54">
        <f>SD!R680</f>
        <v>0</v>
      </c>
      <c r="O681" s="55">
        <f>SD!S680</f>
        <v>0</v>
      </c>
      <c r="P681" s="44">
        <f>SD!T680</f>
        <v>0</v>
      </c>
      <c r="Q681" s="55">
        <f>SD!V680</f>
        <v>0</v>
      </c>
      <c r="R681" s="55">
        <f>SD!W680</f>
        <v>0</v>
      </c>
      <c r="S681" s="55">
        <f>SD!AB680</f>
        <v>0</v>
      </c>
      <c r="T681" s="51">
        <f t="shared" si="20"/>
        <v>0</v>
      </c>
      <c r="U681" s="51">
        <f t="shared" si="21"/>
        <v>0</v>
      </c>
    </row>
    <row r="682" spans="1:21" customFormat="1">
      <c r="A682" s="51">
        <f>SD!C681</f>
        <v>0</v>
      </c>
      <c r="B682" s="46">
        <f>SD!A681</f>
        <v>0</v>
      </c>
      <c r="C682" s="46">
        <f>SD!B681</f>
        <v>0</v>
      </c>
      <c r="D682" s="46">
        <f>SD!C681</f>
        <v>0</v>
      </c>
      <c r="E682" s="42">
        <f>SD!D681</f>
        <v>0</v>
      </c>
      <c r="F682" s="43">
        <f>SD!E681</f>
        <v>0</v>
      </c>
      <c r="G682" s="43">
        <f>SD!F681</f>
        <v>0</v>
      </c>
      <c r="H682" s="43">
        <f>SD!G681</f>
        <v>0</v>
      </c>
      <c r="I682" s="43">
        <f>SD!H681</f>
        <v>0</v>
      </c>
      <c r="J682" s="43">
        <f>SD!I681</f>
        <v>0</v>
      </c>
      <c r="K682" s="43">
        <f>SD!O681</f>
        <v>0</v>
      </c>
      <c r="L682" s="52"/>
      <c r="M682" s="56"/>
      <c r="N682" s="54">
        <f>SD!R681</f>
        <v>0</v>
      </c>
      <c r="O682" s="55">
        <f>SD!S681</f>
        <v>0</v>
      </c>
      <c r="P682" s="44">
        <f>SD!T681</f>
        <v>0</v>
      </c>
      <c r="Q682" s="55">
        <f>SD!V681</f>
        <v>0</v>
      </c>
      <c r="R682" s="55">
        <f>SD!W681</f>
        <v>0</v>
      </c>
      <c r="S682" s="55">
        <f>SD!AB681</f>
        <v>0</v>
      </c>
      <c r="T682" s="51">
        <f t="shared" si="20"/>
        <v>0</v>
      </c>
      <c r="U682" s="51">
        <f t="shared" si="21"/>
        <v>0</v>
      </c>
    </row>
    <row r="683" spans="1:21" customFormat="1">
      <c r="A683" s="51">
        <f>SD!C682</f>
        <v>0</v>
      </c>
      <c r="B683" s="46">
        <f>SD!A682</f>
        <v>0</v>
      </c>
      <c r="C683" s="46">
        <f>SD!B682</f>
        <v>0</v>
      </c>
      <c r="D683" s="46">
        <f>SD!C682</f>
        <v>0</v>
      </c>
      <c r="E683" s="42">
        <f>SD!D682</f>
        <v>0</v>
      </c>
      <c r="F683" s="43">
        <f>SD!E682</f>
        <v>0</v>
      </c>
      <c r="G683" s="43">
        <f>SD!F682</f>
        <v>0</v>
      </c>
      <c r="H683" s="43">
        <f>SD!G682</f>
        <v>0</v>
      </c>
      <c r="I683" s="43">
        <f>SD!H682</f>
        <v>0</v>
      </c>
      <c r="J683" s="43">
        <f>SD!I682</f>
        <v>0</v>
      </c>
      <c r="K683" s="43">
        <f>SD!O682</f>
        <v>0</v>
      </c>
      <c r="L683" s="52"/>
      <c r="M683" s="56"/>
      <c r="N683" s="54">
        <f>SD!R682</f>
        <v>0</v>
      </c>
      <c r="O683" s="55">
        <f>SD!S682</f>
        <v>0</v>
      </c>
      <c r="P683" s="44">
        <f>SD!T682</f>
        <v>0</v>
      </c>
      <c r="Q683" s="55">
        <f>SD!V682</f>
        <v>0</v>
      </c>
      <c r="R683" s="55">
        <f>SD!W682</f>
        <v>0</v>
      </c>
      <c r="S683" s="55">
        <f>SD!AB682</f>
        <v>0</v>
      </c>
      <c r="T683" s="51">
        <f t="shared" si="20"/>
        <v>0</v>
      </c>
      <c r="U683" s="51">
        <f t="shared" si="21"/>
        <v>0</v>
      </c>
    </row>
    <row r="684" spans="1:21" customFormat="1">
      <c r="A684" s="51">
        <f>SD!C683</f>
        <v>0</v>
      </c>
      <c r="B684" s="46">
        <f>SD!A683</f>
        <v>0</v>
      </c>
      <c r="C684" s="46">
        <f>SD!B683</f>
        <v>0</v>
      </c>
      <c r="D684" s="46">
        <f>SD!C683</f>
        <v>0</v>
      </c>
      <c r="E684" s="42">
        <f>SD!D683</f>
        <v>0</v>
      </c>
      <c r="F684" s="43">
        <f>SD!E683</f>
        <v>0</v>
      </c>
      <c r="G684" s="43">
        <f>SD!F683</f>
        <v>0</v>
      </c>
      <c r="H684" s="43">
        <f>SD!G683</f>
        <v>0</v>
      </c>
      <c r="I684" s="43">
        <f>SD!H683</f>
        <v>0</v>
      </c>
      <c r="J684" s="43">
        <f>SD!I683</f>
        <v>0</v>
      </c>
      <c r="K684" s="43">
        <f>SD!O683</f>
        <v>0</v>
      </c>
      <c r="L684" s="52"/>
      <c r="M684" s="56"/>
      <c r="N684" s="54">
        <f>SD!R683</f>
        <v>0</v>
      </c>
      <c r="O684" s="55">
        <f>SD!S683</f>
        <v>0</v>
      </c>
      <c r="P684" s="44">
        <f>SD!T683</f>
        <v>0</v>
      </c>
      <c r="Q684" s="55">
        <f>SD!V683</f>
        <v>0</v>
      </c>
      <c r="R684" s="55">
        <f>SD!W683</f>
        <v>0</v>
      </c>
      <c r="S684" s="55">
        <f>SD!AB683</f>
        <v>0</v>
      </c>
      <c r="T684" s="51">
        <f t="shared" si="20"/>
        <v>0</v>
      </c>
      <c r="U684" s="51">
        <f t="shared" si="21"/>
        <v>0</v>
      </c>
    </row>
    <row r="685" spans="1:21" customFormat="1">
      <c r="A685" s="51">
        <f>SD!C684</f>
        <v>0</v>
      </c>
      <c r="B685" s="46">
        <f>SD!A684</f>
        <v>0</v>
      </c>
      <c r="C685" s="46">
        <f>SD!B684</f>
        <v>0</v>
      </c>
      <c r="D685" s="46">
        <f>SD!C684</f>
        <v>0</v>
      </c>
      <c r="E685" s="42">
        <f>SD!D684</f>
        <v>0</v>
      </c>
      <c r="F685" s="43">
        <f>SD!E684</f>
        <v>0</v>
      </c>
      <c r="G685" s="43">
        <f>SD!F684</f>
        <v>0</v>
      </c>
      <c r="H685" s="43">
        <f>SD!G684</f>
        <v>0</v>
      </c>
      <c r="I685" s="43">
        <f>SD!H684</f>
        <v>0</v>
      </c>
      <c r="J685" s="43">
        <f>SD!I684</f>
        <v>0</v>
      </c>
      <c r="K685" s="43">
        <f>SD!O684</f>
        <v>0</v>
      </c>
      <c r="L685" s="52"/>
      <c r="M685" s="56"/>
      <c r="N685" s="54">
        <f>SD!R684</f>
        <v>0</v>
      </c>
      <c r="O685" s="55">
        <f>SD!S684</f>
        <v>0</v>
      </c>
      <c r="P685" s="44">
        <f>SD!T684</f>
        <v>0</v>
      </c>
      <c r="Q685" s="55">
        <f>SD!V684</f>
        <v>0</v>
      </c>
      <c r="R685" s="55">
        <f>SD!W684</f>
        <v>0</v>
      </c>
      <c r="S685" s="55">
        <f>SD!AB684</f>
        <v>0</v>
      </c>
      <c r="T685" s="51">
        <f t="shared" si="20"/>
        <v>0</v>
      </c>
      <c r="U685" s="51">
        <f t="shared" si="21"/>
        <v>0</v>
      </c>
    </row>
    <row r="686" spans="1:21" customFormat="1">
      <c r="A686" s="51">
        <f>SD!C685</f>
        <v>0</v>
      </c>
      <c r="B686" s="46">
        <f>SD!A685</f>
        <v>0</v>
      </c>
      <c r="C686" s="46">
        <f>SD!B685</f>
        <v>0</v>
      </c>
      <c r="D686" s="46">
        <f>SD!C685</f>
        <v>0</v>
      </c>
      <c r="E686" s="42">
        <f>SD!D685</f>
        <v>0</v>
      </c>
      <c r="F686" s="43">
        <f>SD!E685</f>
        <v>0</v>
      </c>
      <c r="G686" s="43">
        <f>SD!F685</f>
        <v>0</v>
      </c>
      <c r="H686" s="43">
        <f>SD!G685</f>
        <v>0</v>
      </c>
      <c r="I686" s="43">
        <f>SD!H685</f>
        <v>0</v>
      </c>
      <c r="J686" s="43">
        <f>SD!I685</f>
        <v>0</v>
      </c>
      <c r="K686" s="43">
        <f>SD!O685</f>
        <v>0</v>
      </c>
      <c r="L686" s="52"/>
      <c r="M686" s="56"/>
      <c r="N686" s="54">
        <f>SD!R685</f>
        <v>0</v>
      </c>
      <c r="O686" s="55">
        <f>SD!S685</f>
        <v>0</v>
      </c>
      <c r="P686" s="44">
        <f>SD!T685</f>
        <v>0</v>
      </c>
      <c r="Q686" s="55">
        <f>SD!V685</f>
        <v>0</v>
      </c>
      <c r="R686" s="55">
        <f>SD!W685</f>
        <v>0</v>
      </c>
      <c r="S686" s="55">
        <f>SD!AB685</f>
        <v>0</v>
      </c>
      <c r="T686" s="51">
        <f t="shared" si="20"/>
        <v>0</v>
      </c>
      <c r="U686" s="51">
        <f t="shared" si="21"/>
        <v>0</v>
      </c>
    </row>
    <row r="687" spans="1:21" customFormat="1">
      <c r="A687" s="51">
        <f>SD!C686</f>
        <v>0</v>
      </c>
      <c r="B687" s="46">
        <f>SD!A686</f>
        <v>0</v>
      </c>
      <c r="C687" s="46">
        <f>SD!B686</f>
        <v>0</v>
      </c>
      <c r="D687" s="46">
        <f>SD!C686</f>
        <v>0</v>
      </c>
      <c r="E687" s="42">
        <f>SD!D686</f>
        <v>0</v>
      </c>
      <c r="F687" s="43">
        <f>SD!E686</f>
        <v>0</v>
      </c>
      <c r="G687" s="43">
        <f>SD!F686</f>
        <v>0</v>
      </c>
      <c r="H687" s="43">
        <f>SD!G686</f>
        <v>0</v>
      </c>
      <c r="I687" s="43">
        <f>SD!H686</f>
        <v>0</v>
      </c>
      <c r="J687" s="43">
        <f>SD!I686</f>
        <v>0</v>
      </c>
      <c r="K687" s="43">
        <f>SD!O686</f>
        <v>0</v>
      </c>
      <c r="L687" s="52"/>
      <c r="M687" s="56"/>
      <c r="N687" s="54">
        <f>SD!R686</f>
        <v>0</v>
      </c>
      <c r="O687" s="55">
        <f>SD!S686</f>
        <v>0</v>
      </c>
      <c r="P687" s="44">
        <f>SD!T686</f>
        <v>0</v>
      </c>
      <c r="Q687" s="55">
        <f>SD!V686</f>
        <v>0</v>
      </c>
      <c r="R687" s="55">
        <f>SD!W686</f>
        <v>0</v>
      </c>
      <c r="S687" s="55">
        <f>SD!AB686</f>
        <v>0</v>
      </c>
      <c r="T687" s="51">
        <f t="shared" si="20"/>
        <v>0</v>
      </c>
      <c r="U687" s="51">
        <f t="shared" si="21"/>
        <v>0</v>
      </c>
    </row>
    <row r="688" spans="1:21" customFormat="1">
      <c r="A688" s="51">
        <f>SD!C687</f>
        <v>0</v>
      </c>
      <c r="B688" s="46">
        <f>SD!A687</f>
        <v>0</v>
      </c>
      <c r="C688" s="46">
        <f>SD!B687</f>
        <v>0</v>
      </c>
      <c r="D688" s="46">
        <f>SD!C687</f>
        <v>0</v>
      </c>
      <c r="E688" s="42">
        <f>SD!D687</f>
        <v>0</v>
      </c>
      <c r="F688" s="43">
        <f>SD!E687</f>
        <v>0</v>
      </c>
      <c r="G688" s="43">
        <f>SD!F687</f>
        <v>0</v>
      </c>
      <c r="H688" s="43">
        <f>SD!G687</f>
        <v>0</v>
      </c>
      <c r="I688" s="43">
        <f>SD!H687</f>
        <v>0</v>
      </c>
      <c r="J688" s="43">
        <f>SD!I687</f>
        <v>0</v>
      </c>
      <c r="K688" s="43">
        <f>SD!O687</f>
        <v>0</v>
      </c>
      <c r="L688" s="52"/>
      <c r="M688" s="56"/>
      <c r="N688" s="54">
        <f>SD!R687</f>
        <v>0</v>
      </c>
      <c r="O688" s="55">
        <f>SD!S687</f>
        <v>0</v>
      </c>
      <c r="P688" s="44">
        <f>SD!T687</f>
        <v>0</v>
      </c>
      <c r="Q688" s="55">
        <f>SD!V687</f>
        <v>0</v>
      </c>
      <c r="R688" s="55">
        <f>SD!W687</f>
        <v>0</v>
      </c>
      <c r="S688" s="55">
        <f>SD!AB687</f>
        <v>0</v>
      </c>
      <c r="T688" s="51">
        <f t="shared" si="20"/>
        <v>0</v>
      </c>
      <c r="U688" s="51">
        <f t="shared" si="21"/>
        <v>0</v>
      </c>
    </row>
    <row r="689" spans="1:21" customFormat="1">
      <c r="A689" s="51">
        <f>SD!C688</f>
        <v>0</v>
      </c>
      <c r="B689" s="46">
        <f>SD!A688</f>
        <v>0</v>
      </c>
      <c r="C689" s="46">
        <f>SD!B688</f>
        <v>0</v>
      </c>
      <c r="D689" s="46">
        <f>SD!C688</f>
        <v>0</v>
      </c>
      <c r="E689" s="42">
        <f>SD!D688</f>
        <v>0</v>
      </c>
      <c r="F689" s="43">
        <f>SD!E688</f>
        <v>0</v>
      </c>
      <c r="G689" s="43">
        <f>SD!F688</f>
        <v>0</v>
      </c>
      <c r="H689" s="43">
        <f>SD!G688</f>
        <v>0</v>
      </c>
      <c r="I689" s="43">
        <f>SD!H688</f>
        <v>0</v>
      </c>
      <c r="J689" s="43">
        <f>SD!I688</f>
        <v>0</v>
      </c>
      <c r="K689" s="43">
        <f>SD!O688</f>
        <v>0</v>
      </c>
      <c r="L689" s="52"/>
      <c r="M689" s="56"/>
      <c r="N689" s="54">
        <f>SD!R688</f>
        <v>0</v>
      </c>
      <c r="O689" s="55">
        <f>SD!S688</f>
        <v>0</v>
      </c>
      <c r="P689" s="44">
        <f>SD!T688</f>
        <v>0</v>
      </c>
      <c r="Q689" s="55">
        <f>SD!V688</f>
        <v>0</v>
      </c>
      <c r="R689" s="55">
        <f>SD!W688</f>
        <v>0</v>
      </c>
      <c r="S689" s="55">
        <f>SD!AB688</f>
        <v>0</v>
      </c>
      <c r="T689" s="51">
        <f t="shared" si="20"/>
        <v>0</v>
      </c>
      <c r="U689" s="51">
        <f t="shared" si="21"/>
        <v>0</v>
      </c>
    </row>
    <row r="690" spans="1:21" customFormat="1">
      <c r="A690" s="51">
        <f>SD!C689</f>
        <v>0</v>
      </c>
      <c r="B690" s="46">
        <f>SD!A689</f>
        <v>0</v>
      </c>
      <c r="C690" s="46">
        <f>SD!B689</f>
        <v>0</v>
      </c>
      <c r="D690" s="46">
        <f>SD!C689</f>
        <v>0</v>
      </c>
      <c r="E690" s="42">
        <f>SD!D689</f>
        <v>0</v>
      </c>
      <c r="F690" s="43">
        <f>SD!E689</f>
        <v>0</v>
      </c>
      <c r="G690" s="43">
        <f>SD!F689</f>
        <v>0</v>
      </c>
      <c r="H690" s="43">
        <f>SD!G689</f>
        <v>0</v>
      </c>
      <c r="I690" s="43">
        <f>SD!H689</f>
        <v>0</v>
      </c>
      <c r="J690" s="43">
        <f>SD!I689</f>
        <v>0</v>
      </c>
      <c r="K690" s="43">
        <f>SD!O689</f>
        <v>0</v>
      </c>
      <c r="L690" s="52"/>
      <c r="M690" s="56"/>
      <c r="N690" s="54">
        <f>SD!R689</f>
        <v>0</v>
      </c>
      <c r="O690" s="55">
        <f>SD!S689</f>
        <v>0</v>
      </c>
      <c r="P690" s="44">
        <f>SD!T689</f>
        <v>0</v>
      </c>
      <c r="Q690" s="55">
        <f>SD!V689</f>
        <v>0</v>
      </c>
      <c r="R690" s="55">
        <f>SD!W689</f>
        <v>0</v>
      </c>
      <c r="S690" s="55">
        <f>SD!AB689</f>
        <v>0</v>
      </c>
      <c r="T690" s="51">
        <f t="shared" si="20"/>
        <v>0</v>
      </c>
      <c r="U690" s="51">
        <f t="shared" si="21"/>
        <v>0</v>
      </c>
    </row>
    <row r="691" spans="1:21" customFormat="1">
      <c r="A691" s="51">
        <f>SD!C690</f>
        <v>0</v>
      </c>
      <c r="B691" s="46">
        <f>SD!A690</f>
        <v>0</v>
      </c>
      <c r="C691" s="46">
        <f>SD!B690</f>
        <v>0</v>
      </c>
      <c r="D691" s="46">
        <f>SD!C690</f>
        <v>0</v>
      </c>
      <c r="E691" s="42">
        <f>SD!D690</f>
        <v>0</v>
      </c>
      <c r="F691" s="43">
        <f>SD!E690</f>
        <v>0</v>
      </c>
      <c r="G691" s="43">
        <f>SD!F690</f>
        <v>0</v>
      </c>
      <c r="H691" s="43">
        <f>SD!G690</f>
        <v>0</v>
      </c>
      <c r="I691" s="43">
        <f>SD!H690</f>
        <v>0</v>
      </c>
      <c r="J691" s="43">
        <f>SD!I690</f>
        <v>0</v>
      </c>
      <c r="K691" s="43">
        <f>SD!O690</f>
        <v>0</v>
      </c>
      <c r="L691" s="52"/>
      <c r="M691" s="56"/>
      <c r="N691" s="54">
        <f>SD!R690</f>
        <v>0</v>
      </c>
      <c r="O691" s="55">
        <f>SD!S690</f>
        <v>0</v>
      </c>
      <c r="P691" s="44">
        <f>SD!T690</f>
        <v>0</v>
      </c>
      <c r="Q691" s="55">
        <f>SD!V690</f>
        <v>0</v>
      </c>
      <c r="R691" s="55">
        <f>SD!W690</f>
        <v>0</v>
      </c>
      <c r="S691" s="55">
        <f>SD!AB690</f>
        <v>0</v>
      </c>
      <c r="T691" s="51">
        <f t="shared" si="20"/>
        <v>0</v>
      </c>
      <c r="U691" s="51">
        <f t="shared" si="21"/>
        <v>0</v>
      </c>
    </row>
    <row r="692" spans="1:21" customFormat="1">
      <c r="A692" s="51">
        <f>SD!C691</f>
        <v>0</v>
      </c>
      <c r="B692" s="46">
        <f>SD!A691</f>
        <v>0</v>
      </c>
      <c r="C692" s="46">
        <f>SD!B691</f>
        <v>0</v>
      </c>
      <c r="D692" s="46">
        <f>SD!C691</f>
        <v>0</v>
      </c>
      <c r="E692" s="42">
        <f>SD!D691</f>
        <v>0</v>
      </c>
      <c r="F692" s="43">
        <f>SD!E691</f>
        <v>0</v>
      </c>
      <c r="G692" s="43">
        <f>SD!F691</f>
        <v>0</v>
      </c>
      <c r="H692" s="43">
        <f>SD!G691</f>
        <v>0</v>
      </c>
      <c r="I692" s="43">
        <f>SD!H691</f>
        <v>0</v>
      </c>
      <c r="J692" s="43">
        <f>SD!I691</f>
        <v>0</v>
      </c>
      <c r="K692" s="43">
        <f>SD!O691</f>
        <v>0</v>
      </c>
      <c r="L692" s="52"/>
      <c r="M692" s="56"/>
      <c r="N692" s="54">
        <f>SD!R691</f>
        <v>0</v>
      </c>
      <c r="O692" s="55">
        <f>SD!S691</f>
        <v>0</v>
      </c>
      <c r="P692" s="44">
        <f>SD!T691</f>
        <v>0</v>
      </c>
      <c r="Q692" s="55">
        <f>SD!V691</f>
        <v>0</v>
      </c>
      <c r="R692" s="55">
        <f>SD!W691</f>
        <v>0</v>
      </c>
      <c r="S692" s="55">
        <f>SD!AB691</f>
        <v>0</v>
      </c>
      <c r="T692" s="51">
        <f t="shared" si="20"/>
        <v>0</v>
      </c>
      <c r="U692" s="51">
        <f t="shared" si="21"/>
        <v>0</v>
      </c>
    </row>
    <row r="693" spans="1:21" customFormat="1">
      <c r="A693" s="51">
        <f>SD!C692</f>
        <v>0</v>
      </c>
      <c r="B693" s="46">
        <f>SD!A692</f>
        <v>0</v>
      </c>
      <c r="C693" s="46">
        <f>SD!B692</f>
        <v>0</v>
      </c>
      <c r="D693" s="46">
        <f>SD!C692</f>
        <v>0</v>
      </c>
      <c r="E693" s="42">
        <f>SD!D692</f>
        <v>0</v>
      </c>
      <c r="F693" s="43">
        <f>SD!E692</f>
        <v>0</v>
      </c>
      <c r="G693" s="43">
        <f>SD!F692</f>
        <v>0</v>
      </c>
      <c r="H693" s="43">
        <f>SD!G692</f>
        <v>0</v>
      </c>
      <c r="I693" s="43">
        <f>SD!H692</f>
        <v>0</v>
      </c>
      <c r="J693" s="43">
        <f>SD!I692</f>
        <v>0</v>
      </c>
      <c r="K693" s="43">
        <f>SD!O692</f>
        <v>0</v>
      </c>
      <c r="L693" s="52"/>
      <c r="M693" s="56"/>
      <c r="N693" s="54">
        <f>SD!R692</f>
        <v>0</v>
      </c>
      <c r="O693" s="55">
        <f>SD!S692</f>
        <v>0</v>
      </c>
      <c r="P693" s="44">
        <f>SD!T692</f>
        <v>0</v>
      </c>
      <c r="Q693" s="55">
        <f>SD!V692</f>
        <v>0</v>
      </c>
      <c r="R693" s="55">
        <f>SD!W692</f>
        <v>0</v>
      </c>
      <c r="S693" s="55">
        <f>SD!AB692</f>
        <v>0</v>
      </c>
      <c r="T693" s="51">
        <f t="shared" si="20"/>
        <v>0</v>
      </c>
      <c r="U693" s="51">
        <f t="shared" si="21"/>
        <v>0</v>
      </c>
    </row>
    <row r="694" spans="1:21" customFormat="1">
      <c r="A694" s="51">
        <f>SD!C693</f>
        <v>0</v>
      </c>
      <c r="B694" s="46">
        <f>SD!A693</f>
        <v>0</v>
      </c>
      <c r="C694" s="46">
        <f>SD!B693</f>
        <v>0</v>
      </c>
      <c r="D694" s="46">
        <f>SD!C693</f>
        <v>0</v>
      </c>
      <c r="E694" s="42">
        <f>SD!D693</f>
        <v>0</v>
      </c>
      <c r="F694" s="43">
        <f>SD!E693</f>
        <v>0</v>
      </c>
      <c r="G694" s="43">
        <f>SD!F693</f>
        <v>0</v>
      </c>
      <c r="H694" s="43">
        <f>SD!G693</f>
        <v>0</v>
      </c>
      <c r="I694" s="43">
        <f>SD!H693</f>
        <v>0</v>
      </c>
      <c r="J694" s="43">
        <f>SD!I693</f>
        <v>0</v>
      </c>
      <c r="K694" s="43">
        <f>SD!O693</f>
        <v>0</v>
      </c>
      <c r="L694" s="52"/>
      <c r="M694" s="56"/>
      <c r="N694" s="54">
        <f>SD!R693</f>
        <v>0</v>
      </c>
      <c r="O694" s="55">
        <f>SD!S693</f>
        <v>0</v>
      </c>
      <c r="P694" s="44">
        <f>SD!T693</f>
        <v>0</v>
      </c>
      <c r="Q694" s="55">
        <f>SD!V693</f>
        <v>0</v>
      </c>
      <c r="R694" s="55">
        <f>SD!W693</f>
        <v>0</v>
      </c>
      <c r="S694" s="55">
        <f>SD!AB693</f>
        <v>0</v>
      </c>
      <c r="T694" s="51">
        <f t="shared" si="20"/>
        <v>0</v>
      </c>
      <c r="U694" s="51">
        <f t="shared" si="21"/>
        <v>0</v>
      </c>
    </row>
    <row r="695" spans="1:21" customFormat="1">
      <c r="A695" s="51">
        <f>SD!C694</f>
        <v>0</v>
      </c>
      <c r="B695" s="46">
        <f>SD!A694</f>
        <v>0</v>
      </c>
      <c r="C695" s="46">
        <f>SD!B694</f>
        <v>0</v>
      </c>
      <c r="D695" s="46">
        <f>SD!C694</f>
        <v>0</v>
      </c>
      <c r="E695" s="42">
        <f>SD!D694</f>
        <v>0</v>
      </c>
      <c r="F695" s="43">
        <f>SD!E694</f>
        <v>0</v>
      </c>
      <c r="G695" s="43">
        <f>SD!F694</f>
        <v>0</v>
      </c>
      <c r="H695" s="43">
        <f>SD!G694</f>
        <v>0</v>
      </c>
      <c r="I695" s="43">
        <f>SD!H694</f>
        <v>0</v>
      </c>
      <c r="J695" s="43">
        <f>SD!I694</f>
        <v>0</v>
      </c>
      <c r="K695" s="43">
        <f>SD!O694</f>
        <v>0</v>
      </c>
      <c r="L695" s="52"/>
      <c r="M695" s="56"/>
      <c r="N695" s="54">
        <f>SD!R694</f>
        <v>0</v>
      </c>
      <c r="O695" s="55">
        <f>SD!S694</f>
        <v>0</v>
      </c>
      <c r="P695" s="44">
        <f>SD!T694</f>
        <v>0</v>
      </c>
      <c r="Q695" s="55">
        <f>SD!V694</f>
        <v>0</v>
      </c>
      <c r="R695" s="55">
        <f>SD!W694</f>
        <v>0</v>
      </c>
      <c r="S695" s="55">
        <f>SD!AB694</f>
        <v>0</v>
      </c>
      <c r="T695" s="51">
        <f t="shared" si="20"/>
        <v>0</v>
      </c>
      <c r="U695" s="51">
        <f t="shared" si="21"/>
        <v>0</v>
      </c>
    </row>
    <row r="696" spans="1:21" customFormat="1">
      <c r="A696" s="51">
        <f>SD!C695</f>
        <v>0</v>
      </c>
      <c r="B696" s="46">
        <f>SD!A695</f>
        <v>0</v>
      </c>
      <c r="C696" s="46">
        <f>SD!B695</f>
        <v>0</v>
      </c>
      <c r="D696" s="46">
        <f>SD!C695</f>
        <v>0</v>
      </c>
      <c r="E696" s="42">
        <f>SD!D695</f>
        <v>0</v>
      </c>
      <c r="F696" s="43">
        <f>SD!E695</f>
        <v>0</v>
      </c>
      <c r="G696" s="43">
        <f>SD!F695</f>
        <v>0</v>
      </c>
      <c r="H696" s="43">
        <f>SD!G695</f>
        <v>0</v>
      </c>
      <c r="I696" s="43">
        <f>SD!H695</f>
        <v>0</v>
      </c>
      <c r="J696" s="43">
        <f>SD!I695</f>
        <v>0</v>
      </c>
      <c r="K696" s="43">
        <f>SD!O695</f>
        <v>0</v>
      </c>
      <c r="L696" s="52"/>
      <c r="M696" s="56"/>
      <c r="N696" s="54">
        <f>SD!R695</f>
        <v>0</v>
      </c>
      <c r="O696" s="55">
        <f>SD!S695</f>
        <v>0</v>
      </c>
      <c r="P696" s="44">
        <f>SD!T695</f>
        <v>0</v>
      </c>
      <c r="Q696" s="55">
        <f>SD!V695</f>
        <v>0</v>
      </c>
      <c r="R696" s="55">
        <f>SD!W695</f>
        <v>0</v>
      </c>
      <c r="S696" s="55">
        <f>SD!AB695</f>
        <v>0</v>
      </c>
      <c r="T696" s="51">
        <f t="shared" si="20"/>
        <v>0</v>
      </c>
      <c r="U696" s="51">
        <f t="shared" si="21"/>
        <v>0</v>
      </c>
    </row>
    <row r="697" spans="1:21" customFormat="1">
      <c r="A697" s="51">
        <f>SD!C696</f>
        <v>0</v>
      </c>
      <c r="B697" s="46">
        <f>SD!A696</f>
        <v>0</v>
      </c>
      <c r="C697" s="46">
        <f>SD!B696</f>
        <v>0</v>
      </c>
      <c r="D697" s="46">
        <f>SD!C696</f>
        <v>0</v>
      </c>
      <c r="E697" s="42">
        <f>SD!D696</f>
        <v>0</v>
      </c>
      <c r="F697" s="43">
        <f>SD!E696</f>
        <v>0</v>
      </c>
      <c r="G697" s="43">
        <f>SD!F696</f>
        <v>0</v>
      </c>
      <c r="H697" s="43">
        <f>SD!G696</f>
        <v>0</v>
      </c>
      <c r="I697" s="43">
        <f>SD!H696</f>
        <v>0</v>
      </c>
      <c r="J697" s="43">
        <f>SD!I696</f>
        <v>0</v>
      </c>
      <c r="K697" s="43">
        <f>SD!O696</f>
        <v>0</v>
      </c>
      <c r="L697" s="52"/>
      <c r="M697" s="56"/>
      <c r="N697" s="54">
        <f>SD!R696</f>
        <v>0</v>
      </c>
      <c r="O697" s="55">
        <f>SD!S696</f>
        <v>0</v>
      </c>
      <c r="P697" s="44">
        <f>SD!T696</f>
        <v>0</v>
      </c>
      <c r="Q697" s="55">
        <f>SD!V696</f>
        <v>0</v>
      </c>
      <c r="R697" s="55">
        <f>SD!W696</f>
        <v>0</v>
      </c>
      <c r="S697" s="55">
        <f>SD!AB696</f>
        <v>0</v>
      </c>
      <c r="T697" s="51">
        <f t="shared" si="20"/>
        <v>0</v>
      </c>
      <c r="U697" s="51">
        <f t="shared" si="21"/>
        <v>0</v>
      </c>
    </row>
    <row r="698" spans="1:21" customFormat="1">
      <c r="A698" s="51">
        <f>SD!C697</f>
        <v>0</v>
      </c>
      <c r="B698" s="46">
        <f>SD!A697</f>
        <v>0</v>
      </c>
      <c r="C698" s="46">
        <f>SD!B697</f>
        <v>0</v>
      </c>
      <c r="D698" s="46">
        <f>SD!C697</f>
        <v>0</v>
      </c>
      <c r="E698" s="42">
        <f>SD!D697</f>
        <v>0</v>
      </c>
      <c r="F698" s="43">
        <f>SD!E697</f>
        <v>0</v>
      </c>
      <c r="G698" s="43">
        <f>SD!F697</f>
        <v>0</v>
      </c>
      <c r="H698" s="43">
        <f>SD!G697</f>
        <v>0</v>
      </c>
      <c r="I698" s="43">
        <f>SD!H697</f>
        <v>0</v>
      </c>
      <c r="J698" s="43">
        <f>SD!I697</f>
        <v>0</v>
      </c>
      <c r="K698" s="43">
        <f>SD!O697</f>
        <v>0</v>
      </c>
      <c r="L698" s="52"/>
      <c r="M698" s="56"/>
      <c r="N698" s="54">
        <f>SD!R697</f>
        <v>0</v>
      </c>
      <c r="O698" s="55">
        <f>SD!S697</f>
        <v>0</v>
      </c>
      <c r="P698" s="44">
        <f>SD!T697</f>
        <v>0</v>
      </c>
      <c r="Q698" s="55">
        <f>SD!V697</f>
        <v>0</v>
      </c>
      <c r="R698" s="55">
        <f>SD!W697</f>
        <v>0</v>
      </c>
      <c r="S698" s="55">
        <f>SD!AB697</f>
        <v>0</v>
      </c>
      <c r="T698" s="51">
        <f t="shared" si="20"/>
        <v>0</v>
      </c>
      <c r="U698" s="51">
        <f t="shared" si="21"/>
        <v>0</v>
      </c>
    </row>
    <row r="699" spans="1:21" customFormat="1">
      <c r="A699" s="51">
        <f>SD!C698</f>
        <v>0</v>
      </c>
      <c r="B699" s="46">
        <f>SD!A698</f>
        <v>0</v>
      </c>
      <c r="C699" s="46">
        <f>SD!B698</f>
        <v>0</v>
      </c>
      <c r="D699" s="46">
        <f>SD!C698</f>
        <v>0</v>
      </c>
      <c r="E699" s="42">
        <f>SD!D698</f>
        <v>0</v>
      </c>
      <c r="F699" s="43">
        <f>SD!E698</f>
        <v>0</v>
      </c>
      <c r="G699" s="43">
        <f>SD!F698</f>
        <v>0</v>
      </c>
      <c r="H699" s="43">
        <f>SD!G698</f>
        <v>0</v>
      </c>
      <c r="I699" s="43">
        <f>SD!H698</f>
        <v>0</v>
      </c>
      <c r="J699" s="43">
        <f>SD!I698</f>
        <v>0</v>
      </c>
      <c r="K699" s="43">
        <f>SD!O698</f>
        <v>0</v>
      </c>
      <c r="L699" s="52"/>
      <c r="M699" s="56"/>
      <c r="N699" s="54">
        <f>SD!R698</f>
        <v>0</v>
      </c>
      <c r="O699" s="55">
        <f>SD!S698</f>
        <v>0</v>
      </c>
      <c r="P699" s="44">
        <f>SD!T698</f>
        <v>0</v>
      </c>
      <c r="Q699" s="55">
        <f>SD!V698</f>
        <v>0</v>
      </c>
      <c r="R699" s="55">
        <f>SD!W698</f>
        <v>0</v>
      </c>
      <c r="S699" s="55">
        <f>SD!AB698</f>
        <v>0</v>
      </c>
      <c r="T699" s="51">
        <f t="shared" si="20"/>
        <v>0</v>
      </c>
      <c r="U699" s="51">
        <f t="shared" si="21"/>
        <v>0</v>
      </c>
    </row>
    <row r="700" spans="1:21" customFormat="1">
      <c r="A700" s="51">
        <f>SD!C699</f>
        <v>0</v>
      </c>
      <c r="B700" s="46">
        <f>SD!A699</f>
        <v>0</v>
      </c>
      <c r="C700" s="46">
        <f>SD!B699</f>
        <v>0</v>
      </c>
      <c r="D700" s="46">
        <f>SD!C699</f>
        <v>0</v>
      </c>
      <c r="E700" s="42">
        <f>SD!D699</f>
        <v>0</v>
      </c>
      <c r="F700" s="43">
        <f>SD!E699</f>
        <v>0</v>
      </c>
      <c r="G700" s="43">
        <f>SD!F699</f>
        <v>0</v>
      </c>
      <c r="H700" s="43">
        <f>SD!G699</f>
        <v>0</v>
      </c>
      <c r="I700" s="43">
        <f>SD!H699</f>
        <v>0</v>
      </c>
      <c r="J700" s="43">
        <f>SD!I699</f>
        <v>0</v>
      </c>
      <c r="K700" s="43">
        <f>SD!O699</f>
        <v>0</v>
      </c>
      <c r="L700" s="52"/>
      <c r="M700" s="56"/>
      <c r="N700" s="54">
        <f>SD!R699</f>
        <v>0</v>
      </c>
      <c r="O700" s="55">
        <f>SD!S699</f>
        <v>0</v>
      </c>
      <c r="P700" s="44">
        <f>SD!T699</f>
        <v>0</v>
      </c>
      <c r="Q700" s="55">
        <f>SD!V699</f>
        <v>0</v>
      </c>
      <c r="R700" s="55">
        <f>SD!W699</f>
        <v>0</v>
      </c>
      <c r="S700" s="55">
        <f>SD!AB699</f>
        <v>0</v>
      </c>
      <c r="T700" s="51">
        <f t="shared" si="20"/>
        <v>0</v>
      </c>
      <c r="U700" s="51">
        <f t="shared" si="21"/>
        <v>0</v>
      </c>
    </row>
    <row r="701" spans="1:21" customFormat="1">
      <c r="A701" s="51">
        <f>SD!C700</f>
        <v>0</v>
      </c>
      <c r="B701" s="46">
        <f>SD!A700</f>
        <v>0</v>
      </c>
      <c r="C701" s="46">
        <f>SD!B700</f>
        <v>0</v>
      </c>
      <c r="D701" s="46">
        <f>SD!C700</f>
        <v>0</v>
      </c>
      <c r="E701" s="42">
        <f>SD!D700</f>
        <v>0</v>
      </c>
      <c r="F701" s="43">
        <f>SD!E700</f>
        <v>0</v>
      </c>
      <c r="G701" s="43">
        <f>SD!F700</f>
        <v>0</v>
      </c>
      <c r="H701" s="43">
        <f>SD!G700</f>
        <v>0</v>
      </c>
      <c r="I701" s="43">
        <f>SD!H700</f>
        <v>0</v>
      </c>
      <c r="J701" s="43">
        <f>SD!I700</f>
        <v>0</v>
      </c>
      <c r="K701" s="43">
        <f>SD!O700</f>
        <v>0</v>
      </c>
      <c r="L701" s="52"/>
      <c r="M701" s="56"/>
      <c r="N701" s="54">
        <f>SD!R700</f>
        <v>0</v>
      </c>
      <c r="O701" s="55">
        <f>SD!S700</f>
        <v>0</v>
      </c>
      <c r="P701" s="44">
        <f>SD!T700</f>
        <v>0</v>
      </c>
      <c r="Q701" s="55">
        <f>SD!V700</f>
        <v>0</v>
      </c>
      <c r="R701" s="55">
        <f>SD!W700</f>
        <v>0</v>
      </c>
      <c r="S701" s="55">
        <f>SD!AB700</f>
        <v>0</v>
      </c>
      <c r="T701" s="51">
        <f t="shared" si="20"/>
        <v>0</v>
      </c>
      <c r="U701" s="51">
        <f t="shared" si="21"/>
        <v>0</v>
      </c>
    </row>
    <row r="702" spans="1:21" customFormat="1">
      <c r="A702" s="51">
        <f>SD!C701</f>
        <v>0</v>
      </c>
      <c r="B702" s="46">
        <f>SD!A701</f>
        <v>0</v>
      </c>
      <c r="C702" s="46">
        <f>SD!B701</f>
        <v>0</v>
      </c>
      <c r="D702" s="46">
        <f>SD!C701</f>
        <v>0</v>
      </c>
      <c r="E702" s="42">
        <f>SD!D701</f>
        <v>0</v>
      </c>
      <c r="F702" s="43">
        <f>SD!E701</f>
        <v>0</v>
      </c>
      <c r="G702" s="43">
        <f>SD!F701</f>
        <v>0</v>
      </c>
      <c r="H702" s="43">
        <f>SD!G701</f>
        <v>0</v>
      </c>
      <c r="I702" s="43">
        <f>SD!H701</f>
        <v>0</v>
      </c>
      <c r="J702" s="43">
        <f>SD!I701</f>
        <v>0</v>
      </c>
      <c r="K702" s="43">
        <f>SD!O701</f>
        <v>0</v>
      </c>
      <c r="L702" s="52"/>
      <c r="M702" s="56"/>
      <c r="N702" s="54">
        <f>SD!R701</f>
        <v>0</v>
      </c>
      <c r="O702" s="55">
        <f>SD!S701</f>
        <v>0</v>
      </c>
      <c r="P702" s="44">
        <f>SD!T701</f>
        <v>0</v>
      </c>
      <c r="Q702" s="55">
        <f>SD!V701</f>
        <v>0</v>
      </c>
      <c r="R702" s="55">
        <f>SD!W701</f>
        <v>0</v>
      </c>
      <c r="S702" s="55">
        <f>SD!AB701</f>
        <v>0</v>
      </c>
      <c r="T702" s="51">
        <f t="shared" si="20"/>
        <v>0</v>
      </c>
      <c r="U702" s="51">
        <f t="shared" si="21"/>
        <v>0</v>
      </c>
    </row>
    <row r="703" spans="1:21" customFormat="1">
      <c r="A703" s="51">
        <f>SD!C702</f>
        <v>0</v>
      </c>
      <c r="B703" s="46">
        <f>SD!A702</f>
        <v>0</v>
      </c>
      <c r="C703" s="46">
        <f>SD!B702</f>
        <v>0</v>
      </c>
      <c r="D703" s="46">
        <f>SD!C702</f>
        <v>0</v>
      </c>
      <c r="E703" s="42">
        <f>SD!D702</f>
        <v>0</v>
      </c>
      <c r="F703" s="43">
        <f>SD!E702</f>
        <v>0</v>
      </c>
      <c r="G703" s="43">
        <f>SD!F702</f>
        <v>0</v>
      </c>
      <c r="H703" s="43">
        <f>SD!G702</f>
        <v>0</v>
      </c>
      <c r="I703" s="43">
        <f>SD!H702</f>
        <v>0</v>
      </c>
      <c r="J703" s="43">
        <f>SD!I702</f>
        <v>0</v>
      </c>
      <c r="K703" s="43">
        <f>SD!O702</f>
        <v>0</v>
      </c>
      <c r="L703" s="52"/>
      <c r="M703" s="56"/>
      <c r="N703" s="54">
        <f>SD!R702</f>
        <v>0</v>
      </c>
      <c r="O703" s="55">
        <f>SD!S702</f>
        <v>0</v>
      </c>
      <c r="P703" s="44">
        <f>SD!T702</f>
        <v>0</v>
      </c>
      <c r="Q703" s="55">
        <f>SD!V702</f>
        <v>0</v>
      </c>
      <c r="R703" s="55">
        <f>SD!W702</f>
        <v>0</v>
      </c>
      <c r="S703" s="55">
        <f>SD!AB702</f>
        <v>0</v>
      </c>
      <c r="T703" s="51">
        <f t="shared" si="20"/>
        <v>0</v>
      </c>
      <c r="U703" s="51">
        <f t="shared" si="21"/>
        <v>0</v>
      </c>
    </row>
    <row r="704" spans="1:21" customFormat="1">
      <c r="A704" s="51">
        <f>SD!C703</f>
        <v>0</v>
      </c>
      <c r="B704" s="46">
        <f>SD!A703</f>
        <v>0</v>
      </c>
      <c r="C704" s="46">
        <f>SD!B703</f>
        <v>0</v>
      </c>
      <c r="D704" s="46">
        <f>SD!C703</f>
        <v>0</v>
      </c>
      <c r="E704" s="42">
        <f>SD!D703</f>
        <v>0</v>
      </c>
      <c r="F704" s="43">
        <f>SD!E703</f>
        <v>0</v>
      </c>
      <c r="G704" s="43">
        <f>SD!F703</f>
        <v>0</v>
      </c>
      <c r="H704" s="43">
        <f>SD!G703</f>
        <v>0</v>
      </c>
      <c r="I704" s="43">
        <f>SD!H703</f>
        <v>0</v>
      </c>
      <c r="J704" s="43">
        <f>SD!I703</f>
        <v>0</v>
      </c>
      <c r="K704" s="43">
        <f>SD!O703</f>
        <v>0</v>
      </c>
      <c r="L704" s="52"/>
      <c r="M704" s="56"/>
      <c r="N704" s="54">
        <f>SD!R703</f>
        <v>0</v>
      </c>
      <c r="O704" s="55">
        <f>SD!S703</f>
        <v>0</v>
      </c>
      <c r="P704" s="44">
        <f>SD!T703</f>
        <v>0</v>
      </c>
      <c r="Q704" s="55">
        <f>SD!V703</f>
        <v>0</v>
      </c>
      <c r="R704" s="55">
        <f>SD!W703</f>
        <v>0</v>
      </c>
      <c r="S704" s="55">
        <f>SD!AB703</f>
        <v>0</v>
      </c>
      <c r="T704" s="51">
        <f t="shared" si="20"/>
        <v>0</v>
      </c>
      <c r="U704" s="51">
        <f t="shared" si="21"/>
        <v>0</v>
      </c>
    </row>
    <row r="705" spans="1:21" customFormat="1">
      <c r="A705" s="51">
        <f>SD!C704</f>
        <v>0</v>
      </c>
      <c r="B705" s="46">
        <f>SD!A704</f>
        <v>0</v>
      </c>
      <c r="C705" s="46">
        <f>SD!B704</f>
        <v>0</v>
      </c>
      <c r="D705" s="46">
        <f>SD!C704</f>
        <v>0</v>
      </c>
      <c r="E705" s="42">
        <f>SD!D704</f>
        <v>0</v>
      </c>
      <c r="F705" s="43">
        <f>SD!E704</f>
        <v>0</v>
      </c>
      <c r="G705" s="43">
        <f>SD!F704</f>
        <v>0</v>
      </c>
      <c r="H705" s="43">
        <f>SD!G704</f>
        <v>0</v>
      </c>
      <c r="I705" s="43">
        <f>SD!H704</f>
        <v>0</v>
      </c>
      <c r="J705" s="43">
        <f>SD!I704</f>
        <v>0</v>
      </c>
      <c r="K705" s="43">
        <f>SD!O704</f>
        <v>0</v>
      </c>
      <c r="L705" s="52"/>
      <c r="M705" s="56"/>
      <c r="N705" s="54">
        <f>SD!R704</f>
        <v>0</v>
      </c>
      <c r="O705" s="55">
        <f>SD!S704</f>
        <v>0</v>
      </c>
      <c r="P705" s="44">
        <f>SD!T704</f>
        <v>0</v>
      </c>
      <c r="Q705" s="55">
        <f>SD!V704</f>
        <v>0</v>
      </c>
      <c r="R705" s="55">
        <f>SD!W704</f>
        <v>0</v>
      </c>
      <c r="S705" s="55">
        <f>SD!AB704</f>
        <v>0</v>
      </c>
      <c r="T705" s="51">
        <f t="shared" si="20"/>
        <v>0</v>
      </c>
      <c r="U705" s="51">
        <f t="shared" si="21"/>
        <v>0</v>
      </c>
    </row>
    <row r="706" spans="1:21" customFormat="1">
      <c r="A706" s="51">
        <f>SD!C705</f>
        <v>0</v>
      </c>
      <c r="B706" s="46">
        <f>SD!A705</f>
        <v>0</v>
      </c>
      <c r="C706" s="46">
        <f>SD!B705</f>
        <v>0</v>
      </c>
      <c r="D706" s="46">
        <f>SD!C705</f>
        <v>0</v>
      </c>
      <c r="E706" s="42">
        <f>SD!D705</f>
        <v>0</v>
      </c>
      <c r="F706" s="43">
        <f>SD!E705</f>
        <v>0</v>
      </c>
      <c r="G706" s="43">
        <f>SD!F705</f>
        <v>0</v>
      </c>
      <c r="H706" s="43">
        <f>SD!G705</f>
        <v>0</v>
      </c>
      <c r="I706" s="43">
        <f>SD!H705</f>
        <v>0</v>
      </c>
      <c r="J706" s="43">
        <f>SD!I705</f>
        <v>0</v>
      </c>
      <c r="K706" s="43">
        <f>SD!O705</f>
        <v>0</v>
      </c>
      <c r="L706" s="52"/>
      <c r="M706" s="56"/>
      <c r="N706" s="54">
        <f>SD!R705</f>
        <v>0</v>
      </c>
      <c r="O706" s="55">
        <f>SD!S705</f>
        <v>0</v>
      </c>
      <c r="P706" s="44">
        <f>SD!T705</f>
        <v>0</v>
      </c>
      <c r="Q706" s="55">
        <f>SD!V705</f>
        <v>0</v>
      </c>
      <c r="R706" s="55">
        <f>SD!W705</f>
        <v>0</v>
      </c>
      <c r="S706" s="55">
        <f>SD!AB705</f>
        <v>0</v>
      </c>
      <c r="T706" s="51">
        <f t="shared" si="20"/>
        <v>0</v>
      </c>
      <c r="U706" s="51">
        <f t="shared" si="21"/>
        <v>0</v>
      </c>
    </row>
    <row r="707" spans="1:21" customFormat="1">
      <c r="A707" s="51">
        <f>SD!C706</f>
        <v>0</v>
      </c>
      <c r="B707" s="46">
        <f>SD!A706</f>
        <v>0</v>
      </c>
      <c r="C707" s="46">
        <f>SD!B706</f>
        <v>0</v>
      </c>
      <c r="D707" s="46">
        <f>SD!C706</f>
        <v>0</v>
      </c>
      <c r="E707" s="42">
        <f>SD!D706</f>
        <v>0</v>
      </c>
      <c r="F707" s="43">
        <f>SD!E706</f>
        <v>0</v>
      </c>
      <c r="G707" s="43">
        <f>SD!F706</f>
        <v>0</v>
      </c>
      <c r="H707" s="43">
        <f>SD!G706</f>
        <v>0</v>
      </c>
      <c r="I707" s="43">
        <f>SD!H706</f>
        <v>0</v>
      </c>
      <c r="J707" s="43">
        <f>SD!I706</f>
        <v>0</v>
      </c>
      <c r="K707" s="43">
        <f>SD!O706</f>
        <v>0</v>
      </c>
      <c r="L707" s="52"/>
      <c r="M707" s="56"/>
      <c r="N707" s="54">
        <f>SD!R706</f>
        <v>0</v>
      </c>
      <c r="O707" s="55">
        <f>SD!S706</f>
        <v>0</v>
      </c>
      <c r="P707" s="44">
        <f>SD!T706</f>
        <v>0</v>
      </c>
      <c r="Q707" s="55">
        <f>SD!V706</f>
        <v>0</v>
      </c>
      <c r="R707" s="55">
        <f>SD!W706</f>
        <v>0</v>
      </c>
      <c r="S707" s="55">
        <f>SD!AB706</f>
        <v>0</v>
      </c>
      <c r="T707" s="51">
        <f t="shared" si="20"/>
        <v>0</v>
      </c>
      <c r="U707" s="51">
        <f t="shared" si="21"/>
        <v>0</v>
      </c>
    </row>
    <row r="708" spans="1:21" customFormat="1">
      <c r="A708" s="51">
        <f>SD!C707</f>
        <v>0</v>
      </c>
      <c r="B708" s="46">
        <f>SD!A707</f>
        <v>0</v>
      </c>
      <c r="C708" s="46">
        <f>SD!B707</f>
        <v>0</v>
      </c>
      <c r="D708" s="46">
        <f>SD!C707</f>
        <v>0</v>
      </c>
      <c r="E708" s="42">
        <f>SD!D707</f>
        <v>0</v>
      </c>
      <c r="F708" s="43">
        <f>SD!E707</f>
        <v>0</v>
      </c>
      <c r="G708" s="43">
        <f>SD!F707</f>
        <v>0</v>
      </c>
      <c r="H708" s="43">
        <f>SD!G707</f>
        <v>0</v>
      </c>
      <c r="I708" s="43">
        <f>SD!H707</f>
        <v>0</v>
      </c>
      <c r="J708" s="43">
        <f>SD!I707</f>
        <v>0</v>
      </c>
      <c r="K708" s="43">
        <f>SD!O707</f>
        <v>0</v>
      </c>
      <c r="L708" s="52"/>
      <c r="M708" s="56"/>
      <c r="N708" s="54">
        <f>SD!R707</f>
        <v>0</v>
      </c>
      <c r="O708" s="55">
        <f>SD!S707</f>
        <v>0</v>
      </c>
      <c r="P708" s="44">
        <f>SD!T707</f>
        <v>0</v>
      </c>
      <c r="Q708" s="55">
        <f>SD!V707</f>
        <v>0</v>
      </c>
      <c r="R708" s="55">
        <f>SD!W707</f>
        <v>0</v>
      </c>
      <c r="S708" s="55">
        <f>SD!AB707</f>
        <v>0</v>
      </c>
      <c r="T708" s="51">
        <f t="shared" ref="T708:T771" si="22">B708</f>
        <v>0</v>
      </c>
      <c r="U708" s="51">
        <f t="shared" ref="U708:U771" si="23">C708</f>
        <v>0</v>
      </c>
    </row>
    <row r="709" spans="1:21" customFormat="1">
      <c r="A709" s="51">
        <f>SD!C708</f>
        <v>0</v>
      </c>
      <c r="B709" s="46">
        <f>SD!A708</f>
        <v>0</v>
      </c>
      <c r="C709" s="46">
        <f>SD!B708</f>
        <v>0</v>
      </c>
      <c r="D709" s="46">
        <f>SD!C708</f>
        <v>0</v>
      </c>
      <c r="E709" s="42">
        <f>SD!D708</f>
        <v>0</v>
      </c>
      <c r="F709" s="43">
        <f>SD!E708</f>
        <v>0</v>
      </c>
      <c r="G709" s="43">
        <f>SD!F708</f>
        <v>0</v>
      </c>
      <c r="H709" s="43">
        <f>SD!G708</f>
        <v>0</v>
      </c>
      <c r="I709" s="43">
        <f>SD!H708</f>
        <v>0</v>
      </c>
      <c r="J709" s="43">
        <f>SD!I708</f>
        <v>0</v>
      </c>
      <c r="K709" s="43">
        <f>SD!O708</f>
        <v>0</v>
      </c>
      <c r="L709" s="52"/>
      <c r="M709" s="56"/>
      <c r="N709" s="54">
        <f>SD!R708</f>
        <v>0</v>
      </c>
      <c r="O709" s="55">
        <f>SD!S708</f>
        <v>0</v>
      </c>
      <c r="P709" s="44">
        <f>SD!T708</f>
        <v>0</v>
      </c>
      <c r="Q709" s="55">
        <f>SD!V708</f>
        <v>0</v>
      </c>
      <c r="R709" s="55">
        <f>SD!W708</f>
        <v>0</v>
      </c>
      <c r="S709" s="55">
        <f>SD!AB708</f>
        <v>0</v>
      </c>
      <c r="T709" s="51">
        <f t="shared" si="22"/>
        <v>0</v>
      </c>
      <c r="U709" s="51">
        <f t="shared" si="23"/>
        <v>0</v>
      </c>
    </row>
    <row r="710" spans="1:21" customFormat="1">
      <c r="A710" s="51">
        <f>SD!C709</f>
        <v>0</v>
      </c>
      <c r="B710" s="46">
        <f>SD!A709</f>
        <v>0</v>
      </c>
      <c r="C710" s="46">
        <f>SD!B709</f>
        <v>0</v>
      </c>
      <c r="D710" s="46">
        <f>SD!C709</f>
        <v>0</v>
      </c>
      <c r="E710" s="42">
        <f>SD!D709</f>
        <v>0</v>
      </c>
      <c r="F710" s="43">
        <f>SD!E709</f>
        <v>0</v>
      </c>
      <c r="G710" s="43">
        <f>SD!F709</f>
        <v>0</v>
      </c>
      <c r="H710" s="43">
        <f>SD!G709</f>
        <v>0</v>
      </c>
      <c r="I710" s="43">
        <f>SD!H709</f>
        <v>0</v>
      </c>
      <c r="J710" s="43">
        <f>SD!I709</f>
        <v>0</v>
      </c>
      <c r="K710" s="43">
        <f>SD!O709</f>
        <v>0</v>
      </c>
      <c r="L710" s="52"/>
      <c r="M710" s="56"/>
      <c r="N710" s="54">
        <f>SD!R709</f>
        <v>0</v>
      </c>
      <c r="O710" s="55">
        <f>SD!S709</f>
        <v>0</v>
      </c>
      <c r="P710" s="44">
        <f>SD!T709</f>
        <v>0</v>
      </c>
      <c r="Q710" s="55">
        <f>SD!V709</f>
        <v>0</v>
      </c>
      <c r="R710" s="55">
        <f>SD!W709</f>
        <v>0</v>
      </c>
      <c r="S710" s="55">
        <f>SD!AB709</f>
        <v>0</v>
      </c>
      <c r="T710" s="51">
        <f t="shared" si="22"/>
        <v>0</v>
      </c>
      <c r="U710" s="51">
        <f t="shared" si="23"/>
        <v>0</v>
      </c>
    </row>
    <row r="711" spans="1:21" customFormat="1">
      <c r="A711" s="51">
        <f>SD!C710</f>
        <v>0</v>
      </c>
      <c r="B711" s="46">
        <f>SD!A710</f>
        <v>0</v>
      </c>
      <c r="C711" s="46">
        <f>SD!B710</f>
        <v>0</v>
      </c>
      <c r="D711" s="46">
        <f>SD!C710</f>
        <v>0</v>
      </c>
      <c r="E711" s="42">
        <f>SD!D710</f>
        <v>0</v>
      </c>
      <c r="F711" s="43">
        <f>SD!E710</f>
        <v>0</v>
      </c>
      <c r="G711" s="43">
        <f>SD!F710</f>
        <v>0</v>
      </c>
      <c r="H711" s="43">
        <f>SD!G710</f>
        <v>0</v>
      </c>
      <c r="I711" s="43">
        <f>SD!H710</f>
        <v>0</v>
      </c>
      <c r="J711" s="43">
        <f>SD!I710</f>
        <v>0</v>
      </c>
      <c r="K711" s="43">
        <f>SD!O710</f>
        <v>0</v>
      </c>
      <c r="L711" s="52"/>
      <c r="M711" s="56"/>
      <c r="N711" s="54">
        <f>SD!R710</f>
        <v>0</v>
      </c>
      <c r="O711" s="55">
        <f>SD!S710</f>
        <v>0</v>
      </c>
      <c r="P711" s="44">
        <f>SD!T710</f>
        <v>0</v>
      </c>
      <c r="Q711" s="55">
        <f>SD!V710</f>
        <v>0</v>
      </c>
      <c r="R711" s="55">
        <f>SD!W710</f>
        <v>0</v>
      </c>
      <c r="S711" s="55">
        <f>SD!AB710</f>
        <v>0</v>
      </c>
      <c r="T711" s="51">
        <f t="shared" si="22"/>
        <v>0</v>
      </c>
      <c r="U711" s="51">
        <f t="shared" si="23"/>
        <v>0</v>
      </c>
    </row>
    <row r="712" spans="1:21" customFormat="1">
      <c r="A712" s="51">
        <f>SD!C711</f>
        <v>0</v>
      </c>
      <c r="B712" s="46">
        <f>SD!A711</f>
        <v>0</v>
      </c>
      <c r="C712" s="46">
        <f>SD!B711</f>
        <v>0</v>
      </c>
      <c r="D712" s="46">
        <f>SD!C711</f>
        <v>0</v>
      </c>
      <c r="E712" s="42">
        <f>SD!D711</f>
        <v>0</v>
      </c>
      <c r="F712" s="43">
        <f>SD!E711</f>
        <v>0</v>
      </c>
      <c r="G712" s="43">
        <f>SD!F711</f>
        <v>0</v>
      </c>
      <c r="H712" s="43">
        <f>SD!G711</f>
        <v>0</v>
      </c>
      <c r="I712" s="43">
        <f>SD!H711</f>
        <v>0</v>
      </c>
      <c r="J712" s="43">
        <f>SD!I711</f>
        <v>0</v>
      </c>
      <c r="K712" s="43">
        <f>SD!O711</f>
        <v>0</v>
      </c>
      <c r="L712" s="52"/>
      <c r="M712" s="56"/>
      <c r="N712" s="54">
        <f>SD!R711</f>
        <v>0</v>
      </c>
      <c r="O712" s="55">
        <f>SD!S711</f>
        <v>0</v>
      </c>
      <c r="P712" s="44">
        <f>SD!T711</f>
        <v>0</v>
      </c>
      <c r="Q712" s="55">
        <f>SD!V711</f>
        <v>0</v>
      </c>
      <c r="R712" s="55">
        <f>SD!W711</f>
        <v>0</v>
      </c>
      <c r="S712" s="55">
        <f>SD!AB711</f>
        <v>0</v>
      </c>
      <c r="T712" s="51">
        <f t="shared" si="22"/>
        <v>0</v>
      </c>
      <c r="U712" s="51">
        <f t="shared" si="23"/>
        <v>0</v>
      </c>
    </row>
    <row r="713" spans="1:21" customFormat="1">
      <c r="A713" s="51">
        <f>SD!C712</f>
        <v>0</v>
      </c>
      <c r="B713" s="46">
        <f>SD!A712</f>
        <v>0</v>
      </c>
      <c r="C713" s="46">
        <f>SD!B712</f>
        <v>0</v>
      </c>
      <c r="D713" s="46">
        <f>SD!C712</f>
        <v>0</v>
      </c>
      <c r="E713" s="42">
        <f>SD!D712</f>
        <v>0</v>
      </c>
      <c r="F713" s="43">
        <f>SD!E712</f>
        <v>0</v>
      </c>
      <c r="G713" s="43">
        <f>SD!F712</f>
        <v>0</v>
      </c>
      <c r="H713" s="43">
        <f>SD!G712</f>
        <v>0</v>
      </c>
      <c r="I713" s="43">
        <f>SD!H712</f>
        <v>0</v>
      </c>
      <c r="J713" s="43">
        <f>SD!I712</f>
        <v>0</v>
      </c>
      <c r="K713" s="43">
        <f>SD!O712</f>
        <v>0</v>
      </c>
      <c r="L713" s="52"/>
      <c r="M713" s="56"/>
      <c r="N713" s="54">
        <f>SD!R712</f>
        <v>0</v>
      </c>
      <c r="O713" s="55">
        <f>SD!S712</f>
        <v>0</v>
      </c>
      <c r="P713" s="44">
        <f>SD!T712</f>
        <v>0</v>
      </c>
      <c r="Q713" s="55">
        <f>SD!V712</f>
        <v>0</v>
      </c>
      <c r="R713" s="55">
        <f>SD!W712</f>
        <v>0</v>
      </c>
      <c r="S713" s="55">
        <f>SD!AB712</f>
        <v>0</v>
      </c>
      <c r="T713" s="51">
        <f t="shared" si="22"/>
        <v>0</v>
      </c>
      <c r="U713" s="51">
        <f t="shared" si="23"/>
        <v>0</v>
      </c>
    </row>
    <row r="714" spans="1:21" customFormat="1">
      <c r="A714" s="51">
        <f>SD!C713</f>
        <v>0</v>
      </c>
      <c r="B714" s="46">
        <f>SD!A713</f>
        <v>0</v>
      </c>
      <c r="C714" s="46">
        <f>SD!B713</f>
        <v>0</v>
      </c>
      <c r="D714" s="46">
        <f>SD!C713</f>
        <v>0</v>
      </c>
      <c r="E714" s="42">
        <f>SD!D713</f>
        <v>0</v>
      </c>
      <c r="F714" s="43">
        <f>SD!E713</f>
        <v>0</v>
      </c>
      <c r="G714" s="43">
        <f>SD!F713</f>
        <v>0</v>
      </c>
      <c r="H714" s="43">
        <f>SD!G713</f>
        <v>0</v>
      </c>
      <c r="I714" s="43">
        <f>SD!H713</f>
        <v>0</v>
      </c>
      <c r="J714" s="43">
        <f>SD!I713</f>
        <v>0</v>
      </c>
      <c r="K714" s="43">
        <f>SD!O713</f>
        <v>0</v>
      </c>
      <c r="L714" s="52"/>
      <c r="M714" s="56"/>
      <c r="N714" s="54">
        <f>SD!R713</f>
        <v>0</v>
      </c>
      <c r="O714" s="55">
        <f>SD!S713</f>
        <v>0</v>
      </c>
      <c r="P714" s="44">
        <f>SD!T713</f>
        <v>0</v>
      </c>
      <c r="Q714" s="55">
        <f>SD!V713</f>
        <v>0</v>
      </c>
      <c r="R714" s="55">
        <f>SD!W713</f>
        <v>0</v>
      </c>
      <c r="S714" s="55">
        <f>SD!AB713</f>
        <v>0</v>
      </c>
      <c r="T714" s="51">
        <f t="shared" si="22"/>
        <v>0</v>
      </c>
      <c r="U714" s="51">
        <f t="shared" si="23"/>
        <v>0</v>
      </c>
    </row>
    <row r="715" spans="1:21" customFormat="1">
      <c r="A715" s="51">
        <f>SD!C714</f>
        <v>0</v>
      </c>
      <c r="B715" s="46">
        <f>SD!A714</f>
        <v>0</v>
      </c>
      <c r="C715" s="46">
        <f>SD!B714</f>
        <v>0</v>
      </c>
      <c r="D715" s="46">
        <f>SD!C714</f>
        <v>0</v>
      </c>
      <c r="E715" s="42">
        <f>SD!D714</f>
        <v>0</v>
      </c>
      <c r="F715" s="43">
        <f>SD!E714</f>
        <v>0</v>
      </c>
      <c r="G715" s="43">
        <f>SD!F714</f>
        <v>0</v>
      </c>
      <c r="H715" s="43">
        <f>SD!G714</f>
        <v>0</v>
      </c>
      <c r="I715" s="43">
        <f>SD!H714</f>
        <v>0</v>
      </c>
      <c r="J715" s="43">
        <f>SD!I714</f>
        <v>0</v>
      </c>
      <c r="K715" s="43">
        <f>SD!O714</f>
        <v>0</v>
      </c>
      <c r="L715" s="52"/>
      <c r="M715" s="56"/>
      <c r="N715" s="54">
        <f>SD!R714</f>
        <v>0</v>
      </c>
      <c r="O715" s="55">
        <f>SD!S714</f>
        <v>0</v>
      </c>
      <c r="P715" s="44">
        <f>SD!T714</f>
        <v>0</v>
      </c>
      <c r="Q715" s="55">
        <f>SD!V714</f>
        <v>0</v>
      </c>
      <c r="R715" s="55">
        <f>SD!W714</f>
        <v>0</v>
      </c>
      <c r="S715" s="55">
        <f>SD!AB714</f>
        <v>0</v>
      </c>
      <c r="T715" s="51">
        <f t="shared" si="22"/>
        <v>0</v>
      </c>
      <c r="U715" s="51">
        <f t="shared" si="23"/>
        <v>0</v>
      </c>
    </row>
    <row r="716" spans="1:21" customFormat="1">
      <c r="A716" s="51">
        <f>SD!C715</f>
        <v>0</v>
      </c>
      <c r="B716" s="46">
        <f>SD!A715</f>
        <v>0</v>
      </c>
      <c r="C716" s="46">
        <f>SD!B715</f>
        <v>0</v>
      </c>
      <c r="D716" s="46">
        <f>SD!C715</f>
        <v>0</v>
      </c>
      <c r="E716" s="42">
        <f>SD!D715</f>
        <v>0</v>
      </c>
      <c r="F716" s="43">
        <f>SD!E715</f>
        <v>0</v>
      </c>
      <c r="G716" s="43">
        <f>SD!F715</f>
        <v>0</v>
      </c>
      <c r="H716" s="43">
        <f>SD!G715</f>
        <v>0</v>
      </c>
      <c r="I716" s="43">
        <f>SD!H715</f>
        <v>0</v>
      </c>
      <c r="J716" s="43">
        <f>SD!I715</f>
        <v>0</v>
      </c>
      <c r="K716" s="43">
        <f>SD!O715</f>
        <v>0</v>
      </c>
      <c r="L716" s="52"/>
      <c r="M716" s="56"/>
      <c r="N716" s="54">
        <f>SD!R715</f>
        <v>0</v>
      </c>
      <c r="O716" s="55">
        <f>SD!S715</f>
        <v>0</v>
      </c>
      <c r="P716" s="44">
        <f>SD!T715</f>
        <v>0</v>
      </c>
      <c r="Q716" s="55">
        <f>SD!V715</f>
        <v>0</v>
      </c>
      <c r="R716" s="55">
        <f>SD!W715</f>
        <v>0</v>
      </c>
      <c r="S716" s="55">
        <f>SD!AB715</f>
        <v>0</v>
      </c>
      <c r="T716" s="51">
        <f t="shared" si="22"/>
        <v>0</v>
      </c>
      <c r="U716" s="51">
        <f t="shared" si="23"/>
        <v>0</v>
      </c>
    </row>
    <row r="717" spans="1:21" customFormat="1">
      <c r="A717" s="51">
        <f>SD!C716</f>
        <v>0</v>
      </c>
      <c r="B717" s="46">
        <f>SD!A716</f>
        <v>0</v>
      </c>
      <c r="C717" s="46">
        <f>SD!B716</f>
        <v>0</v>
      </c>
      <c r="D717" s="46">
        <f>SD!C716</f>
        <v>0</v>
      </c>
      <c r="E717" s="42">
        <f>SD!D716</f>
        <v>0</v>
      </c>
      <c r="F717" s="43">
        <f>SD!E716</f>
        <v>0</v>
      </c>
      <c r="G717" s="43">
        <f>SD!F716</f>
        <v>0</v>
      </c>
      <c r="H717" s="43">
        <f>SD!G716</f>
        <v>0</v>
      </c>
      <c r="I717" s="43">
        <f>SD!H716</f>
        <v>0</v>
      </c>
      <c r="J717" s="43">
        <f>SD!I716</f>
        <v>0</v>
      </c>
      <c r="K717" s="43">
        <f>SD!O716</f>
        <v>0</v>
      </c>
      <c r="L717" s="52"/>
      <c r="M717" s="56"/>
      <c r="N717" s="54">
        <f>SD!R716</f>
        <v>0</v>
      </c>
      <c r="O717" s="55">
        <f>SD!S716</f>
        <v>0</v>
      </c>
      <c r="P717" s="44">
        <f>SD!T716</f>
        <v>0</v>
      </c>
      <c r="Q717" s="55">
        <f>SD!V716</f>
        <v>0</v>
      </c>
      <c r="R717" s="55">
        <f>SD!W716</f>
        <v>0</v>
      </c>
      <c r="S717" s="55">
        <f>SD!AB716</f>
        <v>0</v>
      </c>
      <c r="T717" s="51">
        <f t="shared" si="22"/>
        <v>0</v>
      </c>
      <c r="U717" s="51">
        <f t="shared" si="23"/>
        <v>0</v>
      </c>
    </row>
    <row r="718" spans="1:21" customFormat="1">
      <c r="A718" s="51">
        <f>SD!C717</f>
        <v>0</v>
      </c>
      <c r="B718" s="46">
        <f>SD!A717</f>
        <v>0</v>
      </c>
      <c r="C718" s="46">
        <f>SD!B717</f>
        <v>0</v>
      </c>
      <c r="D718" s="46">
        <f>SD!C717</f>
        <v>0</v>
      </c>
      <c r="E718" s="42">
        <f>SD!D717</f>
        <v>0</v>
      </c>
      <c r="F718" s="43">
        <f>SD!E717</f>
        <v>0</v>
      </c>
      <c r="G718" s="43">
        <f>SD!F717</f>
        <v>0</v>
      </c>
      <c r="H718" s="43">
        <f>SD!G717</f>
        <v>0</v>
      </c>
      <c r="I718" s="43">
        <f>SD!H717</f>
        <v>0</v>
      </c>
      <c r="J718" s="43">
        <f>SD!I717</f>
        <v>0</v>
      </c>
      <c r="K718" s="43">
        <f>SD!O717</f>
        <v>0</v>
      </c>
      <c r="L718" s="52"/>
      <c r="M718" s="56"/>
      <c r="N718" s="54">
        <f>SD!R717</f>
        <v>0</v>
      </c>
      <c r="O718" s="55">
        <f>SD!S717</f>
        <v>0</v>
      </c>
      <c r="P718" s="44">
        <f>SD!T717</f>
        <v>0</v>
      </c>
      <c r="Q718" s="55">
        <f>SD!V717</f>
        <v>0</v>
      </c>
      <c r="R718" s="55">
        <f>SD!W717</f>
        <v>0</v>
      </c>
      <c r="S718" s="55">
        <f>SD!AB717</f>
        <v>0</v>
      </c>
      <c r="T718" s="51">
        <f t="shared" si="22"/>
        <v>0</v>
      </c>
      <c r="U718" s="51">
        <f t="shared" si="23"/>
        <v>0</v>
      </c>
    </row>
    <row r="719" spans="1:21" customFormat="1">
      <c r="A719" s="51">
        <f>SD!C718</f>
        <v>0</v>
      </c>
      <c r="B719" s="46">
        <f>SD!A718</f>
        <v>0</v>
      </c>
      <c r="C719" s="46">
        <f>SD!B718</f>
        <v>0</v>
      </c>
      <c r="D719" s="46">
        <f>SD!C718</f>
        <v>0</v>
      </c>
      <c r="E719" s="42">
        <f>SD!D718</f>
        <v>0</v>
      </c>
      <c r="F719" s="43">
        <f>SD!E718</f>
        <v>0</v>
      </c>
      <c r="G719" s="43">
        <f>SD!F718</f>
        <v>0</v>
      </c>
      <c r="H719" s="43">
        <f>SD!G718</f>
        <v>0</v>
      </c>
      <c r="I719" s="43">
        <f>SD!H718</f>
        <v>0</v>
      </c>
      <c r="J719" s="43">
        <f>SD!I718</f>
        <v>0</v>
      </c>
      <c r="K719" s="43">
        <f>SD!O718</f>
        <v>0</v>
      </c>
      <c r="L719" s="52"/>
      <c r="M719" s="56"/>
      <c r="N719" s="54">
        <f>SD!R718</f>
        <v>0</v>
      </c>
      <c r="O719" s="55">
        <f>SD!S718</f>
        <v>0</v>
      </c>
      <c r="P719" s="44">
        <f>SD!T718</f>
        <v>0</v>
      </c>
      <c r="Q719" s="55">
        <f>SD!V718</f>
        <v>0</v>
      </c>
      <c r="R719" s="55">
        <f>SD!W718</f>
        <v>0</v>
      </c>
      <c r="S719" s="55">
        <f>SD!AB718</f>
        <v>0</v>
      </c>
      <c r="T719" s="51">
        <f t="shared" si="22"/>
        <v>0</v>
      </c>
      <c r="U719" s="51">
        <f t="shared" si="23"/>
        <v>0</v>
      </c>
    </row>
    <row r="720" spans="1:21" customFormat="1">
      <c r="A720" s="51">
        <f>SD!C719</f>
        <v>0</v>
      </c>
      <c r="B720" s="46">
        <f>SD!A719</f>
        <v>0</v>
      </c>
      <c r="C720" s="46">
        <f>SD!B719</f>
        <v>0</v>
      </c>
      <c r="D720" s="46">
        <f>SD!C719</f>
        <v>0</v>
      </c>
      <c r="E720" s="42">
        <f>SD!D719</f>
        <v>0</v>
      </c>
      <c r="F720" s="43">
        <f>SD!E719</f>
        <v>0</v>
      </c>
      <c r="G720" s="43">
        <f>SD!F719</f>
        <v>0</v>
      </c>
      <c r="H720" s="43">
        <f>SD!G719</f>
        <v>0</v>
      </c>
      <c r="I720" s="43">
        <f>SD!H719</f>
        <v>0</v>
      </c>
      <c r="J720" s="43">
        <f>SD!I719</f>
        <v>0</v>
      </c>
      <c r="K720" s="43">
        <f>SD!O719</f>
        <v>0</v>
      </c>
      <c r="L720" s="52"/>
      <c r="M720" s="56"/>
      <c r="N720" s="54">
        <f>SD!R719</f>
        <v>0</v>
      </c>
      <c r="O720" s="55">
        <f>SD!S719</f>
        <v>0</v>
      </c>
      <c r="P720" s="44">
        <f>SD!T719</f>
        <v>0</v>
      </c>
      <c r="Q720" s="55">
        <f>SD!V719</f>
        <v>0</v>
      </c>
      <c r="R720" s="55">
        <f>SD!W719</f>
        <v>0</v>
      </c>
      <c r="S720" s="55">
        <f>SD!AB719</f>
        <v>0</v>
      </c>
      <c r="T720" s="51">
        <f t="shared" si="22"/>
        <v>0</v>
      </c>
      <c r="U720" s="51">
        <f t="shared" si="23"/>
        <v>0</v>
      </c>
    </row>
    <row r="721" spans="1:21" customFormat="1">
      <c r="A721" s="51">
        <f>SD!C720</f>
        <v>0</v>
      </c>
      <c r="B721" s="46">
        <f>SD!A720</f>
        <v>0</v>
      </c>
      <c r="C721" s="46">
        <f>SD!B720</f>
        <v>0</v>
      </c>
      <c r="D721" s="46">
        <f>SD!C720</f>
        <v>0</v>
      </c>
      <c r="E721" s="42">
        <f>SD!D720</f>
        <v>0</v>
      </c>
      <c r="F721" s="43">
        <f>SD!E720</f>
        <v>0</v>
      </c>
      <c r="G721" s="43">
        <f>SD!F720</f>
        <v>0</v>
      </c>
      <c r="H721" s="43">
        <f>SD!G720</f>
        <v>0</v>
      </c>
      <c r="I721" s="43">
        <f>SD!H720</f>
        <v>0</v>
      </c>
      <c r="J721" s="43">
        <f>SD!I720</f>
        <v>0</v>
      </c>
      <c r="K721" s="43">
        <f>SD!O720</f>
        <v>0</v>
      </c>
      <c r="L721" s="52"/>
      <c r="M721" s="56"/>
      <c r="N721" s="54">
        <f>SD!R720</f>
        <v>0</v>
      </c>
      <c r="O721" s="55">
        <f>SD!S720</f>
        <v>0</v>
      </c>
      <c r="P721" s="44">
        <f>SD!T720</f>
        <v>0</v>
      </c>
      <c r="Q721" s="55">
        <f>SD!V720</f>
        <v>0</v>
      </c>
      <c r="R721" s="55">
        <f>SD!W720</f>
        <v>0</v>
      </c>
      <c r="S721" s="55">
        <f>SD!AB720</f>
        <v>0</v>
      </c>
      <c r="T721" s="51">
        <f t="shared" si="22"/>
        <v>0</v>
      </c>
      <c r="U721" s="51">
        <f t="shared" si="23"/>
        <v>0</v>
      </c>
    </row>
    <row r="722" spans="1:21" customFormat="1">
      <c r="A722" s="51">
        <f>SD!C721</f>
        <v>0</v>
      </c>
      <c r="B722" s="46">
        <f>SD!A721</f>
        <v>0</v>
      </c>
      <c r="C722" s="46">
        <f>SD!B721</f>
        <v>0</v>
      </c>
      <c r="D722" s="46">
        <f>SD!C721</f>
        <v>0</v>
      </c>
      <c r="E722" s="42">
        <f>SD!D721</f>
        <v>0</v>
      </c>
      <c r="F722" s="43">
        <f>SD!E721</f>
        <v>0</v>
      </c>
      <c r="G722" s="43">
        <f>SD!F721</f>
        <v>0</v>
      </c>
      <c r="H722" s="43">
        <f>SD!G721</f>
        <v>0</v>
      </c>
      <c r="I722" s="43">
        <f>SD!H721</f>
        <v>0</v>
      </c>
      <c r="J722" s="43">
        <f>SD!I721</f>
        <v>0</v>
      </c>
      <c r="K722" s="43">
        <f>SD!O721</f>
        <v>0</v>
      </c>
      <c r="L722" s="52"/>
      <c r="M722" s="56"/>
      <c r="N722" s="54">
        <f>SD!R721</f>
        <v>0</v>
      </c>
      <c r="O722" s="55">
        <f>SD!S721</f>
        <v>0</v>
      </c>
      <c r="P722" s="44">
        <f>SD!T721</f>
        <v>0</v>
      </c>
      <c r="Q722" s="55">
        <f>SD!V721</f>
        <v>0</v>
      </c>
      <c r="R722" s="55">
        <f>SD!W721</f>
        <v>0</v>
      </c>
      <c r="S722" s="55">
        <f>SD!AB721</f>
        <v>0</v>
      </c>
      <c r="T722" s="51">
        <f t="shared" si="22"/>
        <v>0</v>
      </c>
      <c r="U722" s="51">
        <f t="shared" si="23"/>
        <v>0</v>
      </c>
    </row>
    <row r="723" spans="1:21" customFormat="1">
      <c r="A723" s="51">
        <f>SD!C722</f>
        <v>0</v>
      </c>
      <c r="B723" s="46">
        <f>SD!A722</f>
        <v>0</v>
      </c>
      <c r="C723" s="46">
        <f>SD!B722</f>
        <v>0</v>
      </c>
      <c r="D723" s="46">
        <f>SD!C722</f>
        <v>0</v>
      </c>
      <c r="E723" s="42">
        <f>SD!D722</f>
        <v>0</v>
      </c>
      <c r="F723" s="43">
        <f>SD!E722</f>
        <v>0</v>
      </c>
      <c r="G723" s="43">
        <f>SD!F722</f>
        <v>0</v>
      </c>
      <c r="H723" s="43">
        <f>SD!G722</f>
        <v>0</v>
      </c>
      <c r="I723" s="43">
        <f>SD!H722</f>
        <v>0</v>
      </c>
      <c r="J723" s="43">
        <f>SD!I722</f>
        <v>0</v>
      </c>
      <c r="K723" s="43">
        <f>SD!O722</f>
        <v>0</v>
      </c>
      <c r="L723" s="52"/>
      <c r="M723" s="56"/>
      <c r="N723" s="54">
        <f>SD!R722</f>
        <v>0</v>
      </c>
      <c r="O723" s="55">
        <f>SD!S722</f>
        <v>0</v>
      </c>
      <c r="P723" s="44">
        <f>SD!T722</f>
        <v>0</v>
      </c>
      <c r="Q723" s="55">
        <f>SD!V722</f>
        <v>0</v>
      </c>
      <c r="R723" s="55">
        <f>SD!W722</f>
        <v>0</v>
      </c>
      <c r="S723" s="55">
        <f>SD!AB722</f>
        <v>0</v>
      </c>
      <c r="T723" s="51">
        <f t="shared" si="22"/>
        <v>0</v>
      </c>
      <c r="U723" s="51">
        <f t="shared" si="23"/>
        <v>0</v>
      </c>
    </row>
    <row r="724" spans="1:21" customFormat="1">
      <c r="A724" s="51">
        <f>SD!C723</f>
        <v>0</v>
      </c>
      <c r="B724" s="46">
        <f>SD!A723</f>
        <v>0</v>
      </c>
      <c r="C724" s="46">
        <f>SD!B723</f>
        <v>0</v>
      </c>
      <c r="D724" s="46">
        <f>SD!C723</f>
        <v>0</v>
      </c>
      <c r="E724" s="42">
        <f>SD!D723</f>
        <v>0</v>
      </c>
      <c r="F724" s="43">
        <f>SD!E723</f>
        <v>0</v>
      </c>
      <c r="G724" s="43">
        <f>SD!F723</f>
        <v>0</v>
      </c>
      <c r="H724" s="43">
        <f>SD!G723</f>
        <v>0</v>
      </c>
      <c r="I724" s="43">
        <f>SD!H723</f>
        <v>0</v>
      </c>
      <c r="J724" s="43">
        <f>SD!I723</f>
        <v>0</v>
      </c>
      <c r="K724" s="43">
        <f>SD!O723</f>
        <v>0</v>
      </c>
      <c r="L724" s="52"/>
      <c r="M724" s="56"/>
      <c r="N724" s="54">
        <f>SD!R723</f>
        <v>0</v>
      </c>
      <c r="O724" s="55">
        <f>SD!S723</f>
        <v>0</v>
      </c>
      <c r="P724" s="44">
        <f>SD!T723</f>
        <v>0</v>
      </c>
      <c r="Q724" s="55">
        <f>SD!V723</f>
        <v>0</v>
      </c>
      <c r="R724" s="55">
        <f>SD!W723</f>
        <v>0</v>
      </c>
      <c r="S724" s="55">
        <f>SD!AB723</f>
        <v>0</v>
      </c>
      <c r="T724" s="51">
        <f t="shared" si="22"/>
        <v>0</v>
      </c>
      <c r="U724" s="51">
        <f t="shared" si="23"/>
        <v>0</v>
      </c>
    </row>
    <row r="725" spans="1:21" customFormat="1">
      <c r="A725" s="51">
        <f>SD!C724</f>
        <v>0</v>
      </c>
      <c r="B725" s="46">
        <f>SD!A724</f>
        <v>0</v>
      </c>
      <c r="C725" s="46">
        <f>SD!B724</f>
        <v>0</v>
      </c>
      <c r="D725" s="46">
        <f>SD!C724</f>
        <v>0</v>
      </c>
      <c r="E725" s="42">
        <f>SD!D724</f>
        <v>0</v>
      </c>
      <c r="F725" s="43">
        <f>SD!E724</f>
        <v>0</v>
      </c>
      <c r="G725" s="43">
        <f>SD!F724</f>
        <v>0</v>
      </c>
      <c r="H725" s="43">
        <f>SD!G724</f>
        <v>0</v>
      </c>
      <c r="I725" s="43">
        <f>SD!H724</f>
        <v>0</v>
      </c>
      <c r="J725" s="43">
        <f>SD!I724</f>
        <v>0</v>
      </c>
      <c r="K725" s="43">
        <f>SD!O724</f>
        <v>0</v>
      </c>
      <c r="L725" s="52"/>
      <c r="M725" s="56"/>
      <c r="N725" s="54">
        <f>SD!R724</f>
        <v>0</v>
      </c>
      <c r="O725" s="55">
        <f>SD!S724</f>
        <v>0</v>
      </c>
      <c r="P725" s="44">
        <f>SD!T724</f>
        <v>0</v>
      </c>
      <c r="Q725" s="55">
        <f>SD!V724</f>
        <v>0</v>
      </c>
      <c r="R725" s="55">
        <f>SD!W724</f>
        <v>0</v>
      </c>
      <c r="S725" s="55">
        <f>SD!AB724</f>
        <v>0</v>
      </c>
      <c r="T725" s="51">
        <f t="shared" si="22"/>
        <v>0</v>
      </c>
      <c r="U725" s="51">
        <f t="shared" si="23"/>
        <v>0</v>
      </c>
    </row>
    <row r="726" spans="1:21" customFormat="1">
      <c r="A726" s="51">
        <f>SD!C725</f>
        <v>0</v>
      </c>
      <c r="B726" s="46">
        <f>SD!A725</f>
        <v>0</v>
      </c>
      <c r="C726" s="46">
        <f>SD!B725</f>
        <v>0</v>
      </c>
      <c r="D726" s="46">
        <f>SD!C725</f>
        <v>0</v>
      </c>
      <c r="E726" s="42">
        <f>SD!D725</f>
        <v>0</v>
      </c>
      <c r="F726" s="43">
        <f>SD!E725</f>
        <v>0</v>
      </c>
      <c r="G726" s="43">
        <f>SD!F725</f>
        <v>0</v>
      </c>
      <c r="H726" s="43">
        <f>SD!G725</f>
        <v>0</v>
      </c>
      <c r="I726" s="43">
        <f>SD!H725</f>
        <v>0</v>
      </c>
      <c r="J726" s="43">
        <f>SD!I725</f>
        <v>0</v>
      </c>
      <c r="K726" s="43">
        <f>SD!O725</f>
        <v>0</v>
      </c>
      <c r="L726" s="52"/>
      <c r="M726" s="56"/>
      <c r="N726" s="54">
        <f>SD!R725</f>
        <v>0</v>
      </c>
      <c r="O726" s="55">
        <f>SD!S725</f>
        <v>0</v>
      </c>
      <c r="P726" s="44">
        <f>SD!T725</f>
        <v>0</v>
      </c>
      <c r="Q726" s="55">
        <f>SD!V725</f>
        <v>0</v>
      </c>
      <c r="R726" s="55">
        <f>SD!W725</f>
        <v>0</v>
      </c>
      <c r="S726" s="55">
        <f>SD!AB725</f>
        <v>0</v>
      </c>
      <c r="T726" s="51">
        <f t="shared" si="22"/>
        <v>0</v>
      </c>
      <c r="U726" s="51">
        <f t="shared" si="23"/>
        <v>0</v>
      </c>
    </row>
    <row r="727" spans="1:21" customFormat="1">
      <c r="A727" s="51">
        <f>SD!C726</f>
        <v>0</v>
      </c>
      <c r="B727" s="46">
        <f>SD!A726</f>
        <v>0</v>
      </c>
      <c r="C727" s="46">
        <f>SD!B726</f>
        <v>0</v>
      </c>
      <c r="D727" s="46">
        <f>SD!C726</f>
        <v>0</v>
      </c>
      <c r="E727" s="42">
        <f>SD!D726</f>
        <v>0</v>
      </c>
      <c r="F727" s="43">
        <f>SD!E726</f>
        <v>0</v>
      </c>
      <c r="G727" s="43">
        <f>SD!F726</f>
        <v>0</v>
      </c>
      <c r="H727" s="43">
        <f>SD!G726</f>
        <v>0</v>
      </c>
      <c r="I727" s="43">
        <f>SD!H726</f>
        <v>0</v>
      </c>
      <c r="J727" s="43">
        <f>SD!I726</f>
        <v>0</v>
      </c>
      <c r="K727" s="43">
        <f>SD!O726</f>
        <v>0</v>
      </c>
      <c r="L727" s="52"/>
      <c r="M727" s="56"/>
      <c r="N727" s="54">
        <f>SD!R726</f>
        <v>0</v>
      </c>
      <c r="O727" s="55">
        <f>SD!S726</f>
        <v>0</v>
      </c>
      <c r="P727" s="44">
        <f>SD!T726</f>
        <v>0</v>
      </c>
      <c r="Q727" s="55">
        <f>SD!V726</f>
        <v>0</v>
      </c>
      <c r="R727" s="55">
        <f>SD!W726</f>
        <v>0</v>
      </c>
      <c r="S727" s="55">
        <f>SD!AB726</f>
        <v>0</v>
      </c>
      <c r="T727" s="51">
        <f t="shared" si="22"/>
        <v>0</v>
      </c>
      <c r="U727" s="51">
        <f t="shared" si="23"/>
        <v>0</v>
      </c>
    </row>
    <row r="728" spans="1:21" customFormat="1">
      <c r="A728" s="51">
        <f>SD!C727</f>
        <v>0</v>
      </c>
      <c r="B728" s="46">
        <f>SD!A727</f>
        <v>0</v>
      </c>
      <c r="C728" s="46">
        <f>SD!B727</f>
        <v>0</v>
      </c>
      <c r="D728" s="46">
        <f>SD!C727</f>
        <v>0</v>
      </c>
      <c r="E728" s="42">
        <f>SD!D727</f>
        <v>0</v>
      </c>
      <c r="F728" s="43">
        <f>SD!E727</f>
        <v>0</v>
      </c>
      <c r="G728" s="43">
        <f>SD!F727</f>
        <v>0</v>
      </c>
      <c r="H728" s="43">
        <f>SD!G727</f>
        <v>0</v>
      </c>
      <c r="I728" s="43">
        <f>SD!H727</f>
        <v>0</v>
      </c>
      <c r="J728" s="43">
        <f>SD!I727</f>
        <v>0</v>
      </c>
      <c r="K728" s="43">
        <f>SD!O727</f>
        <v>0</v>
      </c>
      <c r="L728" s="52"/>
      <c r="M728" s="56"/>
      <c r="N728" s="54">
        <f>SD!R727</f>
        <v>0</v>
      </c>
      <c r="O728" s="55">
        <f>SD!S727</f>
        <v>0</v>
      </c>
      <c r="P728" s="44">
        <f>SD!T727</f>
        <v>0</v>
      </c>
      <c r="Q728" s="55">
        <f>SD!V727</f>
        <v>0</v>
      </c>
      <c r="R728" s="55">
        <f>SD!W727</f>
        <v>0</v>
      </c>
      <c r="S728" s="55">
        <f>SD!AB727</f>
        <v>0</v>
      </c>
      <c r="T728" s="51">
        <f t="shared" si="22"/>
        <v>0</v>
      </c>
      <c r="U728" s="51">
        <f t="shared" si="23"/>
        <v>0</v>
      </c>
    </row>
    <row r="729" spans="1:21" customFormat="1">
      <c r="A729" s="51">
        <f>SD!C728</f>
        <v>0</v>
      </c>
      <c r="B729" s="46">
        <f>SD!A728</f>
        <v>0</v>
      </c>
      <c r="C729" s="46">
        <f>SD!B728</f>
        <v>0</v>
      </c>
      <c r="D729" s="46">
        <f>SD!C728</f>
        <v>0</v>
      </c>
      <c r="E729" s="42">
        <f>SD!D728</f>
        <v>0</v>
      </c>
      <c r="F729" s="43">
        <f>SD!E728</f>
        <v>0</v>
      </c>
      <c r="G729" s="43">
        <f>SD!F728</f>
        <v>0</v>
      </c>
      <c r="H729" s="43">
        <f>SD!G728</f>
        <v>0</v>
      </c>
      <c r="I729" s="43">
        <f>SD!H728</f>
        <v>0</v>
      </c>
      <c r="J729" s="43">
        <f>SD!I728</f>
        <v>0</v>
      </c>
      <c r="K729" s="43">
        <f>SD!O728</f>
        <v>0</v>
      </c>
      <c r="L729" s="52"/>
      <c r="M729" s="56"/>
      <c r="N729" s="54">
        <f>SD!R728</f>
        <v>0</v>
      </c>
      <c r="O729" s="55">
        <f>SD!S728</f>
        <v>0</v>
      </c>
      <c r="P729" s="44">
        <f>SD!T728</f>
        <v>0</v>
      </c>
      <c r="Q729" s="55">
        <f>SD!V728</f>
        <v>0</v>
      </c>
      <c r="R729" s="55">
        <f>SD!W728</f>
        <v>0</v>
      </c>
      <c r="S729" s="55">
        <f>SD!AB728</f>
        <v>0</v>
      </c>
      <c r="T729" s="51">
        <f t="shared" si="22"/>
        <v>0</v>
      </c>
      <c r="U729" s="51">
        <f t="shared" si="23"/>
        <v>0</v>
      </c>
    </row>
    <row r="730" spans="1:21" customFormat="1">
      <c r="A730" s="51">
        <f>SD!C729</f>
        <v>0</v>
      </c>
      <c r="B730" s="46">
        <f>SD!A729</f>
        <v>0</v>
      </c>
      <c r="C730" s="46">
        <f>SD!B729</f>
        <v>0</v>
      </c>
      <c r="D730" s="46">
        <f>SD!C729</f>
        <v>0</v>
      </c>
      <c r="E730" s="42">
        <f>SD!D729</f>
        <v>0</v>
      </c>
      <c r="F730" s="43">
        <f>SD!E729</f>
        <v>0</v>
      </c>
      <c r="G730" s="43">
        <f>SD!F729</f>
        <v>0</v>
      </c>
      <c r="H730" s="43">
        <f>SD!G729</f>
        <v>0</v>
      </c>
      <c r="I730" s="43">
        <f>SD!H729</f>
        <v>0</v>
      </c>
      <c r="J730" s="43">
        <f>SD!I729</f>
        <v>0</v>
      </c>
      <c r="K730" s="43">
        <f>SD!O729</f>
        <v>0</v>
      </c>
      <c r="L730" s="52"/>
      <c r="M730" s="56"/>
      <c r="N730" s="54">
        <f>SD!R729</f>
        <v>0</v>
      </c>
      <c r="O730" s="55">
        <f>SD!S729</f>
        <v>0</v>
      </c>
      <c r="P730" s="44">
        <f>SD!T729</f>
        <v>0</v>
      </c>
      <c r="Q730" s="55">
        <f>SD!V729</f>
        <v>0</v>
      </c>
      <c r="R730" s="55">
        <f>SD!W729</f>
        <v>0</v>
      </c>
      <c r="S730" s="55">
        <f>SD!AB729</f>
        <v>0</v>
      </c>
      <c r="T730" s="51">
        <f t="shared" si="22"/>
        <v>0</v>
      </c>
      <c r="U730" s="51">
        <f t="shared" si="23"/>
        <v>0</v>
      </c>
    </row>
    <row r="731" spans="1:21" customFormat="1">
      <c r="A731" s="51">
        <f>SD!C730</f>
        <v>0</v>
      </c>
      <c r="B731" s="46">
        <f>SD!A730</f>
        <v>0</v>
      </c>
      <c r="C731" s="46">
        <f>SD!B730</f>
        <v>0</v>
      </c>
      <c r="D731" s="46">
        <f>SD!C730</f>
        <v>0</v>
      </c>
      <c r="E731" s="42">
        <f>SD!D730</f>
        <v>0</v>
      </c>
      <c r="F731" s="43">
        <f>SD!E730</f>
        <v>0</v>
      </c>
      <c r="G731" s="43">
        <f>SD!F730</f>
        <v>0</v>
      </c>
      <c r="H731" s="43">
        <f>SD!G730</f>
        <v>0</v>
      </c>
      <c r="I731" s="43">
        <f>SD!H730</f>
        <v>0</v>
      </c>
      <c r="J731" s="43">
        <f>SD!I730</f>
        <v>0</v>
      </c>
      <c r="K731" s="43">
        <f>SD!O730</f>
        <v>0</v>
      </c>
      <c r="L731" s="52"/>
      <c r="M731" s="56"/>
      <c r="N731" s="54">
        <f>SD!R730</f>
        <v>0</v>
      </c>
      <c r="O731" s="55">
        <f>SD!S730</f>
        <v>0</v>
      </c>
      <c r="P731" s="44">
        <f>SD!T730</f>
        <v>0</v>
      </c>
      <c r="Q731" s="55">
        <f>SD!V730</f>
        <v>0</v>
      </c>
      <c r="R731" s="55">
        <f>SD!W730</f>
        <v>0</v>
      </c>
      <c r="S731" s="55">
        <f>SD!AB730</f>
        <v>0</v>
      </c>
      <c r="T731" s="51">
        <f t="shared" si="22"/>
        <v>0</v>
      </c>
      <c r="U731" s="51">
        <f t="shared" si="23"/>
        <v>0</v>
      </c>
    </row>
    <row r="732" spans="1:21" customFormat="1">
      <c r="A732" s="51">
        <f>SD!C731</f>
        <v>0</v>
      </c>
      <c r="B732" s="46">
        <f>SD!A731</f>
        <v>0</v>
      </c>
      <c r="C732" s="46">
        <f>SD!B731</f>
        <v>0</v>
      </c>
      <c r="D732" s="46">
        <f>SD!C731</f>
        <v>0</v>
      </c>
      <c r="E732" s="42">
        <f>SD!D731</f>
        <v>0</v>
      </c>
      <c r="F732" s="43">
        <f>SD!E731</f>
        <v>0</v>
      </c>
      <c r="G732" s="43">
        <f>SD!F731</f>
        <v>0</v>
      </c>
      <c r="H732" s="43">
        <f>SD!G731</f>
        <v>0</v>
      </c>
      <c r="I732" s="43">
        <f>SD!H731</f>
        <v>0</v>
      </c>
      <c r="J732" s="43">
        <f>SD!I731</f>
        <v>0</v>
      </c>
      <c r="K732" s="43">
        <f>SD!O731</f>
        <v>0</v>
      </c>
      <c r="L732" s="52"/>
      <c r="M732" s="56"/>
      <c r="N732" s="54">
        <f>SD!R731</f>
        <v>0</v>
      </c>
      <c r="O732" s="55">
        <f>SD!S731</f>
        <v>0</v>
      </c>
      <c r="P732" s="44">
        <f>SD!T731</f>
        <v>0</v>
      </c>
      <c r="Q732" s="55">
        <f>SD!V731</f>
        <v>0</v>
      </c>
      <c r="R732" s="55">
        <f>SD!W731</f>
        <v>0</v>
      </c>
      <c r="S732" s="55">
        <f>SD!AB731</f>
        <v>0</v>
      </c>
      <c r="T732" s="51">
        <f t="shared" si="22"/>
        <v>0</v>
      </c>
      <c r="U732" s="51">
        <f t="shared" si="23"/>
        <v>0</v>
      </c>
    </row>
    <row r="733" spans="1:21" customFormat="1">
      <c r="A733" s="51">
        <f>SD!C732</f>
        <v>0</v>
      </c>
      <c r="B733" s="46">
        <f>SD!A732</f>
        <v>0</v>
      </c>
      <c r="C733" s="46">
        <f>SD!B732</f>
        <v>0</v>
      </c>
      <c r="D733" s="46">
        <f>SD!C732</f>
        <v>0</v>
      </c>
      <c r="E733" s="42">
        <f>SD!D732</f>
        <v>0</v>
      </c>
      <c r="F733" s="43">
        <f>SD!E732</f>
        <v>0</v>
      </c>
      <c r="G733" s="43">
        <f>SD!F732</f>
        <v>0</v>
      </c>
      <c r="H733" s="43">
        <f>SD!G732</f>
        <v>0</v>
      </c>
      <c r="I733" s="43">
        <f>SD!H732</f>
        <v>0</v>
      </c>
      <c r="J733" s="43">
        <f>SD!I732</f>
        <v>0</v>
      </c>
      <c r="K733" s="43">
        <f>SD!O732</f>
        <v>0</v>
      </c>
      <c r="L733" s="52"/>
      <c r="M733" s="56"/>
      <c r="N733" s="54">
        <f>SD!R732</f>
        <v>0</v>
      </c>
      <c r="O733" s="55">
        <f>SD!S732</f>
        <v>0</v>
      </c>
      <c r="P733" s="44">
        <f>SD!T732</f>
        <v>0</v>
      </c>
      <c r="Q733" s="55">
        <f>SD!V732</f>
        <v>0</v>
      </c>
      <c r="R733" s="55">
        <f>SD!W732</f>
        <v>0</v>
      </c>
      <c r="S733" s="55">
        <f>SD!AB732</f>
        <v>0</v>
      </c>
      <c r="T733" s="51">
        <f t="shared" si="22"/>
        <v>0</v>
      </c>
      <c r="U733" s="51">
        <f t="shared" si="23"/>
        <v>0</v>
      </c>
    </row>
    <row r="734" spans="1:21" customFormat="1">
      <c r="A734" s="51">
        <f>SD!C733</f>
        <v>0</v>
      </c>
      <c r="B734" s="46">
        <f>SD!A733</f>
        <v>0</v>
      </c>
      <c r="C734" s="46">
        <f>SD!B733</f>
        <v>0</v>
      </c>
      <c r="D734" s="46">
        <f>SD!C733</f>
        <v>0</v>
      </c>
      <c r="E734" s="42">
        <f>SD!D733</f>
        <v>0</v>
      </c>
      <c r="F734" s="43">
        <f>SD!E733</f>
        <v>0</v>
      </c>
      <c r="G734" s="43">
        <f>SD!F733</f>
        <v>0</v>
      </c>
      <c r="H734" s="43">
        <f>SD!G733</f>
        <v>0</v>
      </c>
      <c r="I734" s="43">
        <f>SD!H733</f>
        <v>0</v>
      </c>
      <c r="J734" s="43">
        <f>SD!I733</f>
        <v>0</v>
      </c>
      <c r="K734" s="43">
        <f>SD!O733</f>
        <v>0</v>
      </c>
      <c r="L734" s="52"/>
      <c r="M734" s="56"/>
      <c r="N734" s="54">
        <f>SD!R733</f>
        <v>0</v>
      </c>
      <c r="O734" s="55">
        <f>SD!S733</f>
        <v>0</v>
      </c>
      <c r="P734" s="44">
        <f>SD!T733</f>
        <v>0</v>
      </c>
      <c r="Q734" s="55">
        <f>SD!V733</f>
        <v>0</v>
      </c>
      <c r="R734" s="55">
        <f>SD!W733</f>
        <v>0</v>
      </c>
      <c r="S734" s="55">
        <f>SD!AB733</f>
        <v>0</v>
      </c>
      <c r="T734" s="51">
        <f t="shared" si="22"/>
        <v>0</v>
      </c>
      <c r="U734" s="51">
        <f t="shared" si="23"/>
        <v>0</v>
      </c>
    </row>
    <row r="735" spans="1:21" customFormat="1">
      <c r="A735" s="51">
        <f>SD!C734</f>
        <v>0</v>
      </c>
      <c r="B735" s="46">
        <f>SD!A734</f>
        <v>0</v>
      </c>
      <c r="C735" s="46">
        <f>SD!B734</f>
        <v>0</v>
      </c>
      <c r="D735" s="46">
        <f>SD!C734</f>
        <v>0</v>
      </c>
      <c r="E735" s="42">
        <f>SD!D734</f>
        <v>0</v>
      </c>
      <c r="F735" s="43">
        <f>SD!E734</f>
        <v>0</v>
      </c>
      <c r="G735" s="43">
        <f>SD!F734</f>
        <v>0</v>
      </c>
      <c r="H735" s="43">
        <f>SD!G734</f>
        <v>0</v>
      </c>
      <c r="I735" s="43">
        <f>SD!H734</f>
        <v>0</v>
      </c>
      <c r="J735" s="43">
        <f>SD!I734</f>
        <v>0</v>
      </c>
      <c r="K735" s="43">
        <f>SD!O734</f>
        <v>0</v>
      </c>
      <c r="L735" s="52"/>
      <c r="M735" s="56"/>
      <c r="N735" s="54">
        <f>SD!R734</f>
        <v>0</v>
      </c>
      <c r="O735" s="55">
        <f>SD!S734</f>
        <v>0</v>
      </c>
      <c r="P735" s="44">
        <f>SD!T734</f>
        <v>0</v>
      </c>
      <c r="Q735" s="55">
        <f>SD!V734</f>
        <v>0</v>
      </c>
      <c r="R735" s="55">
        <f>SD!W734</f>
        <v>0</v>
      </c>
      <c r="S735" s="55">
        <f>SD!AB734</f>
        <v>0</v>
      </c>
      <c r="T735" s="51">
        <f t="shared" si="22"/>
        <v>0</v>
      </c>
      <c r="U735" s="51">
        <f t="shared" si="23"/>
        <v>0</v>
      </c>
    </row>
    <row r="736" spans="1:21" customFormat="1">
      <c r="A736" s="51">
        <f>SD!C735</f>
        <v>0</v>
      </c>
      <c r="B736" s="46">
        <f>SD!A735</f>
        <v>0</v>
      </c>
      <c r="C736" s="46">
        <f>SD!B735</f>
        <v>0</v>
      </c>
      <c r="D736" s="46">
        <f>SD!C735</f>
        <v>0</v>
      </c>
      <c r="E736" s="42">
        <f>SD!D735</f>
        <v>0</v>
      </c>
      <c r="F736" s="43">
        <f>SD!E735</f>
        <v>0</v>
      </c>
      <c r="G736" s="43">
        <f>SD!F735</f>
        <v>0</v>
      </c>
      <c r="H736" s="43">
        <f>SD!G735</f>
        <v>0</v>
      </c>
      <c r="I736" s="43">
        <f>SD!H735</f>
        <v>0</v>
      </c>
      <c r="J736" s="43">
        <f>SD!I735</f>
        <v>0</v>
      </c>
      <c r="K736" s="43">
        <f>SD!O735</f>
        <v>0</v>
      </c>
      <c r="L736" s="52"/>
      <c r="M736" s="56"/>
      <c r="N736" s="54">
        <f>SD!R735</f>
        <v>0</v>
      </c>
      <c r="O736" s="55">
        <f>SD!S735</f>
        <v>0</v>
      </c>
      <c r="P736" s="44">
        <f>SD!T735</f>
        <v>0</v>
      </c>
      <c r="Q736" s="55">
        <f>SD!V735</f>
        <v>0</v>
      </c>
      <c r="R736" s="55">
        <f>SD!W735</f>
        <v>0</v>
      </c>
      <c r="S736" s="55">
        <f>SD!AB735</f>
        <v>0</v>
      </c>
      <c r="T736" s="51">
        <f t="shared" si="22"/>
        <v>0</v>
      </c>
      <c r="U736" s="51">
        <f t="shared" si="23"/>
        <v>0</v>
      </c>
    </row>
    <row r="737" spans="1:21" customFormat="1">
      <c r="A737" s="51">
        <f>SD!C736</f>
        <v>0</v>
      </c>
      <c r="B737" s="46">
        <f>SD!A736</f>
        <v>0</v>
      </c>
      <c r="C737" s="46">
        <f>SD!B736</f>
        <v>0</v>
      </c>
      <c r="D737" s="46">
        <f>SD!C736</f>
        <v>0</v>
      </c>
      <c r="E737" s="42">
        <f>SD!D736</f>
        <v>0</v>
      </c>
      <c r="F737" s="43">
        <f>SD!E736</f>
        <v>0</v>
      </c>
      <c r="G737" s="43">
        <f>SD!F736</f>
        <v>0</v>
      </c>
      <c r="H737" s="43">
        <f>SD!G736</f>
        <v>0</v>
      </c>
      <c r="I737" s="43">
        <f>SD!H736</f>
        <v>0</v>
      </c>
      <c r="J737" s="43">
        <f>SD!I736</f>
        <v>0</v>
      </c>
      <c r="K737" s="43">
        <f>SD!O736</f>
        <v>0</v>
      </c>
      <c r="L737" s="52"/>
      <c r="M737" s="56"/>
      <c r="N737" s="54">
        <f>SD!R736</f>
        <v>0</v>
      </c>
      <c r="O737" s="55">
        <f>SD!S736</f>
        <v>0</v>
      </c>
      <c r="P737" s="44">
        <f>SD!T736</f>
        <v>0</v>
      </c>
      <c r="Q737" s="55">
        <f>SD!V736</f>
        <v>0</v>
      </c>
      <c r="R737" s="55">
        <f>SD!W736</f>
        <v>0</v>
      </c>
      <c r="S737" s="55">
        <f>SD!AB736</f>
        <v>0</v>
      </c>
      <c r="T737" s="51">
        <f t="shared" si="22"/>
        <v>0</v>
      </c>
      <c r="U737" s="51">
        <f t="shared" si="23"/>
        <v>0</v>
      </c>
    </row>
    <row r="738" spans="1:21" customFormat="1">
      <c r="A738" s="51">
        <f>SD!C737</f>
        <v>0</v>
      </c>
      <c r="B738" s="46">
        <f>SD!A737</f>
        <v>0</v>
      </c>
      <c r="C738" s="46">
        <f>SD!B737</f>
        <v>0</v>
      </c>
      <c r="D738" s="46">
        <f>SD!C737</f>
        <v>0</v>
      </c>
      <c r="E738" s="42">
        <f>SD!D737</f>
        <v>0</v>
      </c>
      <c r="F738" s="43">
        <f>SD!E737</f>
        <v>0</v>
      </c>
      <c r="G738" s="43">
        <f>SD!F737</f>
        <v>0</v>
      </c>
      <c r="H738" s="43">
        <f>SD!G737</f>
        <v>0</v>
      </c>
      <c r="I738" s="43">
        <f>SD!H737</f>
        <v>0</v>
      </c>
      <c r="J738" s="43">
        <f>SD!I737</f>
        <v>0</v>
      </c>
      <c r="K738" s="43">
        <f>SD!O737</f>
        <v>0</v>
      </c>
      <c r="L738" s="52"/>
      <c r="M738" s="56"/>
      <c r="N738" s="54">
        <f>SD!R737</f>
        <v>0</v>
      </c>
      <c r="O738" s="55">
        <f>SD!S737</f>
        <v>0</v>
      </c>
      <c r="P738" s="44">
        <f>SD!T737</f>
        <v>0</v>
      </c>
      <c r="Q738" s="55">
        <f>SD!V737</f>
        <v>0</v>
      </c>
      <c r="R738" s="55">
        <f>SD!W737</f>
        <v>0</v>
      </c>
      <c r="S738" s="55">
        <f>SD!AB737</f>
        <v>0</v>
      </c>
      <c r="T738" s="51">
        <f t="shared" si="22"/>
        <v>0</v>
      </c>
      <c r="U738" s="51">
        <f t="shared" si="23"/>
        <v>0</v>
      </c>
    </row>
    <row r="739" spans="1:21" customFormat="1">
      <c r="A739" s="51">
        <f>SD!C738</f>
        <v>0</v>
      </c>
      <c r="B739" s="46">
        <f>SD!A738</f>
        <v>0</v>
      </c>
      <c r="C739" s="46">
        <f>SD!B738</f>
        <v>0</v>
      </c>
      <c r="D739" s="46">
        <f>SD!C738</f>
        <v>0</v>
      </c>
      <c r="E739" s="42">
        <f>SD!D738</f>
        <v>0</v>
      </c>
      <c r="F739" s="43">
        <f>SD!E738</f>
        <v>0</v>
      </c>
      <c r="G739" s="43">
        <f>SD!F738</f>
        <v>0</v>
      </c>
      <c r="H739" s="43">
        <f>SD!G738</f>
        <v>0</v>
      </c>
      <c r="I739" s="43">
        <f>SD!H738</f>
        <v>0</v>
      </c>
      <c r="J739" s="43">
        <f>SD!I738</f>
        <v>0</v>
      </c>
      <c r="K739" s="43">
        <f>SD!O738</f>
        <v>0</v>
      </c>
      <c r="L739" s="52"/>
      <c r="M739" s="56"/>
      <c r="N739" s="54">
        <f>SD!R738</f>
        <v>0</v>
      </c>
      <c r="O739" s="55">
        <f>SD!S738</f>
        <v>0</v>
      </c>
      <c r="P739" s="44">
        <f>SD!T738</f>
        <v>0</v>
      </c>
      <c r="Q739" s="55">
        <f>SD!V738</f>
        <v>0</v>
      </c>
      <c r="R739" s="55">
        <f>SD!W738</f>
        <v>0</v>
      </c>
      <c r="S739" s="55">
        <f>SD!AB738</f>
        <v>0</v>
      </c>
      <c r="T739" s="51">
        <f t="shared" si="22"/>
        <v>0</v>
      </c>
      <c r="U739" s="51">
        <f t="shared" si="23"/>
        <v>0</v>
      </c>
    </row>
    <row r="740" spans="1:21" customFormat="1">
      <c r="A740" s="51">
        <f>SD!C739</f>
        <v>0</v>
      </c>
      <c r="B740" s="46">
        <f>SD!A739</f>
        <v>0</v>
      </c>
      <c r="C740" s="46">
        <f>SD!B739</f>
        <v>0</v>
      </c>
      <c r="D740" s="46">
        <f>SD!C739</f>
        <v>0</v>
      </c>
      <c r="E740" s="42">
        <f>SD!D739</f>
        <v>0</v>
      </c>
      <c r="F740" s="43">
        <f>SD!E739</f>
        <v>0</v>
      </c>
      <c r="G740" s="43">
        <f>SD!F739</f>
        <v>0</v>
      </c>
      <c r="H740" s="43">
        <f>SD!G739</f>
        <v>0</v>
      </c>
      <c r="I740" s="43">
        <f>SD!H739</f>
        <v>0</v>
      </c>
      <c r="J740" s="43">
        <f>SD!I739</f>
        <v>0</v>
      </c>
      <c r="K740" s="43">
        <f>SD!O739</f>
        <v>0</v>
      </c>
      <c r="L740" s="52"/>
      <c r="M740" s="56"/>
      <c r="N740" s="54">
        <f>SD!R739</f>
        <v>0</v>
      </c>
      <c r="O740" s="55">
        <f>SD!S739</f>
        <v>0</v>
      </c>
      <c r="P740" s="44">
        <f>SD!T739</f>
        <v>0</v>
      </c>
      <c r="Q740" s="55">
        <f>SD!V739</f>
        <v>0</v>
      </c>
      <c r="R740" s="55">
        <f>SD!W739</f>
        <v>0</v>
      </c>
      <c r="S740" s="55">
        <f>SD!AB739</f>
        <v>0</v>
      </c>
      <c r="T740" s="51">
        <f t="shared" si="22"/>
        <v>0</v>
      </c>
      <c r="U740" s="51">
        <f t="shared" si="23"/>
        <v>0</v>
      </c>
    </row>
    <row r="741" spans="1:21" customFormat="1">
      <c r="A741" s="51">
        <f>SD!C740</f>
        <v>0</v>
      </c>
      <c r="B741" s="46">
        <f>SD!A740</f>
        <v>0</v>
      </c>
      <c r="C741" s="46">
        <f>SD!B740</f>
        <v>0</v>
      </c>
      <c r="D741" s="46">
        <f>SD!C740</f>
        <v>0</v>
      </c>
      <c r="E741" s="42">
        <f>SD!D740</f>
        <v>0</v>
      </c>
      <c r="F741" s="43">
        <f>SD!E740</f>
        <v>0</v>
      </c>
      <c r="G741" s="43">
        <f>SD!F740</f>
        <v>0</v>
      </c>
      <c r="H741" s="43">
        <f>SD!G740</f>
        <v>0</v>
      </c>
      <c r="I741" s="43">
        <f>SD!H740</f>
        <v>0</v>
      </c>
      <c r="J741" s="43">
        <f>SD!I740</f>
        <v>0</v>
      </c>
      <c r="K741" s="43">
        <f>SD!O740</f>
        <v>0</v>
      </c>
      <c r="L741" s="52"/>
      <c r="M741" s="56"/>
      <c r="N741" s="54">
        <f>SD!R740</f>
        <v>0</v>
      </c>
      <c r="O741" s="55">
        <f>SD!S740</f>
        <v>0</v>
      </c>
      <c r="P741" s="44">
        <f>SD!T740</f>
        <v>0</v>
      </c>
      <c r="Q741" s="55">
        <f>SD!V740</f>
        <v>0</v>
      </c>
      <c r="R741" s="55">
        <f>SD!W740</f>
        <v>0</v>
      </c>
      <c r="S741" s="55">
        <f>SD!AB740</f>
        <v>0</v>
      </c>
      <c r="T741" s="51">
        <f t="shared" si="22"/>
        <v>0</v>
      </c>
      <c r="U741" s="51">
        <f t="shared" si="23"/>
        <v>0</v>
      </c>
    </row>
    <row r="742" spans="1:21" customFormat="1">
      <c r="A742" s="51">
        <f>SD!C741</f>
        <v>0</v>
      </c>
      <c r="B742" s="46">
        <f>SD!A741</f>
        <v>0</v>
      </c>
      <c r="C742" s="46">
        <f>SD!B741</f>
        <v>0</v>
      </c>
      <c r="D742" s="46">
        <f>SD!C741</f>
        <v>0</v>
      </c>
      <c r="E742" s="42">
        <f>SD!D741</f>
        <v>0</v>
      </c>
      <c r="F742" s="43">
        <f>SD!E741</f>
        <v>0</v>
      </c>
      <c r="G742" s="43">
        <f>SD!F741</f>
        <v>0</v>
      </c>
      <c r="H742" s="43">
        <f>SD!G741</f>
        <v>0</v>
      </c>
      <c r="I742" s="43">
        <f>SD!H741</f>
        <v>0</v>
      </c>
      <c r="J742" s="43">
        <f>SD!I741</f>
        <v>0</v>
      </c>
      <c r="K742" s="43">
        <f>SD!O741</f>
        <v>0</v>
      </c>
      <c r="L742" s="52"/>
      <c r="M742" s="56"/>
      <c r="N742" s="54">
        <f>SD!R741</f>
        <v>0</v>
      </c>
      <c r="O742" s="55">
        <f>SD!S741</f>
        <v>0</v>
      </c>
      <c r="P742" s="44">
        <f>SD!T741</f>
        <v>0</v>
      </c>
      <c r="Q742" s="55">
        <f>SD!V741</f>
        <v>0</v>
      </c>
      <c r="R742" s="55">
        <f>SD!W741</f>
        <v>0</v>
      </c>
      <c r="S742" s="55">
        <f>SD!AB741</f>
        <v>0</v>
      </c>
      <c r="T742" s="51">
        <f t="shared" si="22"/>
        <v>0</v>
      </c>
      <c r="U742" s="51">
        <f t="shared" si="23"/>
        <v>0</v>
      </c>
    </row>
    <row r="743" spans="1:21" customFormat="1">
      <c r="A743" s="51">
        <f>SD!C742</f>
        <v>0</v>
      </c>
      <c r="B743" s="46">
        <f>SD!A742</f>
        <v>0</v>
      </c>
      <c r="C743" s="46">
        <f>SD!B742</f>
        <v>0</v>
      </c>
      <c r="D743" s="46">
        <f>SD!C742</f>
        <v>0</v>
      </c>
      <c r="E743" s="42">
        <f>SD!D742</f>
        <v>0</v>
      </c>
      <c r="F743" s="43">
        <f>SD!E742</f>
        <v>0</v>
      </c>
      <c r="G743" s="43">
        <f>SD!F742</f>
        <v>0</v>
      </c>
      <c r="H743" s="43">
        <f>SD!G742</f>
        <v>0</v>
      </c>
      <c r="I743" s="43">
        <f>SD!H742</f>
        <v>0</v>
      </c>
      <c r="J743" s="43">
        <f>SD!I742</f>
        <v>0</v>
      </c>
      <c r="K743" s="43">
        <f>SD!O742</f>
        <v>0</v>
      </c>
      <c r="L743" s="52"/>
      <c r="M743" s="56"/>
      <c r="N743" s="54">
        <f>SD!R742</f>
        <v>0</v>
      </c>
      <c r="O743" s="55">
        <f>SD!S742</f>
        <v>0</v>
      </c>
      <c r="P743" s="44">
        <f>SD!T742</f>
        <v>0</v>
      </c>
      <c r="Q743" s="55">
        <f>SD!V742</f>
        <v>0</v>
      </c>
      <c r="R743" s="55">
        <f>SD!W742</f>
        <v>0</v>
      </c>
      <c r="S743" s="55">
        <f>SD!AB742</f>
        <v>0</v>
      </c>
      <c r="T743" s="51">
        <f t="shared" si="22"/>
        <v>0</v>
      </c>
      <c r="U743" s="51">
        <f t="shared" si="23"/>
        <v>0</v>
      </c>
    </row>
    <row r="744" spans="1:21" customFormat="1">
      <c r="A744" s="51">
        <f>SD!C743</f>
        <v>0</v>
      </c>
      <c r="B744" s="46">
        <f>SD!A743</f>
        <v>0</v>
      </c>
      <c r="C744" s="46">
        <f>SD!B743</f>
        <v>0</v>
      </c>
      <c r="D744" s="46">
        <f>SD!C743</f>
        <v>0</v>
      </c>
      <c r="E744" s="42">
        <f>SD!D743</f>
        <v>0</v>
      </c>
      <c r="F744" s="43">
        <f>SD!E743</f>
        <v>0</v>
      </c>
      <c r="G744" s="43">
        <f>SD!F743</f>
        <v>0</v>
      </c>
      <c r="H744" s="43">
        <f>SD!G743</f>
        <v>0</v>
      </c>
      <c r="I744" s="43">
        <f>SD!H743</f>
        <v>0</v>
      </c>
      <c r="J744" s="43">
        <f>SD!I743</f>
        <v>0</v>
      </c>
      <c r="K744" s="43">
        <f>SD!O743</f>
        <v>0</v>
      </c>
      <c r="L744" s="52"/>
      <c r="M744" s="56"/>
      <c r="N744" s="54">
        <f>SD!R743</f>
        <v>0</v>
      </c>
      <c r="O744" s="55">
        <f>SD!S743</f>
        <v>0</v>
      </c>
      <c r="P744" s="44">
        <f>SD!T743</f>
        <v>0</v>
      </c>
      <c r="Q744" s="55">
        <f>SD!V743</f>
        <v>0</v>
      </c>
      <c r="R744" s="55">
        <f>SD!W743</f>
        <v>0</v>
      </c>
      <c r="S744" s="55">
        <f>SD!AB743</f>
        <v>0</v>
      </c>
      <c r="T744" s="51">
        <f t="shared" si="22"/>
        <v>0</v>
      </c>
      <c r="U744" s="51">
        <f t="shared" si="23"/>
        <v>0</v>
      </c>
    </row>
    <row r="745" spans="1:21" customFormat="1">
      <c r="A745" s="51">
        <f>SD!C744</f>
        <v>0</v>
      </c>
      <c r="B745" s="46">
        <f>SD!A744</f>
        <v>0</v>
      </c>
      <c r="C745" s="46">
        <f>SD!B744</f>
        <v>0</v>
      </c>
      <c r="D745" s="46">
        <f>SD!C744</f>
        <v>0</v>
      </c>
      <c r="E745" s="42">
        <f>SD!D744</f>
        <v>0</v>
      </c>
      <c r="F745" s="43">
        <f>SD!E744</f>
        <v>0</v>
      </c>
      <c r="G745" s="43">
        <f>SD!F744</f>
        <v>0</v>
      </c>
      <c r="H745" s="43">
        <f>SD!G744</f>
        <v>0</v>
      </c>
      <c r="I745" s="43">
        <f>SD!H744</f>
        <v>0</v>
      </c>
      <c r="J745" s="43">
        <f>SD!I744</f>
        <v>0</v>
      </c>
      <c r="K745" s="43">
        <f>SD!O744</f>
        <v>0</v>
      </c>
      <c r="L745" s="52"/>
      <c r="M745" s="56"/>
      <c r="N745" s="54">
        <f>SD!R744</f>
        <v>0</v>
      </c>
      <c r="O745" s="55">
        <f>SD!S744</f>
        <v>0</v>
      </c>
      <c r="P745" s="44">
        <f>SD!T744</f>
        <v>0</v>
      </c>
      <c r="Q745" s="55">
        <f>SD!V744</f>
        <v>0</v>
      </c>
      <c r="R745" s="55">
        <f>SD!W744</f>
        <v>0</v>
      </c>
      <c r="S745" s="55">
        <f>SD!AB744</f>
        <v>0</v>
      </c>
      <c r="T745" s="51">
        <f t="shared" si="22"/>
        <v>0</v>
      </c>
      <c r="U745" s="51">
        <f t="shared" si="23"/>
        <v>0</v>
      </c>
    </row>
    <row r="746" spans="1:21" customFormat="1">
      <c r="A746" s="51">
        <f>SD!C745</f>
        <v>0</v>
      </c>
      <c r="B746" s="46">
        <f>SD!A745</f>
        <v>0</v>
      </c>
      <c r="C746" s="46">
        <f>SD!B745</f>
        <v>0</v>
      </c>
      <c r="D746" s="46">
        <f>SD!C745</f>
        <v>0</v>
      </c>
      <c r="E746" s="42">
        <f>SD!D745</f>
        <v>0</v>
      </c>
      <c r="F746" s="43">
        <f>SD!E745</f>
        <v>0</v>
      </c>
      <c r="G746" s="43">
        <f>SD!F745</f>
        <v>0</v>
      </c>
      <c r="H746" s="43">
        <f>SD!G745</f>
        <v>0</v>
      </c>
      <c r="I746" s="43">
        <f>SD!H745</f>
        <v>0</v>
      </c>
      <c r="J746" s="43">
        <f>SD!I745</f>
        <v>0</v>
      </c>
      <c r="K746" s="43">
        <f>SD!O745</f>
        <v>0</v>
      </c>
      <c r="L746" s="52"/>
      <c r="M746" s="56"/>
      <c r="N746" s="54">
        <f>SD!R745</f>
        <v>0</v>
      </c>
      <c r="O746" s="55">
        <f>SD!S745</f>
        <v>0</v>
      </c>
      <c r="P746" s="44">
        <f>SD!T745</f>
        <v>0</v>
      </c>
      <c r="Q746" s="55">
        <f>SD!V745</f>
        <v>0</v>
      </c>
      <c r="R746" s="55">
        <f>SD!W745</f>
        <v>0</v>
      </c>
      <c r="S746" s="55">
        <f>SD!AB745</f>
        <v>0</v>
      </c>
      <c r="T746" s="51">
        <f t="shared" si="22"/>
        <v>0</v>
      </c>
      <c r="U746" s="51">
        <f t="shared" si="23"/>
        <v>0</v>
      </c>
    </row>
    <row r="747" spans="1:21" customFormat="1">
      <c r="A747" s="51">
        <f>SD!C746</f>
        <v>0</v>
      </c>
      <c r="B747" s="46">
        <f>SD!A746</f>
        <v>0</v>
      </c>
      <c r="C747" s="46">
        <f>SD!B746</f>
        <v>0</v>
      </c>
      <c r="D747" s="46">
        <f>SD!C746</f>
        <v>0</v>
      </c>
      <c r="E747" s="42">
        <f>SD!D746</f>
        <v>0</v>
      </c>
      <c r="F747" s="43">
        <f>SD!E746</f>
        <v>0</v>
      </c>
      <c r="G747" s="43">
        <f>SD!F746</f>
        <v>0</v>
      </c>
      <c r="H747" s="43">
        <f>SD!G746</f>
        <v>0</v>
      </c>
      <c r="I747" s="43">
        <f>SD!H746</f>
        <v>0</v>
      </c>
      <c r="J747" s="43">
        <f>SD!I746</f>
        <v>0</v>
      </c>
      <c r="K747" s="43">
        <f>SD!O746</f>
        <v>0</v>
      </c>
      <c r="L747" s="52"/>
      <c r="M747" s="56"/>
      <c r="N747" s="54">
        <f>SD!R746</f>
        <v>0</v>
      </c>
      <c r="O747" s="55">
        <f>SD!S746</f>
        <v>0</v>
      </c>
      <c r="P747" s="44">
        <f>SD!T746</f>
        <v>0</v>
      </c>
      <c r="Q747" s="55">
        <f>SD!V746</f>
        <v>0</v>
      </c>
      <c r="R747" s="55">
        <f>SD!W746</f>
        <v>0</v>
      </c>
      <c r="S747" s="55">
        <f>SD!AB746</f>
        <v>0</v>
      </c>
      <c r="T747" s="51">
        <f t="shared" si="22"/>
        <v>0</v>
      </c>
      <c r="U747" s="51">
        <f t="shared" si="23"/>
        <v>0</v>
      </c>
    </row>
    <row r="748" spans="1:21" customFormat="1">
      <c r="A748" s="51">
        <f>SD!C747</f>
        <v>0</v>
      </c>
      <c r="B748" s="46">
        <f>SD!A747</f>
        <v>0</v>
      </c>
      <c r="C748" s="46">
        <f>SD!B747</f>
        <v>0</v>
      </c>
      <c r="D748" s="46">
        <f>SD!C747</f>
        <v>0</v>
      </c>
      <c r="E748" s="42">
        <f>SD!D747</f>
        <v>0</v>
      </c>
      <c r="F748" s="43">
        <f>SD!E747</f>
        <v>0</v>
      </c>
      <c r="G748" s="43">
        <f>SD!F747</f>
        <v>0</v>
      </c>
      <c r="H748" s="43">
        <f>SD!G747</f>
        <v>0</v>
      </c>
      <c r="I748" s="43">
        <f>SD!H747</f>
        <v>0</v>
      </c>
      <c r="J748" s="43">
        <f>SD!I747</f>
        <v>0</v>
      </c>
      <c r="K748" s="43">
        <f>SD!O747</f>
        <v>0</v>
      </c>
      <c r="L748" s="52"/>
      <c r="M748" s="56"/>
      <c r="N748" s="54">
        <f>SD!R747</f>
        <v>0</v>
      </c>
      <c r="O748" s="55">
        <f>SD!S747</f>
        <v>0</v>
      </c>
      <c r="P748" s="44">
        <f>SD!T747</f>
        <v>0</v>
      </c>
      <c r="Q748" s="55">
        <f>SD!V747</f>
        <v>0</v>
      </c>
      <c r="R748" s="55">
        <f>SD!W747</f>
        <v>0</v>
      </c>
      <c r="S748" s="55">
        <f>SD!AB747</f>
        <v>0</v>
      </c>
      <c r="T748" s="51">
        <f t="shared" si="22"/>
        <v>0</v>
      </c>
      <c r="U748" s="51">
        <f t="shared" si="23"/>
        <v>0</v>
      </c>
    </row>
    <row r="749" spans="1:21" customFormat="1">
      <c r="A749" s="51">
        <f>SD!C748</f>
        <v>0</v>
      </c>
      <c r="B749" s="46">
        <f>SD!A748</f>
        <v>0</v>
      </c>
      <c r="C749" s="46">
        <f>SD!B748</f>
        <v>0</v>
      </c>
      <c r="D749" s="46">
        <f>SD!C748</f>
        <v>0</v>
      </c>
      <c r="E749" s="42">
        <f>SD!D748</f>
        <v>0</v>
      </c>
      <c r="F749" s="43">
        <f>SD!E748</f>
        <v>0</v>
      </c>
      <c r="G749" s="43">
        <f>SD!F748</f>
        <v>0</v>
      </c>
      <c r="H749" s="43">
        <f>SD!G748</f>
        <v>0</v>
      </c>
      <c r="I749" s="43">
        <f>SD!H748</f>
        <v>0</v>
      </c>
      <c r="J749" s="43">
        <f>SD!I748</f>
        <v>0</v>
      </c>
      <c r="K749" s="43">
        <f>SD!O748</f>
        <v>0</v>
      </c>
      <c r="L749" s="52"/>
      <c r="M749" s="56"/>
      <c r="N749" s="54">
        <f>SD!R748</f>
        <v>0</v>
      </c>
      <c r="O749" s="55">
        <f>SD!S748</f>
        <v>0</v>
      </c>
      <c r="P749" s="44">
        <f>SD!T748</f>
        <v>0</v>
      </c>
      <c r="Q749" s="55">
        <f>SD!V748</f>
        <v>0</v>
      </c>
      <c r="R749" s="55">
        <f>SD!W748</f>
        <v>0</v>
      </c>
      <c r="S749" s="55">
        <f>SD!AB748</f>
        <v>0</v>
      </c>
      <c r="T749" s="51">
        <f t="shared" si="22"/>
        <v>0</v>
      </c>
      <c r="U749" s="51">
        <f t="shared" si="23"/>
        <v>0</v>
      </c>
    </row>
    <row r="750" spans="1:21" customFormat="1">
      <c r="A750" s="51">
        <f>SD!C749</f>
        <v>0</v>
      </c>
      <c r="B750" s="46">
        <f>SD!A749</f>
        <v>0</v>
      </c>
      <c r="C750" s="46">
        <f>SD!B749</f>
        <v>0</v>
      </c>
      <c r="D750" s="46">
        <f>SD!C749</f>
        <v>0</v>
      </c>
      <c r="E750" s="42">
        <f>SD!D749</f>
        <v>0</v>
      </c>
      <c r="F750" s="43">
        <f>SD!E749</f>
        <v>0</v>
      </c>
      <c r="G750" s="43">
        <f>SD!F749</f>
        <v>0</v>
      </c>
      <c r="H750" s="43">
        <f>SD!G749</f>
        <v>0</v>
      </c>
      <c r="I750" s="43">
        <f>SD!H749</f>
        <v>0</v>
      </c>
      <c r="J750" s="43">
        <f>SD!I749</f>
        <v>0</v>
      </c>
      <c r="K750" s="43">
        <f>SD!O749</f>
        <v>0</v>
      </c>
      <c r="L750" s="52"/>
      <c r="M750" s="56"/>
      <c r="N750" s="54">
        <f>SD!R749</f>
        <v>0</v>
      </c>
      <c r="O750" s="55">
        <f>SD!S749</f>
        <v>0</v>
      </c>
      <c r="P750" s="44">
        <f>SD!T749</f>
        <v>0</v>
      </c>
      <c r="Q750" s="55">
        <f>SD!V749</f>
        <v>0</v>
      </c>
      <c r="R750" s="55">
        <f>SD!W749</f>
        <v>0</v>
      </c>
      <c r="S750" s="55">
        <f>SD!AB749</f>
        <v>0</v>
      </c>
      <c r="T750" s="51">
        <f t="shared" si="22"/>
        <v>0</v>
      </c>
      <c r="U750" s="51">
        <f t="shared" si="23"/>
        <v>0</v>
      </c>
    </row>
    <row r="751" spans="1:21" customFormat="1">
      <c r="A751" s="51">
        <f>SD!C750</f>
        <v>0</v>
      </c>
      <c r="B751" s="46">
        <f>SD!A750</f>
        <v>0</v>
      </c>
      <c r="C751" s="46">
        <f>SD!B750</f>
        <v>0</v>
      </c>
      <c r="D751" s="46">
        <f>SD!C750</f>
        <v>0</v>
      </c>
      <c r="E751" s="42">
        <f>SD!D750</f>
        <v>0</v>
      </c>
      <c r="F751" s="43">
        <f>SD!E750</f>
        <v>0</v>
      </c>
      <c r="G751" s="43">
        <f>SD!F750</f>
        <v>0</v>
      </c>
      <c r="H751" s="43">
        <f>SD!G750</f>
        <v>0</v>
      </c>
      <c r="I751" s="43">
        <f>SD!H750</f>
        <v>0</v>
      </c>
      <c r="J751" s="43">
        <f>SD!I750</f>
        <v>0</v>
      </c>
      <c r="K751" s="43">
        <f>SD!O750</f>
        <v>0</v>
      </c>
      <c r="L751" s="52"/>
      <c r="M751" s="56"/>
      <c r="N751" s="54">
        <f>SD!R750</f>
        <v>0</v>
      </c>
      <c r="O751" s="55">
        <f>SD!S750</f>
        <v>0</v>
      </c>
      <c r="P751" s="44">
        <f>SD!T750</f>
        <v>0</v>
      </c>
      <c r="Q751" s="55">
        <f>SD!V750</f>
        <v>0</v>
      </c>
      <c r="R751" s="55">
        <f>SD!W750</f>
        <v>0</v>
      </c>
      <c r="S751" s="55">
        <f>SD!AB750</f>
        <v>0</v>
      </c>
      <c r="T751" s="51">
        <f t="shared" si="22"/>
        <v>0</v>
      </c>
      <c r="U751" s="51">
        <f t="shared" si="23"/>
        <v>0</v>
      </c>
    </row>
    <row r="752" spans="1:21" customFormat="1">
      <c r="A752" s="51">
        <f>SD!C751</f>
        <v>0</v>
      </c>
      <c r="B752" s="46">
        <f>SD!A751</f>
        <v>0</v>
      </c>
      <c r="C752" s="46">
        <f>SD!B751</f>
        <v>0</v>
      </c>
      <c r="D752" s="46">
        <f>SD!C751</f>
        <v>0</v>
      </c>
      <c r="E752" s="42">
        <f>SD!D751</f>
        <v>0</v>
      </c>
      <c r="F752" s="43">
        <f>SD!E751</f>
        <v>0</v>
      </c>
      <c r="G752" s="43">
        <f>SD!F751</f>
        <v>0</v>
      </c>
      <c r="H752" s="43">
        <f>SD!G751</f>
        <v>0</v>
      </c>
      <c r="I752" s="43">
        <f>SD!H751</f>
        <v>0</v>
      </c>
      <c r="J752" s="43">
        <f>SD!I751</f>
        <v>0</v>
      </c>
      <c r="K752" s="43">
        <f>SD!O751</f>
        <v>0</v>
      </c>
      <c r="L752" s="52"/>
      <c r="M752" s="56"/>
      <c r="N752" s="54">
        <f>SD!R751</f>
        <v>0</v>
      </c>
      <c r="O752" s="55">
        <f>SD!S751</f>
        <v>0</v>
      </c>
      <c r="P752" s="44">
        <f>SD!T751</f>
        <v>0</v>
      </c>
      <c r="Q752" s="55">
        <f>SD!V751</f>
        <v>0</v>
      </c>
      <c r="R752" s="55">
        <f>SD!W751</f>
        <v>0</v>
      </c>
      <c r="S752" s="55">
        <f>SD!AB751</f>
        <v>0</v>
      </c>
      <c r="T752" s="51">
        <f t="shared" si="22"/>
        <v>0</v>
      </c>
      <c r="U752" s="51">
        <f t="shared" si="23"/>
        <v>0</v>
      </c>
    </row>
    <row r="753" spans="1:21" customFormat="1">
      <c r="A753" s="51">
        <f>SD!C752</f>
        <v>0</v>
      </c>
      <c r="B753" s="46">
        <f>SD!A752</f>
        <v>0</v>
      </c>
      <c r="C753" s="46">
        <f>SD!B752</f>
        <v>0</v>
      </c>
      <c r="D753" s="46">
        <f>SD!C752</f>
        <v>0</v>
      </c>
      <c r="E753" s="42">
        <f>SD!D752</f>
        <v>0</v>
      </c>
      <c r="F753" s="43">
        <f>SD!E752</f>
        <v>0</v>
      </c>
      <c r="G753" s="43">
        <f>SD!F752</f>
        <v>0</v>
      </c>
      <c r="H753" s="43">
        <f>SD!G752</f>
        <v>0</v>
      </c>
      <c r="I753" s="43">
        <f>SD!H752</f>
        <v>0</v>
      </c>
      <c r="J753" s="43">
        <f>SD!I752</f>
        <v>0</v>
      </c>
      <c r="K753" s="43">
        <f>SD!O752</f>
        <v>0</v>
      </c>
      <c r="L753" s="52"/>
      <c r="M753" s="56"/>
      <c r="N753" s="54">
        <f>SD!R752</f>
        <v>0</v>
      </c>
      <c r="O753" s="55">
        <f>SD!S752</f>
        <v>0</v>
      </c>
      <c r="P753" s="44">
        <f>SD!T752</f>
        <v>0</v>
      </c>
      <c r="Q753" s="55">
        <f>SD!V752</f>
        <v>0</v>
      </c>
      <c r="R753" s="55">
        <f>SD!W752</f>
        <v>0</v>
      </c>
      <c r="S753" s="55">
        <f>SD!AB752</f>
        <v>0</v>
      </c>
      <c r="T753" s="51">
        <f t="shared" si="22"/>
        <v>0</v>
      </c>
      <c r="U753" s="51">
        <f t="shared" si="23"/>
        <v>0</v>
      </c>
    </row>
    <row r="754" spans="1:21" customFormat="1">
      <c r="A754" s="51">
        <f>SD!C753</f>
        <v>0</v>
      </c>
      <c r="B754" s="46">
        <f>SD!A753</f>
        <v>0</v>
      </c>
      <c r="C754" s="46">
        <f>SD!B753</f>
        <v>0</v>
      </c>
      <c r="D754" s="46">
        <f>SD!C753</f>
        <v>0</v>
      </c>
      <c r="E754" s="42">
        <f>SD!D753</f>
        <v>0</v>
      </c>
      <c r="F754" s="43">
        <f>SD!E753</f>
        <v>0</v>
      </c>
      <c r="G754" s="43">
        <f>SD!F753</f>
        <v>0</v>
      </c>
      <c r="H754" s="43">
        <f>SD!G753</f>
        <v>0</v>
      </c>
      <c r="I754" s="43">
        <f>SD!H753</f>
        <v>0</v>
      </c>
      <c r="J754" s="43">
        <f>SD!I753</f>
        <v>0</v>
      </c>
      <c r="K754" s="43">
        <f>SD!O753</f>
        <v>0</v>
      </c>
      <c r="L754" s="52"/>
      <c r="M754" s="56"/>
      <c r="N754" s="54">
        <f>SD!R753</f>
        <v>0</v>
      </c>
      <c r="O754" s="55">
        <f>SD!S753</f>
        <v>0</v>
      </c>
      <c r="P754" s="44">
        <f>SD!T753</f>
        <v>0</v>
      </c>
      <c r="Q754" s="55">
        <f>SD!V753</f>
        <v>0</v>
      </c>
      <c r="R754" s="55">
        <f>SD!W753</f>
        <v>0</v>
      </c>
      <c r="S754" s="55">
        <f>SD!AB753</f>
        <v>0</v>
      </c>
      <c r="T754" s="51">
        <f t="shared" si="22"/>
        <v>0</v>
      </c>
      <c r="U754" s="51">
        <f t="shared" si="23"/>
        <v>0</v>
      </c>
    </row>
    <row r="755" spans="1:21" customFormat="1">
      <c r="A755" s="51">
        <f>SD!C754</f>
        <v>0</v>
      </c>
      <c r="B755" s="46">
        <f>SD!A754</f>
        <v>0</v>
      </c>
      <c r="C755" s="46">
        <f>SD!B754</f>
        <v>0</v>
      </c>
      <c r="D755" s="46">
        <f>SD!C754</f>
        <v>0</v>
      </c>
      <c r="E755" s="42">
        <f>SD!D754</f>
        <v>0</v>
      </c>
      <c r="F755" s="43">
        <f>SD!E754</f>
        <v>0</v>
      </c>
      <c r="G755" s="43">
        <f>SD!F754</f>
        <v>0</v>
      </c>
      <c r="H755" s="43">
        <f>SD!G754</f>
        <v>0</v>
      </c>
      <c r="I755" s="43">
        <f>SD!H754</f>
        <v>0</v>
      </c>
      <c r="J755" s="43">
        <f>SD!I754</f>
        <v>0</v>
      </c>
      <c r="K755" s="43">
        <f>SD!O754</f>
        <v>0</v>
      </c>
      <c r="L755" s="52"/>
      <c r="M755" s="56"/>
      <c r="N755" s="54">
        <f>SD!R754</f>
        <v>0</v>
      </c>
      <c r="O755" s="55">
        <f>SD!S754</f>
        <v>0</v>
      </c>
      <c r="P755" s="44">
        <f>SD!T754</f>
        <v>0</v>
      </c>
      <c r="Q755" s="55">
        <f>SD!V754</f>
        <v>0</v>
      </c>
      <c r="R755" s="55">
        <f>SD!W754</f>
        <v>0</v>
      </c>
      <c r="S755" s="55">
        <f>SD!AB754</f>
        <v>0</v>
      </c>
      <c r="T755" s="51">
        <f t="shared" si="22"/>
        <v>0</v>
      </c>
      <c r="U755" s="51">
        <f t="shared" si="23"/>
        <v>0</v>
      </c>
    </row>
    <row r="756" spans="1:21" customFormat="1">
      <c r="A756" s="51">
        <f>SD!C755</f>
        <v>0</v>
      </c>
      <c r="B756" s="46">
        <f>SD!A755</f>
        <v>0</v>
      </c>
      <c r="C756" s="46">
        <f>SD!B755</f>
        <v>0</v>
      </c>
      <c r="D756" s="46">
        <f>SD!C755</f>
        <v>0</v>
      </c>
      <c r="E756" s="42">
        <f>SD!D755</f>
        <v>0</v>
      </c>
      <c r="F756" s="43">
        <f>SD!E755</f>
        <v>0</v>
      </c>
      <c r="G756" s="43">
        <f>SD!F755</f>
        <v>0</v>
      </c>
      <c r="H756" s="43">
        <f>SD!G755</f>
        <v>0</v>
      </c>
      <c r="I756" s="43">
        <f>SD!H755</f>
        <v>0</v>
      </c>
      <c r="J756" s="43">
        <f>SD!I755</f>
        <v>0</v>
      </c>
      <c r="K756" s="43">
        <f>SD!O755</f>
        <v>0</v>
      </c>
      <c r="L756" s="52"/>
      <c r="M756" s="56"/>
      <c r="N756" s="54">
        <f>SD!R755</f>
        <v>0</v>
      </c>
      <c r="O756" s="55">
        <f>SD!S755</f>
        <v>0</v>
      </c>
      <c r="P756" s="44">
        <f>SD!T755</f>
        <v>0</v>
      </c>
      <c r="Q756" s="55">
        <f>SD!V755</f>
        <v>0</v>
      </c>
      <c r="R756" s="55">
        <f>SD!W755</f>
        <v>0</v>
      </c>
      <c r="S756" s="55">
        <f>SD!AB755</f>
        <v>0</v>
      </c>
      <c r="T756" s="51">
        <f t="shared" si="22"/>
        <v>0</v>
      </c>
      <c r="U756" s="51">
        <f t="shared" si="23"/>
        <v>0</v>
      </c>
    </row>
    <row r="757" spans="1:21" customFormat="1">
      <c r="A757" s="51">
        <f>SD!C756</f>
        <v>0</v>
      </c>
      <c r="B757" s="46">
        <f>SD!A756</f>
        <v>0</v>
      </c>
      <c r="C757" s="46">
        <f>SD!B756</f>
        <v>0</v>
      </c>
      <c r="D757" s="46">
        <f>SD!C756</f>
        <v>0</v>
      </c>
      <c r="E757" s="42">
        <f>SD!D756</f>
        <v>0</v>
      </c>
      <c r="F757" s="43">
        <f>SD!E756</f>
        <v>0</v>
      </c>
      <c r="G757" s="43">
        <f>SD!F756</f>
        <v>0</v>
      </c>
      <c r="H757" s="43">
        <f>SD!G756</f>
        <v>0</v>
      </c>
      <c r="I757" s="43">
        <f>SD!H756</f>
        <v>0</v>
      </c>
      <c r="J757" s="43">
        <f>SD!I756</f>
        <v>0</v>
      </c>
      <c r="K757" s="43">
        <f>SD!O756</f>
        <v>0</v>
      </c>
      <c r="L757" s="52"/>
      <c r="M757" s="56"/>
      <c r="N757" s="54">
        <f>SD!R756</f>
        <v>0</v>
      </c>
      <c r="O757" s="55">
        <f>SD!S756</f>
        <v>0</v>
      </c>
      <c r="P757" s="44">
        <f>SD!T756</f>
        <v>0</v>
      </c>
      <c r="Q757" s="55">
        <f>SD!V756</f>
        <v>0</v>
      </c>
      <c r="R757" s="55">
        <f>SD!W756</f>
        <v>0</v>
      </c>
      <c r="S757" s="55">
        <f>SD!AB756</f>
        <v>0</v>
      </c>
      <c r="T757" s="51">
        <f t="shared" si="22"/>
        <v>0</v>
      </c>
      <c r="U757" s="51">
        <f t="shared" si="23"/>
        <v>0</v>
      </c>
    </row>
    <row r="758" spans="1:21" customFormat="1">
      <c r="A758" s="51">
        <f>SD!C757</f>
        <v>0</v>
      </c>
      <c r="B758" s="46">
        <f>SD!A757</f>
        <v>0</v>
      </c>
      <c r="C758" s="46">
        <f>SD!B757</f>
        <v>0</v>
      </c>
      <c r="D758" s="46">
        <f>SD!C757</f>
        <v>0</v>
      </c>
      <c r="E758" s="42">
        <f>SD!D757</f>
        <v>0</v>
      </c>
      <c r="F758" s="43">
        <f>SD!E757</f>
        <v>0</v>
      </c>
      <c r="G758" s="43">
        <f>SD!F757</f>
        <v>0</v>
      </c>
      <c r="H758" s="43">
        <f>SD!G757</f>
        <v>0</v>
      </c>
      <c r="I758" s="43">
        <f>SD!H757</f>
        <v>0</v>
      </c>
      <c r="J758" s="43">
        <f>SD!I757</f>
        <v>0</v>
      </c>
      <c r="K758" s="43">
        <f>SD!O757</f>
        <v>0</v>
      </c>
      <c r="L758" s="52"/>
      <c r="M758" s="56"/>
      <c r="N758" s="54">
        <f>SD!R757</f>
        <v>0</v>
      </c>
      <c r="O758" s="55">
        <f>SD!S757</f>
        <v>0</v>
      </c>
      <c r="P758" s="44">
        <f>SD!T757</f>
        <v>0</v>
      </c>
      <c r="Q758" s="55">
        <f>SD!V757</f>
        <v>0</v>
      </c>
      <c r="R758" s="55">
        <f>SD!W757</f>
        <v>0</v>
      </c>
      <c r="S758" s="55">
        <f>SD!AB757</f>
        <v>0</v>
      </c>
      <c r="T758" s="51">
        <f t="shared" si="22"/>
        <v>0</v>
      </c>
      <c r="U758" s="51">
        <f t="shared" si="23"/>
        <v>0</v>
      </c>
    </row>
    <row r="759" spans="1:21" customFormat="1">
      <c r="A759" s="51">
        <f>SD!C758</f>
        <v>0</v>
      </c>
      <c r="B759" s="46">
        <f>SD!A758</f>
        <v>0</v>
      </c>
      <c r="C759" s="46">
        <f>SD!B758</f>
        <v>0</v>
      </c>
      <c r="D759" s="46">
        <f>SD!C758</f>
        <v>0</v>
      </c>
      <c r="E759" s="42">
        <f>SD!D758</f>
        <v>0</v>
      </c>
      <c r="F759" s="43">
        <f>SD!E758</f>
        <v>0</v>
      </c>
      <c r="G759" s="43">
        <f>SD!F758</f>
        <v>0</v>
      </c>
      <c r="H759" s="43">
        <f>SD!G758</f>
        <v>0</v>
      </c>
      <c r="I759" s="43">
        <f>SD!H758</f>
        <v>0</v>
      </c>
      <c r="J759" s="43">
        <f>SD!I758</f>
        <v>0</v>
      </c>
      <c r="K759" s="43">
        <f>SD!O758</f>
        <v>0</v>
      </c>
      <c r="L759" s="52"/>
      <c r="M759" s="56"/>
      <c r="N759" s="54">
        <f>SD!R758</f>
        <v>0</v>
      </c>
      <c r="O759" s="55">
        <f>SD!S758</f>
        <v>0</v>
      </c>
      <c r="P759" s="44">
        <f>SD!T758</f>
        <v>0</v>
      </c>
      <c r="Q759" s="55">
        <f>SD!V758</f>
        <v>0</v>
      </c>
      <c r="R759" s="55">
        <f>SD!W758</f>
        <v>0</v>
      </c>
      <c r="S759" s="55">
        <f>SD!AB758</f>
        <v>0</v>
      </c>
      <c r="T759" s="51">
        <f t="shared" si="22"/>
        <v>0</v>
      </c>
      <c r="U759" s="51">
        <f t="shared" si="23"/>
        <v>0</v>
      </c>
    </row>
    <row r="760" spans="1:21" customFormat="1">
      <c r="A760" s="51">
        <f>SD!C759</f>
        <v>0</v>
      </c>
      <c r="B760" s="46">
        <f>SD!A759</f>
        <v>0</v>
      </c>
      <c r="C760" s="46">
        <f>SD!B759</f>
        <v>0</v>
      </c>
      <c r="D760" s="46">
        <f>SD!C759</f>
        <v>0</v>
      </c>
      <c r="E760" s="42">
        <f>SD!D759</f>
        <v>0</v>
      </c>
      <c r="F760" s="43">
        <f>SD!E759</f>
        <v>0</v>
      </c>
      <c r="G760" s="43">
        <f>SD!F759</f>
        <v>0</v>
      </c>
      <c r="H760" s="43">
        <f>SD!G759</f>
        <v>0</v>
      </c>
      <c r="I760" s="43">
        <f>SD!H759</f>
        <v>0</v>
      </c>
      <c r="J760" s="43">
        <f>SD!I759</f>
        <v>0</v>
      </c>
      <c r="K760" s="43">
        <f>SD!O759</f>
        <v>0</v>
      </c>
      <c r="L760" s="52"/>
      <c r="M760" s="56"/>
      <c r="N760" s="54">
        <f>SD!R759</f>
        <v>0</v>
      </c>
      <c r="O760" s="55">
        <f>SD!S759</f>
        <v>0</v>
      </c>
      <c r="P760" s="44">
        <f>SD!T759</f>
        <v>0</v>
      </c>
      <c r="Q760" s="55">
        <f>SD!V759</f>
        <v>0</v>
      </c>
      <c r="R760" s="55">
        <f>SD!W759</f>
        <v>0</v>
      </c>
      <c r="S760" s="55">
        <f>SD!AB759</f>
        <v>0</v>
      </c>
      <c r="T760" s="51">
        <f t="shared" si="22"/>
        <v>0</v>
      </c>
      <c r="U760" s="51">
        <f t="shared" si="23"/>
        <v>0</v>
      </c>
    </row>
    <row r="761" spans="1:21" customFormat="1">
      <c r="A761" s="51">
        <f>SD!C760</f>
        <v>0</v>
      </c>
      <c r="B761" s="46">
        <f>SD!A760</f>
        <v>0</v>
      </c>
      <c r="C761" s="46">
        <f>SD!B760</f>
        <v>0</v>
      </c>
      <c r="D761" s="46">
        <f>SD!C760</f>
        <v>0</v>
      </c>
      <c r="E761" s="42">
        <f>SD!D760</f>
        <v>0</v>
      </c>
      <c r="F761" s="43">
        <f>SD!E760</f>
        <v>0</v>
      </c>
      <c r="G761" s="43">
        <f>SD!F760</f>
        <v>0</v>
      </c>
      <c r="H761" s="43">
        <f>SD!G760</f>
        <v>0</v>
      </c>
      <c r="I761" s="43">
        <f>SD!H760</f>
        <v>0</v>
      </c>
      <c r="J761" s="43">
        <f>SD!I760</f>
        <v>0</v>
      </c>
      <c r="K761" s="43">
        <f>SD!O760</f>
        <v>0</v>
      </c>
      <c r="L761" s="52"/>
      <c r="M761" s="56"/>
      <c r="N761" s="54">
        <f>SD!R760</f>
        <v>0</v>
      </c>
      <c r="O761" s="55">
        <f>SD!S760</f>
        <v>0</v>
      </c>
      <c r="P761" s="44">
        <f>SD!T760</f>
        <v>0</v>
      </c>
      <c r="Q761" s="55">
        <f>SD!V760</f>
        <v>0</v>
      </c>
      <c r="R761" s="55">
        <f>SD!W760</f>
        <v>0</v>
      </c>
      <c r="S761" s="55">
        <f>SD!AB760</f>
        <v>0</v>
      </c>
      <c r="T761" s="51">
        <f t="shared" si="22"/>
        <v>0</v>
      </c>
      <c r="U761" s="51">
        <f t="shared" si="23"/>
        <v>0</v>
      </c>
    </row>
    <row r="762" spans="1:21" customFormat="1">
      <c r="A762" s="51">
        <f>SD!C761</f>
        <v>0</v>
      </c>
      <c r="B762" s="46">
        <f>SD!A761</f>
        <v>0</v>
      </c>
      <c r="C762" s="46">
        <f>SD!B761</f>
        <v>0</v>
      </c>
      <c r="D762" s="46">
        <f>SD!C761</f>
        <v>0</v>
      </c>
      <c r="E762" s="42">
        <f>SD!D761</f>
        <v>0</v>
      </c>
      <c r="F762" s="43">
        <f>SD!E761</f>
        <v>0</v>
      </c>
      <c r="G762" s="43">
        <f>SD!F761</f>
        <v>0</v>
      </c>
      <c r="H762" s="43">
        <f>SD!G761</f>
        <v>0</v>
      </c>
      <c r="I762" s="43">
        <f>SD!H761</f>
        <v>0</v>
      </c>
      <c r="J762" s="43">
        <f>SD!I761</f>
        <v>0</v>
      </c>
      <c r="K762" s="43">
        <f>SD!O761</f>
        <v>0</v>
      </c>
      <c r="L762" s="52"/>
      <c r="M762" s="56"/>
      <c r="N762" s="54">
        <f>SD!R761</f>
        <v>0</v>
      </c>
      <c r="O762" s="55">
        <f>SD!S761</f>
        <v>0</v>
      </c>
      <c r="P762" s="44">
        <f>SD!T761</f>
        <v>0</v>
      </c>
      <c r="Q762" s="55">
        <f>SD!V761</f>
        <v>0</v>
      </c>
      <c r="R762" s="55">
        <f>SD!W761</f>
        <v>0</v>
      </c>
      <c r="S762" s="55">
        <f>SD!AB761</f>
        <v>0</v>
      </c>
      <c r="T762" s="51">
        <f t="shared" si="22"/>
        <v>0</v>
      </c>
      <c r="U762" s="51">
        <f t="shared" si="23"/>
        <v>0</v>
      </c>
    </row>
    <row r="763" spans="1:21" customFormat="1">
      <c r="A763" s="51">
        <f>SD!C762</f>
        <v>0</v>
      </c>
      <c r="B763" s="46">
        <f>SD!A762</f>
        <v>0</v>
      </c>
      <c r="C763" s="46">
        <f>SD!B762</f>
        <v>0</v>
      </c>
      <c r="D763" s="46">
        <f>SD!C762</f>
        <v>0</v>
      </c>
      <c r="E763" s="42">
        <f>SD!D762</f>
        <v>0</v>
      </c>
      <c r="F763" s="43">
        <f>SD!E762</f>
        <v>0</v>
      </c>
      <c r="G763" s="43">
        <f>SD!F762</f>
        <v>0</v>
      </c>
      <c r="H763" s="43">
        <f>SD!G762</f>
        <v>0</v>
      </c>
      <c r="I763" s="43">
        <f>SD!H762</f>
        <v>0</v>
      </c>
      <c r="J763" s="43">
        <f>SD!I762</f>
        <v>0</v>
      </c>
      <c r="K763" s="43">
        <f>SD!O762</f>
        <v>0</v>
      </c>
      <c r="L763" s="52"/>
      <c r="M763" s="56"/>
      <c r="N763" s="54">
        <f>SD!R762</f>
        <v>0</v>
      </c>
      <c r="O763" s="55">
        <f>SD!S762</f>
        <v>0</v>
      </c>
      <c r="P763" s="44">
        <f>SD!T762</f>
        <v>0</v>
      </c>
      <c r="Q763" s="55">
        <f>SD!V762</f>
        <v>0</v>
      </c>
      <c r="R763" s="55">
        <f>SD!W762</f>
        <v>0</v>
      </c>
      <c r="S763" s="55">
        <f>SD!AB762</f>
        <v>0</v>
      </c>
      <c r="T763" s="51">
        <f t="shared" si="22"/>
        <v>0</v>
      </c>
      <c r="U763" s="51">
        <f t="shared" si="23"/>
        <v>0</v>
      </c>
    </row>
    <row r="764" spans="1:21" customFormat="1">
      <c r="A764" s="51">
        <f>SD!C763</f>
        <v>0</v>
      </c>
      <c r="B764" s="46">
        <f>SD!A763</f>
        <v>0</v>
      </c>
      <c r="C764" s="46">
        <f>SD!B763</f>
        <v>0</v>
      </c>
      <c r="D764" s="46">
        <f>SD!C763</f>
        <v>0</v>
      </c>
      <c r="E764" s="42">
        <f>SD!D763</f>
        <v>0</v>
      </c>
      <c r="F764" s="43">
        <f>SD!E763</f>
        <v>0</v>
      </c>
      <c r="G764" s="43">
        <f>SD!F763</f>
        <v>0</v>
      </c>
      <c r="H764" s="43">
        <f>SD!G763</f>
        <v>0</v>
      </c>
      <c r="I764" s="43">
        <f>SD!H763</f>
        <v>0</v>
      </c>
      <c r="J764" s="43">
        <f>SD!I763</f>
        <v>0</v>
      </c>
      <c r="K764" s="43">
        <f>SD!O763</f>
        <v>0</v>
      </c>
      <c r="L764" s="52"/>
      <c r="M764" s="56"/>
      <c r="N764" s="54">
        <f>SD!R763</f>
        <v>0</v>
      </c>
      <c r="O764" s="55">
        <f>SD!S763</f>
        <v>0</v>
      </c>
      <c r="P764" s="44">
        <f>SD!T763</f>
        <v>0</v>
      </c>
      <c r="Q764" s="55">
        <f>SD!V763</f>
        <v>0</v>
      </c>
      <c r="R764" s="55">
        <f>SD!W763</f>
        <v>0</v>
      </c>
      <c r="S764" s="55">
        <f>SD!AB763</f>
        <v>0</v>
      </c>
      <c r="T764" s="51">
        <f t="shared" si="22"/>
        <v>0</v>
      </c>
      <c r="U764" s="51">
        <f t="shared" si="23"/>
        <v>0</v>
      </c>
    </row>
    <row r="765" spans="1:21" customFormat="1">
      <c r="A765" s="51">
        <f>SD!C764</f>
        <v>0</v>
      </c>
      <c r="B765" s="46">
        <f>SD!A764</f>
        <v>0</v>
      </c>
      <c r="C765" s="46">
        <f>SD!B764</f>
        <v>0</v>
      </c>
      <c r="D765" s="46">
        <f>SD!C764</f>
        <v>0</v>
      </c>
      <c r="E765" s="42">
        <f>SD!D764</f>
        <v>0</v>
      </c>
      <c r="F765" s="43">
        <f>SD!E764</f>
        <v>0</v>
      </c>
      <c r="G765" s="43">
        <f>SD!F764</f>
        <v>0</v>
      </c>
      <c r="H765" s="43">
        <f>SD!G764</f>
        <v>0</v>
      </c>
      <c r="I765" s="43">
        <f>SD!H764</f>
        <v>0</v>
      </c>
      <c r="J765" s="43">
        <f>SD!I764</f>
        <v>0</v>
      </c>
      <c r="K765" s="43">
        <f>SD!O764</f>
        <v>0</v>
      </c>
      <c r="L765" s="52"/>
      <c r="M765" s="56"/>
      <c r="N765" s="54">
        <f>SD!R764</f>
        <v>0</v>
      </c>
      <c r="O765" s="55">
        <f>SD!S764</f>
        <v>0</v>
      </c>
      <c r="P765" s="44">
        <f>SD!T764</f>
        <v>0</v>
      </c>
      <c r="Q765" s="55">
        <f>SD!V764</f>
        <v>0</v>
      </c>
      <c r="R765" s="55">
        <f>SD!W764</f>
        <v>0</v>
      </c>
      <c r="S765" s="55">
        <f>SD!AB764</f>
        <v>0</v>
      </c>
      <c r="T765" s="51">
        <f t="shared" si="22"/>
        <v>0</v>
      </c>
      <c r="U765" s="51">
        <f t="shared" si="23"/>
        <v>0</v>
      </c>
    </row>
    <row r="766" spans="1:21" customFormat="1">
      <c r="A766" s="51">
        <f>SD!C765</f>
        <v>0</v>
      </c>
      <c r="B766" s="46">
        <f>SD!A765</f>
        <v>0</v>
      </c>
      <c r="C766" s="46">
        <f>SD!B765</f>
        <v>0</v>
      </c>
      <c r="D766" s="46">
        <f>SD!C765</f>
        <v>0</v>
      </c>
      <c r="E766" s="42">
        <f>SD!D765</f>
        <v>0</v>
      </c>
      <c r="F766" s="43">
        <f>SD!E765</f>
        <v>0</v>
      </c>
      <c r="G766" s="43">
        <f>SD!F765</f>
        <v>0</v>
      </c>
      <c r="H766" s="43">
        <f>SD!G765</f>
        <v>0</v>
      </c>
      <c r="I766" s="43">
        <f>SD!H765</f>
        <v>0</v>
      </c>
      <c r="J766" s="43">
        <f>SD!I765</f>
        <v>0</v>
      </c>
      <c r="K766" s="43">
        <f>SD!O765</f>
        <v>0</v>
      </c>
      <c r="L766" s="52"/>
      <c r="M766" s="56"/>
      <c r="N766" s="54">
        <f>SD!R765</f>
        <v>0</v>
      </c>
      <c r="O766" s="55">
        <f>SD!S765</f>
        <v>0</v>
      </c>
      <c r="P766" s="44">
        <f>SD!T765</f>
        <v>0</v>
      </c>
      <c r="Q766" s="55">
        <f>SD!V765</f>
        <v>0</v>
      </c>
      <c r="R766" s="55">
        <f>SD!W765</f>
        <v>0</v>
      </c>
      <c r="S766" s="55">
        <f>SD!AB765</f>
        <v>0</v>
      </c>
      <c r="T766" s="51">
        <f t="shared" si="22"/>
        <v>0</v>
      </c>
      <c r="U766" s="51">
        <f t="shared" si="23"/>
        <v>0</v>
      </c>
    </row>
    <row r="767" spans="1:21" customFormat="1">
      <c r="A767" s="51">
        <f>SD!C766</f>
        <v>0</v>
      </c>
      <c r="B767" s="46">
        <f>SD!A766</f>
        <v>0</v>
      </c>
      <c r="C767" s="46">
        <f>SD!B766</f>
        <v>0</v>
      </c>
      <c r="D767" s="46">
        <f>SD!C766</f>
        <v>0</v>
      </c>
      <c r="E767" s="42">
        <f>SD!D766</f>
        <v>0</v>
      </c>
      <c r="F767" s="43">
        <f>SD!E766</f>
        <v>0</v>
      </c>
      <c r="G767" s="43">
        <f>SD!F766</f>
        <v>0</v>
      </c>
      <c r="H767" s="43">
        <f>SD!G766</f>
        <v>0</v>
      </c>
      <c r="I767" s="43">
        <f>SD!H766</f>
        <v>0</v>
      </c>
      <c r="J767" s="43">
        <f>SD!I766</f>
        <v>0</v>
      </c>
      <c r="K767" s="43">
        <f>SD!O766</f>
        <v>0</v>
      </c>
      <c r="L767" s="52"/>
      <c r="M767" s="56"/>
      <c r="N767" s="54">
        <f>SD!R766</f>
        <v>0</v>
      </c>
      <c r="O767" s="55">
        <f>SD!S766</f>
        <v>0</v>
      </c>
      <c r="P767" s="44">
        <f>SD!T766</f>
        <v>0</v>
      </c>
      <c r="Q767" s="55">
        <f>SD!V766</f>
        <v>0</v>
      </c>
      <c r="R767" s="55">
        <f>SD!W766</f>
        <v>0</v>
      </c>
      <c r="S767" s="55">
        <f>SD!AB766</f>
        <v>0</v>
      </c>
      <c r="T767" s="51">
        <f t="shared" si="22"/>
        <v>0</v>
      </c>
      <c r="U767" s="51">
        <f t="shared" si="23"/>
        <v>0</v>
      </c>
    </row>
    <row r="768" spans="1:21" customFormat="1">
      <c r="A768" s="51">
        <f>SD!C767</f>
        <v>0</v>
      </c>
      <c r="B768" s="46">
        <f>SD!A767</f>
        <v>0</v>
      </c>
      <c r="C768" s="46">
        <f>SD!B767</f>
        <v>0</v>
      </c>
      <c r="D768" s="46">
        <f>SD!C767</f>
        <v>0</v>
      </c>
      <c r="E768" s="42">
        <f>SD!D767</f>
        <v>0</v>
      </c>
      <c r="F768" s="43">
        <f>SD!E767</f>
        <v>0</v>
      </c>
      <c r="G768" s="43">
        <f>SD!F767</f>
        <v>0</v>
      </c>
      <c r="H768" s="43">
        <f>SD!G767</f>
        <v>0</v>
      </c>
      <c r="I768" s="43">
        <f>SD!H767</f>
        <v>0</v>
      </c>
      <c r="J768" s="43">
        <f>SD!I767</f>
        <v>0</v>
      </c>
      <c r="K768" s="43">
        <f>SD!O767</f>
        <v>0</v>
      </c>
      <c r="L768" s="52"/>
      <c r="M768" s="56"/>
      <c r="N768" s="54">
        <f>SD!R767</f>
        <v>0</v>
      </c>
      <c r="O768" s="55">
        <f>SD!S767</f>
        <v>0</v>
      </c>
      <c r="P768" s="44">
        <f>SD!T767</f>
        <v>0</v>
      </c>
      <c r="Q768" s="55">
        <f>SD!V767</f>
        <v>0</v>
      </c>
      <c r="R768" s="55">
        <f>SD!W767</f>
        <v>0</v>
      </c>
      <c r="S768" s="55">
        <f>SD!AB767</f>
        <v>0</v>
      </c>
      <c r="T768" s="51">
        <f t="shared" si="22"/>
        <v>0</v>
      </c>
      <c r="U768" s="51">
        <f t="shared" si="23"/>
        <v>0</v>
      </c>
    </row>
    <row r="769" spans="1:21" customFormat="1">
      <c r="A769" s="51">
        <f>SD!C768</f>
        <v>0</v>
      </c>
      <c r="B769" s="46">
        <f>SD!A768</f>
        <v>0</v>
      </c>
      <c r="C769" s="46">
        <f>SD!B768</f>
        <v>0</v>
      </c>
      <c r="D769" s="46">
        <f>SD!C768</f>
        <v>0</v>
      </c>
      <c r="E769" s="42">
        <f>SD!D768</f>
        <v>0</v>
      </c>
      <c r="F769" s="43">
        <f>SD!E768</f>
        <v>0</v>
      </c>
      <c r="G769" s="43">
        <f>SD!F768</f>
        <v>0</v>
      </c>
      <c r="H769" s="43">
        <f>SD!G768</f>
        <v>0</v>
      </c>
      <c r="I769" s="43">
        <f>SD!H768</f>
        <v>0</v>
      </c>
      <c r="J769" s="43">
        <f>SD!I768</f>
        <v>0</v>
      </c>
      <c r="K769" s="43">
        <f>SD!O768</f>
        <v>0</v>
      </c>
      <c r="L769" s="52"/>
      <c r="M769" s="56"/>
      <c r="N769" s="54">
        <f>SD!R768</f>
        <v>0</v>
      </c>
      <c r="O769" s="55">
        <f>SD!S768</f>
        <v>0</v>
      </c>
      <c r="P769" s="44">
        <f>SD!T768</f>
        <v>0</v>
      </c>
      <c r="Q769" s="55">
        <f>SD!V768</f>
        <v>0</v>
      </c>
      <c r="R769" s="55">
        <f>SD!W768</f>
        <v>0</v>
      </c>
      <c r="S769" s="55">
        <f>SD!AB768</f>
        <v>0</v>
      </c>
      <c r="T769" s="51">
        <f t="shared" si="22"/>
        <v>0</v>
      </c>
      <c r="U769" s="51">
        <f t="shared" si="23"/>
        <v>0</v>
      </c>
    </row>
    <row r="770" spans="1:21" customFormat="1">
      <c r="A770" s="51">
        <f>SD!C769</f>
        <v>0</v>
      </c>
      <c r="B770" s="46">
        <f>SD!A769</f>
        <v>0</v>
      </c>
      <c r="C770" s="46">
        <f>SD!B769</f>
        <v>0</v>
      </c>
      <c r="D770" s="46">
        <f>SD!C769</f>
        <v>0</v>
      </c>
      <c r="E770" s="42">
        <f>SD!D769</f>
        <v>0</v>
      </c>
      <c r="F770" s="43">
        <f>SD!E769</f>
        <v>0</v>
      </c>
      <c r="G770" s="43">
        <f>SD!F769</f>
        <v>0</v>
      </c>
      <c r="H770" s="43">
        <f>SD!G769</f>
        <v>0</v>
      </c>
      <c r="I770" s="43">
        <f>SD!H769</f>
        <v>0</v>
      </c>
      <c r="J770" s="43">
        <f>SD!I769</f>
        <v>0</v>
      </c>
      <c r="K770" s="43">
        <f>SD!O769</f>
        <v>0</v>
      </c>
      <c r="L770" s="52"/>
      <c r="M770" s="56"/>
      <c r="N770" s="54">
        <f>SD!R769</f>
        <v>0</v>
      </c>
      <c r="O770" s="55">
        <f>SD!S769</f>
        <v>0</v>
      </c>
      <c r="P770" s="44">
        <f>SD!T769</f>
        <v>0</v>
      </c>
      <c r="Q770" s="55">
        <f>SD!V769</f>
        <v>0</v>
      </c>
      <c r="R770" s="55">
        <f>SD!W769</f>
        <v>0</v>
      </c>
      <c r="S770" s="55">
        <f>SD!AB769</f>
        <v>0</v>
      </c>
      <c r="T770" s="51">
        <f t="shared" si="22"/>
        <v>0</v>
      </c>
      <c r="U770" s="51">
        <f t="shared" si="23"/>
        <v>0</v>
      </c>
    </row>
    <row r="771" spans="1:21" customFormat="1">
      <c r="A771" s="51">
        <f>SD!C770</f>
        <v>0</v>
      </c>
      <c r="B771" s="46">
        <f>SD!A770</f>
        <v>0</v>
      </c>
      <c r="C771" s="46">
        <f>SD!B770</f>
        <v>0</v>
      </c>
      <c r="D771" s="46">
        <f>SD!C770</f>
        <v>0</v>
      </c>
      <c r="E771" s="42">
        <f>SD!D770</f>
        <v>0</v>
      </c>
      <c r="F771" s="43">
        <f>SD!E770</f>
        <v>0</v>
      </c>
      <c r="G771" s="43">
        <f>SD!F770</f>
        <v>0</v>
      </c>
      <c r="H771" s="43">
        <f>SD!G770</f>
        <v>0</v>
      </c>
      <c r="I771" s="43">
        <f>SD!H770</f>
        <v>0</v>
      </c>
      <c r="J771" s="43">
        <f>SD!I770</f>
        <v>0</v>
      </c>
      <c r="K771" s="43">
        <f>SD!O770</f>
        <v>0</v>
      </c>
      <c r="L771" s="52"/>
      <c r="M771" s="56"/>
      <c r="N771" s="54">
        <f>SD!R770</f>
        <v>0</v>
      </c>
      <c r="O771" s="55">
        <f>SD!S770</f>
        <v>0</v>
      </c>
      <c r="P771" s="44">
        <f>SD!T770</f>
        <v>0</v>
      </c>
      <c r="Q771" s="55">
        <f>SD!V770</f>
        <v>0</v>
      </c>
      <c r="R771" s="55">
        <f>SD!W770</f>
        <v>0</v>
      </c>
      <c r="S771" s="55">
        <f>SD!AB770</f>
        <v>0</v>
      </c>
      <c r="T771" s="51">
        <f t="shared" si="22"/>
        <v>0</v>
      </c>
      <c r="U771" s="51">
        <f t="shared" si="23"/>
        <v>0</v>
      </c>
    </row>
    <row r="772" spans="1:21" customFormat="1">
      <c r="A772" s="51">
        <f>SD!C771</f>
        <v>0</v>
      </c>
      <c r="B772" s="46">
        <f>SD!A771</f>
        <v>0</v>
      </c>
      <c r="C772" s="46">
        <f>SD!B771</f>
        <v>0</v>
      </c>
      <c r="D772" s="46">
        <f>SD!C771</f>
        <v>0</v>
      </c>
      <c r="E772" s="42">
        <f>SD!D771</f>
        <v>0</v>
      </c>
      <c r="F772" s="43">
        <f>SD!E771</f>
        <v>0</v>
      </c>
      <c r="G772" s="43">
        <f>SD!F771</f>
        <v>0</v>
      </c>
      <c r="H772" s="43">
        <f>SD!G771</f>
        <v>0</v>
      </c>
      <c r="I772" s="43">
        <f>SD!H771</f>
        <v>0</v>
      </c>
      <c r="J772" s="43">
        <f>SD!I771</f>
        <v>0</v>
      </c>
      <c r="K772" s="43">
        <f>SD!O771</f>
        <v>0</v>
      </c>
      <c r="L772" s="52"/>
      <c r="M772" s="56"/>
      <c r="N772" s="54">
        <f>SD!R771</f>
        <v>0</v>
      </c>
      <c r="O772" s="55">
        <f>SD!S771</f>
        <v>0</v>
      </c>
      <c r="P772" s="44">
        <f>SD!T771</f>
        <v>0</v>
      </c>
      <c r="Q772" s="55">
        <f>SD!V771</f>
        <v>0</v>
      </c>
      <c r="R772" s="55">
        <f>SD!W771</f>
        <v>0</v>
      </c>
      <c r="S772" s="55">
        <f>SD!AB771</f>
        <v>0</v>
      </c>
      <c r="T772" s="51">
        <f t="shared" ref="T772:T835" si="24">B772</f>
        <v>0</v>
      </c>
      <c r="U772" s="51">
        <f t="shared" ref="U772:U835" si="25">C772</f>
        <v>0</v>
      </c>
    </row>
    <row r="773" spans="1:21" customFormat="1">
      <c r="A773" s="51">
        <f>SD!C772</f>
        <v>0</v>
      </c>
      <c r="B773" s="46">
        <f>SD!A772</f>
        <v>0</v>
      </c>
      <c r="C773" s="46">
        <f>SD!B772</f>
        <v>0</v>
      </c>
      <c r="D773" s="46">
        <f>SD!C772</f>
        <v>0</v>
      </c>
      <c r="E773" s="42">
        <f>SD!D772</f>
        <v>0</v>
      </c>
      <c r="F773" s="43">
        <f>SD!E772</f>
        <v>0</v>
      </c>
      <c r="G773" s="43">
        <f>SD!F772</f>
        <v>0</v>
      </c>
      <c r="H773" s="43">
        <f>SD!G772</f>
        <v>0</v>
      </c>
      <c r="I773" s="43">
        <f>SD!H772</f>
        <v>0</v>
      </c>
      <c r="J773" s="43">
        <f>SD!I772</f>
        <v>0</v>
      </c>
      <c r="K773" s="43">
        <f>SD!O772</f>
        <v>0</v>
      </c>
      <c r="L773" s="52"/>
      <c r="M773" s="56"/>
      <c r="N773" s="54">
        <f>SD!R772</f>
        <v>0</v>
      </c>
      <c r="O773" s="55">
        <f>SD!S772</f>
        <v>0</v>
      </c>
      <c r="P773" s="44">
        <f>SD!T772</f>
        <v>0</v>
      </c>
      <c r="Q773" s="55">
        <f>SD!V772</f>
        <v>0</v>
      </c>
      <c r="R773" s="55">
        <f>SD!W772</f>
        <v>0</v>
      </c>
      <c r="S773" s="55">
        <f>SD!AB772</f>
        <v>0</v>
      </c>
      <c r="T773" s="51">
        <f t="shared" si="24"/>
        <v>0</v>
      </c>
      <c r="U773" s="51">
        <f t="shared" si="25"/>
        <v>0</v>
      </c>
    </row>
    <row r="774" spans="1:21" customFormat="1">
      <c r="A774" s="51">
        <f>SD!C773</f>
        <v>0</v>
      </c>
      <c r="B774" s="46">
        <f>SD!A773</f>
        <v>0</v>
      </c>
      <c r="C774" s="46">
        <f>SD!B773</f>
        <v>0</v>
      </c>
      <c r="D774" s="46">
        <f>SD!C773</f>
        <v>0</v>
      </c>
      <c r="E774" s="42">
        <f>SD!D773</f>
        <v>0</v>
      </c>
      <c r="F774" s="43">
        <f>SD!E773</f>
        <v>0</v>
      </c>
      <c r="G774" s="43">
        <f>SD!F773</f>
        <v>0</v>
      </c>
      <c r="H774" s="43">
        <f>SD!G773</f>
        <v>0</v>
      </c>
      <c r="I774" s="43">
        <f>SD!H773</f>
        <v>0</v>
      </c>
      <c r="J774" s="43">
        <f>SD!I773</f>
        <v>0</v>
      </c>
      <c r="K774" s="43">
        <f>SD!O773</f>
        <v>0</v>
      </c>
      <c r="L774" s="52"/>
      <c r="M774" s="56"/>
      <c r="N774" s="54">
        <f>SD!R773</f>
        <v>0</v>
      </c>
      <c r="O774" s="55">
        <f>SD!S773</f>
        <v>0</v>
      </c>
      <c r="P774" s="44">
        <f>SD!T773</f>
        <v>0</v>
      </c>
      <c r="Q774" s="55">
        <f>SD!V773</f>
        <v>0</v>
      </c>
      <c r="R774" s="55">
        <f>SD!W773</f>
        <v>0</v>
      </c>
      <c r="S774" s="55">
        <f>SD!AB773</f>
        <v>0</v>
      </c>
      <c r="T774" s="51">
        <f t="shared" si="24"/>
        <v>0</v>
      </c>
      <c r="U774" s="51">
        <f t="shared" si="25"/>
        <v>0</v>
      </c>
    </row>
    <row r="775" spans="1:21" customFormat="1">
      <c r="A775" s="51">
        <f>SD!C774</f>
        <v>0</v>
      </c>
      <c r="B775" s="46">
        <f>SD!A774</f>
        <v>0</v>
      </c>
      <c r="C775" s="46">
        <f>SD!B774</f>
        <v>0</v>
      </c>
      <c r="D775" s="46">
        <f>SD!C774</f>
        <v>0</v>
      </c>
      <c r="E775" s="42">
        <f>SD!D774</f>
        <v>0</v>
      </c>
      <c r="F775" s="43">
        <f>SD!E774</f>
        <v>0</v>
      </c>
      <c r="G775" s="43">
        <f>SD!F774</f>
        <v>0</v>
      </c>
      <c r="H775" s="43">
        <f>SD!G774</f>
        <v>0</v>
      </c>
      <c r="I775" s="43">
        <f>SD!H774</f>
        <v>0</v>
      </c>
      <c r="J775" s="43">
        <f>SD!I774</f>
        <v>0</v>
      </c>
      <c r="K775" s="43">
        <f>SD!O774</f>
        <v>0</v>
      </c>
      <c r="L775" s="52"/>
      <c r="M775" s="56"/>
      <c r="N775" s="54">
        <f>SD!R774</f>
        <v>0</v>
      </c>
      <c r="O775" s="55">
        <f>SD!S774</f>
        <v>0</v>
      </c>
      <c r="P775" s="44">
        <f>SD!T774</f>
        <v>0</v>
      </c>
      <c r="Q775" s="55">
        <f>SD!V774</f>
        <v>0</v>
      </c>
      <c r="R775" s="55">
        <f>SD!W774</f>
        <v>0</v>
      </c>
      <c r="S775" s="55">
        <f>SD!AB774</f>
        <v>0</v>
      </c>
      <c r="T775" s="51">
        <f t="shared" si="24"/>
        <v>0</v>
      </c>
      <c r="U775" s="51">
        <f t="shared" si="25"/>
        <v>0</v>
      </c>
    </row>
    <row r="776" spans="1:21" customFormat="1">
      <c r="A776" s="51">
        <f>SD!C775</f>
        <v>0</v>
      </c>
      <c r="B776" s="46">
        <f>SD!A775</f>
        <v>0</v>
      </c>
      <c r="C776" s="46">
        <f>SD!B775</f>
        <v>0</v>
      </c>
      <c r="D776" s="46">
        <f>SD!C775</f>
        <v>0</v>
      </c>
      <c r="E776" s="42">
        <f>SD!D775</f>
        <v>0</v>
      </c>
      <c r="F776" s="43">
        <f>SD!E775</f>
        <v>0</v>
      </c>
      <c r="G776" s="43">
        <f>SD!F775</f>
        <v>0</v>
      </c>
      <c r="H776" s="43">
        <f>SD!G775</f>
        <v>0</v>
      </c>
      <c r="I776" s="43">
        <f>SD!H775</f>
        <v>0</v>
      </c>
      <c r="J776" s="43">
        <f>SD!I775</f>
        <v>0</v>
      </c>
      <c r="K776" s="43">
        <f>SD!O775</f>
        <v>0</v>
      </c>
      <c r="L776" s="52"/>
      <c r="M776" s="56"/>
      <c r="N776" s="54">
        <f>SD!R775</f>
        <v>0</v>
      </c>
      <c r="O776" s="55">
        <f>SD!S775</f>
        <v>0</v>
      </c>
      <c r="P776" s="44">
        <f>SD!T775</f>
        <v>0</v>
      </c>
      <c r="Q776" s="55">
        <f>SD!V775</f>
        <v>0</v>
      </c>
      <c r="R776" s="55">
        <f>SD!W775</f>
        <v>0</v>
      </c>
      <c r="S776" s="55">
        <f>SD!AB775</f>
        <v>0</v>
      </c>
      <c r="T776" s="51">
        <f t="shared" si="24"/>
        <v>0</v>
      </c>
      <c r="U776" s="51">
        <f t="shared" si="25"/>
        <v>0</v>
      </c>
    </row>
    <row r="777" spans="1:21" customFormat="1">
      <c r="A777" s="51">
        <f>SD!C776</f>
        <v>0</v>
      </c>
      <c r="B777" s="46">
        <f>SD!A776</f>
        <v>0</v>
      </c>
      <c r="C777" s="46">
        <f>SD!B776</f>
        <v>0</v>
      </c>
      <c r="D777" s="46">
        <f>SD!C776</f>
        <v>0</v>
      </c>
      <c r="E777" s="42">
        <f>SD!D776</f>
        <v>0</v>
      </c>
      <c r="F777" s="43">
        <f>SD!E776</f>
        <v>0</v>
      </c>
      <c r="G777" s="43">
        <f>SD!F776</f>
        <v>0</v>
      </c>
      <c r="H777" s="43">
        <f>SD!G776</f>
        <v>0</v>
      </c>
      <c r="I777" s="43">
        <f>SD!H776</f>
        <v>0</v>
      </c>
      <c r="J777" s="43">
        <f>SD!I776</f>
        <v>0</v>
      </c>
      <c r="K777" s="43">
        <f>SD!O776</f>
        <v>0</v>
      </c>
      <c r="L777" s="52"/>
      <c r="M777" s="56"/>
      <c r="N777" s="54">
        <f>SD!R776</f>
        <v>0</v>
      </c>
      <c r="O777" s="55">
        <f>SD!S776</f>
        <v>0</v>
      </c>
      <c r="P777" s="44">
        <f>SD!T776</f>
        <v>0</v>
      </c>
      <c r="Q777" s="55">
        <f>SD!V776</f>
        <v>0</v>
      </c>
      <c r="R777" s="55">
        <f>SD!W776</f>
        <v>0</v>
      </c>
      <c r="S777" s="55">
        <f>SD!AB776</f>
        <v>0</v>
      </c>
      <c r="T777" s="51">
        <f t="shared" si="24"/>
        <v>0</v>
      </c>
      <c r="U777" s="51">
        <f t="shared" si="25"/>
        <v>0</v>
      </c>
    </row>
    <row r="778" spans="1:21" customFormat="1">
      <c r="A778" s="51">
        <f>SD!C777</f>
        <v>0</v>
      </c>
      <c r="B778" s="46">
        <f>SD!A777</f>
        <v>0</v>
      </c>
      <c r="C778" s="46">
        <f>SD!B777</f>
        <v>0</v>
      </c>
      <c r="D778" s="46">
        <f>SD!C777</f>
        <v>0</v>
      </c>
      <c r="E778" s="42">
        <f>SD!D777</f>
        <v>0</v>
      </c>
      <c r="F778" s="43">
        <f>SD!E777</f>
        <v>0</v>
      </c>
      <c r="G778" s="43">
        <f>SD!F777</f>
        <v>0</v>
      </c>
      <c r="H778" s="43">
        <f>SD!G777</f>
        <v>0</v>
      </c>
      <c r="I778" s="43">
        <f>SD!H777</f>
        <v>0</v>
      </c>
      <c r="J778" s="43">
        <f>SD!I777</f>
        <v>0</v>
      </c>
      <c r="K778" s="43">
        <f>SD!O777</f>
        <v>0</v>
      </c>
      <c r="L778" s="52"/>
      <c r="M778" s="56"/>
      <c r="N778" s="54">
        <f>SD!R777</f>
        <v>0</v>
      </c>
      <c r="O778" s="55">
        <f>SD!S777</f>
        <v>0</v>
      </c>
      <c r="P778" s="44">
        <f>SD!T777</f>
        <v>0</v>
      </c>
      <c r="Q778" s="55">
        <f>SD!V777</f>
        <v>0</v>
      </c>
      <c r="R778" s="55">
        <f>SD!W777</f>
        <v>0</v>
      </c>
      <c r="S778" s="55">
        <f>SD!AB777</f>
        <v>0</v>
      </c>
      <c r="T778" s="51">
        <f t="shared" si="24"/>
        <v>0</v>
      </c>
      <c r="U778" s="51">
        <f t="shared" si="25"/>
        <v>0</v>
      </c>
    </row>
    <row r="779" spans="1:21" customFormat="1">
      <c r="A779" s="51">
        <f>SD!C778</f>
        <v>0</v>
      </c>
      <c r="B779" s="46">
        <f>SD!A778</f>
        <v>0</v>
      </c>
      <c r="C779" s="46">
        <f>SD!B778</f>
        <v>0</v>
      </c>
      <c r="D779" s="46">
        <f>SD!C778</f>
        <v>0</v>
      </c>
      <c r="E779" s="42">
        <f>SD!D778</f>
        <v>0</v>
      </c>
      <c r="F779" s="43">
        <f>SD!E778</f>
        <v>0</v>
      </c>
      <c r="G779" s="43">
        <f>SD!F778</f>
        <v>0</v>
      </c>
      <c r="H779" s="43">
        <f>SD!G778</f>
        <v>0</v>
      </c>
      <c r="I779" s="43">
        <f>SD!H778</f>
        <v>0</v>
      </c>
      <c r="J779" s="43">
        <f>SD!I778</f>
        <v>0</v>
      </c>
      <c r="K779" s="43">
        <f>SD!O778</f>
        <v>0</v>
      </c>
      <c r="L779" s="52"/>
      <c r="M779" s="56"/>
      <c r="N779" s="54">
        <f>SD!R778</f>
        <v>0</v>
      </c>
      <c r="O779" s="55">
        <f>SD!S778</f>
        <v>0</v>
      </c>
      <c r="P779" s="44">
        <f>SD!T778</f>
        <v>0</v>
      </c>
      <c r="Q779" s="55">
        <f>SD!V778</f>
        <v>0</v>
      </c>
      <c r="R779" s="55">
        <f>SD!W778</f>
        <v>0</v>
      </c>
      <c r="S779" s="55">
        <f>SD!AB778</f>
        <v>0</v>
      </c>
      <c r="T779" s="51">
        <f t="shared" si="24"/>
        <v>0</v>
      </c>
      <c r="U779" s="51">
        <f t="shared" si="25"/>
        <v>0</v>
      </c>
    </row>
    <row r="780" spans="1:21" customFormat="1">
      <c r="A780" s="51">
        <f>SD!C779</f>
        <v>0</v>
      </c>
      <c r="B780" s="46">
        <f>SD!A779</f>
        <v>0</v>
      </c>
      <c r="C780" s="46">
        <f>SD!B779</f>
        <v>0</v>
      </c>
      <c r="D780" s="46">
        <f>SD!C779</f>
        <v>0</v>
      </c>
      <c r="E780" s="42">
        <f>SD!D779</f>
        <v>0</v>
      </c>
      <c r="F780" s="43">
        <f>SD!E779</f>
        <v>0</v>
      </c>
      <c r="G780" s="43">
        <f>SD!F779</f>
        <v>0</v>
      </c>
      <c r="H780" s="43">
        <f>SD!G779</f>
        <v>0</v>
      </c>
      <c r="I780" s="43">
        <f>SD!H779</f>
        <v>0</v>
      </c>
      <c r="J780" s="43">
        <f>SD!I779</f>
        <v>0</v>
      </c>
      <c r="K780" s="43">
        <f>SD!O779</f>
        <v>0</v>
      </c>
      <c r="L780" s="52"/>
      <c r="M780" s="56"/>
      <c r="N780" s="54">
        <f>SD!R779</f>
        <v>0</v>
      </c>
      <c r="O780" s="55">
        <f>SD!S779</f>
        <v>0</v>
      </c>
      <c r="P780" s="44">
        <f>SD!T779</f>
        <v>0</v>
      </c>
      <c r="Q780" s="55">
        <f>SD!V779</f>
        <v>0</v>
      </c>
      <c r="R780" s="55">
        <f>SD!W779</f>
        <v>0</v>
      </c>
      <c r="S780" s="55">
        <f>SD!AB779</f>
        <v>0</v>
      </c>
      <c r="T780" s="51">
        <f t="shared" si="24"/>
        <v>0</v>
      </c>
      <c r="U780" s="51">
        <f t="shared" si="25"/>
        <v>0</v>
      </c>
    </row>
    <row r="781" spans="1:21" customFormat="1">
      <c r="A781" s="51">
        <f>SD!C780</f>
        <v>0</v>
      </c>
      <c r="B781" s="46">
        <f>SD!A780</f>
        <v>0</v>
      </c>
      <c r="C781" s="46">
        <f>SD!B780</f>
        <v>0</v>
      </c>
      <c r="D781" s="46">
        <f>SD!C780</f>
        <v>0</v>
      </c>
      <c r="E781" s="42">
        <f>SD!D780</f>
        <v>0</v>
      </c>
      <c r="F781" s="43">
        <f>SD!E780</f>
        <v>0</v>
      </c>
      <c r="G781" s="43">
        <f>SD!F780</f>
        <v>0</v>
      </c>
      <c r="H781" s="43">
        <f>SD!G780</f>
        <v>0</v>
      </c>
      <c r="I781" s="43">
        <f>SD!H780</f>
        <v>0</v>
      </c>
      <c r="J781" s="43">
        <f>SD!I780</f>
        <v>0</v>
      </c>
      <c r="K781" s="43">
        <f>SD!O780</f>
        <v>0</v>
      </c>
      <c r="L781" s="52"/>
      <c r="M781" s="56"/>
      <c r="N781" s="54">
        <f>SD!R780</f>
        <v>0</v>
      </c>
      <c r="O781" s="55">
        <f>SD!S780</f>
        <v>0</v>
      </c>
      <c r="P781" s="44">
        <f>SD!T780</f>
        <v>0</v>
      </c>
      <c r="Q781" s="55">
        <f>SD!V780</f>
        <v>0</v>
      </c>
      <c r="R781" s="55">
        <f>SD!W780</f>
        <v>0</v>
      </c>
      <c r="S781" s="55">
        <f>SD!AB780</f>
        <v>0</v>
      </c>
      <c r="T781" s="51">
        <f t="shared" si="24"/>
        <v>0</v>
      </c>
      <c r="U781" s="51">
        <f t="shared" si="25"/>
        <v>0</v>
      </c>
    </row>
    <row r="782" spans="1:21" customFormat="1">
      <c r="A782" s="51">
        <f>SD!C781</f>
        <v>0</v>
      </c>
      <c r="B782" s="46">
        <f>SD!A781</f>
        <v>0</v>
      </c>
      <c r="C782" s="46">
        <f>SD!B781</f>
        <v>0</v>
      </c>
      <c r="D782" s="46">
        <f>SD!C781</f>
        <v>0</v>
      </c>
      <c r="E782" s="42">
        <f>SD!D781</f>
        <v>0</v>
      </c>
      <c r="F782" s="43">
        <f>SD!E781</f>
        <v>0</v>
      </c>
      <c r="G782" s="43">
        <f>SD!F781</f>
        <v>0</v>
      </c>
      <c r="H782" s="43">
        <f>SD!G781</f>
        <v>0</v>
      </c>
      <c r="I782" s="43">
        <f>SD!H781</f>
        <v>0</v>
      </c>
      <c r="J782" s="43">
        <f>SD!I781</f>
        <v>0</v>
      </c>
      <c r="K782" s="43">
        <f>SD!O781</f>
        <v>0</v>
      </c>
      <c r="L782" s="52"/>
      <c r="M782" s="56"/>
      <c r="N782" s="54">
        <f>SD!R781</f>
        <v>0</v>
      </c>
      <c r="O782" s="55">
        <f>SD!S781</f>
        <v>0</v>
      </c>
      <c r="P782" s="44">
        <f>SD!T781</f>
        <v>0</v>
      </c>
      <c r="Q782" s="55">
        <f>SD!V781</f>
        <v>0</v>
      </c>
      <c r="R782" s="55">
        <f>SD!W781</f>
        <v>0</v>
      </c>
      <c r="S782" s="55">
        <f>SD!AB781</f>
        <v>0</v>
      </c>
      <c r="T782" s="51">
        <f t="shared" si="24"/>
        <v>0</v>
      </c>
      <c r="U782" s="51">
        <f t="shared" si="25"/>
        <v>0</v>
      </c>
    </row>
    <row r="783" spans="1:21" customFormat="1">
      <c r="A783" s="51">
        <f>SD!C782</f>
        <v>0</v>
      </c>
      <c r="B783" s="46">
        <f>SD!A782</f>
        <v>0</v>
      </c>
      <c r="C783" s="46">
        <f>SD!B782</f>
        <v>0</v>
      </c>
      <c r="D783" s="46">
        <f>SD!C782</f>
        <v>0</v>
      </c>
      <c r="E783" s="42">
        <f>SD!D782</f>
        <v>0</v>
      </c>
      <c r="F783" s="43">
        <f>SD!E782</f>
        <v>0</v>
      </c>
      <c r="G783" s="43">
        <f>SD!F782</f>
        <v>0</v>
      </c>
      <c r="H783" s="43">
        <f>SD!G782</f>
        <v>0</v>
      </c>
      <c r="I783" s="43">
        <f>SD!H782</f>
        <v>0</v>
      </c>
      <c r="J783" s="43">
        <f>SD!I782</f>
        <v>0</v>
      </c>
      <c r="K783" s="43">
        <f>SD!O782</f>
        <v>0</v>
      </c>
      <c r="L783" s="52"/>
      <c r="M783" s="56"/>
      <c r="N783" s="54">
        <f>SD!R782</f>
        <v>0</v>
      </c>
      <c r="O783" s="55">
        <f>SD!S782</f>
        <v>0</v>
      </c>
      <c r="P783" s="44">
        <f>SD!T782</f>
        <v>0</v>
      </c>
      <c r="Q783" s="55">
        <f>SD!V782</f>
        <v>0</v>
      </c>
      <c r="R783" s="55">
        <f>SD!W782</f>
        <v>0</v>
      </c>
      <c r="S783" s="55">
        <f>SD!AB782</f>
        <v>0</v>
      </c>
      <c r="T783" s="51">
        <f t="shared" si="24"/>
        <v>0</v>
      </c>
      <c r="U783" s="51">
        <f t="shared" si="25"/>
        <v>0</v>
      </c>
    </row>
    <row r="784" spans="1:21" customFormat="1">
      <c r="A784" s="51">
        <f>SD!C783</f>
        <v>0</v>
      </c>
      <c r="B784" s="46">
        <f>SD!A783</f>
        <v>0</v>
      </c>
      <c r="C784" s="46">
        <f>SD!B783</f>
        <v>0</v>
      </c>
      <c r="D784" s="46">
        <f>SD!C783</f>
        <v>0</v>
      </c>
      <c r="E784" s="42">
        <f>SD!D783</f>
        <v>0</v>
      </c>
      <c r="F784" s="43">
        <f>SD!E783</f>
        <v>0</v>
      </c>
      <c r="G784" s="43">
        <f>SD!F783</f>
        <v>0</v>
      </c>
      <c r="H784" s="43">
        <f>SD!G783</f>
        <v>0</v>
      </c>
      <c r="I784" s="43">
        <f>SD!H783</f>
        <v>0</v>
      </c>
      <c r="J784" s="43">
        <f>SD!I783</f>
        <v>0</v>
      </c>
      <c r="K784" s="43">
        <f>SD!O783</f>
        <v>0</v>
      </c>
      <c r="L784" s="52"/>
      <c r="M784" s="56"/>
      <c r="N784" s="54">
        <f>SD!R783</f>
        <v>0</v>
      </c>
      <c r="O784" s="55">
        <f>SD!S783</f>
        <v>0</v>
      </c>
      <c r="P784" s="44">
        <f>SD!T783</f>
        <v>0</v>
      </c>
      <c r="Q784" s="55">
        <f>SD!V783</f>
        <v>0</v>
      </c>
      <c r="R784" s="55">
        <f>SD!W783</f>
        <v>0</v>
      </c>
      <c r="S784" s="55">
        <f>SD!AB783</f>
        <v>0</v>
      </c>
      <c r="T784" s="51">
        <f t="shared" si="24"/>
        <v>0</v>
      </c>
      <c r="U784" s="51">
        <f t="shared" si="25"/>
        <v>0</v>
      </c>
    </row>
    <row r="785" spans="1:21" customFormat="1">
      <c r="A785" s="51">
        <f>SD!C784</f>
        <v>0</v>
      </c>
      <c r="B785" s="46">
        <f>SD!A784</f>
        <v>0</v>
      </c>
      <c r="C785" s="46">
        <f>SD!B784</f>
        <v>0</v>
      </c>
      <c r="D785" s="46">
        <f>SD!C784</f>
        <v>0</v>
      </c>
      <c r="E785" s="42">
        <f>SD!D784</f>
        <v>0</v>
      </c>
      <c r="F785" s="43">
        <f>SD!E784</f>
        <v>0</v>
      </c>
      <c r="G785" s="43">
        <f>SD!F784</f>
        <v>0</v>
      </c>
      <c r="H785" s="43">
        <f>SD!G784</f>
        <v>0</v>
      </c>
      <c r="I785" s="43">
        <f>SD!H784</f>
        <v>0</v>
      </c>
      <c r="J785" s="43">
        <f>SD!I784</f>
        <v>0</v>
      </c>
      <c r="K785" s="43">
        <f>SD!O784</f>
        <v>0</v>
      </c>
      <c r="L785" s="52"/>
      <c r="M785" s="56"/>
      <c r="N785" s="54">
        <f>SD!R784</f>
        <v>0</v>
      </c>
      <c r="O785" s="55">
        <f>SD!S784</f>
        <v>0</v>
      </c>
      <c r="P785" s="44">
        <f>SD!T784</f>
        <v>0</v>
      </c>
      <c r="Q785" s="55">
        <f>SD!V784</f>
        <v>0</v>
      </c>
      <c r="R785" s="55">
        <f>SD!W784</f>
        <v>0</v>
      </c>
      <c r="S785" s="55">
        <f>SD!AB784</f>
        <v>0</v>
      </c>
      <c r="T785" s="51">
        <f t="shared" si="24"/>
        <v>0</v>
      </c>
      <c r="U785" s="51">
        <f t="shared" si="25"/>
        <v>0</v>
      </c>
    </row>
    <row r="786" spans="1:21" customFormat="1">
      <c r="A786" s="51">
        <f>SD!C785</f>
        <v>0</v>
      </c>
      <c r="B786" s="46">
        <f>SD!A785</f>
        <v>0</v>
      </c>
      <c r="C786" s="46">
        <f>SD!B785</f>
        <v>0</v>
      </c>
      <c r="D786" s="46">
        <f>SD!C785</f>
        <v>0</v>
      </c>
      <c r="E786" s="42">
        <f>SD!D785</f>
        <v>0</v>
      </c>
      <c r="F786" s="43">
        <f>SD!E785</f>
        <v>0</v>
      </c>
      <c r="G786" s="43">
        <f>SD!F785</f>
        <v>0</v>
      </c>
      <c r="H786" s="43">
        <f>SD!G785</f>
        <v>0</v>
      </c>
      <c r="I786" s="43">
        <f>SD!H785</f>
        <v>0</v>
      </c>
      <c r="J786" s="43">
        <f>SD!I785</f>
        <v>0</v>
      </c>
      <c r="K786" s="43">
        <f>SD!O785</f>
        <v>0</v>
      </c>
      <c r="L786" s="52"/>
      <c r="M786" s="56"/>
      <c r="N786" s="54">
        <f>SD!R785</f>
        <v>0</v>
      </c>
      <c r="O786" s="55">
        <f>SD!S785</f>
        <v>0</v>
      </c>
      <c r="P786" s="44">
        <f>SD!T785</f>
        <v>0</v>
      </c>
      <c r="Q786" s="55">
        <f>SD!V785</f>
        <v>0</v>
      </c>
      <c r="R786" s="55">
        <f>SD!W785</f>
        <v>0</v>
      </c>
      <c r="S786" s="55">
        <f>SD!AB785</f>
        <v>0</v>
      </c>
      <c r="T786" s="51">
        <f t="shared" si="24"/>
        <v>0</v>
      </c>
      <c r="U786" s="51">
        <f t="shared" si="25"/>
        <v>0</v>
      </c>
    </row>
    <row r="787" spans="1:21" customFormat="1">
      <c r="A787" s="51">
        <f>SD!C786</f>
        <v>0</v>
      </c>
      <c r="B787" s="46">
        <f>SD!A786</f>
        <v>0</v>
      </c>
      <c r="C787" s="46">
        <f>SD!B786</f>
        <v>0</v>
      </c>
      <c r="D787" s="46">
        <f>SD!C786</f>
        <v>0</v>
      </c>
      <c r="E787" s="42">
        <f>SD!D786</f>
        <v>0</v>
      </c>
      <c r="F787" s="43">
        <f>SD!E786</f>
        <v>0</v>
      </c>
      <c r="G787" s="43">
        <f>SD!F786</f>
        <v>0</v>
      </c>
      <c r="H787" s="43">
        <f>SD!G786</f>
        <v>0</v>
      </c>
      <c r="I787" s="43">
        <f>SD!H786</f>
        <v>0</v>
      </c>
      <c r="J787" s="43">
        <f>SD!I786</f>
        <v>0</v>
      </c>
      <c r="K787" s="43">
        <f>SD!O786</f>
        <v>0</v>
      </c>
      <c r="L787" s="52"/>
      <c r="M787" s="56"/>
      <c r="N787" s="54">
        <f>SD!R786</f>
        <v>0</v>
      </c>
      <c r="O787" s="55">
        <f>SD!S786</f>
        <v>0</v>
      </c>
      <c r="P787" s="44">
        <f>SD!T786</f>
        <v>0</v>
      </c>
      <c r="Q787" s="55">
        <f>SD!V786</f>
        <v>0</v>
      </c>
      <c r="R787" s="55">
        <f>SD!W786</f>
        <v>0</v>
      </c>
      <c r="S787" s="55">
        <f>SD!AB786</f>
        <v>0</v>
      </c>
      <c r="T787" s="51">
        <f t="shared" si="24"/>
        <v>0</v>
      </c>
      <c r="U787" s="51">
        <f t="shared" si="25"/>
        <v>0</v>
      </c>
    </row>
    <row r="788" spans="1:21" customFormat="1">
      <c r="A788" s="51">
        <f>SD!C787</f>
        <v>0</v>
      </c>
      <c r="B788" s="46">
        <f>SD!A787</f>
        <v>0</v>
      </c>
      <c r="C788" s="46">
        <f>SD!B787</f>
        <v>0</v>
      </c>
      <c r="D788" s="46">
        <f>SD!C787</f>
        <v>0</v>
      </c>
      <c r="E788" s="42">
        <f>SD!D787</f>
        <v>0</v>
      </c>
      <c r="F788" s="43">
        <f>SD!E787</f>
        <v>0</v>
      </c>
      <c r="G788" s="43">
        <f>SD!F787</f>
        <v>0</v>
      </c>
      <c r="H788" s="43">
        <f>SD!G787</f>
        <v>0</v>
      </c>
      <c r="I788" s="43">
        <f>SD!H787</f>
        <v>0</v>
      </c>
      <c r="J788" s="43">
        <f>SD!I787</f>
        <v>0</v>
      </c>
      <c r="K788" s="43">
        <f>SD!O787</f>
        <v>0</v>
      </c>
      <c r="L788" s="52"/>
      <c r="M788" s="56"/>
      <c r="N788" s="54">
        <f>SD!R787</f>
        <v>0</v>
      </c>
      <c r="O788" s="55">
        <f>SD!S787</f>
        <v>0</v>
      </c>
      <c r="P788" s="44">
        <f>SD!T787</f>
        <v>0</v>
      </c>
      <c r="Q788" s="55">
        <f>SD!V787</f>
        <v>0</v>
      </c>
      <c r="R788" s="55">
        <f>SD!W787</f>
        <v>0</v>
      </c>
      <c r="S788" s="55">
        <f>SD!AB787</f>
        <v>0</v>
      </c>
      <c r="T788" s="51">
        <f t="shared" si="24"/>
        <v>0</v>
      </c>
      <c r="U788" s="51">
        <f t="shared" si="25"/>
        <v>0</v>
      </c>
    </row>
    <row r="789" spans="1:21" customFormat="1">
      <c r="A789" s="51">
        <f>SD!C788</f>
        <v>0</v>
      </c>
      <c r="B789" s="46">
        <f>SD!A788</f>
        <v>0</v>
      </c>
      <c r="C789" s="46">
        <f>SD!B788</f>
        <v>0</v>
      </c>
      <c r="D789" s="46">
        <f>SD!C788</f>
        <v>0</v>
      </c>
      <c r="E789" s="42">
        <f>SD!D788</f>
        <v>0</v>
      </c>
      <c r="F789" s="43">
        <f>SD!E788</f>
        <v>0</v>
      </c>
      <c r="G789" s="43">
        <f>SD!F788</f>
        <v>0</v>
      </c>
      <c r="H789" s="43">
        <f>SD!G788</f>
        <v>0</v>
      </c>
      <c r="I789" s="43">
        <f>SD!H788</f>
        <v>0</v>
      </c>
      <c r="J789" s="43">
        <f>SD!I788</f>
        <v>0</v>
      </c>
      <c r="K789" s="43">
        <f>SD!O788</f>
        <v>0</v>
      </c>
      <c r="L789" s="52"/>
      <c r="M789" s="56"/>
      <c r="N789" s="54">
        <f>SD!R788</f>
        <v>0</v>
      </c>
      <c r="O789" s="55">
        <f>SD!S788</f>
        <v>0</v>
      </c>
      <c r="P789" s="44">
        <f>SD!T788</f>
        <v>0</v>
      </c>
      <c r="Q789" s="55">
        <f>SD!V788</f>
        <v>0</v>
      </c>
      <c r="R789" s="55">
        <f>SD!W788</f>
        <v>0</v>
      </c>
      <c r="S789" s="55">
        <f>SD!AB788</f>
        <v>0</v>
      </c>
      <c r="T789" s="51">
        <f t="shared" si="24"/>
        <v>0</v>
      </c>
      <c r="U789" s="51">
        <f t="shared" si="25"/>
        <v>0</v>
      </c>
    </row>
    <row r="790" spans="1:21" customFormat="1">
      <c r="A790" s="51">
        <f>SD!C789</f>
        <v>0</v>
      </c>
      <c r="B790" s="46">
        <f>SD!A789</f>
        <v>0</v>
      </c>
      <c r="C790" s="46">
        <f>SD!B789</f>
        <v>0</v>
      </c>
      <c r="D790" s="46">
        <f>SD!C789</f>
        <v>0</v>
      </c>
      <c r="E790" s="42">
        <f>SD!D789</f>
        <v>0</v>
      </c>
      <c r="F790" s="43">
        <f>SD!E789</f>
        <v>0</v>
      </c>
      <c r="G790" s="43">
        <f>SD!F789</f>
        <v>0</v>
      </c>
      <c r="H790" s="43">
        <f>SD!G789</f>
        <v>0</v>
      </c>
      <c r="I790" s="43">
        <f>SD!H789</f>
        <v>0</v>
      </c>
      <c r="J790" s="43">
        <f>SD!I789</f>
        <v>0</v>
      </c>
      <c r="K790" s="43">
        <f>SD!O789</f>
        <v>0</v>
      </c>
      <c r="L790" s="52"/>
      <c r="M790" s="56"/>
      <c r="N790" s="54">
        <f>SD!R789</f>
        <v>0</v>
      </c>
      <c r="O790" s="55">
        <f>SD!S789</f>
        <v>0</v>
      </c>
      <c r="P790" s="44">
        <f>SD!T789</f>
        <v>0</v>
      </c>
      <c r="Q790" s="55">
        <f>SD!V789</f>
        <v>0</v>
      </c>
      <c r="R790" s="55">
        <f>SD!W789</f>
        <v>0</v>
      </c>
      <c r="S790" s="55">
        <f>SD!AB789</f>
        <v>0</v>
      </c>
      <c r="T790" s="51">
        <f t="shared" si="24"/>
        <v>0</v>
      </c>
      <c r="U790" s="51">
        <f t="shared" si="25"/>
        <v>0</v>
      </c>
    </row>
    <row r="791" spans="1:21" customFormat="1">
      <c r="A791" s="51">
        <f>SD!C790</f>
        <v>0</v>
      </c>
      <c r="B791" s="46">
        <f>SD!A790</f>
        <v>0</v>
      </c>
      <c r="C791" s="46">
        <f>SD!B790</f>
        <v>0</v>
      </c>
      <c r="D791" s="46">
        <f>SD!C790</f>
        <v>0</v>
      </c>
      <c r="E791" s="42">
        <f>SD!D790</f>
        <v>0</v>
      </c>
      <c r="F791" s="43">
        <f>SD!E790</f>
        <v>0</v>
      </c>
      <c r="G791" s="43">
        <f>SD!F790</f>
        <v>0</v>
      </c>
      <c r="H791" s="43">
        <f>SD!G790</f>
        <v>0</v>
      </c>
      <c r="I791" s="43">
        <f>SD!H790</f>
        <v>0</v>
      </c>
      <c r="J791" s="43">
        <f>SD!I790</f>
        <v>0</v>
      </c>
      <c r="K791" s="43">
        <f>SD!O790</f>
        <v>0</v>
      </c>
      <c r="L791" s="52"/>
      <c r="M791" s="56"/>
      <c r="N791" s="54">
        <f>SD!R790</f>
        <v>0</v>
      </c>
      <c r="O791" s="55">
        <f>SD!S790</f>
        <v>0</v>
      </c>
      <c r="P791" s="44">
        <f>SD!T790</f>
        <v>0</v>
      </c>
      <c r="Q791" s="55">
        <f>SD!V790</f>
        <v>0</v>
      </c>
      <c r="R791" s="55">
        <f>SD!W790</f>
        <v>0</v>
      </c>
      <c r="S791" s="55">
        <f>SD!AB790</f>
        <v>0</v>
      </c>
      <c r="T791" s="51">
        <f t="shared" si="24"/>
        <v>0</v>
      </c>
      <c r="U791" s="51">
        <f t="shared" si="25"/>
        <v>0</v>
      </c>
    </row>
    <row r="792" spans="1:21" customFormat="1">
      <c r="A792" s="51">
        <f>SD!C791</f>
        <v>0</v>
      </c>
      <c r="B792" s="46">
        <f>SD!A791</f>
        <v>0</v>
      </c>
      <c r="C792" s="46">
        <f>SD!B791</f>
        <v>0</v>
      </c>
      <c r="D792" s="46">
        <f>SD!C791</f>
        <v>0</v>
      </c>
      <c r="E792" s="42">
        <f>SD!D791</f>
        <v>0</v>
      </c>
      <c r="F792" s="43">
        <f>SD!E791</f>
        <v>0</v>
      </c>
      <c r="G792" s="43">
        <f>SD!F791</f>
        <v>0</v>
      </c>
      <c r="H792" s="43">
        <f>SD!G791</f>
        <v>0</v>
      </c>
      <c r="I792" s="43">
        <f>SD!H791</f>
        <v>0</v>
      </c>
      <c r="J792" s="43">
        <f>SD!I791</f>
        <v>0</v>
      </c>
      <c r="K792" s="43">
        <f>SD!O791</f>
        <v>0</v>
      </c>
      <c r="L792" s="52"/>
      <c r="M792" s="56"/>
      <c r="N792" s="54">
        <f>SD!R791</f>
        <v>0</v>
      </c>
      <c r="O792" s="55">
        <f>SD!S791</f>
        <v>0</v>
      </c>
      <c r="P792" s="44">
        <f>SD!T791</f>
        <v>0</v>
      </c>
      <c r="Q792" s="55">
        <f>SD!V791</f>
        <v>0</v>
      </c>
      <c r="R792" s="55">
        <f>SD!W791</f>
        <v>0</v>
      </c>
      <c r="S792" s="55">
        <f>SD!AB791</f>
        <v>0</v>
      </c>
      <c r="T792" s="51">
        <f t="shared" si="24"/>
        <v>0</v>
      </c>
      <c r="U792" s="51">
        <f t="shared" si="25"/>
        <v>0</v>
      </c>
    </row>
    <row r="793" spans="1:21" customFormat="1">
      <c r="A793" s="51">
        <f>SD!C792</f>
        <v>0</v>
      </c>
      <c r="B793" s="46">
        <f>SD!A792</f>
        <v>0</v>
      </c>
      <c r="C793" s="46">
        <f>SD!B792</f>
        <v>0</v>
      </c>
      <c r="D793" s="46">
        <f>SD!C792</f>
        <v>0</v>
      </c>
      <c r="E793" s="42">
        <f>SD!D792</f>
        <v>0</v>
      </c>
      <c r="F793" s="43">
        <f>SD!E792</f>
        <v>0</v>
      </c>
      <c r="G793" s="43">
        <f>SD!F792</f>
        <v>0</v>
      </c>
      <c r="H793" s="43">
        <f>SD!G792</f>
        <v>0</v>
      </c>
      <c r="I793" s="43">
        <f>SD!H792</f>
        <v>0</v>
      </c>
      <c r="J793" s="43">
        <f>SD!I792</f>
        <v>0</v>
      </c>
      <c r="K793" s="43">
        <f>SD!O792</f>
        <v>0</v>
      </c>
      <c r="L793" s="52"/>
      <c r="M793" s="56"/>
      <c r="N793" s="54">
        <f>SD!R792</f>
        <v>0</v>
      </c>
      <c r="O793" s="55">
        <f>SD!S792</f>
        <v>0</v>
      </c>
      <c r="P793" s="44">
        <f>SD!T792</f>
        <v>0</v>
      </c>
      <c r="Q793" s="55">
        <f>SD!V792</f>
        <v>0</v>
      </c>
      <c r="R793" s="55">
        <f>SD!W792</f>
        <v>0</v>
      </c>
      <c r="S793" s="55">
        <f>SD!AB792</f>
        <v>0</v>
      </c>
      <c r="T793" s="51">
        <f t="shared" si="24"/>
        <v>0</v>
      </c>
      <c r="U793" s="51">
        <f t="shared" si="25"/>
        <v>0</v>
      </c>
    </row>
    <row r="794" spans="1:21" customFormat="1">
      <c r="A794" s="51">
        <f>SD!C793</f>
        <v>0</v>
      </c>
      <c r="B794" s="46">
        <f>SD!A793</f>
        <v>0</v>
      </c>
      <c r="C794" s="46">
        <f>SD!B793</f>
        <v>0</v>
      </c>
      <c r="D794" s="46">
        <f>SD!C793</f>
        <v>0</v>
      </c>
      <c r="E794" s="42">
        <f>SD!D793</f>
        <v>0</v>
      </c>
      <c r="F794" s="43">
        <f>SD!E793</f>
        <v>0</v>
      </c>
      <c r="G794" s="43">
        <f>SD!F793</f>
        <v>0</v>
      </c>
      <c r="H794" s="43">
        <f>SD!G793</f>
        <v>0</v>
      </c>
      <c r="I794" s="43">
        <f>SD!H793</f>
        <v>0</v>
      </c>
      <c r="J794" s="43">
        <f>SD!I793</f>
        <v>0</v>
      </c>
      <c r="K794" s="43">
        <f>SD!O793</f>
        <v>0</v>
      </c>
      <c r="L794" s="52"/>
      <c r="M794" s="56"/>
      <c r="N794" s="54">
        <f>SD!R793</f>
        <v>0</v>
      </c>
      <c r="O794" s="55">
        <f>SD!S793</f>
        <v>0</v>
      </c>
      <c r="P794" s="44">
        <f>SD!T793</f>
        <v>0</v>
      </c>
      <c r="Q794" s="55">
        <f>SD!V793</f>
        <v>0</v>
      </c>
      <c r="R794" s="55">
        <f>SD!W793</f>
        <v>0</v>
      </c>
      <c r="S794" s="55">
        <f>SD!AB793</f>
        <v>0</v>
      </c>
      <c r="T794" s="51">
        <f t="shared" si="24"/>
        <v>0</v>
      </c>
      <c r="U794" s="51">
        <f t="shared" si="25"/>
        <v>0</v>
      </c>
    </row>
    <row r="795" spans="1:21" customFormat="1">
      <c r="A795" s="51">
        <f>SD!C794</f>
        <v>0</v>
      </c>
      <c r="B795" s="46">
        <f>SD!A794</f>
        <v>0</v>
      </c>
      <c r="C795" s="46">
        <f>SD!B794</f>
        <v>0</v>
      </c>
      <c r="D795" s="46">
        <f>SD!C794</f>
        <v>0</v>
      </c>
      <c r="E795" s="42">
        <f>SD!D794</f>
        <v>0</v>
      </c>
      <c r="F795" s="43">
        <f>SD!E794</f>
        <v>0</v>
      </c>
      <c r="G795" s="43">
        <f>SD!F794</f>
        <v>0</v>
      </c>
      <c r="H795" s="43">
        <f>SD!G794</f>
        <v>0</v>
      </c>
      <c r="I795" s="43">
        <f>SD!H794</f>
        <v>0</v>
      </c>
      <c r="J795" s="43">
        <f>SD!I794</f>
        <v>0</v>
      </c>
      <c r="K795" s="43">
        <f>SD!O794</f>
        <v>0</v>
      </c>
      <c r="L795" s="52"/>
      <c r="M795" s="56"/>
      <c r="N795" s="54">
        <f>SD!R794</f>
        <v>0</v>
      </c>
      <c r="O795" s="55">
        <f>SD!S794</f>
        <v>0</v>
      </c>
      <c r="P795" s="44">
        <f>SD!T794</f>
        <v>0</v>
      </c>
      <c r="Q795" s="55">
        <f>SD!V794</f>
        <v>0</v>
      </c>
      <c r="R795" s="55">
        <f>SD!W794</f>
        <v>0</v>
      </c>
      <c r="S795" s="55">
        <f>SD!AB794</f>
        <v>0</v>
      </c>
      <c r="T795" s="51">
        <f t="shared" si="24"/>
        <v>0</v>
      </c>
      <c r="U795" s="51">
        <f t="shared" si="25"/>
        <v>0</v>
      </c>
    </row>
    <row r="796" spans="1:21" customFormat="1">
      <c r="A796" s="51">
        <f>SD!C795</f>
        <v>0</v>
      </c>
      <c r="B796" s="46">
        <f>SD!A795</f>
        <v>0</v>
      </c>
      <c r="C796" s="46">
        <f>SD!B795</f>
        <v>0</v>
      </c>
      <c r="D796" s="46">
        <f>SD!C795</f>
        <v>0</v>
      </c>
      <c r="E796" s="42">
        <f>SD!D795</f>
        <v>0</v>
      </c>
      <c r="F796" s="43">
        <f>SD!E795</f>
        <v>0</v>
      </c>
      <c r="G796" s="43">
        <f>SD!F795</f>
        <v>0</v>
      </c>
      <c r="H796" s="43">
        <f>SD!G795</f>
        <v>0</v>
      </c>
      <c r="I796" s="43">
        <f>SD!H795</f>
        <v>0</v>
      </c>
      <c r="J796" s="43">
        <f>SD!I795</f>
        <v>0</v>
      </c>
      <c r="K796" s="43">
        <f>SD!O795</f>
        <v>0</v>
      </c>
      <c r="L796" s="52"/>
      <c r="M796" s="56"/>
      <c r="N796" s="54">
        <f>SD!R795</f>
        <v>0</v>
      </c>
      <c r="O796" s="55">
        <f>SD!S795</f>
        <v>0</v>
      </c>
      <c r="P796" s="44">
        <f>SD!T795</f>
        <v>0</v>
      </c>
      <c r="Q796" s="55">
        <f>SD!V795</f>
        <v>0</v>
      </c>
      <c r="R796" s="55">
        <f>SD!W795</f>
        <v>0</v>
      </c>
      <c r="S796" s="55">
        <f>SD!AB795</f>
        <v>0</v>
      </c>
      <c r="T796" s="51">
        <f t="shared" si="24"/>
        <v>0</v>
      </c>
      <c r="U796" s="51">
        <f t="shared" si="25"/>
        <v>0</v>
      </c>
    </row>
    <row r="797" spans="1:21" customFormat="1">
      <c r="A797" s="51">
        <f>SD!C796</f>
        <v>0</v>
      </c>
      <c r="B797" s="46">
        <f>SD!A796</f>
        <v>0</v>
      </c>
      <c r="C797" s="46">
        <f>SD!B796</f>
        <v>0</v>
      </c>
      <c r="D797" s="46">
        <f>SD!C796</f>
        <v>0</v>
      </c>
      <c r="E797" s="42">
        <f>SD!D796</f>
        <v>0</v>
      </c>
      <c r="F797" s="43">
        <f>SD!E796</f>
        <v>0</v>
      </c>
      <c r="G797" s="43">
        <f>SD!F796</f>
        <v>0</v>
      </c>
      <c r="H797" s="43">
        <f>SD!G796</f>
        <v>0</v>
      </c>
      <c r="I797" s="43">
        <f>SD!H796</f>
        <v>0</v>
      </c>
      <c r="J797" s="43">
        <f>SD!I796</f>
        <v>0</v>
      </c>
      <c r="K797" s="43">
        <f>SD!O796</f>
        <v>0</v>
      </c>
      <c r="L797" s="52"/>
      <c r="M797" s="56"/>
      <c r="N797" s="54">
        <f>SD!R796</f>
        <v>0</v>
      </c>
      <c r="O797" s="55">
        <f>SD!S796</f>
        <v>0</v>
      </c>
      <c r="P797" s="44">
        <f>SD!T796</f>
        <v>0</v>
      </c>
      <c r="Q797" s="55">
        <f>SD!V796</f>
        <v>0</v>
      </c>
      <c r="R797" s="55">
        <f>SD!W796</f>
        <v>0</v>
      </c>
      <c r="S797" s="55">
        <f>SD!AB796</f>
        <v>0</v>
      </c>
      <c r="T797" s="51">
        <f t="shared" si="24"/>
        <v>0</v>
      </c>
      <c r="U797" s="51">
        <f t="shared" si="25"/>
        <v>0</v>
      </c>
    </row>
    <row r="798" spans="1:21" customFormat="1">
      <c r="A798" s="51">
        <f>SD!C797</f>
        <v>0</v>
      </c>
      <c r="B798" s="46">
        <f>SD!A797</f>
        <v>0</v>
      </c>
      <c r="C798" s="46">
        <f>SD!B797</f>
        <v>0</v>
      </c>
      <c r="D798" s="46">
        <f>SD!C797</f>
        <v>0</v>
      </c>
      <c r="E798" s="42">
        <f>SD!D797</f>
        <v>0</v>
      </c>
      <c r="F798" s="43">
        <f>SD!E797</f>
        <v>0</v>
      </c>
      <c r="G798" s="43">
        <f>SD!F797</f>
        <v>0</v>
      </c>
      <c r="H798" s="43">
        <f>SD!G797</f>
        <v>0</v>
      </c>
      <c r="I798" s="43">
        <f>SD!H797</f>
        <v>0</v>
      </c>
      <c r="J798" s="43">
        <f>SD!I797</f>
        <v>0</v>
      </c>
      <c r="K798" s="43">
        <f>SD!O797</f>
        <v>0</v>
      </c>
      <c r="L798" s="52"/>
      <c r="M798" s="56"/>
      <c r="N798" s="54">
        <f>SD!R797</f>
        <v>0</v>
      </c>
      <c r="O798" s="55">
        <f>SD!S797</f>
        <v>0</v>
      </c>
      <c r="P798" s="44">
        <f>SD!T797</f>
        <v>0</v>
      </c>
      <c r="Q798" s="55">
        <f>SD!V797</f>
        <v>0</v>
      </c>
      <c r="R798" s="55">
        <f>SD!W797</f>
        <v>0</v>
      </c>
      <c r="S798" s="55">
        <f>SD!AB797</f>
        <v>0</v>
      </c>
      <c r="T798" s="51">
        <f t="shared" si="24"/>
        <v>0</v>
      </c>
      <c r="U798" s="51">
        <f t="shared" si="25"/>
        <v>0</v>
      </c>
    </row>
    <row r="799" spans="1:21" customFormat="1">
      <c r="A799" s="51">
        <f>SD!C798</f>
        <v>0</v>
      </c>
      <c r="B799" s="46">
        <f>SD!A798</f>
        <v>0</v>
      </c>
      <c r="C799" s="46">
        <f>SD!B798</f>
        <v>0</v>
      </c>
      <c r="D799" s="46">
        <f>SD!C798</f>
        <v>0</v>
      </c>
      <c r="E799" s="42">
        <f>SD!D798</f>
        <v>0</v>
      </c>
      <c r="F799" s="43">
        <f>SD!E798</f>
        <v>0</v>
      </c>
      <c r="G799" s="43">
        <f>SD!F798</f>
        <v>0</v>
      </c>
      <c r="H799" s="43">
        <f>SD!G798</f>
        <v>0</v>
      </c>
      <c r="I799" s="43">
        <f>SD!H798</f>
        <v>0</v>
      </c>
      <c r="J799" s="43">
        <f>SD!I798</f>
        <v>0</v>
      </c>
      <c r="K799" s="43">
        <f>SD!O798</f>
        <v>0</v>
      </c>
      <c r="L799" s="52"/>
      <c r="M799" s="56"/>
      <c r="N799" s="54">
        <f>SD!R798</f>
        <v>0</v>
      </c>
      <c r="O799" s="55">
        <f>SD!S798</f>
        <v>0</v>
      </c>
      <c r="P799" s="44">
        <f>SD!T798</f>
        <v>0</v>
      </c>
      <c r="Q799" s="55">
        <f>SD!V798</f>
        <v>0</v>
      </c>
      <c r="R799" s="55">
        <f>SD!W798</f>
        <v>0</v>
      </c>
      <c r="S799" s="55">
        <f>SD!AB798</f>
        <v>0</v>
      </c>
      <c r="T799" s="51">
        <f t="shared" si="24"/>
        <v>0</v>
      </c>
      <c r="U799" s="51">
        <f t="shared" si="25"/>
        <v>0</v>
      </c>
    </row>
    <row r="800" spans="1:21" customFormat="1">
      <c r="A800" s="51">
        <f>SD!C799</f>
        <v>0</v>
      </c>
      <c r="B800" s="46">
        <f>SD!A799</f>
        <v>0</v>
      </c>
      <c r="C800" s="46">
        <f>SD!B799</f>
        <v>0</v>
      </c>
      <c r="D800" s="46">
        <f>SD!C799</f>
        <v>0</v>
      </c>
      <c r="E800" s="42">
        <f>SD!D799</f>
        <v>0</v>
      </c>
      <c r="F800" s="43">
        <f>SD!E799</f>
        <v>0</v>
      </c>
      <c r="G800" s="43">
        <f>SD!F799</f>
        <v>0</v>
      </c>
      <c r="H800" s="43">
        <f>SD!G799</f>
        <v>0</v>
      </c>
      <c r="I800" s="43">
        <f>SD!H799</f>
        <v>0</v>
      </c>
      <c r="J800" s="43">
        <f>SD!I799</f>
        <v>0</v>
      </c>
      <c r="K800" s="43">
        <f>SD!O799</f>
        <v>0</v>
      </c>
      <c r="L800" s="52"/>
      <c r="M800" s="56"/>
      <c r="N800" s="54">
        <f>SD!R799</f>
        <v>0</v>
      </c>
      <c r="O800" s="55">
        <f>SD!S799</f>
        <v>0</v>
      </c>
      <c r="P800" s="44">
        <f>SD!T799</f>
        <v>0</v>
      </c>
      <c r="Q800" s="55">
        <f>SD!V799</f>
        <v>0</v>
      </c>
      <c r="R800" s="55">
        <f>SD!W799</f>
        <v>0</v>
      </c>
      <c r="S800" s="55">
        <f>SD!AB799</f>
        <v>0</v>
      </c>
      <c r="T800" s="51">
        <f t="shared" si="24"/>
        <v>0</v>
      </c>
      <c r="U800" s="51">
        <f t="shared" si="25"/>
        <v>0</v>
      </c>
    </row>
    <row r="801" spans="1:21" customFormat="1">
      <c r="A801" s="51">
        <f>SD!C800</f>
        <v>0</v>
      </c>
      <c r="B801" s="46">
        <f>SD!A800</f>
        <v>0</v>
      </c>
      <c r="C801" s="46">
        <f>SD!B800</f>
        <v>0</v>
      </c>
      <c r="D801" s="46">
        <f>SD!C800</f>
        <v>0</v>
      </c>
      <c r="E801" s="42">
        <f>SD!D800</f>
        <v>0</v>
      </c>
      <c r="F801" s="43">
        <f>SD!E800</f>
        <v>0</v>
      </c>
      <c r="G801" s="43">
        <f>SD!F800</f>
        <v>0</v>
      </c>
      <c r="H801" s="43">
        <f>SD!G800</f>
        <v>0</v>
      </c>
      <c r="I801" s="43">
        <f>SD!H800</f>
        <v>0</v>
      </c>
      <c r="J801" s="43">
        <f>SD!I800</f>
        <v>0</v>
      </c>
      <c r="K801" s="43">
        <f>SD!O800</f>
        <v>0</v>
      </c>
      <c r="L801" s="52"/>
      <c r="M801" s="56"/>
      <c r="N801" s="54">
        <f>SD!R800</f>
        <v>0</v>
      </c>
      <c r="O801" s="55">
        <f>SD!S800</f>
        <v>0</v>
      </c>
      <c r="P801" s="44">
        <f>SD!T800</f>
        <v>0</v>
      </c>
      <c r="Q801" s="55">
        <f>SD!V800</f>
        <v>0</v>
      </c>
      <c r="R801" s="55">
        <f>SD!W800</f>
        <v>0</v>
      </c>
      <c r="S801" s="55">
        <f>SD!AB800</f>
        <v>0</v>
      </c>
      <c r="T801" s="51">
        <f t="shared" si="24"/>
        <v>0</v>
      </c>
      <c r="U801" s="51">
        <f t="shared" si="25"/>
        <v>0</v>
      </c>
    </row>
    <row r="802" spans="1:21" customFormat="1">
      <c r="A802" s="51">
        <f>SD!C801</f>
        <v>0</v>
      </c>
      <c r="B802" s="46">
        <f>SD!A801</f>
        <v>0</v>
      </c>
      <c r="C802" s="46">
        <f>SD!B801</f>
        <v>0</v>
      </c>
      <c r="D802" s="46">
        <f>SD!C801</f>
        <v>0</v>
      </c>
      <c r="E802" s="42">
        <f>SD!D801</f>
        <v>0</v>
      </c>
      <c r="F802" s="43">
        <f>SD!E801</f>
        <v>0</v>
      </c>
      <c r="G802" s="43">
        <f>SD!F801</f>
        <v>0</v>
      </c>
      <c r="H802" s="43">
        <f>SD!G801</f>
        <v>0</v>
      </c>
      <c r="I802" s="43">
        <f>SD!H801</f>
        <v>0</v>
      </c>
      <c r="J802" s="43">
        <f>SD!I801</f>
        <v>0</v>
      </c>
      <c r="K802" s="43">
        <f>SD!O801</f>
        <v>0</v>
      </c>
      <c r="L802" s="52"/>
      <c r="M802" s="56"/>
      <c r="N802" s="54">
        <f>SD!R801</f>
        <v>0</v>
      </c>
      <c r="O802" s="55">
        <f>SD!S801</f>
        <v>0</v>
      </c>
      <c r="P802" s="44">
        <f>SD!T801</f>
        <v>0</v>
      </c>
      <c r="Q802" s="55">
        <f>SD!V801</f>
        <v>0</v>
      </c>
      <c r="R802" s="55">
        <f>SD!W801</f>
        <v>0</v>
      </c>
      <c r="S802" s="55">
        <f>SD!AB801</f>
        <v>0</v>
      </c>
      <c r="T802" s="51">
        <f t="shared" si="24"/>
        <v>0</v>
      </c>
      <c r="U802" s="51">
        <f t="shared" si="25"/>
        <v>0</v>
      </c>
    </row>
    <row r="803" spans="1:21" customFormat="1">
      <c r="A803" s="51">
        <f>SD!C802</f>
        <v>0</v>
      </c>
      <c r="B803" s="46">
        <f>SD!A802</f>
        <v>0</v>
      </c>
      <c r="C803" s="46">
        <f>SD!B802</f>
        <v>0</v>
      </c>
      <c r="D803" s="46">
        <f>SD!C802</f>
        <v>0</v>
      </c>
      <c r="E803" s="42">
        <f>SD!D802</f>
        <v>0</v>
      </c>
      <c r="F803" s="43">
        <f>SD!E802</f>
        <v>0</v>
      </c>
      <c r="G803" s="43">
        <f>SD!F802</f>
        <v>0</v>
      </c>
      <c r="H803" s="43">
        <f>SD!G802</f>
        <v>0</v>
      </c>
      <c r="I803" s="43">
        <f>SD!H802</f>
        <v>0</v>
      </c>
      <c r="J803" s="43">
        <f>SD!I802</f>
        <v>0</v>
      </c>
      <c r="K803" s="43">
        <f>SD!O802</f>
        <v>0</v>
      </c>
      <c r="L803" s="52"/>
      <c r="M803" s="56"/>
      <c r="N803" s="54">
        <f>SD!R802</f>
        <v>0</v>
      </c>
      <c r="O803" s="55">
        <f>SD!S802</f>
        <v>0</v>
      </c>
      <c r="P803" s="44">
        <f>SD!T802</f>
        <v>0</v>
      </c>
      <c r="Q803" s="55">
        <f>SD!V802</f>
        <v>0</v>
      </c>
      <c r="R803" s="55">
        <f>SD!W802</f>
        <v>0</v>
      </c>
      <c r="S803" s="55">
        <f>SD!AB802</f>
        <v>0</v>
      </c>
      <c r="T803" s="51">
        <f t="shared" si="24"/>
        <v>0</v>
      </c>
      <c r="U803" s="51">
        <f t="shared" si="25"/>
        <v>0</v>
      </c>
    </row>
    <row r="804" spans="1:21" customFormat="1">
      <c r="A804" s="51">
        <f>SD!C803</f>
        <v>0</v>
      </c>
      <c r="B804" s="46">
        <f>SD!A803</f>
        <v>0</v>
      </c>
      <c r="C804" s="46">
        <f>SD!B803</f>
        <v>0</v>
      </c>
      <c r="D804" s="46">
        <f>SD!C803</f>
        <v>0</v>
      </c>
      <c r="E804" s="42">
        <f>SD!D803</f>
        <v>0</v>
      </c>
      <c r="F804" s="43">
        <f>SD!E803</f>
        <v>0</v>
      </c>
      <c r="G804" s="43">
        <f>SD!F803</f>
        <v>0</v>
      </c>
      <c r="H804" s="43">
        <f>SD!G803</f>
        <v>0</v>
      </c>
      <c r="I804" s="43">
        <f>SD!H803</f>
        <v>0</v>
      </c>
      <c r="J804" s="43">
        <f>SD!I803</f>
        <v>0</v>
      </c>
      <c r="K804" s="43">
        <f>SD!O803</f>
        <v>0</v>
      </c>
      <c r="L804" s="52"/>
      <c r="M804" s="56"/>
      <c r="N804" s="54">
        <f>SD!R803</f>
        <v>0</v>
      </c>
      <c r="O804" s="55">
        <f>SD!S803</f>
        <v>0</v>
      </c>
      <c r="P804" s="44">
        <f>SD!T803</f>
        <v>0</v>
      </c>
      <c r="Q804" s="55">
        <f>SD!V803</f>
        <v>0</v>
      </c>
      <c r="R804" s="55">
        <f>SD!W803</f>
        <v>0</v>
      </c>
      <c r="S804" s="55">
        <f>SD!AB803</f>
        <v>0</v>
      </c>
      <c r="T804" s="51">
        <f t="shared" si="24"/>
        <v>0</v>
      </c>
      <c r="U804" s="51">
        <f t="shared" si="25"/>
        <v>0</v>
      </c>
    </row>
    <row r="805" spans="1:21" customFormat="1">
      <c r="A805" s="51">
        <f>SD!C804</f>
        <v>0</v>
      </c>
      <c r="B805" s="46">
        <f>SD!A804</f>
        <v>0</v>
      </c>
      <c r="C805" s="46">
        <f>SD!B804</f>
        <v>0</v>
      </c>
      <c r="D805" s="46">
        <f>SD!C804</f>
        <v>0</v>
      </c>
      <c r="E805" s="42">
        <f>SD!D804</f>
        <v>0</v>
      </c>
      <c r="F805" s="43">
        <f>SD!E804</f>
        <v>0</v>
      </c>
      <c r="G805" s="43">
        <f>SD!F804</f>
        <v>0</v>
      </c>
      <c r="H805" s="43">
        <f>SD!G804</f>
        <v>0</v>
      </c>
      <c r="I805" s="43">
        <f>SD!H804</f>
        <v>0</v>
      </c>
      <c r="J805" s="43">
        <f>SD!I804</f>
        <v>0</v>
      </c>
      <c r="K805" s="43">
        <f>SD!O804</f>
        <v>0</v>
      </c>
      <c r="L805" s="52"/>
      <c r="M805" s="56"/>
      <c r="N805" s="54">
        <f>SD!R804</f>
        <v>0</v>
      </c>
      <c r="O805" s="55">
        <f>SD!S804</f>
        <v>0</v>
      </c>
      <c r="P805" s="44">
        <f>SD!T804</f>
        <v>0</v>
      </c>
      <c r="Q805" s="55">
        <f>SD!V804</f>
        <v>0</v>
      </c>
      <c r="R805" s="55">
        <f>SD!W804</f>
        <v>0</v>
      </c>
      <c r="S805" s="55">
        <f>SD!AB804</f>
        <v>0</v>
      </c>
      <c r="T805" s="51">
        <f t="shared" si="24"/>
        <v>0</v>
      </c>
      <c r="U805" s="51">
        <f t="shared" si="25"/>
        <v>0</v>
      </c>
    </row>
    <row r="806" spans="1:21" customFormat="1">
      <c r="A806" s="51">
        <f>SD!C805</f>
        <v>0</v>
      </c>
      <c r="B806" s="46">
        <f>SD!A805</f>
        <v>0</v>
      </c>
      <c r="C806" s="46">
        <f>SD!B805</f>
        <v>0</v>
      </c>
      <c r="D806" s="46">
        <f>SD!C805</f>
        <v>0</v>
      </c>
      <c r="E806" s="42">
        <f>SD!D805</f>
        <v>0</v>
      </c>
      <c r="F806" s="43">
        <f>SD!E805</f>
        <v>0</v>
      </c>
      <c r="G806" s="43">
        <f>SD!F805</f>
        <v>0</v>
      </c>
      <c r="H806" s="43">
        <f>SD!G805</f>
        <v>0</v>
      </c>
      <c r="I806" s="43">
        <f>SD!H805</f>
        <v>0</v>
      </c>
      <c r="J806" s="43">
        <f>SD!I805</f>
        <v>0</v>
      </c>
      <c r="K806" s="43">
        <f>SD!O805</f>
        <v>0</v>
      </c>
      <c r="L806" s="52"/>
      <c r="M806" s="56"/>
      <c r="N806" s="54">
        <f>SD!R805</f>
        <v>0</v>
      </c>
      <c r="O806" s="55">
        <f>SD!S805</f>
        <v>0</v>
      </c>
      <c r="P806" s="44">
        <f>SD!T805</f>
        <v>0</v>
      </c>
      <c r="Q806" s="55">
        <f>SD!V805</f>
        <v>0</v>
      </c>
      <c r="R806" s="55">
        <f>SD!W805</f>
        <v>0</v>
      </c>
      <c r="S806" s="55">
        <f>SD!AB805</f>
        <v>0</v>
      </c>
      <c r="T806" s="51">
        <f t="shared" si="24"/>
        <v>0</v>
      </c>
      <c r="U806" s="51">
        <f t="shared" si="25"/>
        <v>0</v>
      </c>
    </row>
    <row r="807" spans="1:21" customFormat="1">
      <c r="A807" s="51">
        <f>SD!C806</f>
        <v>0</v>
      </c>
      <c r="B807" s="46">
        <f>SD!A806</f>
        <v>0</v>
      </c>
      <c r="C807" s="46">
        <f>SD!B806</f>
        <v>0</v>
      </c>
      <c r="D807" s="46">
        <f>SD!C806</f>
        <v>0</v>
      </c>
      <c r="E807" s="42">
        <f>SD!D806</f>
        <v>0</v>
      </c>
      <c r="F807" s="43">
        <f>SD!E806</f>
        <v>0</v>
      </c>
      <c r="G807" s="43">
        <f>SD!F806</f>
        <v>0</v>
      </c>
      <c r="H807" s="43">
        <f>SD!G806</f>
        <v>0</v>
      </c>
      <c r="I807" s="43">
        <f>SD!H806</f>
        <v>0</v>
      </c>
      <c r="J807" s="43">
        <f>SD!I806</f>
        <v>0</v>
      </c>
      <c r="K807" s="43">
        <f>SD!O806</f>
        <v>0</v>
      </c>
      <c r="L807" s="52"/>
      <c r="M807" s="56"/>
      <c r="N807" s="54">
        <f>SD!R806</f>
        <v>0</v>
      </c>
      <c r="O807" s="55">
        <f>SD!S806</f>
        <v>0</v>
      </c>
      <c r="P807" s="44">
        <f>SD!T806</f>
        <v>0</v>
      </c>
      <c r="Q807" s="55">
        <f>SD!V806</f>
        <v>0</v>
      </c>
      <c r="R807" s="55">
        <f>SD!W806</f>
        <v>0</v>
      </c>
      <c r="S807" s="55">
        <f>SD!AB806</f>
        <v>0</v>
      </c>
      <c r="T807" s="51">
        <f t="shared" si="24"/>
        <v>0</v>
      </c>
      <c r="U807" s="51">
        <f t="shared" si="25"/>
        <v>0</v>
      </c>
    </row>
    <row r="808" spans="1:21" customFormat="1">
      <c r="A808" s="51">
        <f>SD!C807</f>
        <v>0</v>
      </c>
      <c r="B808" s="46">
        <f>SD!A807</f>
        <v>0</v>
      </c>
      <c r="C808" s="46">
        <f>SD!B807</f>
        <v>0</v>
      </c>
      <c r="D808" s="46">
        <f>SD!C807</f>
        <v>0</v>
      </c>
      <c r="E808" s="42">
        <f>SD!D807</f>
        <v>0</v>
      </c>
      <c r="F808" s="43">
        <f>SD!E807</f>
        <v>0</v>
      </c>
      <c r="G808" s="43">
        <f>SD!F807</f>
        <v>0</v>
      </c>
      <c r="H808" s="43">
        <f>SD!G807</f>
        <v>0</v>
      </c>
      <c r="I808" s="43">
        <f>SD!H807</f>
        <v>0</v>
      </c>
      <c r="J808" s="43">
        <f>SD!I807</f>
        <v>0</v>
      </c>
      <c r="K808" s="43">
        <f>SD!O807</f>
        <v>0</v>
      </c>
      <c r="L808" s="52"/>
      <c r="M808" s="56"/>
      <c r="N808" s="54">
        <f>SD!R807</f>
        <v>0</v>
      </c>
      <c r="O808" s="55">
        <f>SD!S807</f>
        <v>0</v>
      </c>
      <c r="P808" s="44">
        <f>SD!T807</f>
        <v>0</v>
      </c>
      <c r="Q808" s="55">
        <f>SD!V807</f>
        <v>0</v>
      </c>
      <c r="R808" s="55">
        <f>SD!W807</f>
        <v>0</v>
      </c>
      <c r="S808" s="55">
        <f>SD!AB807</f>
        <v>0</v>
      </c>
      <c r="T808" s="51">
        <f t="shared" si="24"/>
        <v>0</v>
      </c>
      <c r="U808" s="51">
        <f t="shared" si="25"/>
        <v>0</v>
      </c>
    </row>
    <row r="809" spans="1:21" customFormat="1">
      <c r="A809" s="51">
        <f>SD!C808</f>
        <v>0</v>
      </c>
      <c r="B809" s="46">
        <f>SD!A808</f>
        <v>0</v>
      </c>
      <c r="C809" s="46">
        <f>SD!B808</f>
        <v>0</v>
      </c>
      <c r="D809" s="46">
        <f>SD!C808</f>
        <v>0</v>
      </c>
      <c r="E809" s="42">
        <f>SD!D808</f>
        <v>0</v>
      </c>
      <c r="F809" s="43">
        <f>SD!E808</f>
        <v>0</v>
      </c>
      <c r="G809" s="43">
        <f>SD!F808</f>
        <v>0</v>
      </c>
      <c r="H809" s="43">
        <f>SD!G808</f>
        <v>0</v>
      </c>
      <c r="I809" s="43">
        <f>SD!H808</f>
        <v>0</v>
      </c>
      <c r="J809" s="43">
        <f>SD!I808</f>
        <v>0</v>
      </c>
      <c r="K809" s="43">
        <f>SD!O808</f>
        <v>0</v>
      </c>
      <c r="L809" s="52"/>
      <c r="M809" s="56"/>
      <c r="N809" s="54">
        <f>SD!R808</f>
        <v>0</v>
      </c>
      <c r="O809" s="55">
        <f>SD!S808</f>
        <v>0</v>
      </c>
      <c r="P809" s="44">
        <f>SD!T808</f>
        <v>0</v>
      </c>
      <c r="Q809" s="55">
        <f>SD!V808</f>
        <v>0</v>
      </c>
      <c r="R809" s="55">
        <f>SD!W808</f>
        <v>0</v>
      </c>
      <c r="S809" s="55">
        <f>SD!AB808</f>
        <v>0</v>
      </c>
      <c r="T809" s="51">
        <f t="shared" si="24"/>
        <v>0</v>
      </c>
      <c r="U809" s="51">
        <f t="shared" si="25"/>
        <v>0</v>
      </c>
    </row>
    <row r="810" spans="1:21" customFormat="1">
      <c r="A810" s="51">
        <f>SD!C809</f>
        <v>0</v>
      </c>
      <c r="B810" s="46">
        <f>SD!A809</f>
        <v>0</v>
      </c>
      <c r="C810" s="46">
        <f>SD!B809</f>
        <v>0</v>
      </c>
      <c r="D810" s="46">
        <f>SD!C809</f>
        <v>0</v>
      </c>
      <c r="E810" s="42">
        <f>SD!D809</f>
        <v>0</v>
      </c>
      <c r="F810" s="43">
        <f>SD!E809</f>
        <v>0</v>
      </c>
      <c r="G810" s="43">
        <f>SD!F809</f>
        <v>0</v>
      </c>
      <c r="H810" s="43">
        <f>SD!G809</f>
        <v>0</v>
      </c>
      <c r="I810" s="43">
        <f>SD!H809</f>
        <v>0</v>
      </c>
      <c r="J810" s="43">
        <f>SD!I809</f>
        <v>0</v>
      </c>
      <c r="K810" s="43">
        <f>SD!O809</f>
        <v>0</v>
      </c>
      <c r="L810" s="52"/>
      <c r="M810" s="56"/>
      <c r="N810" s="54">
        <f>SD!R809</f>
        <v>0</v>
      </c>
      <c r="O810" s="55">
        <f>SD!S809</f>
        <v>0</v>
      </c>
      <c r="P810" s="44">
        <f>SD!T809</f>
        <v>0</v>
      </c>
      <c r="Q810" s="55">
        <f>SD!V809</f>
        <v>0</v>
      </c>
      <c r="R810" s="55">
        <f>SD!W809</f>
        <v>0</v>
      </c>
      <c r="S810" s="55">
        <f>SD!AB809</f>
        <v>0</v>
      </c>
      <c r="T810" s="51">
        <f t="shared" si="24"/>
        <v>0</v>
      </c>
      <c r="U810" s="51">
        <f t="shared" si="25"/>
        <v>0</v>
      </c>
    </row>
    <row r="811" spans="1:21" customFormat="1">
      <c r="A811" s="51">
        <f>SD!C810</f>
        <v>0</v>
      </c>
      <c r="B811" s="46">
        <f>SD!A810</f>
        <v>0</v>
      </c>
      <c r="C811" s="46">
        <f>SD!B810</f>
        <v>0</v>
      </c>
      <c r="D811" s="46">
        <f>SD!C810</f>
        <v>0</v>
      </c>
      <c r="E811" s="42">
        <f>SD!D810</f>
        <v>0</v>
      </c>
      <c r="F811" s="43">
        <f>SD!E810</f>
        <v>0</v>
      </c>
      <c r="G811" s="43">
        <f>SD!F810</f>
        <v>0</v>
      </c>
      <c r="H811" s="43">
        <f>SD!G810</f>
        <v>0</v>
      </c>
      <c r="I811" s="43">
        <f>SD!H810</f>
        <v>0</v>
      </c>
      <c r="J811" s="43">
        <f>SD!I810</f>
        <v>0</v>
      </c>
      <c r="K811" s="43">
        <f>SD!O810</f>
        <v>0</v>
      </c>
      <c r="L811" s="52"/>
      <c r="M811" s="56"/>
      <c r="N811" s="54">
        <f>SD!R810</f>
        <v>0</v>
      </c>
      <c r="O811" s="55">
        <f>SD!S810</f>
        <v>0</v>
      </c>
      <c r="P811" s="44">
        <f>SD!T810</f>
        <v>0</v>
      </c>
      <c r="Q811" s="55">
        <f>SD!V810</f>
        <v>0</v>
      </c>
      <c r="R811" s="55">
        <f>SD!W810</f>
        <v>0</v>
      </c>
      <c r="S811" s="55">
        <f>SD!AB810</f>
        <v>0</v>
      </c>
      <c r="T811" s="51">
        <f t="shared" si="24"/>
        <v>0</v>
      </c>
      <c r="U811" s="51">
        <f t="shared" si="25"/>
        <v>0</v>
      </c>
    </row>
    <row r="812" spans="1:21" customFormat="1">
      <c r="A812" s="51">
        <f>SD!C811</f>
        <v>0</v>
      </c>
      <c r="B812" s="46">
        <f>SD!A811</f>
        <v>0</v>
      </c>
      <c r="C812" s="46">
        <f>SD!B811</f>
        <v>0</v>
      </c>
      <c r="D812" s="46">
        <f>SD!C811</f>
        <v>0</v>
      </c>
      <c r="E812" s="42">
        <f>SD!D811</f>
        <v>0</v>
      </c>
      <c r="F812" s="43">
        <f>SD!E811</f>
        <v>0</v>
      </c>
      <c r="G812" s="43">
        <f>SD!F811</f>
        <v>0</v>
      </c>
      <c r="H812" s="43">
        <f>SD!G811</f>
        <v>0</v>
      </c>
      <c r="I812" s="43">
        <f>SD!H811</f>
        <v>0</v>
      </c>
      <c r="J812" s="43">
        <f>SD!I811</f>
        <v>0</v>
      </c>
      <c r="K812" s="43">
        <f>SD!O811</f>
        <v>0</v>
      </c>
      <c r="L812" s="52"/>
      <c r="M812" s="56"/>
      <c r="N812" s="54">
        <f>SD!R811</f>
        <v>0</v>
      </c>
      <c r="O812" s="55">
        <f>SD!S811</f>
        <v>0</v>
      </c>
      <c r="P812" s="44">
        <f>SD!T811</f>
        <v>0</v>
      </c>
      <c r="Q812" s="55">
        <f>SD!V811</f>
        <v>0</v>
      </c>
      <c r="R812" s="55">
        <f>SD!W811</f>
        <v>0</v>
      </c>
      <c r="S812" s="55">
        <f>SD!AB811</f>
        <v>0</v>
      </c>
      <c r="T812" s="51">
        <f t="shared" si="24"/>
        <v>0</v>
      </c>
      <c r="U812" s="51">
        <f t="shared" si="25"/>
        <v>0</v>
      </c>
    </row>
    <row r="813" spans="1:21" customFormat="1">
      <c r="A813" s="51">
        <f>SD!C812</f>
        <v>0</v>
      </c>
      <c r="B813" s="46">
        <f>SD!A812</f>
        <v>0</v>
      </c>
      <c r="C813" s="46">
        <f>SD!B812</f>
        <v>0</v>
      </c>
      <c r="D813" s="46">
        <f>SD!C812</f>
        <v>0</v>
      </c>
      <c r="E813" s="42">
        <f>SD!D812</f>
        <v>0</v>
      </c>
      <c r="F813" s="43">
        <f>SD!E812</f>
        <v>0</v>
      </c>
      <c r="G813" s="43">
        <f>SD!F812</f>
        <v>0</v>
      </c>
      <c r="H813" s="43">
        <f>SD!G812</f>
        <v>0</v>
      </c>
      <c r="I813" s="43">
        <f>SD!H812</f>
        <v>0</v>
      </c>
      <c r="J813" s="43">
        <f>SD!I812</f>
        <v>0</v>
      </c>
      <c r="K813" s="43">
        <f>SD!O812</f>
        <v>0</v>
      </c>
      <c r="L813" s="52"/>
      <c r="M813" s="56"/>
      <c r="N813" s="54">
        <f>SD!R812</f>
        <v>0</v>
      </c>
      <c r="O813" s="55">
        <f>SD!S812</f>
        <v>0</v>
      </c>
      <c r="P813" s="44">
        <f>SD!T812</f>
        <v>0</v>
      </c>
      <c r="Q813" s="55">
        <f>SD!V812</f>
        <v>0</v>
      </c>
      <c r="R813" s="55">
        <f>SD!W812</f>
        <v>0</v>
      </c>
      <c r="S813" s="55">
        <f>SD!AB812</f>
        <v>0</v>
      </c>
      <c r="T813" s="51">
        <f t="shared" si="24"/>
        <v>0</v>
      </c>
      <c r="U813" s="51">
        <f t="shared" si="25"/>
        <v>0</v>
      </c>
    </row>
    <row r="814" spans="1:21" customFormat="1">
      <c r="A814" s="51">
        <f>SD!C813</f>
        <v>0</v>
      </c>
      <c r="B814" s="46">
        <f>SD!A813</f>
        <v>0</v>
      </c>
      <c r="C814" s="46">
        <f>SD!B813</f>
        <v>0</v>
      </c>
      <c r="D814" s="46">
        <f>SD!C813</f>
        <v>0</v>
      </c>
      <c r="E814" s="42">
        <f>SD!D813</f>
        <v>0</v>
      </c>
      <c r="F814" s="43">
        <f>SD!E813</f>
        <v>0</v>
      </c>
      <c r="G814" s="43">
        <f>SD!F813</f>
        <v>0</v>
      </c>
      <c r="H814" s="43">
        <f>SD!G813</f>
        <v>0</v>
      </c>
      <c r="I814" s="43">
        <f>SD!H813</f>
        <v>0</v>
      </c>
      <c r="J814" s="43">
        <f>SD!I813</f>
        <v>0</v>
      </c>
      <c r="K814" s="43">
        <f>SD!O813</f>
        <v>0</v>
      </c>
      <c r="L814" s="52"/>
      <c r="M814" s="56"/>
      <c r="N814" s="54">
        <f>SD!R813</f>
        <v>0</v>
      </c>
      <c r="O814" s="55">
        <f>SD!S813</f>
        <v>0</v>
      </c>
      <c r="P814" s="44">
        <f>SD!T813</f>
        <v>0</v>
      </c>
      <c r="Q814" s="55">
        <f>SD!V813</f>
        <v>0</v>
      </c>
      <c r="R814" s="55">
        <f>SD!W813</f>
        <v>0</v>
      </c>
      <c r="S814" s="55">
        <f>SD!AB813</f>
        <v>0</v>
      </c>
      <c r="T814" s="51">
        <f t="shared" si="24"/>
        <v>0</v>
      </c>
      <c r="U814" s="51">
        <f t="shared" si="25"/>
        <v>0</v>
      </c>
    </row>
    <row r="815" spans="1:21" customFormat="1">
      <c r="A815" s="51">
        <f>SD!C814</f>
        <v>0</v>
      </c>
      <c r="B815" s="46">
        <f>SD!A814</f>
        <v>0</v>
      </c>
      <c r="C815" s="46">
        <f>SD!B814</f>
        <v>0</v>
      </c>
      <c r="D815" s="46">
        <f>SD!C814</f>
        <v>0</v>
      </c>
      <c r="E815" s="42">
        <f>SD!D814</f>
        <v>0</v>
      </c>
      <c r="F815" s="43">
        <f>SD!E814</f>
        <v>0</v>
      </c>
      <c r="G815" s="43">
        <f>SD!F814</f>
        <v>0</v>
      </c>
      <c r="H815" s="43">
        <f>SD!G814</f>
        <v>0</v>
      </c>
      <c r="I815" s="43">
        <f>SD!H814</f>
        <v>0</v>
      </c>
      <c r="J815" s="43">
        <f>SD!I814</f>
        <v>0</v>
      </c>
      <c r="K815" s="43">
        <f>SD!O814</f>
        <v>0</v>
      </c>
      <c r="L815" s="52"/>
      <c r="M815" s="56"/>
      <c r="N815" s="54">
        <f>SD!R814</f>
        <v>0</v>
      </c>
      <c r="O815" s="55">
        <f>SD!S814</f>
        <v>0</v>
      </c>
      <c r="P815" s="44">
        <f>SD!T814</f>
        <v>0</v>
      </c>
      <c r="Q815" s="55">
        <f>SD!V814</f>
        <v>0</v>
      </c>
      <c r="R815" s="55">
        <f>SD!W814</f>
        <v>0</v>
      </c>
      <c r="S815" s="55">
        <f>SD!AB814</f>
        <v>0</v>
      </c>
      <c r="T815" s="51">
        <f t="shared" si="24"/>
        <v>0</v>
      </c>
      <c r="U815" s="51">
        <f t="shared" si="25"/>
        <v>0</v>
      </c>
    </row>
    <row r="816" spans="1:21" customFormat="1">
      <c r="A816" s="51">
        <f>SD!C815</f>
        <v>0</v>
      </c>
      <c r="B816" s="46">
        <f>SD!A815</f>
        <v>0</v>
      </c>
      <c r="C816" s="46">
        <f>SD!B815</f>
        <v>0</v>
      </c>
      <c r="D816" s="46">
        <f>SD!C815</f>
        <v>0</v>
      </c>
      <c r="E816" s="42">
        <f>SD!D815</f>
        <v>0</v>
      </c>
      <c r="F816" s="43">
        <f>SD!E815</f>
        <v>0</v>
      </c>
      <c r="G816" s="43">
        <f>SD!F815</f>
        <v>0</v>
      </c>
      <c r="H816" s="43">
        <f>SD!G815</f>
        <v>0</v>
      </c>
      <c r="I816" s="43">
        <f>SD!H815</f>
        <v>0</v>
      </c>
      <c r="J816" s="43">
        <f>SD!I815</f>
        <v>0</v>
      </c>
      <c r="K816" s="43">
        <f>SD!O815</f>
        <v>0</v>
      </c>
      <c r="L816" s="52"/>
      <c r="M816" s="56"/>
      <c r="N816" s="54">
        <f>SD!R815</f>
        <v>0</v>
      </c>
      <c r="O816" s="55">
        <f>SD!S815</f>
        <v>0</v>
      </c>
      <c r="P816" s="44">
        <f>SD!T815</f>
        <v>0</v>
      </c>
      <c r="Q816" s="55">
        <f>SD!V815</f>
        <v>0</v>
      </c>
      <c r="R816" s="55">
        <f>SD!W815</f>
        <v>0</v>
      </c>
      <c r="S816" s="55">
        <f>SD!AB815</f>
        <v>0</v>
      </c>
      <c r="T816" s="51">
        <f t="shared" si="24"/>
        <v>0</v>
      </c>
      <c r="U816" s="51">
        <f t="shared" si="25"/>
        <v>0</v>
      </c>
    </row>
    <row r="817" spans="1:21" customFormat="1">
      <c r="A817" s="51">
        <f>SD!C816</f>
        <v>0</v>
      </c>
      <c r="B817" s="46">
        <f>SD!A816</f>
        <v>0</v>
      </c>
      <c r="C817" s="46">
        <f>SD!B816</f>
        <v>0</v>
      </c>
      <c r="D817" s="46">
        <f>SD!C816</f>
        <v>0</v>
      </c>
      <c r="E817" s="42">
        <f>SD!D816</f>
        <v>0</v>
      </c>
      <c r="F817" s="43">
        <f>SD!E816</f>
        <v>0</v>
      </c>
      <c r="G817" s="43">
        <f>SD!F816</f>
        <v>0</v>
      </c>
      <c r="H817" s="43">
        <f>SD!G816</f>
        <v>0</v>
      </c>
      <c r="I817" s="43">
        <f>SD!H816</f>
        <v>0</v>
      </c>
      <c r="J817" s="43">
        <f>SD!I816</f>
        <v>0</v>
      </c>
      <c r="K817" s="43">
        <f>SD!O816</f>
        <v>0</v>
      </c>
      <c r="L817" s="52"/>
      <c r="M817" s="56"/>
      <c r="N817" s="54">
        <f>SD!R816</f>
        <v>0</v>
      </c>
      <c r="O817" s="55">
        <f>SD!S816</f>
        <v>0</v>
      </c>
      <c r="P817" s="44">
        <f>SD!T816</f>
        <v>0</v>
      </c>
      <c r="Q817" s="55">
        <f>SD!V816</f>
        <v>0</v>
      </c>
      <c r="R817" s="55">
        <f>SD!W816</f>
        <v>0</v>
      </c>
      <c r="S817" s="55">
        <f>SD!AB816</f>
        <v>0</v>
      </c>
      <c r="T817" s="51">
        <f t="shared" si="24"/>
        <v>0</v>
      </c>
      <c r="U817" s="51">
        <f t="shared" si="25"/>
        <v>0</v>
      </c>
    </row>
    <row r="818" spans="1:21" customFormat="1">
      <c r="A818" s="51">
        <f>SD!C817</f>
        <v>0</v>
      </c>
      <c r="B818" s="46">
        <f>SD!A817</f>
        <v>0</v>
      </c>
      <c r="C818" s="46">
        <f>SD!B817</f>
        <v>0</v>
      </c>
      <c r="D818" s="46">
        <f>SD!C817</f>
        <v>0</v>
      </c>
      <c r="E818" s="42">
        <f>SD!D817</f>
        <v>0</v>
      </c>
      <c r="F818" s="43">
        <f>SD!E817</f>
        <v>0</v>
      </c>
      <c r="G818" s="43">
        <f>SD!F817</f>
        <v>0</v>
      </c>
      <c r="H818" s="43">
        <f>SD!G817</f>
        <v>0</v>
      </c>
      <c r="I818" s="43">
        <f>SD!H817</f>
        <v>0</v>
      </c>
      <c r="J818" s="43">
        <f>SD!I817</f>
        <v>0</v>
      </c>
      <c r="K818" s="43">
        <f>SD!O817</f>
        <v>0</v>
      </c>
      <c r="L818" s="52"/>
      <c r="M818" s="56"/>
      <c r="N818" s="54">
        <f>SD!R817</f>
        <v>0</v>
      </c>
      <c r="O818" s="55">
        <f>SD!S817</f>
        <v>0</v>
      </c>
      <c r="P818" s="44">
        <f>SD!T817</f>
        <v>0</v>
      </c>
      <c r="Q818" s="55">
        <f>SD!V817</f>
        <v>0</v>
      </c>
      <c r="R818" s="55">
        <f>SD!W817</f>
        <v>0</v>
      </c>
      <c r="S818" s="55">
        <f>SD!AB817</f>
        <v>0</v>
      </c>
      <c r="T818" s="51">
        <f t="shared" si="24"/>
        <v>0</v>
      </c>
      <c r="U818" s="51">
        <f t="shared" si="25"/>
        <v>0</v>
      </c>
    </row>
    <row r="819" spans="1:21" customFormat="1">
      <c r="A819" s="51">
        <f>SD!C818</f>
        <v>0</v>
      </c>
      <c r="B819" s="46">
        <f>SD!A818</f>
        <v>0</v>
      </c>
      <c r="C819" s="46">
        <f>SD!B818</f>
        <v>0</v>
      </c>
      <c r="D819" s="46">
        <f>SD!C818</f>
        <v>0</v>
      </c>
      <c r="E819" s="42">
        <f>SD!D818</f>
        <v>0</v>
      </c>
      <c r="F819" s="43">
        <f>SD!E818</f>
        <v>0</v>
      </c>
      <c r="G819" s="43">
        <f>SD!F818</f>
        <v>0</v>
      </c>
      <c r="H819" s="43">
        <f>SD!G818</f>
        <v>0</v>
      </c>
      <c r="I819" s="43">
        <f>SD!H818</f>
        <v>0</v>
      </c>
      <c r="J819" s="43">
        <f>SD!I818</f>
        <v>0</v>
      </c>
      <c r="K819" s="43">
        <f>SD!O818</f>
        <v>0</v>
      </c>
      <c r="L819" s="52"/>
      <c r="M819" s="56"/>
      <c r="N819" s="54">
        <f>SD!R818</f>
        <v>0</v>
      </c>
      <c r="O819" s="55">
        <f>SD!S818</f>
        <v>0</v>
      </c>
      <c r="P819" s="44">
        <f>SD!T818</f>
        <v>0</v>
      </c>
      <c r="Q819" s="55">
        <f>SD!V818</f>
        <v>0</v>
      </c>
      <c r="R819" s="55">
        <f>SD!W818</f>
        <v>0</v>
      </c>
      <c r="S819" s="55">
        <f>SD!AB818</f>
        <v>0</v>
      </c>
      <c r="T819" s="51">
        <f t="shared" si="24"/>
        <v>0</v>
      </c>
      <c r="U819" s="51">
        <f t="shared" si="25"/>
        <v>0</v>
      </c>
    </row>
    <row r="820" spans="1:21" customFormat="1">
      <c r="A820" s="51">
        <f>SD!C819</f>
        <v>0</v>
      </c>
      <c r="B820" s="46">
        <f>SD!A819</f>
        <v>0</v>
      </c>
      <c r="C820" s="46">
        <f>SD!B819</f>
        <v>0</v>
      </c>
      <c r="D820" s="46">
        <f>SD!C819</f>
        <v>0</v>
      </c>
      <c r="E820" s="42">
        <f>SD!D819</f>
        <v>0</v>
      </c>
      <c r="F820" s="43">
        <f>SD!E819</f>
        <v>0</v>
      </c>
      <c r="G820" s="43">
        <f>SD!F819</f>
        <v>0</v>
      </c>
      <c r="H820" s="43">
        <f>SD!G819</f>
        <v>0</v>
      </c>
      <c r="I820" s="43">
        <f>SD!H819</f>
        <v>0</v>
      </c>
      <c r="J820" s="43">
        <f>SD!I819</f>
        <v>0</v>
      </c>
      <c r="K820" s="43">
        <f>SD!O819</f>
        <v>0</v>
      </c>
      <c r="L820" s="52"/>
      <c r="M820" s="56"/>
      <c r="N820" s="54">
        <f>SD!R819</f>
        <v>0</v>
      </c>
      <c r="O820" s="55">
        <f>SD!S819</f>
        <v>0</v>
      </c>
      <c r="P820" s="44">
        <f>SD!T819</f>
        <v>0</v>
      </c>
      <c r="Q820" s="55">
        <f>SD!V819</f>
        <v>0</v>
      </c>
      <c r="R820" s="55">
        <f>SD!W819</f>
        <v>0</v>
      </c>
      <c r="S820" s="55">
        <f>SD!AB819</f>
        <v>0</v>
      </c>
      <c r="T820" s="51">
        <f t="shared" si="24"/>
        <v>0</v>
      </c>
      <c r="U820" s="51">
        <f t="shared" si="25"/>
        <v>0</v>
      </c>
    </row>
    <row r="821" spans="1:21" customFormat="1">
      <c r="A821" s="51">
        <f>SD!C820</f>
        <v>0</v>
      </c>
      <c r="B821" s="46">
        <f>SD!A820</f>
        <v>0</v>
      </c>
      <c r="C821" s="46">
        <f>SD!B820</f>
        <v>0</v>
      </c>
      <c r="D821" s="46">
        <f>SD!C820</f>
        <v>0</v>
      </c>
      <c r="E821" s="42">
        <f>SD!D820</f>
        <v>0</v>
      </c>
      <c r="F821" s="43">
        <f>SD!E820</f>
        <v>0</v>
      </c>
      <c r="G821" s="43">
        <f>SD!F820</f>
        <v>0</v>
      </c>
      <c r="H821" s="43">
        <f>SD!G820</f>
        <v>0</v>
      </c>
      <c r="I821" s="43">
        <f>SD!H820</f>
        <v>0</v>
      </c>
      <c r="J821" s="43">
        <f>SD!I820</f>
        <v>0</v>
      </c>
      <c r="K821" s="43">
        <f>SD!O820</f>
        <v>0</v>
      </c>
      <c r="L821" s="52"/>
      <c r="M821" s="56"/>
      <c r="N821" s="54">
        <f>SD!R820</f>
        <v>0</v>
      </c>
      <c r="O821" s="55">
        <f>SD!S820</f>
        <v>0</v>
      </c>
      <c r="P821" s="44">
        <f>SD!T820</f>
        <v>0</v>
      </c>
      <c r="Q821" s="55">
        <f>SD!V820</f>
        <v>0</v>
      </c>
      <c r="R821" s="55">
        <f>SD!W820</f>
        <v>0</v>
      </c>
      <c r="S821" s="55">
        <f>SD!AB820</f>
        <v>0</v>
      </c>
      <c r="T821" s="51">
        <f t="shared" si="24"/>
        <v>0</v>
      </c>
      <c r="U821" s="51">
        <f t="shared" si="25"/>
        <v>0</v>
      </c>
    </row>
    <row r="822" spans="1:21" customFormat="1">
      <c r="A822" s="51">
        <f>SD!C821</f>
        <v>0</v>
      </c>
      <c r="B822" s="46">
        <f>SD!A821</f>
        <v>0</v>
      </c>
      <c r="C822" s="46">
        <f>SD!B821</f>
        <v>0</v>
      </c>
      <c r="D822" s="46">
        <f>SD!C821</f>
        <v>0</v>
      </c>
      <c r="E822" s="42">
        <f>SD!D821</f>
        <v>0</v>
      </c>
      <c r="F822" s="43">
        <f>SD!E821</f>
        <v>0</v>
      </c>
      <c r="G822" s="43">
        <f>SD!F821</f>
        <v>0</v>
      </c>
      <c r="H822" s="43">
        <f>SD!G821</f>
        <v>0</v>
      </c>
      <c r="I822" s="43">
        <f>SD!H821</f>
        <v>0</v>
      </c>
      <c r="J822" s="43">
        <f>SD!I821</f>
        <v>0</v>
      </c>
      <c r="K822" s="43">
        <f>SD!O821</f>
        <v>0</v>
      </c>
      <c r="L822" s="52"/>
      <c r="M822" s="56"/>
      <c r="N822" s="54">
        <f>SD!R821</f>
        <v>0</v>
      </c>
      <c r="O822" s="55">
        <f>SD!S821</f>
        <v>0</v>
      </c>
      <c r="P822" s="44">
        <f>SD!T821</f>
        <v>0</v>
      </c>
      <c r="Q822" s="55">
        <f>SD!V821</f>
        <v>0</v>
      </c>
      <c r="R822" s="55">
        <f>SD!W821</f>
        <v>0</v>
      </c>
      <c r="S822" s="55">
        <f>SD!AB821</f>
        <v>0</v>
      </c>
      <c r="T822" s="51">
        <f t="shared" si="24"/>
        <v>0</v>
      </c>
      <c r="U822" s="51">
        <f t="shared" si="25"/>
        <v>0</v>
      </c>
    </row>
    <row r="823" spans="1:21" customFormat="1">
      <c r="A823" s="51">
        <f>SD!C822</f>
        <v>0</v>
      </c>
      <c r="B823" s="46">
        <f>SD!A822</f>
        <v>0</v>
      </c>
      <c r="C823" s="46">
        <f>SD!B822</f>
        <v>0</v>
      </c>
      <c r="D823" s="46">
        <f>SD!C822</f>
        <v>0</v>
      </c>
      <c r="E823" s="42">
        <f>SD!D822</f>
        <v>0</v>
      </c>
      <c r="F823" s="43">
        <f>SD!E822</f>
        <v>0</v>
      </c>
      <c r="G823" s="43">
        <f>SD!F822</f>
        <v>0</v>
      </c>
      <c r="H823" s="43">
        <f>SD!G822</f>
        <v>0</v>
      </c>
      <c r="I823" s="43">
        <f>SD!H822</f>
        <v>0</v>
      </c>
      <c r="J823" s="43">
        <f>SD!I822</f>
        <v>0</v>
      </c>
      <c r="K823" s="43">
        <f>SD!O822</f>
        <v>0</v>
      </c>
      <c r="L823" s="52"/>
      <c r="M823" s="56"/>
      <c r="N823" s="54">
        <f>SD!R822</f>
        <v>0</v>
      </c>
      <c r="O823" s="55">
        <f>SD!S822</f>
        <v>0</v>
      </c>
      <c r="P823" s="44">
        <f>SD!T822</f>
        <v>0</v>
      </c>
      <c r="Q823" s="55">
        <f>SD!V822</f>
        <v>0</v>
      </c>
      <c r="R823" s="55">
        <f>SD!W822</f>
        <v>0</v>
      </c>
      <c r="S823" s="55">
        <f>SD!AB822</f>
        <v>0</v>
      </c>
      <c r="T823" s="51">
        <f t="shared" si="24"/>
        <v>0</v>
      </c>
      <c r="U823" s="51">
        <f t="shared" si="25"/>
        <v>0</v>
      </c>
    </row>
    <row r="824" spans="1:21" customFormat="1">
      <c r="A824" s="51">
        <f>SD!C823</f>
        <v>0</v>
      </c>
      <c r="B824" s="46">
        <f>SD!A823</f>
        <v>0</v>
      </c>
      <c r="C824" s="46">
        <f>SD!B823</f>
        <v>0</v>
      </c>
      <c r="D824" s="46">
        <f>SD!C823</f>
        <v>0</v>
      </c>
      <c r="E824" s="42">
        <f>SD!D823</f>
        <v>0</v>
      </c>
      <c r="F824" s="43">
        <f>SD!E823</f>
        <v>0</v>
      </c>
      <c r="G824" s="43">
        <f>SD!F823</f>
        <v>0</v>
      </c>
      <c r="H824" s="43">
        <f>SD!G823</f>
        <v>0</v>
      </c>
      <c r="I824" s="43">
        <f>SD!H823</f>
        <v>0</v>
      </c>
      <c r="J824" s="43">
        <f>SD!I823</f>
        <v>0</v>
      </c>
      <c r="K824" s="43">
        <f>SD!O823</f>
        <v>0</v>
      </c>
      <c r="L824" s="52"/>
      <c r="M824" s="56"/>
      <c r="N824" s="54">
        <f>SD!R823</f>
        <v>0</v>
      </c>
      <c r="O824" s="55">
        <f>SD!S823</f>
        <v>0</v>
      </c>
      <c r="P824" s="44">
        <f>SD!T823</f>
        <v>0</v>
      </c>
      <c r="Q824" s="55">
        <f>SD!V823</f>
        <v>0</v>
      </c>
      <c r="R824" s="55">
        <f>SD!W823</f>
        <v>0</v>
      </c>
      <c r="S824" s="55">
        <f>SD!AB823</f>
        <v>0</v>
      </c>
      <c r="T824" s="51">
        <f t="shared" si="24"/>
        <v>0</v>
      </c>
      <c r="U824" s="51">
        <f t="shared" si="25"/>
        <v>0</v>
      </c>
    </row>
    <row r="825" spans="1:21" customFormat="1">
      <c r="A825" s="51">
        <f>SD!C824</f>
        <v>0</v>
      </c>
      <c r="B825" s="46">
        <f>SD!A824</f>
        <v>0</v>
      </c>
      <c r="C825" s="46">
        <f>SD!B824</f>
        <v>0</v>
      </c>
      <c r="D825" s="46">
        <f>SD!C824</f>
        <v>0</v>
      </c>
      <c r="E825" s="42">
        <f>SD!D824</f>
        <v>0</v>
      </c>
      <c r="F825" s="43">
        <f>SD!E824</f>
        <v>0</v>
      </c>
      <c r="G825" s="43">
        <f>SD!F824</f>
        <v>0</v>
      </c>
      <c r="H825" s="43">
        <f>SD!G824</f>
        <v>0</v>
      </c>
      <c r="I825" s="43">
        <f>SD!H824</f>
        <v>0</v>
      </c>
      <c r="J825" s="43">
        <f>SD!I824</f>
        <v>0</v>
      </c>
      <c r="K825" s="43">
        <f>SD!O824</f>
        <v>0</v>
      </c>
      <c r="L825" s="52"/>
      <c r="M825" s="56"/>
      <c r="N825" s="54">
        <f>SD!R824</f>
        <v>0</v>
      </c>
      <c r="O825" s="55">
        <f>SD!S824</f>
        <v>0</v>
      </c>
      <c r="P825" s="44">
        <f>SD!T824</f>
        <v>0</v>
      </c>
      <c r="Q825" s="55">
        <f>SD!V824</f>
        <v>0</v>
      </c>
      <c r="R825" s="55">
        <f>SD!W824</f>
        <v>0</v>
      </c>
      <c r="S825" s="55">
        <f>SD!AB824</f>
        <v>0</v>
      </c>
      <c r="T825" s="51">
        <f t="shared" si="24"/>
        <v>0</v>
      </c>
      <c r="U825" s="51">
        <f t="shared" si="25"/>
        <v>0</v>
      </c>
    </row>
    <row r="826" spans="1:21" customFormat="1">
      <c r="A826" s="51">
        <f>SD!C825</f>
        <v>0</v>
      </c>
      <c r="B826" s="46">
        <f>SD!A825</f>
        <v>0</v>
      </c>
      <c r="C826" s="46">
        <f>SD!B825</f>
        <v>0</v>
      </c>
      <c r="D826" s="46">
        <f>SD!C825</f>
        <v>0</v>
      </c>
      <c r="E826" s="42">
        <f>SD!D825</f>
        <v>0</v>
      </c>
      <c r="F826" s="43">
        <f>SD!E825</f>
        <v>0</v>
      </c>
      <c r="G826" s="43">
        <f>SD!F825</f>
        <v>0</v>
      </c>
      <c r="H826" s="43">
        <f>SD!G825</f>
        <v>0</v>
      </c>
      <c r="I826" s="43">
        <f>SD!H825</f>
        <v>0</v>
      </c>
      <c r="J826" s="43">
        <f>SD!I825</f>
        <v>0</v>
      </c>
      <c r="K826" s="43">
        <f>SD!O825</f>
        <v>0</v>
      </c>
      <c r="L826" s="52"/>
      <c r="M826" s="56"/>
      <c r="N826" s="54">
        <f>SD!R825</f>
        <v>0</v>
      </c>
      <c r="O826" s="55">
        <f>SD!S825</f>
        <v>0</v>
      </c>
      <c r="P826" s="44">
        <f>SD!T825</f>
        <v>0</v>
      </c>
      <c r="Q826" s="55">
        <f>SD!V825</f>
        <v>0</v>
      </c>
      <c r="R826" s="55">
        <f>SD!W825</f>
        <v>0</v>
      </c>
      <c r="S826" s="55">
        <f>SD!AB825</f>
        <v>0</v>
      </c>
      <c r="T826" s="51">
        <f t="shared" si="24"/>
        <v>0</v>
      </c>
      <c r="U826" s="51">
        <f t="shared" si="25"/>
        <v>0</v>
      </c>
    </row>
    <row r="827" spans="1:21" customFormat="1">
      <c r="A827" s="51">
        <f>SD!C826</f>
        <v>0</v>
      </c>
      <c r="B827" s="46">
        <f>SD!A826</f>
        <v>0</v>
      </c>
      <c r="C827" s="46">
        <f>SD!B826</f>
        <v>0</v>
      </c>
      <c r="D827" s="46">
        <f>SD!C826</f>
        <v>0</v>
      </c>
      <c r="E827" s="42">
        <f>SD!D826</f>
        <v>0</v>
      </c>
      <c r="F827" s="43">
        <f>SD!E826</f>
        <v>0</v>
      </c>
      <c r="G827" s="43">
        <f>SD!F826</f>
        <v>0</v>
      </c>
      <c r="H827" s="43">
        <f>SD!G826</f>
        <v>0</v>
      </c>
      <c r="I827" s="43">
        <f>SD!H826</f>
        <v>0</v>
      </c>
      <c r="J827" s="43">
        <f>SD!I826</f>
        <v>0</v>
      </c>
      <c r="K827" s="43">
        <f>SD!O826</f>
        <v>0</v>
      </c>
      <c r="L827" s="52"/>
      <c r="M827" s="56"/>
      <c r="N827" s="54">
        <f>SD!R826</f>
        <v>0</v>
      </c>
      <c r="O827" s="55">
        <f>SD!S826</f>
        <v>0</v>
      </c>
      <c r="P827" s="44">
        <f>SD!T826</f>
        <v>0</v>
      </c>
      <c r="Q827" s="55">
        <f>SD!V826</f>
        <v>0</v>
      </c>
      <c r="R827" s="55">
        <f>SD!W826</f>
        <v>0</v>
      </c>
      <c r="S827" s="55">
        <f>SD!AB826</f>
        <v>0</v>
      </c>
      <c r="T827" s="51">
        <f t="shared" si="24"/>
        <v>0</v>
      </c>
      <c r="U827" s="51">
        <f t="shared" si="25"/>
        <v>0</v>
      </c>
    </row>
    <row r="828" spans="1:21" customFormat="1">
      <c r="A828" s="51">
        <f>SD!C827</f>
        <v>0</v>
      </c>
      <c r="B828" s="46">
        <f>SD!A827</f>
        <v>0</v>
      </c>
      <c r="C828" s="46">
        <f>SD!B827</f>
        <v>0</v>
      </c>
      <c r="D828" s="46">
        <f>SD!C827</f>
        <v>0</v>
      </c>
      <c r="E828" s="42">
        <f>SD!D827</f>
        <v>0</v>
      </c>
      <c r="F828" s="43">
        <f>SD!E827</f>
        <v>0</v>
      </c>
      <c r="G828" s="43">
        <f>SD!F827</f>
        <v>0</v>
      </c>
      <c r="H828" s="43">
        <f>SD!G827</f>
        <v>0</v>
      </c>
      <c r="I828" s="43">
        <f>SD!H827</f>
        <v>0</v>
      </c>
      <c r="J828" s="43">
        <f>SD!I827</f>
        <v>0</v>
      </c>
      <c r="K828" s="43">
        <f>SD!O827</f>
        <v>0</v>
      </c>
      <c r="L828" s="52"/>
      <c r="M828" s="56"/>
      <c r="N828" s="54">
        <f>SD!R827</f>
        <v>0</v>
      </c>
      <c r="O828" s="55">
        <f>SD!S827</f>
        <v>0</v>
      </c>
      <c r="P828" s="44">
        <f>SD!T827</f>
        <v>0</v>
      </c>
      <c r="Q828" s="55">
        <f>SD!V827</f>
        <v>0</v>
      </c>
      <c r="R828" s="55">
        <f>SD!W827</f>
        <v>0</v>
      </c>
      <c r="S828" s="55">
        <f>SD!AB827</f>
        <v>0</v>
      </c>
      <c r="T828" s="51">
        <f t="shared" si="24"/>
        <v>0</v>
      </c>
      <c r="U828" s="51">
        <f t="shared" si="25"/>
        <v>0</v>
      </c>
    </row>
    <row r="829" spans="1:21" customFormat="1">
      <c r="A829" s="51">
        <f>SD!C828</f>
        <v>0</v>
      </c>
      <c r="B829" s="46">
        <f>SD!A828</f>
        <v>0</v>
      </c>
      <c r="C829" s="46">
        <f>SD!B828</f>
        <v>0</v>
      </c>
      <c r="D829" s="46">
        <f>SD!C828</f>
        <v>0</v>
      </c>
      <c r="E829" s="42">
        <f>SD!D828</f>
        <v>0</v>
      </c>
      <c r="F829" s="43">
        <f>SD!E828</f>
        <v>0</v>
      </c>
      <c r="G829" s="43">
        <f>SD!F828</f>
        <v>0</v>
      </c>
      <c r="H829" s="43">
        <f>SD!G828</f>
        <v>0</v>
      </c>
      <c r="I829" s="43">
        <f>SD!H828</f>
        <v>0</v>
      </c>
      <c r="J829" s="43">
        <f>SD!I828</f>
        <v>0</v>
      </c>
      <c r="K829" s="43">
        <f>SD!O828</f>
        <v>0</v>
      </c>
      <c r="L829" s="52"/>
      <c r="M829" s="56"/>
      <c r="N829" s="54">
        <f>SD!R828</f>
        <v>0</v>
      </c>
      <c r="O829" s="55">
        <f>SD!S828</f>
        <v>0</v>
      </c>
      <c r="P829" s="44">
        <f>SD!T828</f>
        <v>0</v>
      </c>
      <c r="Q829" s="55">
        <f>SD!V828</f>
        <v>0</v>
      </c>
      <c r="R829" s="55">
        <f>SD!W828</f>
        <v>0</v>
      </c>
      <c r="S829" s="55">
        <f>SD!AB828</f>
        <v>0</v>
      </c>
      <c r="T829" s="51">
        <f t="shared" si="24"/>
        <v>0</v>
      </c>
      <c r="U829" s="51">
        <f t="shared" si="25"/>
        <v>0</v>
      </c>
    </row>
    <row r="830" spans="1:21" customFormat="1">
      <c r="A830" s="51">
        <f>SD!C829</f>
        <v>0</v>
      </c>
      <c r="B830" s="46">
        <f>SD!A829</f>
        <v>0</v>
      </c>
      <c r="C830" s="46">
        <f>SD!B829</f>
        <v>0</v>
      </c>
      <c r="D830" s="46">
        <f>SD!C829</f>
        <v>0</v>
      </c>
      <c r="E830" s="42">
        <f>SD!D829</f>
        <v>0</v>
      </c>
      <c r="F830" s="43">
        <f>SD!E829</f>
        <v>0</v>
      </c>
      <c r="G830" s="43">
        <f>SD!F829</f>
        <v>0</v>
      </c>
      <c r="H830" s="43">
        <f>SD!G829</f>
        <v>0</v>
      </c>
      <c r="I830" s="43">
        <f>SD!H829</f>
        <v>0</v>
      </c>
      <c r="J830" s="43">
        <f>SD!I829</f>
        <v>0</v>
      </c>
      <c r="K830" s="43">
        <f>SD!O829</f>
        <v>0</v>
      </c>
      <c r="L830" s="52"/>
      <c r="M830" s="56"/>
      <c r="N830" s="54">
        <f>SD!R829</f>
        <v>0</v>
      </c>
      <c r="O830" s="55">
        <f>SD!S829</f>
        <v>0</v>
      </c>
      <c r="P830" s="44">
        <f>SD!T829</f>
        <v>0</v>
      </c>
      <c r="Q830" s="55">
        <f>SD!V829</f>
        <v>0</v>
      </c>
      <c r="R830" s="55">
        <f>SD!W829</f>
        <v>0</v>
      </c>
      <c r="S830" s="55">
        <f>SD!AB829</f>
        <v>0</v>
      </c>
      <c r="T830" s="51">
        <f t="shared" si="24"/>
        <v>0</v>
      </c>
      <c r="U830" s="51">
        <f t="shared" si="25"/>
        <v>0</v>
      </c>
    </row>
    <row r="831" spans="1:21" customFormat="1">
      <c r="A831" s="51">
        <f>SD!C830</f>
        <v>0</v>
      </c>
      <c r="B831" s="46">
        <f>SD!A830</f>
        <v>0</v>
      </c>
      <c r="C831" s="46">
        <f>SD!B830</f>
        <v>0</v>
      </c>
      <c r="D831" s="46">
        <f>SD!C830</f>
        <v>0</v>
      </c>
      <c r="E831" s="42">
        <f>SD!D830</f>
        <v>0</v>
      </c>
      <c r="F831" s="43">
        <f>SD!E830</f>
        <v>0</v>
      </c>
      <c r="G831" s="43">
        <f>SD!F830</f>
        <v>0</v>
      </c>
      <c r="H831" s="43">
        <f>SD!G830</f>
        <v>0</v>
      </c>
      <c r="I831" s="43">
        <f>SD!H830</f>
        <v>0</v>
      </c>
      <c r="J831" s="43">
        <f>SD!I830</f>
        <v>0</v>
      </c>
      <c r="K831" s="43">
        <f>SD!O830</f>
        <v>0</v>
      </c>
      <c r="L831" s="52"/>
      <c r="M831" s="56"/>
      <c r="N831" s="54">
        <f>SD!R830</f>
        <v>0</v>
      </c>
      <c r="O831" s="55">
        <f>SD!S830</f>
        <v>0</v>
      </c>
      <c r="P831" s="44">
        <f>SD!T830</f>
        <v>0</v>
      </c>
      <c r="Q831" s="55">
        <f>SD!V830</f>
        <v>0</v>
      </c>
      <c r="R831" s="55">
        <f>SD!W830</f>
        <v>0</v>
      </c>
      <c r="S831" s="55">
        <f>SD!AB830</f>
        <v>0</v>
      </c>
      <c r="T831" s="51">
        <f t="shared" si="24"/>
        <v>0</v>
      </c>
      <c r="U831" s="51">
        <f t="shared" si="25"/>
        <v>0</v>
      </c>
    </row>
    <row r="832" spans="1:21" customFormat="1">
      <c r="A832" s="51">
        <f>SD!C831</f>
        <v>0</v>
      </c>
      <c r="B832" s="46">
        <f>SD!A831</f>
        <v>0</v>
      </c>
      <c r="C832" s="46">
        <f>SD!B831</f>
        <v>0</v>
      </c>
      <c r="D832" s="46">
        <f>SD!C831</f>
        <v>0</v>
      </c>
      <c r="E832" s="42">
        <f>SD!D831</f>
        <v>0</v>
      </c>
      <c r="F832" s="43">
        <f>SD!E831</f>
        <v>0</v>
      </c>
      <c r="G832" s="43">
        <f>SD!F831</f>
        <v>0</v>
      </c>
      <c r="H832" s="43">
        <f>SD!G831</f>
        <v>0</v>
      </c>
      <c r="I832" s="43">
        <f>SD!H831</f>
        <v>0</v>
      </c>
      <c r="J832" s="43">
        <f>SD!I831</f>
        <v>0</v>
      </c>
      <c r="K832" s="43">
        <f>SD!O831</f>
        <v>0</v>
      </c>
      <c r="L832" s="52"/>
      <c r="M832" s="56"/>
      <c r="N832" s="54">
        <f>SD!R831</f>
        <v>0</v>
      </c>
      <c r="O832" s="55">
        <f>SD!S831</f>
        <v>0</v>
      </c>
      <c r="P832" s="44">
        <f>SD!T831</f>
        <v>0</v>
      </c>
      <c r="Q832" s="55">
        <f>SD!V831</f>
        <v>0</v>
      </c>
      <c r="R832" s="55">
        <f>SD!W831</f>
        <v>0</v>
      </c>
      <c r="S832" s="55">
        <f>SD!AB831</f>
        <v>0</v>
      </c>
      <c r="T832" s="51">
        <f t="shared" si="24"/>
        <v>0</v>
      </c>
      <c r="U832" s="51">
        <f t="shared" si="25"/>
        <v>0</v>
      </c>
    </row>
    <row r="833" spans="1:21" customFormat="1">
      <c r="A833" s="51">
        <f>SD!C832</f>
        <v>0</v>
      </c>
      <c r="B833" s="46">
        <f>SD!A832</f>
        <v>0</v>
      </c>
      <c r="C833" s="46">
        <f>SD!B832</f>
        <v>0</v>
      </c>
      <c r="D833" s="46">
        <f>SD!C832</f>
        <v>0</v>
      </c>
      <c r="E833" s="42">
        <f>SD!D832</f>
        <v>0</v>
      </c>
      <c r="F833" s="43">
        <f>SD!E832</f>
        <v>0</v>
      </c>
      <c r="G833" s="43">
        <f>SD!F832</f>
        <v>0</v>
      </c>
      <c r="H833" s="43">
        <f>SD!G832</f>
        <v>0</v>
      </c>
      <c r="I833" s="43">
        <f>SD!H832</f>
        <v>0</v>
      </c>
      <c r="J833" s="43">
        <f>SD!I832</f>
        <v>0</v>
      </c>
      <c r="K833" s="43">
        <f>SD!O832</f>
        <v>0</v>
      </c>
      <c r="L833" s="52"/>
      <c r="M833" s="56"/>
      <c r="N833" s="54">
        <f>SD!R832</f>
        <v>0</v>
      </c>
      <c r="O833" s="55">
        <f>SD!S832</f>
        <v>0</v>
      </c>
      <c r="P833" s="44">
        <f>SD!T832</f>
        <v>0</v>
      </c>
      <c r="Q833" s="55">
        <f>SD!V832</f>
        <v>0</v>
      </c>
      <c r="R833" s="55">
        <f>SD!W832</f>
        <v>0</v>
      </c>
      <c r="S833" s="55">
        <f>SD!AB832</f>
        <v>0</v>
      </c>
      <c r="T833" s="51">
        <f t="shared" si="24"/>
        <v>0</v>
      </c>
      <c r="U833" s="51">
        <f t="shared" si="25"/>
        <v>0</v>
      </c>
    </row>
    <row r="834" spans="1:21" customFormat="1">
      <c r="A834" s="51">
        <f>SD!C833</f>
        <v>0</v>
      </c>
      <c r="B834" s="46">
        <f>SD!A833</f>
        <v>0</v>
      </c>
      <c r="C834" s="46">
        <f>SD!B833</f>
        <v>0</v>
      </c>
      <c r="D834" s="46">
        <f>SD!C833</f>
        <v>0</v>
      </c>
      <c r="E834" s="42">
        <f>SD!D833</f>
        <v>0</v>
      </c>
      <c r="F834" s="43">
        <f>SD!E833</f>
        <v>0</v>
      </c>
      <c r="G834" s="43">
        <f>SD!F833</f>
        <v>0</v>
      </c>
      <c r="H834" s="43">
        <f>SD!G833</f>
        <v>0</v>
      </c>
      <c r="I834" s="43">
        <f>SD!H833</f>
        <v>0</v>
      </c>
      <c r="J834" s="43">
        <f>SD!I833</f>
        <v>0</v>
      </c>
      <c r="K834" s="43">
        <f>SD!O833</f>
        <v>0</v>
      </c>
      <c r="L834" s="52"/>
      <c r="M834" s="56"/>
      <c r="N834" s="54">
        <f>SD!R833</f>
        <v>0</v>
      </c>
      <c r="O834" s="55">
        <f>SD!S833</f>
        <v>0</v>
      </c>
      <c r="P834" s="44">
        <f>SD!T833</f>
        <v>0</v>
      </c>
      <c r="Q834" s="55">
        <f>SD!V833</f>
        <v>0</v>
      </c>
      <c r="R834" s="55">
        <f>SD!W833</f>
        <v>0</v>
      </c>
      <c r="S834" s="55">
        <f>SD!AB833</f>
        <v>0</v>
      </c>
      <c r="T834" s="51">
        <f t="shared" si="24"/>
        <v>0</v>
      </c>
      <c r="U834" s="51">
        <f t="shared" si="25"/>
        <v>0</v>
      </c>
    </row>
    <row r="835" spans="1:21" customFormat="1">
      <c r="A835" s="51">
        <f>SD!C834</f>
        <v>0</v>
      </c>
      <c r="B835" s="46">
        <f>SD!A834</f>
        <v>0</v>
      </c>
      <c r="C835" s="46">
        <f>SD!B834</f>
        <v>0</v>
      </c>
      <c r="D835" s="46">
        <f>SD!C834</f>
        <v>0</v>
      </c>
      <c r="E835" s="42">
        <f>SD!D834</f>
        <v>0</v>
      </c>
      <c r="F835" s="43">
        <f>SD!E834</f>
        <v>0</v>
      </c>
      <c r="G835" s="43">
        <f>SD!F834</f>
        <v>0</v>
      </c>
      <c r="H835" s="43">
        <f>SD!G834</f>
        <v>0</v>
      </c>
      <c r="I835" s="43">
        <f>SD!H834</f>
        <v>0</v>
      </c>
      <c r="J835" s="43">
        <f>SD!I834</f>
        <v>0</v>
      </c>
      <c r="K835" s="43">
        <f>SD!O834</f>
        <v>0</v>
      </c>
      <c r="L835" s="52"/>
      <c r="M835" s="56"/>
      <c r="N835" s="54">
        <f>SD!R834</f>
        <v>0</v>
      </c>
      <c r="O835" s="55">
        <f>SD!S834</f>
        <v>0</v>
      </c>
      <c r="P835" s="44">
        <f>SD!T834</f>
        <v>0</v>
      </c>
      <c r="Q835" s="55">
        <f>SD!V834</f>
        <v>0</v>
      </c>
      <c r="R835" s="55">
        <f>SD!W834</f>
        <v>0</v>
      </c>
      <c r="S835" s="55">
        <f>SD!AB834</f>
        <v>0</v>
      </c>
      <c r="T835" s="51">
        <f t="shared" si="24"/>
        <v>0</v>
      </c>
      <c r="U835" s="51">
        <f t="shared" si="25"/>
        <v>0</v>
      </c>
    </row>
    <row r="836" spans="1:21" customFormat="1">
      <c r="A836" s="51">
        <f>SD!C835</f>
        <v>0</v>
      </c>
      <c r="B836" s="46">
        <f>SD!A835</f>
        <v>0</v>
      </c>
      <c r="C836" s="46">
        <f>SD!B835</f>
        <v>0</v>
      </c>
      <c r="D836" s="46">
        <f>SD!C835</f>
        <v>0</v>
      </c>
      <c r="E836" s="42">
        <f>SD!D835</f>
        <v>0</v>
      </c>
      <c r="F836" s="43">
        <f>SD!E835</f>
        <v>0</v>
      </c>
      <c r="G836" s="43">
        <f>SD!F835</f>
        <v>0</v>
      </c>
      <c r="H836" s="43">
        <f>SD!G835</f>
        <v>0</v>
      </c>
      <c r="I836" s="43">
        <f>SD!H835</f>
        <v>0</v>
      </c>
      <c r="J836" s="43">
        <f>SD!I835</f>
        <v>0</v>
      </c>
      <c r="K836" s="43">
        <f>SD!O835</f>
        <v>0</v>
      </c>
      <c r="L836" s="52"/>
      <c r="M836" s="56"/>
      <c r="N836" s="54">
        <f>SD!R835</f>
        <v>0</v>
      </c>
      <c r="O836" s="55">
        <f>SD!S835</f>
        <v>0</v>
      </c>
      <c r="P836" s="44">
        <f>SD!T835</f>
        <v>0</v>
      </c>
      <c r="Q836" s="55">
        <f>SD!V835</f>
        <v>0</v>
      </c>
      <c r="R836" s="55">
        <f>SD!W835</f>
        <v>0</v>
      </c>
      <c r="S836" s="55">
        <f>SD!AB835</f>
        <v>0</v>
      </c>
      <c r="T836" s="51">
        <f t="shared" ref="T836:T899" si="26">B836</f>
        <v>0</v>
      </c>
      <c r="U836" s="51">
        <f t="shared" ref="U836:U899" si="27">C836</f>
        <v>0</v>
      </c>
    </row>
    <row r="837" spans="1:21" customFormat="1">
      <c r="A837" s="51">
        <f>SD!C836</f>
        <v>0</v>
      </c>
      <c r="B837" s="46">
        <f>SD!A836</f>
        <v>0</v>
      </c>
      <c r="C837" s="46">
        <f>SD!B836</f>
        <v>0</v>
      </c>
      <c r="D837" s="46">
        <f>SD!C836</f>
        <v>0</v>
      </c>
      <c r="E837" s="42">
        <f>SD!D836</f>
        <v>0</v>
      </c>
      <c r="F837" s="43">
        <f>SD!E836</f>
        <v>0</v>
      </c>
      <c r="G837" s="43">
        <f>SD!F836</f>
        <v>0</v>
      </c>
      <c r="H837" s="43">
        <f>SD!G836</f>
        <v>0</v>
      </c>
      <c r="I837" s="43">
        <f>SD!H836</f>
        <v>0</v>
      </c>
      <c r="J837" s="43">
        <f>SD!I836</f>
        <v>0</v>
      </c>
      <c r="K837" s="43">
        <f>SD!O836</f>
        <v>0</v>
      </c>
      <c r="L837" s="52"/>
      <c r="M837" s="56"/>
      <c r="N837" s="54">
        <f>SD!R836</f>
        <v>0</v>
      </c>
      <c r="O837" s="55">
        <f>SD!S836</f>
        <v>0</v>
      </c>
      <c r="P837" s="44">
        <f>SD!T836</f>
        <v>0</v>
      </c>
      <c r="Q837" s="55">
        <f>SD!V836</f>
        <v>0</v>
      </c>
      <c r="R837" s="55">
        <f>SD!W836</f>
        <v>0</v>
      </c>
      <c r="S837" s="55">
        <f>SD!AB836</f>
        <v>0</v>
      </c>
      <c r="T837" s="51">
        <f t="shared" si="26"/>
        <v>0</v>
      </c>
      <c r="U837" s="51">
        <f t="shared" si="27"/>
        <v>0</v>
      </c>
    </row>
    <row r="838" spans="1:21" customFormat="1">
      <c r="A838" s="51">
        <f>SD!C837</f>
        <v>0</v>
      </c>
      <c r="B838" s="46">
        <f>SD!A837</f>
        <v>0</v>
      </c>
      <c r="C838" s="46">
        <f>SD!B837</f>
        <v>0</v>
      </c>
      <c r="D838" s="46">
        <f>SD!C837</f>
        <v>0</v>
      </c>
      <c r="E838" s="42">
        <f>SD!D837</f>
        <v>0</v>
      </c>
      <c r="F838" s="43">
        <f>SD!E837</f>
        <v>0</v>
      </c>
      <c r="G838" s="43">
        <f>SD!F837</f>
        <v>0</v>
      </c>
      <c r="H838" s="43">
        <f>SD!G837</f>
        <v>0</v>
      </c>
      <c r="I838" s="43">
        <f>SD!H837</f>
        <v>0</v>
      </c>
      <c r="J838" s="43">
        <f>SD!I837</f>
        <v>0</v>
      </c>
      <c r="K838" s="43">
        <f>SD!O837</f>
        <v>0</v>
      </c>
      <c r="L838" s="52"/>
      <c r="M838" s="56"/>
      <c r="N838" s="54">
        <f>SD!R837</f>
        <v>0</v>
      </c>
      <c r="O838" s="55">
        <f>SD!S837</f>
        <v>0</v>
      </c>
      <c r="P838" s="44">
        <f>SD!T837</f>
        <v>0</v>
      </c>
      <c r="Q838" s="55">
        <f>SD!V837</f>
        <v>0</v>
      </c>
      <c r="R838" s="55">
        <f>SD!W837</f>
        <v>0</v>
      </c>
      <c r="S838" s="55">
        <f>SD!AB837</f>
        <v>0</v>
      </c>
      <c r="T838" s="51">
        <f t="shared" si="26"/>
        <v>0</v>
      </c>
      <c r="U838" s="51">
        <f t="shared" si="27"/>
        <v>0</v>
      </c>
    </row>
    <row r="839" spans="1:21" customFormat="1">
      <c r="A839" s="51">
        <f>SD!C838</f>
        <v>0</v>
      </c>
      <c r="B839" s="46">
        <f>SD!A838</f>
        <v>0</v>
      </c>
      <c r="C839" s="46">
        <f>SD!B838</f>
        <v>0</v>
      </c>
      <c r="D839" s="46">
        <f>SD!C838</f>
        <v>0</v>
      </c>
      <c r="E839" s="42">
        <f>SD!D838</f>
        <v>0</v>
      </c>
      <c r="F839" s="43">
        <f>SD!E838</f>
        <v>0</v>
      </c>
      <c r="G839" s="43">
        <f>SD!F838</f>
        <v>0</v>
      </c>
      <c r="H839" s="43">
        <f>SD!G838</f>
        <v>0</v>
      </c>
      <c r="I839" s="43">
        <f>SD!H838</f>
        <v>0</v>
      </c>
      <c r="J839" s="43">
        <f>SD!I838</f>
        <v>0</v>
      </c>
      <c r="K839" s="43">
        <f>SD!O838</f>
        <v>0</v>
      </c>
      <c r="L839" s="52"/>
      <c r="M839" s="56"/>
      <c r="N839" s="54">
        <f>SD!R838</f>
        <v>0</v>
      </c>
      <c r="O839" s="55">
        <f>SD!S838</f>
        <v>0</v>
      </c>
      <c r="P839" s="44">
        <f>SD!T838</f>
        <v>0</v>
      </c>
      <c r="Q839" s="55">
        <f>SD!V838</f>
        <v>0</v>
      </c>
      <c r="R839" s="55">
        <f>SD!W838</f>
        <v>0</v>
      </c>
      <c r="S839" s="55">
        <f>SD!AB838</f>
        <v>0</v>
      </c>
      <c r="T839" s="51">
        <f t="shared" si="26"/>
        <v>0</v>
      </c>
      <c r="U839" s="51">
        <f t="shared" si="27"/>
        <v>0</v>
      </c>
    </row>
    <row r="840" spans="1:21" customFormat="1">
      <c r="A840" s="51">
        <f>SD!C839</f>
        <v>0</v>
      </c>
      <c r="B840" s="46">
        <f>SD!A839</f>
        <v>0</v>
      </c>
      <c r="C840" s="46">
        <f>SD!B839</f>
        <v>0</v>
      </c>
      <c r="D840" s="46">
        <f>SD!C839</f>
        <v>0</v>
      </c>
      <c r="E840" s="42">
        <f>SD!D839</f>
        <v>0</v>
      </c>
      <c r="F840" s="43">
        <f>SD!E839</f>
        <v>0</v>
      </c>
      <c r="G840" s="43">
        <f>SD!F839</f>
        <v>0</v>
      </c>
      <c r="H840" s="43">
        <f>SD!G839</f>
        <v>0</v>
      </c>
      <c r="I840" s="43">
        <f>SD!H839</f>
        <v>0</v>
      </c>
      <c r="J840" s="43">
        <f>SD!I839</f>
        <v>0</v>
      </c>
      <c r="K840" s="43">
        <f>SD!O839</f>
        <v>0</v>
      </c>
      <c r="L840" s="52"/>
      <c r="M840" s="56"/>
      <c r="N840" s="54">
        <f>SD!R839</f>
        <v>0</v>
      </c>
      <c r="O840" s="55">
        <f>SD!S839</f>
        <v>0</v>
      </c>
      <c r="P840" s="44">
        <f>SD!T839</f>
        <v>0</v>
      </c>
      <c r="Q840" s="55">
        <f>SD!V839</f>
        <v>0</v>
      </c>
      <c r="R840" s="55">
        <f>SD!W839</f>
        <v>0</v>
      </c>
      <c r="S840" s="55">
        <f>SD!AB839</f>
        <v>0</v>
      </c>
      <c r="T840" s="51">
        <f t="shared" si="26"/>
        <v>0</v>
      </c>
      <c r="U840" s="51">
        <f t="shared" si="27"/>
        <v>0</v>
      </c>
    </row>
    <row r="841" spans="1:21" customFormat="1">
      <c r="A841" s="51">
        <f>SD!C840</f>
        <v>0</v>
      </c>
      <c r="B841" s="46">
        <f>SD!A840</f>
        <v>0</v>
      </c>
      <c r="C841" s="46">
        <f>SD!B840</f>
        <v>0</v>
      </c>
      <c r="D841" s="46">
        <f>SD!C840</f>
        <v>0</v>
      </c>
      <c r="E841" s="42">
        <f>SD!D840</f>
        <v>0</v>
      </c>
      <c r="F841" s="43">
        <f>SD!E840</f>
        <v>0</v>
      </c>
      <c r="G841" s="43">
        <f>SD!F840</f>
        <v>0</v>
      </c>
      <c r="H841" s="43">
        <f>SD!G840</f>
        <v>0</v>
      </c>
      <c r="I841" s="43">
        <f>SD!H840</f>
        <v>0</v>
      </c>
      <c r="J841" s="43">
        <f>SD!I840</f>
        <v>0</v>
      </c>
      <c r="K841" s="43">
        <f>SD!O840</f>
        <v>0</v>
      </c>
      <c r="L841" s="52"/>
      <c r="M841" s="56"/>
      <c r="N841" s="54">
        <f>SD!R840</f>
        <v>0</v>
      </c>
      <c r="O841" s="55">
        <f>SD!S840</f>
        <v>0</v>
      </c>
      <c r="P841" s="44">
        <f>SD!T840</f>
        <v>0</v>
      </c>
      <c r="Q841" s="55">
        <f>SD!V840</f>
        <v>0</v>
      </c>
      <c r="R841" s="55">
        <f>SD!W840</f>
        <v>0</v>
      </c>
      <c r="S841" s="55">
        <f>SD!AB840</f>
        <v>0</v>
      </c>
      <c r="T841" s="51">
        <f t="shared" si="26"/>
        <v>0</v>
      </c>
      <c r="U841" s="51">
        <f t="shared" si="27"/>
        <v>0</v>
      </c>
    </row>
    <row r="842" spans="1:21" customFormat="1">
      <c r="A842" s="51">
        <f>SD!C841</f>
        <v>0</v>
      </c>
      <c r="B842" s="46">
        <f>SD!A841</f>
        <v>0</v>
      </c>
      <c r="C842" s="46">
        <f>SD!B841</f>
        <v>0</v>
      </c>
      <c r="D842" s="46">
        <f>SD!C841</f>
        <v>0</v>
      </c>
      <c r="E842" s="42">
        <f>SD!D841</f>
        <v>0</v>
      </c>
      <c r="F842" s="43">
        <f>SD!E841</f>
        <v>0</v>
      </c>
      <c r="G842" s="43">
        <f>SD!F841</f>
        <v>0</v>
      </c>
      <c r="H842" s="43">
        <f>SD!G841</f>
        <v>0</v>
      </c>
      <c r="I842" s="43">
        <f>SD!H841</f>
        <v>0</v>
      </c>
      <c r="J842" s="43">
        <f>SD!I841</f>
        <v>0</v>
      </c>
      <c r="K842" s="43">
        <f>SD!O841</f>
        <v>0</v>
      </c>
      <c r="L842" s="52"/>
      <c r="M842" s="56"/>
      <c r="N842" s="54">
        <f>SD!R841</f>
        <v>0</v>
      </c>
      <c r="O842" s="55">
        <f>SD!S841</f>
        <v>0</v>
      </c>
      <c r="P842" s="44">
        <f>SD!T841</f>
        <v>0</v>
      </c>
      <c r="Q842" s="55">
        <f>SD!V841</f>
        <v>0</v>
      </c>
      <c r="R842" s="55">
        <f>SD!W841</f>
        <v>0</v>
      </c>
      <c r="S842" s="55">
        <f>SD!AB841</f>
        <v>0</v>
      </c>
      <c r="T842" s="51">
        <f t="shared" si="26"/>
        <v>0</v>
      </c>
      <c r="U842" s="51">
        <f t="shared" si="27"/>
        <v>0</v>
      </c>
    </row>
    <row r="843" spans="1:21" customFormat="1">
      <c r="A843" s="51">
        <f>SD!C842</f>
        <v>0</v>
      </c>
      <c r="B843" s="46">
        <f>SD!A842</f>
        <v>0</v>
      </c>
      <c r="C843" s="46">
        <f>SD!B842</f>
        <v>0</v>
      </c>
      <c r="D843" s="46">
        <f>SD!C842</f>
        <v>0</v>
      </c>
      <c r="E843" s="42">
        <f>SD!D842</f>
        <v>0</v>
      </c>
      <c r="F843" s="43">
        <f>SD!E842</f>
        <v>0</v>
      </c>
      <c r="G843" s="43">
        <f>SD!F842</f>
        <v>0</v>
      </c>
      <c r="H843" s="43">
        <f>SD!G842</f>
        <v>0</v>
      </c>
      <c r="I843" s="43">
        <f>SD!H842</f>
        <v>0</v>
      </c>
      <c r="J843" s="43">
        <f>SD!I842</f>
        <v>0</v>
      </c>
      <c r="K843" s="43">
        <f>SD!O842</f>
        <v>0</v>
      </c>
      <c r="L843" s="52"/>
      <c r="M843" s="56"/>
      <c r="N843" s="54">
        <f>SD!R842</f>
        <v>0</v>
      </c>
      <c r="O843" s="55">
        <f>SD!S842</f>
        <v>0</v>
      </c>
      <c r="P843" s="44">
        <f>SD!T842</f>
        <v>0</v>
      </c>
      <c r="Q843" s="55">
        <f>SD!V842</f>
        <v>0</v>
      </c>
      <c r="R843" s="55">
        <f>SD!W842</f>
        <v>0</v>
      </c>
      <c r="S843" s="55">
        <f>SD!AB842</f>
        <v>0</v>
      </c>
      <c r="T843" s="51">
        <f t="shared" si="26"/>
        <v>0</v>
      </c>
      <c r="U843" s="51">
        <f t="shared" si="27"/>
        <v>0</v>
      </c>
    </row>
    <row r="844" spans="1:21" customFormat="1">
      <c r="A844" s="51">
        <f>SD!C843</f>
        <v>0</v>
      </c>
      <c r="B844" s="46">
        <f>SD!A843</f>
        <v>0</v>
      </c>
      <c r="C844" s="46">
        <f>SD!B843</f>
        <v>0</v>
      </c>
      <c r="D844" s="46">
        <f>SD!C843</f>
        <v>0</v>
      </c>
      <c r="E844" s="42">
        <f>SD!D843</f>
        <v>0</v>
      </c>
      <c r="F844" s="43">
        <f>SD!E843</f>
        <v>0</v>
      </c>
      <c r="G844" s="43">
        <f>SD!F843</f>
        <v>0</v>
      </c>
      <c r="H844" s="43">
        <f>SD!G843</f>
        <v>0</v>
      </c>
      <c r="I844" s="43">
        <f>SD!H843</f>
        <v>0</v>
      </c>
      <c r="J844" s="43">
        <f>SD!I843</f>
        <v>0</v>
      </c>
      <c r="K844" s="43">
        <f>SD!O843</f>
        <v>0</v>
      </c>
      <c r="L844" s="52"/>
      <c r="M844" s="56"/>
      <c r="N844" s="54">
        <f>SD!R843</f>
        <v>0</v>
      </c>
      <c r="O844" s="55">
        <f>SD!S843</f>
        <v>0</v>
      </c>
      <c r="P844" s="44">
        <f>SD!T843</f>
        <v>0</v>
      </c>
      <c r="Q844" s="55">
        <f>SD!V843</f>
        <v>0</v>
      </c>
      <c r="R844" s="55">
        <f>SD!W843</f>
        <v>0</v>
      </c>
      <c r="S844" s="55">
        <f>SD!AB843</f>
        <v>0</v>
      </c>
      <c r="T844" s="51">
        <f t="shared" si="26"/>
        <v>0</v>
      </c>
      <c r="U844" s="51">
        <f t="shared" si="27"/>
        <v>0</v>
      </c>
    </row>
    <row r="845" spans="1:21" customFormat="1">
      <c r="A845" s="51">
        <f>SD!C844</f>
        <v>0</v>
      </c>
      <c r="B845" s="46">
        <f>SD!A844</f>
        <v>0</v>
      </c>
      <c r="C845" s="46">
        <f>SD!B844</f>
        <v>0</v>
      </c>
      <c r="D845" s="46">
        <f>SD!C844</f>
        <v>0</v>
      </c>
      <c r="E845" s="42">
        <f>SD!D844</f>
        <v>0</v>
      </c>
      <c r="F845" s="43">
        <f>SD!E844</f>
        <v>0</v>
      </c>
      <c r="G845" s="43">
        <f>SD!F844</f>
        <v>0</v>
      </c>
      <c r="H845" s="43">
        <f>SD!G844</f>
        <v>0</v>
      </c>
      <c r="I845" s="43">
        <f>SD!H844</f>
        <v>0</v>
      </c>
      <c r="J845" s="43">
        <f>SD!I844</f>
        <v>0</v>
      </c>
      <c r="K845" s="43">
        <f>SD!O844</f>
        <v>0</v>
      </c>
      <c r="L845" s="52"/>
      <c r="M845" s="56"/>
      <c r="N845" s="54">
        <f>SD!R844</f>
        <v>0</v>
      </c>
      <c r="O845" s="55">
        <f>SD!S844</f>
        <v>0</v>
      </c>
      <c r="P845" s="44">
        <f>SD!T844</f>
        <v>0</v>
      </c>
      <c r="Q845" s="55">
        <f>SD!V844</f>
        <v>0</v>
      </c>
      <c r="R845" s="55">
        <f>SD!W844</f>
        <v>0</v>
      </c>
      <c r="S845" s="55">
        <f>SD!AB844</f>
        <v>0</v>
      </c>
      <c r="T845" s="51">
        <f t="shared" si="26"/>
        <v>0</v>
      </c>
      <c r="U845" s="51">
        <f t="shared" si="27"/>
        <v>0</v>
      </c>
    </row>
    <row r="846" spans="1:21" customFormat="1">
      <c r="A846" s="51">
        <f>SD!C845</f>
        <v>0</v>
      </c>
      <c r="B846" s="46">
        <f>SD!A845</f>
        <v>0</v>
      </c>
      <c r="C846" s="46">
        <f>SD!B845</f>
        <v>0</v>
      </c>
      <c r="D846" s="46">
        <f>SD!C845</f>
        <v>0</v>
      </c>
      <c r="E846" s="42">
        <f>SD!D845</f>
        <v>0</v>
      </c>
      <c r="F846" s="43">
        <f>SD!E845</f>
        <v>0</v>
      </c>
      <c r="G846" s="43">
        <f>SD!F845</f>
        <v>0</v>
      </c>
      <c r="H846" s="43">
        <f>SD!G845</f>
        <v>0</v>
      </c>
      <c r="I846" s="43">
        <f>SD!H845</f>
        <v>0</v>
      </c>
      <c r="J846" s="43">
        <f>SD!I845</f>
        <v>0</v>
      </c>
      <c r="K846" s="43">
        <f>SD!O845</f>
        <v>0</v>
      </c>
      <c r="L846" s="52"/>
      <c r="M846" s="56"/>
      <c r="N846" s="54">
        <f>SD!R845</f>
        <v>0</v>
      </c>
      <c r="O846" s="55">
        <f>SD!S845</f>
        <v>0</v>
      </c>
      <c r="P846" s="44">
        <f>SD!T845</f>
        <v>0</v>
      </c>
      <c r="Q846" s="55">
        <f>SD!V845</f>
        <v>0</v>
      </c>
      <c r="R846" s="55">
        <f>SD!W845</f>
        <v>0</v>
      </c>
      <c r="S846" s="55">
        <f>SD!AB845</f>
        <v>0</v>
      </c>
      <c r="T846" s="51">
        <f t="shared" si="26"/>
        <v>0</v>
      </c>
      <c r="U846" s="51">
        <f t="shared" si="27"/>
        <v>0</v>
      </c>
    </row>
    <row r="847" spans="1:21" customFormat="1">
      <c r="A847" s="51">
        <f>SD!C846</f>
        <v>0</v>
      </c>
      <c r="B847" s="46">
        <f>SD!A846</f>
        <v>0</v>
      </c>
      <c r="C847" s="46">
        <f>SD!B846</f>
        <v>0</v>
      </c>
      <c r="D847" s="46">
        <f>SD!C846</f>
        <v>0</v>
      </c>
      <c r="E847" s="42">
        <f>SD!D846</f>
        <v>0</v>
      </c>
      <c r="F847" s="43">
        <f>SD!E846</f>
        <v>0</v>
      </c>
      <c r="G847" s="43">
        <f>SD!F846</f>
        <v>0</v>
      </c>
      <c r="H847" s="43">
        <f>SD!G846</f>
        <v>0</v>
      </c>
      <c r="I847" s="43">
        <f>SD!H846</f>
        <v>0</v>
      </c>
      <c r="J847" s="43">
        <f>SD!I846</f>
        <v>0</v>
      </c>
      <c r="K847" s="43">
        <f>SD!O846</f>
        <v>0</v>
      </c>
      <c r="L847" s="52"/>
      <c r="M847" s="56"/>
      <c r="N847" s="54">
        <f>SD!R846</f>
        <v>0</v>
      </c>
      <c r="O847" s="55">
        <f>SD!S846</f>
        <v>0</v>
      </c>
      <c r="P847" s="44">
        <f>SD!T846</f>
        <v>0</v>
      </c>
      <c r="Q847" s="55">
        <f>SD!V846</f>
        <v>0</v>
      </c>
      <c r="R847" s="55">
        <f>SD!W846</f>
        <v>0</v>
      </c>
      <c r="S847" s="55">
        <f>SD!AB846</f>
        <v>0</v>
      </c>
      <c r="T847" s="51">
        <f t="shared" si="26"/>
        <v>0</v>
      </c>
      <c r="U847" s="51">
        <f t="shared" si="27"/>
        <v>0</v>
      </c>
    </row>
    <row r="848" spans="1:21" customFormat="1">
      <c r="A848" s="51">
        <f>SD!C847</f>
        <v>0</v>
      </c>
      <c r="B848" s="46">
        <f>SD!A847</f>
        <v>0</v>
      </c>
      <c r="C848" s="46">
        <f>SD!B847</f>
        <v>0</v>
      </c>
      <c r="D848" s="46">
        <f>SD!C847</f>
        <v>0</v>
      </c>
      <c r="E848" s="42">
        <f>SD!D847</f>
        <v>0</v>
      </c>
      <c r="F848" s="43">
        <f>SD!E847</f>
        <v>0</v>
      </c>
      <c r="G848" s="43">
        <f>SD!F847</f>
        <v>0</v>
      </c>
      <c r="H848" s="43">
        <f>SD!G847</f>
        <v>0</v>
      </c>
      <c r="I848" s="43">
        <f>SD!H847</f>
        <v>0</v>
      </c>
      <c r="J848" s="43">
        <f>SD!I847</f>
        <v>0</v>
      </c>
      <c r="K848" s="43">
        <f>SD!O847</f>
        <v>0</v>
      </c>
      <c r="L848" s="52"/>
      <c r="M848" s="56"/>
      <c r="N848" s="54">
        <f>SD!R847</f>
        <v>0</v>
      </c>
      <c r="O848" s="55">
        <f>SD!S847</f>
        <v>0</v>
      </c>
      <c r="P848" s="44">
        <f>SD!T847</f>
        <v>0</v>
      </c>
      <c r="Q848" s="55">
        <f>SD!V847</f>
        <v>0</v>
      </c>
      <c r="R848" s="55">
        <f>SD!W847</f>
        <v>0</v>
      </c>
      <c r="S848" s="55">
        <f>SD!AB847</f>
        <v>0</v>
      </c>
      <c r="T848" s="51">
        <f t="shared" si="26"/>
        <v>0</v>
      </c>
      <c r="U848" s="51">
        <f t="shared" si="27"/>
        <v>0</v>
      </c>
    </row>
    <row r="849" spans="1:21" customFormat="1">
      <c r="A849" s="51">
        <f>SD!C848</f>
        <v>0</v>
      </c>
      <c r="B849" s="46">
        <f>SD!A848</f>
        <v>0</v>
      </c>
      <c r="C849" s="46">
        <f>SD!B848</f>
        <v>0</v>
      </c>
      <c r="D849" s="46">
        <f>SD!C848</f>
        <v>0</v>
      </c>
      <c r="E849" s="42">
        <f>SD!D848</f>
        <v>0</v>
      </c>
      <c r="F849" s="43">
        <f>SD!E848</f>
        <v>0</v>
      </c>
      <c r="G849" s="43">
        <f>SD!F848</f>
        <v>0</v>
      </c>
      <c r="H849" s="43">
        <f>SD!G848</f>
        <v>0</v>
      </c>
      <c r="I849" s="43">
        <f>SD!H848</f>
        <v>0</v>
      </c>
      <c r="J849" s="43">
        <f>SD!I848</f>
        <v>0</v>
      </c>
      <c r="K849" s="43">
        <f>SD!O848</f>
        <v>0</v>
      </c>
      <c r="L849" s="52"/>
      <c r="M849" s="56"/>
      <c r="N849" s="54">
        <f>SD!R848</f>
        <v>0</v>
      </c>
      <c r="O849" s="55">
        <f>SD!S848</f>
        <v>0</v>
      </c>
      <c r="P849" s="44">
        <f>SD!T848</f>
        <v>0</v>
      </c>
      <c r="Q849" s="55">
        <f>SD!V848</f>
        <v>0</v>
      </c>
      <c r="R849" s="55">
        <f>SD!W848</f>
        <v>0</v>
      </c>
      <c r="S849" s="55">
        <f>SD!AB848</f>
        <v>0</v>
      </c>
      <c r="T849" s="51">
        <f t="shared" si="26"/>
        <v>0</v>
      </c>
      <c r="U849" s="51">
        <f t="shared" si="27"/>
        <v>0</v>
      </c>
    </row>
    <row r="850" spans="1:21" customFormat="1">
      <c r="A850" s="51">
        <f>SD!C849</f>
        <v>0</v>
      </c>
      <c r="B850" s="46">
        <f>SD!A849</f>
        <v>0</v>
      </c>
      <c r="C850" s="46">
        <f>SD!B849</f>
        <v>0</v>
      </c>
      <c r="D850" s="46">
        <f>SD!C849</f>
        <v>0</v>
      </c>
      <c r="E850" s="42">
        <f>SD!D849</f>
        <v>0</v>
      </c>
      <c r="F850" s="43">
        <f>SD!E849</f>
        <v>0</v>
      </c>
      <c r="G850" s="43">
        <f>SD!F849</f>
        <v>0</v>
      </c>
      <c r="H850" s="43">
        <f>SD!G849</f>
        <v>0</v>
      </c>
      <c r="I850" s="43">
        <f>SD!H849</f>
        <v>0</v>
      </c>
      <c r="J850" s="43">
        <f>SD!I849</f>
        <v>0</v>
      </c>
      <c r="K850" s="43">
        <f>SD!O849</f>
        <v>0</v>
      </c>
      <c r="L850" s="52"/>
      <c r="M850" s="56"/>
      <c r="N850" s="54">
        <f>SD!R849</f>
        <v>0</v>
      </c>
      <c r="O850" s="55">
        <f>SD!S849</f>
        <v>0</v>
      </c>
      <c r="P850" s="44">
        <f>SD!T849</f>
        <v>0</v>
      </c>
      <c r="Q850" s="55">
        <f>SD!V849</f>
        <v>0</v>
      </c>
      <c r="R850" s="55">
        <f>SD!W849</f>
        <v>0</v>
      </c>
      <c r="S850" s="55">
        <f>SD!AB849</f>
        <v>0</v>
      </c>
      <c r="T850" s="51">
        <f t="shared" si="26"/>
        <v>0</v>
      </c>
      <c r="U850" s="51">
        <f t="shared" si="27"/>
        <v>0</v>
      </c>
    </row>
    <row r="851" spans="1:21" customFormat="1">
      <c r="A851" s="51">
        <f>SD!C850</f>
        <v>0</v>
      </c>
      <c r="B851" s="46">
        <f>SD!A850</f>
        <v>0</v>
      </c>
      <c r="C851" s="46">
        <f>SD!B850</f>
        <v>0</v>
      </c>
      <c r="D851" s="46">
        <f>SD!C850</f>
        <v>0</v>
      </c>
      <c r="E851" s="42">
        <f>SD!D850</f>
        <v>0</v>
      </c>
      <c r="F851" s="43">
        <f>SD!E850</f>
        <v>0</v>
      </c>
      <c r="G851" s="43">
        <f>SD!F850</f>
        <v>0</v>
      </c>
      <c r="H851" s="43">
        <f>SD!G850</f>
        <v>0</v>
      </c>
      <c r="I851" s="43">
        <f>SD!H850</f>
        <v>0</v>
      </c>
      <c r="J851" s="43">
        <f>SD!I850</f>
        <v>0</v>
      </c>
      <c r="K851" s="43">
        <f>SD!O850</f>
        <v>0</v>
      </c>
      <c r="L851" s="52"/>
      <c r="M851" s="56"/>
      <c r="N851" s="54">
        <f>SD!R850</f>
        <v>0</v>
      </c>
      <c r="O851" s="55">
        <f>SD!S850</f>
        <v>0</v>
      </c>
      <c r="P851" s="44">
        <f>SD!T850</f>
        <v>0</v>
      </c>
      <c r="Q851" s="55">
        <f>SD!V850</f>
        <v>0</v>
      </c>
      <c r="R851" s="55">
        <f>SD!W850</f>
        <v>0</v>
      </c>
      <c r="S851" s="55">
        <f>SD!AB850</f>
        <v>0</v>
      </c>
      <c r="T851" s="51">
        <f t="shared" si="26"/>
        <v>0</v>
      </c>
      <c r="U851" s="51">
        <f t="shared" si="27"/>
        <v>0</v>
      </c>
    </row>
    <row r="852" spans="1:21" customFormat="1">
      <c r="A852" s="51">
        <f>SD!C851</f>
        <v>0</v>
      </c>
      <c r="B852" s="46">
        <f>SD!A851</f>
        <v>0</v>
      </c>
      <c r="C852" s="46">
        <f>SD!B851</f>
        <v>0</v>
      </c>
      <c r="D852" s="46">
        <f>SD!C851</f>
        <v>0</v>
      </c>
      <c r="E852" s="42">
        <f>SD!D851</f>
        <v>0</v>
      </c>
      <c r="F852" s="43">
        <f>SD!E851</f>
        <v>0</v>
      </c>
      <c r="G852" s="43">
        <f>SD!F851</f>
        <v>0</v>
      </c>
      <c r="H852" s="43">
        <f>SD!G851</f>
        <v>0</v>
      </c>
      <c r="I852" s="43">
        <f>SD!H851</f>
        <v>0</v>
      </c>
      <c r="J852" s="43">
        <f>SD!I851</f>
        <v>0</v>
      </c>
      <c r="K852" s="43">
        <f>SD!O851</f>
        <v>0</v>
      </c>
      <c r="L852" s="52"/>
      <c r="M852" s="56"/>
      <c r="N852" s="54">
        <f>SD!R851</f>
        <v>0</v>
      </c>
      <c r="O852" s="55">
        <f>SD!S851</f>
        <v>0</v>
      </c>
      <c r="P852" s="44">
        <f>SD!T851</f>
        <v>0</v>
      </c>
      <c r="Q852" s="55">
        <f>SD!V851</f>
        <v>0</v>
      </c>
      <c r="R852" s="55">
        <f>SD!W851</f>
        <v>0</v>
      </c>
      <c r="S852" s="55">
        <f>SD!AB851</f>
        <v>0</v>
      </c>
      <c r="T852" s="51">
        <f t="shared" si="26"/>
        <v>0</v>
      </c>
      <c r="U852" s="51">
        <f t="shared" si="27"/>
        <v>0</v>
      </c>
    </row>
    <row r="853" spans="1:21" customFormat="1">
      <c r="A853" s="51">
        <f>SD!C852</f>
        <v>0</v>
      </c>
      <c r="B853" s="46">
        <f>SD!A852</f>
        <v>0</v>
      </c>
      <c r="C853" s="46">
        <f>SD!B852</f>
        <v>0</v>
      </c>
      <c r="D853" s="46">
        <f>SD!C852</f>
        <v>0</v>
      </c>
      <c r="E853" s="42">
        <f>SD!D852</f>
        <v>0</v>
      </c>
      <c r="F853" s="43">
        <f>SD!E852</f>
        <v>0</v>
      </c>
      <c r="G853" s="43">
        <f>SD!F852</f>
        <v>0</v>
      </c>
      <c r="H853" s="43">
        <f>SD!G852</f>
        <v>0</v>
      </c>
      <c r="I853" s="43">
        <f>SD!H852</f>
        <v>0</v>
      </c>
      <c r="J853" s="43">
        <f>SD!I852</f>
        <v>0</v>
      </c>
      <c r="K853" s="43">
        <f>SD!O852</f>
        <v>0</v>
      </c>
      <c r="L853" s="52"/>
      <c r="M853" s="56"/>
      <c r="N853" s="54">
        <f>SD!R852</f>
        <v>0</v>
      </c>
      <c r="O853" s="55">
        <f>SD!S852</f>
        <v>0</v>
      </c>
      <c r="P853" s="44">
        <f>SD!T852</f>
        <v>0</v>
      </c>
      <c r="Q853" s="55">
        <f>SD!V852</f>
        <v>0</v>
      </c>
      <c r="R853" s="55">
        <f>SD!W852</f>
        <v>0</v>
      </c>
      <c r="S853" s="55">
        <f>SD!AB852</f>
        <v>0</v>
      </c>
      <c r="T853" s="51">
        <f t="shared" si="26"/>
        <v>0</v>
      </c>
      <c r="U853" s="51">
        <f t="shared" si="27"/>
        <v>0</v>
      </c>
    </row>
    <row r="854" spans="1:21" customFormat="1">
      <c r="A854" s="51">
        <f>SD!C853</f>
        <v>0</v>
      </c>
      <c r="B854" s="46">
        <f>SD!A853</f>
        <v>0</v>
      </c>
      <c r="C854" s="46">
        <f>SD!B853</f>
        <v>0</v>
      </c>
      <c r="D854" s="46">
        <f>SD!C853</f>
        <v>0</v>
      </c>
      <c r="E854" s="42">
        <f>SD!D853</f>
        <v>0</v>
      </c>
      <c r="F854" s="43">
        <f>SD!E853</f>
        <v>0</v>
      </c>
      <c r="G854" s="43">
        <f>SD!F853</f>
        <v>0</v>
      </c>
      <c r="H854" s="43">
        <f>SD!G853</f>
        <v>0</v>
      </c>
      <c r="I854" s="43">
        <f>SD!H853</f>
        <v>0</v>
      </c>
      <c r="J854" s="43">
        <f>SD!I853</f>
        <v>0</v>
      </c>
      <c r="K854" s="43">
        <f>SD!O853</f>
        <v>0</v>
      </c>
      <c r="L854" s="52"/>
      <c r="M854" s="56"/>
      <c r="N854" s="54">
        <f>SD!R853</f>
        <v>0</v>
      </c>
      <c r="O854" s="55">
        <f>SD!S853</f>
        <v>0</v>
      </c>
      <c r="P854" s="44">
        <f>SD!T853</f>
        <v>0</v>
      </c>
      <c r="Q854" s="55">
        <f>SD!V853</f>
        <v>0</v>
      </c>
      <c r="R854" s="55">
        <f>SD!W853</f>
        <v>0</v>
      </c>
      <c r="S854" s="55">
        <f>SD!AB853</f>
        <v>0</v>
      </c>
      <c r="T854" s="51">
        <f t="shared" si="26"/>
        <v>0</v>
      </c>
      <c r="U854" s="51">
        <f t="shared" si="27"/>
        <v>0</v>
      </c>
    </row>
    <row r="855" spans="1:21" customFormat="1">
      <c r="A855" s="51">
        <f>SD!C854</f>
        <v>0</v>
      </c>
      <c r="B855" s="46">
        <f>SD!A854</f>
        <v>0</v>
      </c>
      <c r="C855" s="46">
        <f>SD!B854</f>
        <v>0</v>
      </c>
      <c r="D855" s="46">
        <f>SD!C854</f>
        <v>0</v>
      </c>
      <c r="E855" s="42">
        <f>SD!D854</f>
        <v>0</v>
      </c>
      <c r="F855" s="43">
        <f>SD!E854</f>
        <v>0</v>
      </c>
      <c r="G855" s="43">
        <f>SD!F854</f>
        <v>0</v>
      </c>
      <c r="H855" s="43">
        <f>SD!G854</f>
        <v>0</v>
      </c>
      <c r="I855" s="43">
        <f>SD!H854</f>
        <v>0</v>
      </c>
      <c r="J855" s="43">
        <f>SD!I854</f>
        <v>0</v>
      </c>
      <c r="K855" s="43">
        <f>SD!O854</f>
        <v>0</v>
      </c>
      <c r="L855" s="52"/>
      <c r="M855" s="56"/>
      <c r="N855" s="54">
        <f>SD!R854</f>
        <v>0</v>
      </c>
      <c r="O855" s="55">
        <f>SD!S854</f>
        <v>0</v>
      </c>
      <c r="P855" s="44">
        <f>SD!T854</f>
        <v>0</v>
      </c>
      <c r="Q855" s="55">
        <f>SD!V854</f>
        <v>0</v>
      </c>
      <c r="R855" s="55">
        <f>SD!W854</f>
        <v>0</v>
      </c>
      <c r="S855" s="55">
        <f>SD!AB854</f>
        <v>0</v>
      </c>
      <c r="T855" s="51">
        <f t="shared" si="26"/>
        <v>0</v>
      </c>
      <c r="U855" s="51">
        <f t="shared" si="27"/>
        <v>0</v>
      </c>
    </row>
    <row r="856" spans="1:21" customFormat="1">
      <c r="A856" s="51">
        <f>SD!C855</f>
        <v>0</v>
      </c>
      <c r="B856" s="46">
        <f>SD!A855</f>
        <v>0</v>
      </c>
      <c r="C856" s="46">
        <f>SD!B855</f>
        <v>0</v>
      </c>
      <c r="D856" s="46">
        <f>SD!C855</f>
        <v>0</v>
      </c>
      <c r="E856" s="42">
        <f>SD!D855</f>
        <v>0</v>
      </c>
      <c r="F856" s="43">
        <f>SD!E855</f>
        <v>0</v>
      </c>
      <c r="G856" s="43">
        <f>SD!F855</f>
        <v>0</v>
      </c>
      <c r="H856" s="43">
        <f>SD!G855</f>
        <v>0</v>
      </c>
      <c r="I856" s="43">
        <f>SD!H855</f>
        <v>0</v>
      </c>
      <c r="J856" s="43">
        <f>SD!I855</f>
        <v>0</v>
      </c>
      <c r="K856" s="43">
        <f>SD!O855</f>
        <v>0</v>
      </c>
      <c r="L856" s="52"/>
      <c r="M856" s="56"/>
      <c r="N856" s="54">
        <f>SD!R855</f>
        <v>0</v>
      </c>
      <c r="O856" s="55">
        <f>SD!S855</f>
        <v>0</v>
      </c>
      <c r="P856" s="44">
        <f>SD!T855</f>
        <v>0</v>
      </c>
      <c r="Q856" s="55">
        <f>SD!V855</f>
        <v>0</v>
      </c>
      <c r="R856" s="55">
        <f>SD!W855</f>
        <v>0</v>
      </c>
      <c r="S856" s="55">
        <f>SD!AB855</f>
        <v>0</v>
      </c>
      <c r="T856" s="51">
        <f t="shared" si="26"/>
        <v>0</v>
      </c>
      <c r="U856" s="51">
        <f t="shared" si="27"/>
        <v>0</v>
      </c>
    </row>
    <row r="857" spans="1:21" customFormat="1">
      <c r="A857" s="51">
        <f>SD!C856</f>
        <v>0</v>
      </c>
      <c r="B857" s="46">
        <f>SD!A856</f>
        <v>0</v>
      </c>
      <c r="C857" s="46">
        <f>SD!B856</f>
        <v>0</v>
      </c>
      <c r="D857" s="46">
        <f>SD!C856</f>
        <v>0</v>
      </c>
      <c r="E857" s="42">
        <f>SD!D856</f>
        <v>0</v>
      </c>
      <c r="F857" s="43">
        <f>SD!E856</f>
        <v>0</v>
      </c>
      <c r="G857" s="43">
        <f>SD!F856</f>
        <v>0</v>
      </c>
      <c r="H857" s="43">
        <f>SD!G856</f>
        <v>0</v>
      </c>
      <c r="I857" s="43">
        <f>SD!H856</f>
        <v>0</v>
      </c>
      <c r="J857" s="43">
        <f>SD!I856</f>
        <v>0</v>
      </c>
      <c r="K857" s="43">
        <f>SD!O856</f>
        <v>0</v>
      </c>
      <c r="L857" s="52"/>
      <c r="M857" s="56"/>
      <c r="N857" s="54">
        <f>SD!R856</f>
        <v>0</v>
      </c>
      <c r="O857" s="55">
        <f>SD!S856</f>
        <v>0</v>
      </c>
      <c r="P857" s="44">
        <f>SD!T856</f>
        <v>0</v>
      </c>
      <c r="Q857" s="55">
        <f>SD!V856</f>
        <v>0</v>
      </c>
      <c r="R857" s="55">
        <f>SD!W856</f>
        <v>0</v>
      </c>
      <c r="S857" s="55">
        <f>SD!AB856</f>
        <v>0</v>
      </c>
      <c r="T857" s="51">
        <f t="shared" si="26"/>
        <v>0</v>
      </c>
      <c r="U857" s="51">
        <f t="shared" si="27"/>
        <v>0</v>
      </c>
    </row>
    <row r="858" spans="1:21" customFormat="1">
      <c r="A858" s="51">
        <f>SD!C857</f>
        <v>0</v>
      </c>
      <c r="B858" s="46">
        <f>SD!A857</f>
        <v>0</v>
      </c>
      <c r="C858" s="46">
        <f>SD!B857</f>
        <v>0</v>
      </c>
      <c r="D858" s="46">
        <f>SD!C857</f>
        <v>0</v>
      </c>
      <c r="E858" s="42">
        <f>SD!D857</f>
        <v>0</v>
      </c>
      <c r="F858" s="43">
        <f>SD!E857</f>
        <v>0</v>
      </c>
      <c r="G858" s="43">
        <f>SD!F857</f>
        <v>0</v>
      </c>
      <c r="H858" s="43">
        <f>SD!G857</f>
        <v>0</v>
      </c>
      <c r="I858" s="43">
        <f>SD!H857</f>
        <v>0</v>
      </c>
      <c r="J858" s="43">
        <f>SD!I857</f>
        <v>0</v>
      </c>
      <c r="K858" s="43">
        <f>SD!O857</f>
        <v>0</v>
      </c>
      <c r="L858" s="52"/>
      <c r="M858" s="56"/>
      <c r="N858" s="54">
        <f>SD!R857</f>
        <v>0</v>
      </c>
      <c r="O858" s="55">
        <f>SD!S857</f>
        <v>0</v>
      </c>
      <c r="P858" s="44">
        <f>SD!T857</f>
        <v>0</v>
      </c>
      <c r="Q858" s="55">
        <f>SD!V857</f>
        <v>0</v>
      </c>
      <c r="R858" s="55">
        <f>SD!W857</f>
        <v>0</v>
      </c>
      <c r="S858" s="55">
        <f>SD!AB857</f>
        <v>0</v>
      </c>
      <c r="T858" s="51">
        <f t="shared" si="26"/>
        <v>0</v>
      </c>
      <c r="U858" s="51">
        <f t="shared" si="27"/>
        <v>0</v>
      </c>
    </row>
    <row r="859" spans="1:21" customFormat="1">
      <c r="A859" s="51">
        <f>SD!C858</f>
        <v>0</v>
      </c>
      <c r="B859" s="46">
        <f>SD!A858</f>
        <v>0</v>
      </c>
      <c r="C859" s="46">
        <f>SD!B858</f>
        <v>0</v>
      </c>
      <c r="D859" s="46">
        <f>SD!C858</f>
        <v>0</v>
      </c>
      <c r="E859" s="42">
        <f>SD!D858</f>
        <v>0</v>
      </c>
      <c r="F859" s="43">
        <f>SD!E858</f>
        <v>0</v>
      </c>
      <c r="G859" s="43">
        <f>SD!F858</f>
        <v>0</v>
      </c>
      <c r="H859" s="43">
        <f>SD!G858</f>
        <v>0</v>
      </c>
      <c r="I859" s="43">
        <f>SD!H858</f>
        <v>0</v>
      </c>
      <c r="J859" s="43">
        <f>SD!I858</f>
        <v>0</v>
      </c>
      <c r="K859" s="43">
        <f>SD!O858</f>
        <v>0</v>
      </c>
      <c r="L859" s="52"/>
      <c r="M859" s="56"/>
      <c r="N859" s="54">
        <f>SD!R858</f>
        <v>0</v>
      </c>
      <c r="O859" s="55">
        <f>SD!S858</f>
        <v>0</v>
      </c>
      <c r="P859" s="44">
        <f>SD!T858</f>
        <v>0</v>
      </c>
      <c r="Q859" s="55">
        <f>SD!V858</f>
        <v>0</v>
      </c>
      <c r="R859" s="55">
        <f>SD!W858</f>
        <v>0</v>
      </c>
      <c r="S859" s="55">
        <f>SD!AB858</f>
        <v>0</v>
      </c>
      <c r="T859" s="51">
        <f t="shared" si="26"/>
        <v>0</v>
      </c>
      <c r="U859" s="51">
        <f t="shared" si="27"/>
        <v>0</v>
      </c>
    </row>
    <row r="860" spans="1:21" customFormat="1">
      <c r="A860" s="51">
        <f>SD!C859</f>
        <v>0</v>
      </c>
      <c r="B860" s="46">
        <f>SD!A859</f>
        <v>0</v>
      </c>
      <c r="C860" s="46">
        <f>SD!B859</f>
        <v>0</v>
      </c>
      <c r="D860" s="46">
        <f>SD!C859</f>
        <v>0</v>
      </c>
      <c r="E860" s="42">
        <f>SD!D859</f>
        <v>0</v>
      </c>
      <c r="F860" s="43">
        <f>SD!E859</f>
        <v>0</v>
      </c>
      <c r="G860" s="43">
        <f>SD!F859</f>
        <v>0</v>
      </c>
      <c r="H860" s="43">
        <f>SD!G859</f>
        <v>0</v>
      </c>
      <c r="I860" s="43">
        <f>SD!H859</f>
        <v>0</v>
      </c>
      <c r="J860" s="43">
        <f>SD!I859</f>
        <v>0</v>
      </c>
      <c r="K860" s="43">
        <f>SD!O859</f>
        <v>0</v>
      </c>
      <c r="L860" s="52"/>
      <c r="M860" s="56"/>
      <c r="N860" s="54">
        <f>SD!R859</f>
        <v>0</v>
      </c>
      <c r="O860" s="55">
        <f>SD!S859</f>
        <v>0</v>
      </c>
      <c r="P860" s="44">
        <f>SD!T859</f>
        <v>0</v>
      </c>
      <c r="Q860" s="55">
        <f>SD!V859</f>
        <v>0</v>
      </c>
      <c r="R860" s="55">
        <f>SD!W859</f>
        <v>0</v>
      </c>
      <c r="S860" s="55">
        <f>SD!AB859</f>
        <v>0</v>
      </c>
      <c r="T860" s="51">
        <f t="shared" si="26"/>
        <v>0</v>
      </c>
      <c r="U860" s="51">
        <f t="shared" si="27"/>
        <v>0</v>
      </c>
    </row>
    <row r="861" spans="1:21" customFormat="1">
      <c r="A861" s="51">
        <f>SD!C860</f>
        <v>0</v>
      </c>
      <c r="B861" s="46">
        <f>SD!A860</f>
        <v>0</v>
      </c>
      <c r="C861" s="46">
        <f>SD!B860</f>
        <v>0</v>
      </c>
      <c r="D861" s="46">
        <f>SD!C860</f>
        <v>0</v>
      </c>
      <c r="E861" s="42">
        <f>SD!D860</f>
        <v>0</v>
      </c>
      <c r="F861" s="43">
        <f>SD!E860</f>
        <v>0</v>
      </c>
      <c r="G861" s="43">
        <f>SD!F860</f>
        <v>0</v>
      </c>
      <c r="H861" s="43">
        <f>SD!G860</f>
        <v>0</v>
      </c>
      <c r="I861" s="43">
        <f>SD!H860</f>
        <v>0</v>
      </c>
      <c r="J861" s="43">
        <f>SD!I860</f>
        <v>0</v>
      </c>
      <c r="K861" s="43">
        <f>SD!O860</f>
        <v>0</v>
      </c>
      <c r="L861" s="52"/>
      <c r="M861" s="56"/>
      <c r="N861" s="54">
        <f>SD!R860</f>
        <v>0</v>
      </c>
      <c r="O861" s="55">
        <f>SD!S860</f>
        <v>0</v>
      </c>
      <c r="P861" s="44">
        <f>SD!T860</f>
        <v>0</v>
      </c>
      <c r="Q861" s="55">
        <f>SD!V860</f>
        <v>0</v>
      </c>
      <c r="R861" s="55">
        <f>SD!W860</f>
        <v>0</v>
      </c>
      <c r="S861" s="55">
        <f>SD!AB860</f>
        <v>0</v>
      </c>
      <c r="T861" s="51">
        <f t="shared" si="26"/>
        <v>0</v>
      </c>
      <c r="U861" s="51">
        <f t="shared" si="27"/>
        <v>0</v>
      </c>
    </row>
    <row r="862" spans="1:21" customFormat="1">
      <c r="A862" s="51">
        <f>SD!C861</f>
        <v>0</v>
      </c>
      <c r="B862" s="46">
        <f>SD!A861</f>
        <v>0</v>
      </c>
      <c r="C862" s="46">
        <f>SD!B861</f>
        <v>0</v>
      </c>
      <c r="D862" s="46">
        <f>SD!C861</f>
        <v>0</v>
      </c>
      <c r="E862" s="42">
        <f>SD!D861</f>
        <v>0</v>
      </c>
      <c r="F862" s="43">
        <f>SD!E861</f>
        <v>0</v>
      </c>
      <c r="G862" s="43">
        <f>SD!F861</f>
        <v>0</v>
      </c>
      <c r="H862" s="43">
        <f>SD!G861</f>
        <v>0</v>
      </c>
      <c r="I862" s="43">
        <f>SD!H861</f>
        <v>0</v>
      </c>
      <c r="J862" s="43">
        <f>SD!I861</f>
        <v>0</v>
      </c>
      <c r="K862" s="43">
        <f>SD!O861</f>
        <v>0</v>
      </c>
      <c r="L862" s="52"/>
      <c r="M862" s="56"/>
      <c r="N862" s="54">
        <f>SD!R861</f>
        <v>0</v>
      </c>
      <c r="O862" s="55">
        <f>SD!S861</f>
        <v>0</v>
      </c>
      <c r="P862" s="44">
        <f>SD!T861</f>
        <v>0</v>
      </c>
      <c r="Q862" s="55">
        <f>SD!V861</f>
        <v>0</v>
      </c>
      <c r="R862" s="55">
        <f>SD!W861</f>
        <v>0</v>
      </c>
      <c r="S862" s="55">
        <f>SD!AB861</f>
        <v>0</v>
      </c>
      <c r="T862" s="51">
        <f t="shared" si="26"/>
        <v>0</v>
      </c>
      <c r="U862" s="51">
        <f t="shared" si="27"/>
        <v>0</v>
      </c>
    </row>
    <row r="863" spans="1:21" customFormat="1">
      <c r="A863" s="51">
        <f>SD!C862</f>
        <v>0</v>
      </c>
      <c r="B863" s="46">
        <f>SD!A862</f>
        <v>0</v>
      </c>
      <c r="C863" s="46">
        <f>SD!B862</f>
        <v>0</v>
      </c>
      <c r="D863" s="46">
        <f>SD!C862</f>
        <v>0</v>
      </c>
      <c r="E863" s="42">
        <f>SD!D862</f>
        <v>0</v>
      </c>
      <c r="F863" s="43">
        <f>SD!E862</f>
        <v>0</v>
      </c>
      <c r="G863" s="43">
        <f>SD!F862</f>
        <v>0</v>
      </c>
      <c r="H863" s="43">
        <f>SD!G862</f>
        <v>0</v>
      </c>
      <c r="I863" s="43">
        <f>SD!H862</f>
        <v>0</v>
      </c>
      <c r="J863" s="43">
        <f>SD!I862</f>
        <v>0</v>
      </c>
      <c r="K863" s="43">
        <f>SD!O862</f>
        <v>0</v>
      </c>
      <c r="L863" s="52"/>
      <c r="M863" s="56"/>
      <c r="N863" s="54">
        <f>SD!R862</f>
        <v>0</v>
      </c>
      <c r="O863" s="55">
        <f>SD!S862</f>
        <v>0</v>
      </c>
      <c r="P863" s="44">
        <f>SD!T862</f>
        <v>0</v>
      </c>
      <c r="Q863" s="55">
        <f>SD!V862</f>
        <v>0</v>
      </c>
      <c r="R863" s="55">
        <f>SD!W862</f>
        <v>0</v>
      </c>
      <c r="S863" s="55">
        <f>SD!AB862</f>
        <v>0</v>
      </c>
      <c r="T863" s="51">
        <f t="shared" si="26"/>
        <v>0</v>
      </c>
      <c r="U863" s="51">
        <f t="shared" si="27"/>
        <v>0</v>
      </c>
    </row>
    <row r="864" spans="1:21" customFormat="1">
      <c r="A864" s="51">
        <f>SD!C863</f>
        <v>0</v>
      </c>
      <c r="B864" s="46">
        <f>SD!A863</f>
        <v>0</v>
      </c>
      <c r="C864" s="46">
        <f>SD!B863</f>
        <v>0</v>
      </c>
      <c r="D864" s="46">
        <f>SD!C863</f>
        <v>0</v>
      </c>
      <c r="E864" s="42">
        <f>SD!D863</f>
        <v>0</v>
      </c>
      <c r="F864" s="43">
        <f>SD!E863</f>
        <v>0</v>
      </c>
      <c r="G864" s="43">
        <f>SD!F863</f>
        <v>0</v>
      </c>
      <c r="H864" s="43">
        <f>SD!G863</f>
        <v>0</v>
      </c>
      <c r="I864" s="43">
        <f>SD!H863</f>
        <v>0</v>
      </c>
      <c r="J864" s="43">
        <f>SD!I863</f>
        <v>0</v>
      </c>
      <c r="K864" s="43">
        <f>SD!O863</f>
        <v>0</v>
      </c>
      <c r="L864" s="52"/>
      <c r="M864" s="56"/>
      <c r="N864" s="54">
        <f>SD!R863</f>
        <v>0</v>
      </c>
      <c r="O864" s="55">
        <f>SD!S863</f>
        <v>0</v>
      </c>
      <c r="P864" s="44">
        <f>SD!T863</f>
        <v>0</v>
      </c>
      <c r="Q864" s="55">
        <f>SD!V863</f>
        <v>0</v>
      </c>
      <c r="R864" s="55">
        <f>SD!W863</f>
        <v>0</v>
      </c>
      <c r="S864" s="55">
        <f>SD!AB863</f>
        <v>0</v>
      </c>
      <c r="T864" s="51">
        <f t="shared" si="26"/>
        <v>0</v>
      </c>
      <c r="U864" s="51">
        <f t="shared" si="27"/>
        <v>0</v>
      </c>
    </row>
    <row r="865" spans="1:21" customFormat="1">
      <c r="A865" s="51">
        <f>SD!C864</f>
        <v>0</v>
      </c>
      <c r="B865" s="46">
        <f>SD!A864</f>
        <v>0</v>
      </c>
      <c r="C865" s="46">
        <f>SD!B864</f>
        <v>0</v>
      </c>
      <c r="D865" s="46">
        <f>SD!C864</f>
        <v>0</v>
      </c>
      <c r="E865" s="42">
        <f>SD!D864</f>
        <v>0</v>
      </c>
      <c r="F865" s="43">
        <f>SD!E864</f>
        <v>0</v>
      </c>
      <c r="G865" s="43">
        <f>SD!F864</f>
        <v>0</v>
      </c>
      <c r="H865" s="43">
        <f>SD!G864</f>
        <v>0</v>
      </c>
      <c r="I865" s="43">
        <f>SD!H864</f>
        <v>0</v>
      </c>
      <c r="J865" s="43">
        <f>SD!I864</f>
        <v>0</v>
      </c>
      <c r="K865" s="43">
        <f>SD!O864</f>
        <v>0</v>
      </c>
      <c r="L865" s="52"/>
      <c r="M865" s="56"/>
      <c r="N865" s="54">
        <f>SD!R864</f>
        <v>0</v>
      </c>
      <c r="O865" s="55">
        <f>SD!S864</f>
        <v>0</v>
      </c>
      <c r="P865" s="44">
        <f>SD!T864</f>
        <v>0</v>
      </c>
      <c r="Q865" s="55">
        <f>SD!V864</f>
        <v>0</v>
      </c>
      <c r="R865" s="55">
        <f>SD!W864</f>
        <v>0</v>
      </c>
      <c r="S865" s="55">
        <f>SD!AB864</f>
        <v>0</v>
      </c>
      <c r="T865" s="51">
        <f t="shared" si="26"/>
        <v>0</v>
      </c>
      <c r="U865" s="51">
        <f t="shared" si="27"/>
        <v>0</v>
      </c>
    </row>
    <row r="866" spans="1:21" customFormat="1">
      <c r="A866" s="51">
        <f>SD!C865</f>
        <v>0</v>
      </c>
      <c r="B866" s="46">
        <f>SD!A865</f>
        <v>0</v>
      </c>
      <c r="C866" s="46">
        <f>SD!B865</f>
        <v>0</v>
      </c>
      <c r="D866" s="46">
        <f>SD!C865</f>
        <v>0</v>
      </c>
      <c r="E866" s="42">
        <f>SD!D865</f>
        <v>0</v>
      </c>
      <c r="F866" s="43">
        <f>SD!E865</f>
        <v>0</v>
      </c>
      <c r="G866" s="43">
        <f>SD!F865</f>
        <v>0</v>
      </c>
      <c r="H866" s="43">
        <f>SD!G865</f>
        <v>0</v>
      </c>
      <c r="I866" s="43">
        <f>SD!H865</f>
        <v>0</v>
      </c>
      <c r="J866" s="43">
        <f>SD!I865</f>
        <v>0</v>
      </c>
      <c r="K866" s="43">
        <f>SD!O865</f>
        <v>0</v>
      </c>
      <c r="L866" s="52"/>
      <c r="M866" s="56"/>
      <c r="N866" s="54">
        <f>SD!R865</f>
        <v>0</v>
      </c>
      <c r="O866" s="55">
        <f>SD!S865</f>
        <v>0</v>
      </c>
      <c r="P866" s="44">
        <f>SD!T865</f>
        <v>0</v>
      </c>
      <c r="Q866" s="55">
        <f>SD!V865</f>
        <v>0</v>
      </c>
      <c r="R866" s="55">
        <f>SD!W865</f>
        <v>0</v>
      </c>
      <c r="S866" s="55">
        <f>SD!AB865</f>
        <v>0</v>
      </c>
      <c r="T866" s="51">
        <f t="shared" si="26"/>
        <v>0</v>
      </c>
      <c r="U866" s="51">
        <f t="shared" si="27"/>
        <v>0</v>
      </c>
    </row>
    <row r="867" spans="1:21" customFormat="1">
      <c r="A867" s="51">
        <f>SD!C866</f>
        <v>0</v>
      </c>
      <c r="B867" s="46">
        <f>SD!A866</f>
        <v>0</v>
      </c>
      <c r="C867" s="46">
        <f>SD!B866</f>
        <v>0</v>
      </c>
      <c r="D867" s="46">
        <f>SD!C866</f>
        <v>0</v>
      </c>
      <c r="E867" s="42">
        <f>SD!D866</f>
        <v>0</v>
      </c>
      <c r="F867" s="43">
        <f>SD!E866</f>
        <v>0</v>
      </c>
      <c r="G867" s="43">
        <f>SD!F866</f>
        <v>0</v>
      </c>
      <c r="H867" s="43">
        <f>SD!G866</f>
        <v>0</v>
      </c>
      <c r="I867" s="43">
        <f>SD!H866</f>
        <v>0</v>
      </c>
      <c r="J867" s="43">
        <f>SD!I866</f>
        <v>0</v>
      </c>
      <c r="K867" s="43">
        <f>SD!O866</f>
        <v>0</v>
      </c>
      <c r="L867" s="52"/>
      <c r="M867" s="56"/>
      <c r="N867" s="54">
        <f>SD!R866</f>
        <v>0</v>
      </c>
      <c r="O867" s="55">
        <f>SD!S866</f>
        <v>0</v>
      </c>
      <c r="P867" s="44">
        <f>SD!T866</f>
        <v>0</v>
      </c>
      <c r="Q867" s="55">
        <f>SD!V866</f>
        <v>0</v>
      </c>
      <c r="R867" s="55">
        <f>SD!W866</f>
        <v>0</v>
      </c>
      <c r="S867" s="55">
        <f>SD!AB866</f>
        <v>0</v>
      </c>
      <c r="T867" s="51">
        <f t="shared" si="26"/>
        <v>0</v>
      </c>
      <c r="U867" s="51">
        <f t="shared" si="27"/>
        <v>0</v>
      </c>
    </row>
    <row r="868" spans="1:21" customFormat="1">
      <c r="A868" s="51">
        <f>SD!C867</f>
        <v>0</v>
      </c>
      <c r="B868" s="46">
        <f>SD!A867</f>
        <v>0</v>
      </c>
      <c r="C868" s="46">
        <f>SD!B867</f>
        <v>0</v>
      </c>
      <c r="D868" s="46">
        <f>SD!C867</f>
        <v>0</v>
      </c>
      <c r="E868" s="42">
        <f>SD!D867</f>
        <v>0</v>
      </c>
      <c r="F868" s="43">
        <f>SD!E867</f>
        <v>0</v>
      </c>
      <c r="G868" s="43">
        <f>SD!F867</f>
        <v>0</v>
      </c>
      <c r="H868" s="43">
        <f>SD!G867</f>
        <v>0</v>
      </c>
      <c r="I868" s="43">
        <f>SD!H867</f>
        <v>0</v>
      </c>
      <c r="J868" s="43">
        <f>SD!I867</f>
        <v>0</v>
      </c>
      <c r="K868" s="43">
        <f>SD!O867</f>
        <v>0</v>
      </c>
      <c r="L868" s="52"/>
      <c r="M868" s="56"/>
      <c r="N868" s="54">
        <f>SD!R867</f>
        <v>0</v>
      </c>
      <c r="O868" s="55">
        <f>SD!S867</f>
        <v>0</v>
      </c>
      <c r="P868" s="44">
        <f>SD!T867</f>
        <v>0</v>
      </c>
      <c r="Q868" s="55">
        <f>SD!V867</f>
        <v>0</v>
      </c>
      <c r="R868" s="55">
        <f>SD!W867</f>
        <v>0</v>
      </c>
      <c r="S868" s="55">
        <f>SD!AB867</f>
        <v>0</v>
      </c>
      <c r="T868" s="51">
        <f t="shared" si="26"/>
        <v>0</v>
      </c>
      <c r="U868" s="51">
        <f t="shared" si="27"/>
        <v>0</v>
      </c>
    </row>
    <row r="869" spans="1:21" customFormat="1">
      <c r="A869" s="51">
        <f>SD!C868</f>
        <v>0</v>
      </c>
      <c r="B869" s="46">
        <f>SD!A868</f>
        <v>0</v>
      </c>
      <c r="C869" s="46">
        <f>SD!B868</f>
        <v>0</v>
      </c>
      <c r="D869" s="46">
        <f>SD!C868</f>
        <v>0</v>
      </c>
      <c r="E869" s="42">
        <f>SD!D868</f>
        <v>0</v>
      </c>
      <c r="F869" s="43">
        <f>SD!E868</f>
        <v>0</v>
      </c>
      <c r="G869" s="43">
        <f>SD!F868</f>
        <v>0</v>
      </c>
      <c r="H869" s="43">
        <f>SD!G868</f>
        <v>0</v>
      </c>
      <c r="I869" s="43">
        <f>SD!H868</f>
        <v>0</v>
      </c>
      <c r="J869" s="43">
        <f>SD!I868</f>
        <v>0</v>
      </c>
      <c r="K869" s="43">
        <f>SD!O868</f>
        <v>0</v>
      </c>
      <c r="L869" s="52"/>
      <c r="M869" s="56"/>
      <c r="N869" s="54">
        <f>SD!R868</f>
        <v>0</v>
      </c>
      <c r="O869" s="55">
        <f>SD!S868</f>
        <v>0</v>
      </c>
      <c r="P869" s="44">
        <f>SD!T868</f>
        <v>0</v>
      </c>
      <c r="Q869" s="55">
        <f>SD!V868</f>
        <v>0</v>
      </c>
      <c r="R869" s="55">
        <f>SD!W868</f>
        <v>0</v>
      </c>
      <c r="S869" s="55">
        <f>SD!AB868</f>
        <v>0</v>
      </c>
      <c r="T869" s="51">
        <f t="shared" si="26"/>
        <v>0</v>
      </c>
      <c r="U869" s="51">
        <f t="shared" si="27"/>
        <v>0</v>
      </c>
    </row>
    <row r="870" spans="1:21" customFormat="1">
      <c r="A870" s="51">
        <f>SD!C869</f>
        <v>0</v>
      </c>
      <c r="B870" s="46">
        <f>SD!A869</f>
        <v>0</v>
      </c>
      <c r="C870" s="46">
        <f>SD!B869</f>
        <v>0</v>
      </c>
      <c r="D870" s="46">
        <f>SD!C869</f>
        <v>0</v>
      </c>
      <c r="E870" s="42">
        <f>SD!D869</f>
        <v>0</v>
      </c>
      <c r="F870" s="43">
        <f>SD!E869</f>
        <v>0</v>
      </c>
      <c r="G870" s="43">
        <f>SD!F869</f>
        <v>0</v>
      </c>
      <c r="H870" s="43">
        <f>SD!G869</f>
        <v>0</v>
      </c>
      <c r="I870" s="43">
        <f>SD!H869</f>
        <v>0</v>
      </c>
      <c r="J870" s="43">
        <f>SD!I869</f>
        <v>0</v>
      </c>
      <c r="K870" s="43">
        <f>SD!O869</f>
        <v>0</v>
      </c>
      <c r="L870" s="52"/>
      <c r="M870" s="56"/>
      <c r="N870" s="54">
        <f>SD!R869</f>
        <v>0</v>
      </c>
      <c r="O870" s="55">
        <f>SD!S869</f>
        <v>0</v>
      </c>
      <c r="P870" s="44">
        <f>SD!T869</f>
        <v>0</v>
      </c>
      <c r="Q870" s="55">
        <f>SD!V869</f>
        <v>0</v>
      </c>
      <c r="R870" s="55">
        <f>SD!W869</f>
        <v>0</v>
      </c>
      <c r="S870" s="55">
        <f>SD!AB869</f>
        <v>0</v>
      </c>
      <c r="T870" s="51">
        <f t="shared" si="26"/>
        <v>0</v>
      </c>
      <c r="U870" s="51">
        <f t="shared" si="27"/>
        <v>0</v>
      </c>
    </row>
    <row r="871" spans="1:21" customFormat="1">
      <c r="A871" s="51">
        <f>SD!C870</f>
        <v>0</v>
      </c>
      <c r="B871" s="46">
        <f>SD!A870</f>
        <v>0</v>
      </c>
      <c r="C871" s="46">
        <f>SD!B870</f>
        <v>0</v>
      </c>
      <c r="D871" s="46">
        <f>SD!C870</f>
        <v>0</v>
      </c>
      <c r="E871" s="42">
        <f>SD!D870</f>
        <v>0</v>
      </c>
      <c r="F871" s="43">
        <f>SD!E870</f>
        <v>0</v>
      </c>
      <c r="G871" s="43">
        <f>SD!F870</f>
        <v>0</v>
      </c>
      <c r="H871" s="43">
        <f>SD!G870</f>
        <v>0</v>
      </c>
      <c r="I871" s="43">
        <f>SD!H870</f>
        <v>0</v>
      </c>
      <c r="J871" s="43">
        <f>SD!I870</f>
        <v>0</v>
      </c>
      <c r="K871" s="43">
        <f>SD!O870</f>
        <v>0</v>
      </c>
      <c r="L871" s="52"/>
      <c r="M871" s="56"/>
      <c r="N871" s="54">
        <f>SD!R870</f>
        <v>0</v>
      </c>
      <c r="O871" s="55">
        <f>SD!S870</f>
        <v>0</v>
      </c>
      <c r="P871" s="44">
        <f>SD!T870</f>
        <v>0</v>
      </c>
      <c r="Q871" s="55">
        <f>SD!V870</f>
        <v>0</v>
      </c>
      <c r="R871" s="55">
        <f>SD!W870</f>
        <v>0</v>
      </c>
      <c r="S871" s="55">
        <f>SD!AB870</f>
        <v>0</v>
      </c>
      <c r="T871" s="51">
        <f t="shared" si="26"/>
        <v>0</v>
      </c>
      <c r="U871" s="51">
        <f t="shared" si="27"/>
        <v>0</v>
      </c>
    </row>
    <row r="872" spans="1:21" customFormat="1">
      <c r="A872" s="51">
        <f>SD!C871</f>
        <v>0</v>
      </c>
      <c r="B872" s="46">
        <f>SD!A871</f>
        <v>0</v>
      </c>
      <c r="C872" s="46">
        <f>SD!B871</f>
        <v>0</v>
      </c>
      <c r="D872" s="46">
        <f>SD!C871</f>
        <v>0</v>
      </c>
      <c r="E872" s="42">
        <f>SD!D871</f>
        <v>0</v>
      </c>
      <c r="F872" s="43">
        <f>SD!E871</f>
        <v>0</v>
      </c>
      <c r="G872" s="43">
        <f>SD!F871</f>
        <v>0</v>
      </c>
      <c r="H872" s="43">
        <f>SD!G871</f>
        <v>0</v>
      </c>
      <c r="I872" s="43">
        <f>SD!H871</f>
        <v>0</v>
      </c>
      <c r="J872" s="43">
        <f>SD!I871</f>
        <v>0</v>
      </c>
      <c r="K872" s="43">
        <f>SD!O871</f>
        <v>0</v>
      </c>
      <c r="L872" s="52"/>
      <c r="M872" s="56"/>
      <c r="N872" s="54">
        <f>SD!R871</f>
        <v>0</v>
      </c>
      <c r="O872" s="55">
        <f>SD!S871</f>
        <v>0</v>
      </c>
      <c r="P872" s="44">
        <f>SD!T871</f>
        <v>0</v>
      </c>
      <c r="Q872" s="55">
        <f>SD!V871</f>
        <v>0</v>
      </c>
      <c r="R872" s="55">
        <f>SD!W871</f>
        <v>0</v>
      </c>
      <c r="S872" s="55">
        <f>SD!AB871</f>
        <v>0</v>
      </c>
      <c r="T872" s="51">
        <f t="shared" si="26"/>
        <v>0</v>
      </c>
      <c r="U872" s="51">
        <f t="shared" si="27"/>
        <v>0</v>
      </c>
    </row>
    <row r="873" spans="1:21" customFormat="1">
      <c r="A873" s="51">
        <f>SD!C872</f>
        <v>0</v>
      </c>
      <c r="B873" s="46">
        <f>SD!A872</f>
        <v>0</v>
      </c>
      <c r="C873" s="46">
        <f>SD!B872</f>
        <v>0</v>
      </c>
      <c r="D873" s="46">
        <f>SD!C872</f>
        <v>0</v>
      </c>
      <c r="E873" s="42">
        <f>SD!D872</f>
        <v>0</v>
      </c>
      <c r="F873" s="43">
        <f>SD!E872</f>
        <v>0</v>
      </c>
      <c r="G873" s="43">
        <f>SD!F872</f>
        <v>0</v>
      </c>
      <c r="H873" s="43">
        <f>SD!G872</f>
        <v>0</v>
      </c>
      <c r="I873" s="43">
        <f>SD!H872</f>
        <v>0</v>
      </c>
      <c r="J873" s="43">
        <f>SD!I872</f>
        <v>0</v>
      </c>
      <c r="K873" s="43">
        <f>SD!O872</f>
        <v>0</v>
      </c>
      <c r="L873" s="52"/>
      <c r="M873" s="56"/>
      <c r="N873" s="54">
        <f>SD!R872</f>
        <v>0</v>
      </c>
      <c r="O873" s="55">
        <f>SD!S872</f>
        <v>0</v>
      </c>
      <c r="P873" s="44">
        <f>SD!T872</f>
        <v>0</v>
      </c>
      <c r="Q873" s="55">
        <f>SD!V872</f>
        <v>0</v>
      </c>
      <c r="R873" s="55">
        <f>SD!W872</f>
        <v>0</v>
      </c>
      <c r="S873" s="55">
        <f>SD!AB872</f>
        <v>0</v>
      </c>
      <c r="T873" s="51">
        <f t="shared" si="26"/>
        <v>0</v>
      </c>
      <c r="U873" s="51">
        <f t="shared" si="27"/>
        <v>0</v>
      </c>
    </row>
    <row r="874" spans="1:21" customFormat="1">
      <c r="A874" s="51">
        <f>SD!C873</f>
        <v>0</v>
      </c>
      <c r="B874" s="46">
        <f>SD!A873</f>
        <v>0</v>
      </c>
      <c r="C874" s="46">
        <f>SD!B873</f>
        <v>0</v>
      </c>
      <c r="D874" s="46">
        <f>SD!C873</f>
        <v>0</v>
      </c>
      <c r="E874" s="42">
        <f>SD!D873</f>
        <v>0</v>
      </c>
      <c r="F874" s="43">
        <f>SD!E873</f>
        <v>0</v>
      </c>
      <c r="G874" s="43">
        <f>SD!F873</f>
        <v>0</v>
      </c>
      <c r="H874" s="43">
        <f>SD!G873</f>
        <v>0</v>
      </c>
      <c r="I874" s="43">
        <f>SD!H873</f>
        <v>0</v>
      </c>
      <c r="J874" s="43">
        <f>SD!I873</f>
        <v>0</v>
      </c>
      <c r="K874" s="43">
        <f>SD!O873</f>
        <v>0</v>
      </c>
      <c r="L874" s="52"/>
      <c r="M874" s="56"/>
      <c r="N874" s="54">
        <f>SD!R873</f>
        <v>0</v>
      </c>
      <c r="O874" s="55">
        <f>SD!S873</f>
        <v>0</v>
      </c>
      <c r="P874" s="44">
        <f>SD!T873</f>
        <v>0</v>
      </c>
      <c r="Q874" s="55">
        <f>SD!V873</f>
        <v>0</v>
      </c>
      <c r="R874" s="55">
        <f>SD!W873</f>
        <v>0</v>
      </c>
      <c r="S874" s="55">
        <f>SD!AB873</f>
        <v>0</v>
      </c>
      <c r="T874" s="51">
        <f t="shared" si="26"/>
        <v>0</v>
      </c>
      <c r="U874" s="51">
        <f t="shared" si="27"/>
        <v>0</v>
      </c>
    </row>
    <row r="875" spans="1:21" customFormat="1">
      <c r="A875" s="51">
        <f>SD!C874</f>
        <v>0</v>
      </c>
      <c r="B875" s="46">
        <f>SD!A874</f>
        <v>0</v>
      </c>
      <c r="C875" s="46">
        <f>SD!B874</f>
        <v>0</v>
      </c>
      <c r="D875" s="46">
        <f>SD!C874</f>
        <v>0</v>
      </c>
      <c r="E875" s="42">
        <f>SD!D874</f>
        <v>0</v>
      </c>
      <c r="F875" s="43">
        <f>SD!E874</f>
        <v>0</v>
      </c>
      <c r="G875" s="43">
        <f>SD!F874</f>
        <v>0</v>
      </c>
      <c r="H875" s="43">
        <f>SD!G874</f>
        <v>0</v>
      </c>
      <c r="I875" s="43">
        <f>SD!H874</f>
        <v>0</v>
      </c>
      <c r="J875" s="43">
        <f>SD!I874</f>
        <v>0</v>
      </c>
      <c r="K875" s="43">
        <f>SD!O874</f>
        <v>0</v>
      </c>
      <c r="L875" s="52"/>
      <c r="M875" s="56"/>
      <c r="N875" s="54">
        <f>SD!R874</f>
        <v>0</v>
      </c>
      <c r="O875" s="55">
        <f>SD!S874</f>
        <v>0</v>
      </c>
      <c r="P875" s="44">
        <f>SD!T874</f>
        <v>0</v>
      </c>
      <c r="Q875" s="55">
        <f>SD!V874</f>
        <v>0</v>
      </c>
      <c r="R875" s="55">
        <f>SD!W874</f>
        <v>0</v>
      </c>
      <c r="S875" s="55">
        <f>SD!AB874</f>
        <v>0</v>
      </c>
      <c r="T875" s="51">
        <f t="shared" si="26"/>
        <v>0</v>
      </c>
      <c r="U875" s="51">
        <f t="shared" si="27"/>
        <v>0</v>
      </c>
    </row>
    <row r="876" spans="1:21" customFormat="1">
      <c r="A876" s="51">
        <f>SD!C875</f>
        <v>0</v>
      </c>
      <c r="B876" s="46">
        <f>SD!A875</f>
        <v>0</v>
      </c>
      <c r="C876" s="46">
        <f>SD!B875</f>
        <v>0</v>
      </c>
      <c r="D876" s="46">
        <f>SD!C875</f>
        <v>0</v>
      </c>
      <c r="E876" s="42">
        <f>SD!D875</f>
        <v>0</v>
      </c>
      <c r="F876" s="43">
        <f>SD!E875</f>
        <v>0</v>
      </c>
      <c r="G876" s="43">
        <f>SD!F875</f>
        <v>0</v>
      </c>
      <c r="H876" s="43">
        <f>SD!G875</f>
        <v>0</v>
      </c>
      <c r="I876" s="43">
        <f>SD!H875</f>
        <v>0</v>
      </c>
      <c r="J876" s="43">
        <f>SD!I875</f>
        <v>0</v>
      </c>
      <c r="K876" s="43">
        <f>SD!O875</f>
        <v>0</v>
      </c>
      <c r="L876" s="52"/>
      <c r="M876" s="56"/>
      <c r="N876" s="54">
        <f>SD!R875</f>
        <v>0</v>
      </c>
      <c r="O876" s="55">
        <f>SD!S875</f>
        <v>0</v>
      </c>
      <c r="P876" s="44">
        <f>SD!T875</f>
        <v>0</v>
      </c>
      <c r="Q876" s="55">
        <f>SD!V875</f>
        <v>0</v>
      </c>
      <c r="R876" s="55">
        <f>SD!W875</f>
        <v>0</v>
      </c>
      <c r="S876" s="55">
        <f>SD!AB875</f>
        <v>0</v>
      </c>
      <c r="T876" s="51">
        <f t="shared" si="26"/>
        <v>0</v>
      </c>
      <c r="U876" s="51">
        <f t="shared" si="27"/>
        <v>0</v>
      </c>
    </row>
    <row r="877" spans="1:21" customFormat="1">
      <c r="A877" s="51">
        <f>SD!C876</f>
        <v>0</v>
      </c>
      <c r="B877" s="46">
        <f>SD!A876</f>
        <v>0</v>
      </c>
      <c r="C877" s="46">
        <f>SD!B876</f>
        <v>0</v>
      </c>
      <c r="D877" s="46">
        <f>SD!C876</f>
        <v>0</v>
      </c>
      <c r="E877" s="42">
        <f>SD!D876</f>
        <v>0</v>
      </c>
      <c r="F877" s="43">
        <f>SD!E876</f>
        <v>0</v>
      </c>
      <c r="G877" s="43">
        <f>SD!F876</f>
        <v>0</v>
      </c>
      <c r="H877" s="43">
        <f>SD!G876</f>
        <v>0</v>
      </c>
      <c r="I877" s="43">
        <f>SD!H876</f>
        <v>0</v>
      </c>
      <c r="J877" s="43">
        <f>SD!I876</f>
        <v>0</v>
      </c>
      <c r="K877" s="43">
        <f>SD!O876</f>
        <v>0</v>
      </c>
      <c r="L877" s="52"/>
      <c r="M877" s="56"/>
      <c r="N877" s="54">
        <f>SD!R876</f>
        <v>0</v>
      </c>
      <c r="O877" s="55">
        <f>SD!S876</f>
        <v>0</v>
      </c>
      <c r="P877" s="44">
        <f>SD!T876</f>
        <v>0</v>
      </c>
      <c r="Q877" s="55">
        <f>SD!V876</f>
        <v>0</v>
      </c>
      <c r="R877" s="55">
        <f>SD!W876</f>
        <v>0</v>
      </c>
      <c r="S877" s="55">
        <f>SD!AB876</f>
        <v>0</v>
      </c>
      <c r="T877" s="51">
        <f t="shared" si="26"/>
        <v>0</v>
      </c>
      <c r="U877" s="51">
        <f t="shared" si="27"/>
        <v>0</v>
      </c>
    </row>
    <row r="878" spans="1:21" customFormat="1">
      <c r="A878" s="51">
        <f>SD!C877</f>
        <v>0</v>
      </c>
      <c r="B878" s="46">
        <f>SD!A877</f>
        <v>0</v>
      </c>
      <c r="C878" s="46">
        <f>SD!B877</f>
        <v>0</v>
      </c>
      <c r="D878" s="46">
        <f>SD!C877</f>
        <v>0</v>
      </c>
      <c r="E878" s="42">
        <f>SD!D877</f>
        <v>0</v>
      </c>
      <c r="F878" s="43">
        <f>SD!E877</f>
        <v>0</v>
      </c>
      <c r="G878" s="43">
        <f>SD!F877</f>
        <v>0</v>
      </c>
      <c r="H878" s="43">
        <f>SD!G877</f>
        <v>0</v>
      </c>
      <c r="I878" s="43">
        <f>SD!H877</f>
        <v>0</v>
      </c>
      <c r="J878" s="43">
        <f>SD!I877</f>
        <v>0</v>
      </c>
      <c r="K878" s="43">
        <f>SD!O877</f>
        <v>0</v>
      </c>
      <c r="L878" s="52"/>
      <c r="M878" s="56"/>
      <c r="N878" s="54">
        <f>SD!R877</f>
        <v>0</v>
      </c>
      <c r="O878" s="55">
        <f>SD!S877</f>
        <v>0</v>
      </c>
      <c r="P878" s="44">
        <f>SD!T877</f>
        <v>0</v>
      </c>
      <c r="Q878" s="55">
        <f>SD!V877</f>
        <v>0</v>
      </c>
      <c r="R878" s="55">
        <f>SD!W877</f>
        <v>0</v>
      </c>
      <c r="S878" s="55">
        <f>SD!AB877</f>
        <v>0</v>
      </c>
      <c r="T878" s="51">
        <f t="shared" si="26"/>
        <v>0</v>
      </c>
      <c r="U878" s="51">
        <f t="shared" si="27"/>
        <v>0</v>
      </c>
    </row>
    <row r="879" spans="1:21" customFormat="1">
      <c r="A879" s="51">
        <f>SD!C878</f>
        <v>0</v>
      </c>
      <c r="B879" s="46">
        <f>SD!A878</f>
        <v>0</v>
      </c>
      <c r="C879" s="46">
        <f>SD!B878</f>
        <v>0</v>
      </c>
      <c r="D879" s="46">
        <f>SD!C878</f>
        <v>0</v>
      </c>
      <c r="E879" s="42">
        <f>SD!D878</f>
        <v>0</v>
      </c>
      <c r="F879" s="43">
        <f>SD!E878</f>
        <v>0</v>
      </c>
      <c r="G879" s="43">
        <f>SD!F878</f>
        <v>0</v>
      </c>
      <c r="H879" s="43">
        <f>SD!G878</f>
        <v>0</v>
      </c>
      <c r="I879" s="43">
        <f>SD!H878</f>
        <v>0</v>
      </c>
      <c r="J879" s="43">
        <f>SD!I878</f>
        <v>0</v>
      </c>
      <c r="K879" s="43">
        <f>SD!O878</f>
        <v>0</v>
      </c>
      <c r="L879" s="52"/>
      <c r="M879" s="56"/>
      <c r="N879" s="54">
        <f>SD!R878</f>
        <v>0</v>
      </c>
      <c r="O879" s="55">
        <f>SD!S878</f>
        <v>0</v>
      </c>
      <c r="P879" s="44">
        <f>SD!T878</f>
        <v>0</v>
      </c>
      <c r="Q879" s="55">
        <f>SD!V878</f>
        <v>0</v>
      </c>
      <c r="R879" s="55">
        <f>SD!W878</f>
        <v>0</v>
      </c>
      <c r="S879" s="55">
        <f>SD!AB878</f>
        <v>0</v>
      </c>
      <c r="T879" s="51">
        <f t="shared" si="26"/>
        <v>0</v>
      </c>
      <c r="U879" s="51">
        <f t="shared" si="27"/>
        <v>0</v>
      </c>
    </row>
    <row r="880" spans="1:21" customFormat="1">
      <c r="A880" s="51">
        <f>SD!C879</f>
        <v>0</v>
      </c>
      <c r="B880" s="46">
        <f>SD!A879</f>
        <v>0</v>
      </c>
      <c r="C880" s="46">
        <f>SD!B879</f>
        <v>0</v>
      </c>
      <c r="D880" s="46">
        <f>SD!C879</f>
        <v>0</v>
      </c>
      <c r="E880" s="42">
        <f>SD!D879</f>
        <v>0</v>
      </c>
      <c r="F880" s="43">
        <f>SD!E879</f>
        <v>0</v>
      </c>
      <c r="G880" s="43">
        <f>SD!F879</f>
        <v>0</v>
      </c>
      <c r="H880" s="43">
        <f>SD!G879</f>
        <v>0</v>
      </c>
      <c r="I880" s="43">
        <f>SD!H879</f>
        <v>0</v>
      </c>
      <c r="J880" s="43">
        <f>SD!I879</f>
        <v>0</v>
      </c>
      <c r="K880" s="43">
        <f>SD!O879</f>
        <v>0</v>
      </c>
      <c r="L880" s="52"/>
      <c r="M880" s="56"/>
      <c r="N880" s="54">
        <f>SD!R879</f>
        <v>0</v>
      </c>
      <c r="O880" s="55">
        <f>SD!S879</f>
        <v>0</v>
      </c>
      <c r="P880" s="44">
        <f>SD!T879</f>
        <v>0</v>
      </c>
      <c r="Q880" s="55">
        <f>SD!V879</f>
        <v>0</v>
      </c>
      <c r="R880" s="55">
        <f>SD!W879</f>
        <v>0</v>
      </c>
      <c r="S880" s="55">
        <f>SD!AB879</f>
        <v>0</v>
      </c>
      <c r="T880" s="51">
        <f t="shared" si="26"/>
        <v>0</v>
      </c>
      <c r="U880" s="51">
        <f t="shared" si="27"/>
        <v>0</v>
      </c>
    </row>
    <row r="881" spans="1:21" customFormat="1">
      <c r="A881" s="51">
        <f>SD!C880</f>
        <v>0</v>
      </c>
      <c r="B881" s="46">
        <f>SD!A880</f>
        <v>0</v>
      </c>
      <c r="C881" s="46">
        <f>SD!B880</f>
        <v>0</v>
      </c>
      <c r="D881" s="46">
        <f>SD!C880</f>
        <v>0</v>
      </c>
      <c r="E881" s="42">
        <f>SD!D880</f>
        <v>0</v>
      </c>
      <c r="F881" s="43">
        <f>SD!E880</f>
        <v>0</v>
      </c>
      <c r="G881" s="43">
        <f>SD!F880</f>
        <v>0</v>
      </c>
      <c r="H881" s="43">
        <f>SD!G880</f>
        <v>0</v>
      </c>
      <c r="I881" s="43">
        <f>SD!H880</f>
        <v>0</v>
      </c>
      <c r="J881" s="43">
        <f>SD!I880</f>
        <v>0</v>
      </c>
      <c r="K881" s="43">
        <f>SD!O880</f>
        <v>0</v>
      </c>
      <c r="L881" s="52"/>
      <c r="M881" s="56"/>
      <c r="N881" s="54">
        <f>SD!R880</f>
        <v>0</v>
      </c>
      <c r="O881" s="55">
        <f>SD!S880</f>
        <v>0</v>
      </c>
      <c r="P881" s="44">
        <f>SD!T880</f>
        <v>0</v>
      </c>
      <c r="Q881" s="55">
        <f>SD!V880</f>
        <v>0</v>
      </c>
      <c r="R881" s="55">
        <f>SD!W880</f>
        <v>0</v>
      </c>
      <c r="S881" s="55">
        <f>SD!AB880</f>
        <v>0</v>
      </c>
      <c r="T881" s="51">
        <f t="shared" si="26"/>
        <v>0</v>
      </c>
      <c r="U881" s="51">
        <f t="shared" si="27"/>
        <v>0</v>
      </c>
    </row>
    <row r="882" spans="1:21" customFormat="1">
      <c r="A882" s="51">
        <f>SD!C881</f>
        <v>0</v>
      </c>
      <c r="B882" s="46">
        <f>SD!A881</f>
        <v>0</v>
      </c>
      <c r="C882" s="46">
        <f>SD!B881</f>
        <v>0</v>
      </c>
      <c r="D882" s="46">
        <f>SD!C881</f>
        <v>0</v>
      </c>
      <c r="E882" s="42">
        <f>SD!D881</f>
        <v>0</v>
      </c>
      <c r="F882" s="43">
        <f>SD!E881</f>
        <v>0</v>
      </c>
      <c r="G882" s="43">
        <f>SD!F881</f>
        <v>0</v>
      </c>
      <c r="H882" s="43">
        <f>SD!G881</f>
        <v>0</v>
      </c>
      <c r="I882" s="43">
        <f>SD!H881</f>
        <v>0</v>
      </c>
      <c r="J882" s="43">
        <f>SD!I881</f>
        <v>0</v>
      </c>
      <c r="K882" s="43">
        <f>SD!O881</f>
        <v>0</v>
      </c>
      <c r="L882" s="52"/>
      <c r="M882" s="56"/>
      <c r="N882" s="54">
        <f>SD!R881</f>
        <v>0</v>
      </c>
      <c r="O882" s="55">
        <f>SD!S881</f>
        <v>0</v>
      </c>
      <c r="P882" s="44">
        <f>SD!T881</f>
        <v>0</v>
      </c>
      <c r="Q882" s="55">
        <f>SD!V881</f>
        <v>0</v>
      </c>
      <c r="R882" s="55">
        <f>SD!W881</f>
        <v>0</v>
      </c>
      <c r="S882" s="55">
        <f>SD!AB881</f>
        <v>0</v>
      </c>
      <c r="T882" s="51">
        <f t="shared" si="26"/>
        <v>0</v>
      </c>
      <c r="U882" s="51">
        <f t="shared" si="27"/>
        <v>0</v>
      </c>
    </row>
    <row r="883" spans="1:21" customFormat="1">
      <c r="A883" s="51">
        <f>SD!C882</f>
        <v>0</v>
      </c>
      <c r="B883" s="46">
        <f>SD!A882</f>
        <v>0</v>
      </c>
      <c r="C883" s="46">
        <f>SD!B882</f>
        <v>0</v>
      </c>
      <c r="D883" s="46">
        <f>SD!C882</f>
        <v>0</v>
      </c>
      <c r="E883" s="42">
        <f>SD!D882</f>
        <v>0</v>
      </c>
      <c r="F883" s="43">
        <f>SD!E882</f>
        <v>0</v>
      </c>
      <c r="G883" s="43">
        <f>SD!F882</f>
        <v>0</v>
      </c>
      <c r="H883" s="43">
        <f>SD!G882</f>
        <v>0</v>
      </c>
      <c r="I883" s="43">
        <f>SD!H882</f>
        <v>0</v>
      </c>
      <c r="J883" s="43">
        <f>SD!I882</f>
        <v>0</v>
      </c>
      <c r="K883" s="43">
        <f>SD!O882</f>
        <v>0</v>
      </c>
      <c r="L883" s="52"/>
      <c r="M883" s="56"/>
      <c r="N883" s="54">
        <f>SD!R882</f>
        <v>0</v>
      </c>
      <c r="O883" s="55">
        <f>SD!S882</f>
        <v>0</v>
      </c>
      <c r="P883" s="44">
        <f>SD!T882</f>
        <v>0</v>
      </c>
      <c r="Q883" s="55">
        <f>SD!V882</f>
        <v>0</v>
      </c>
      <c r="R883" s="55">
        <f>SD!W882</f>
        <v>0</v>
      </c>
      <c r="S883" s="55">
        <f>SD!AB882</f>
        <v>0</v>
      </c>
      <c r="T883" s="51">
        <f t="shared" si="26"/>
        <v>0</v>
      </c>
      <c r="U883" s="51">
        <f t="shared" si="27"/>
        <v>0</v>
      </c>
    </row>
    <row r="884" spans="1:21" customFormat="1">
      <c r="A884" s="51">
        <f>SD!C883</f>
        <v>0</v>
      </c>
      <c r="B884" s="46">
        <f>SD!A883</f>
        <v>0</v>
      </c>
      <c r="C884" s="46">
        <f>SD!B883</f>
        <v>0</v>
      </c>
      <c r="D884" s="46">
        <f>SD!C883</f>
        <v>0</v>
      </c>
      <c r="E884" s="42">
        <f>SD!D883</f>
        <v>0</v>
      </c>
      <c r="F884" s="43">
        <f>SD!E883</f>
        <v>0</v>
      </c>
      <c r="G884" s="43">
        <f>SD!F883</f>
        <v>0</v>
      </c>
      <c r="H884" s="43">
        <f>SD!G883</f>
        <v>0</v>
      </c>
      <c r="I884" s="43">
        <f>SD!H883</f>
        <v>0</v>
      </c>
      <c r="J884" s="43">
        <f>SD!I883</f>
        <v>0</v>
      </c>
      <c r="K884" s="43">
        <f>SD!O883</f>
        <v>0</v>
      </c>
      <c r="L884" s="52"/>
      <c r="M884" s="56"/>
      <c r="N884" s="54">
        <f>SD!R883</f>
        <v>0</v>
      </c>
      <c r="O884" s="55">
        <f>SD!S883</f>
        <v>0</v>
      </c>
      <c r="P884" s="44">
        <f>SD!T883</f>
        <v>0</v>
      </c>
      <c r="Q884" s="55">
        <f>SD!V883</f>
        <v>0</v>
      </c>
      <c r="R884" s="55">
        <f>SD!W883</f>
        <v>0</v>
      </c>
      <c r="S884" s="55">
        <f>SD!AB883</f>
        <v>0</v>
      </c>
      <c r="T884" s="51">
        <f t="shared" si="26"/>
        <v>0</v>
      </c>
      <c r="U884" s="51">
        <f t="shared" si="27"/>
        <v>0</v>
      </c>
    </row>
    <row r="885" spans="1:21" customFormat="1">
      <c r="A885" s="51">
        <f>SD!C884</f>
        <v>0</v>
      </c>
      <c r="B885" s="46">
        <f>SD!A884</f>
        <v>0</v>
      </c>
      <c r="C885" s="46">
        <f>SD!B884</f>
        <v>0</v>
      </c>
      <c r="D885" s="46">
        <f>SD!C884</f>
        <v>0</v>
      </c>
      <c r="E885" s="42">
        <f>SD!D884</f>
        <v>0</v>
      </c>
      <c r="F885" s="43">
        <f>SD!E884</f>
        <v>0</v>
      </c>
      <c r="G885" s="43">
        <f>SD!F884</f>
        <v>0</v>
      </c>
      <c r="H885" s="43">
        <f>SD!G884</f>
        <v>0</v>
      </c>
      <c r="I885" s="43">
        <f>SD!H884</f>
        <v>0</v>
      </c>
      <c r="J885" s="43">
        <f>SD!I884</f>
        <v>0</v>
      </c>
      <c r="K885" s="43">
        <f>SD!O884</f>
        <v>0</v>
      </c>
      <c r="L885" s="52"/>
      <c r="M885" s="56"/>
      <c r="N885" s="54">
        <f>SD!R884</f>
        <v>0</v>
      </c>
      <c r="O885" s="55">
        <f>SD!S884</f>
        <v>0</v>
      </c>
      <c r="P885" s="44">
        <f>SD!T884</f>
        <v>0</v>
      </c>
      <c r="Q885" s="55">
        <f>SD!V884</f>
        <v>0</v>
      </c>
      <c r="R885" s="55">
        <f>SD!W884</f>
        <v>0</v>
      </c>
      <c r="S885" s="55">
        <f>SD!AB884</f>
        <v>0</v>
      </c>
      <c r="T885" s="51">
        <f t="shared" si="26"/>
        <v>0</v>
      </c>
      <c r="U885" s="51">
        <f t="shared" si="27"/>
        <v>0</v>
      </c>
    </row>
    <row r="886" spans="1:21" customFormat="1">
      <c r="A886" s="51">
        <f>SD!C885</f>
        <v>0</v>
      </c>
      <c r="B886" s="46">
        <f>SD!A885</f>
        <v>0</v>
      </c>
      <c r="C886" s="46">
        <f>SD!B885</f>
        <v>0</v>
      </c>
      <c r="D886" s="46">
        <f>SD!C885</f>
        <v>0</v>
      </c>
      <c r="E886" s="42">
        <f>SD!D885</f>
        <v>0</v>
      </c>
      <c r="F886" s="43">
        <f>SD!E885</f>
        <v>0</v>
      </c>
      <c r="G886" s="43">
        <f>SD!F885</f>
        <v>0</v>
      </c>
      <c r="H886" s="43">
        <f>SD!G885</f>
        <v>0</v>
      </c>
      <c r="I886" s="43">
        <f>SD!H885</f>
        <v>0</v>
      </c>
      <c r="J886" s="43">
        <f>SD!I885</f>
        <v>0</v>
      </c>
      <c r="K886" s="43">
        <f>SD!O885</f>
        <v>0</v>
      </c>
      <c r="L886" s="52"/>
      <c r="M886" s="56"/>
      <c r="N886" s="54">
        <f>SD!R885</f>
        <v>0</v>
      </c>
      <c r="O886" s="55">
        <f>SD!S885</f>
        <v>0</v>
      </c>
      <c r="P886" s="44">
        <f>SD!T885</f>
        <v>0</v>
      </c>
      <c r="Q886" s="55">
        <f>SD!V885</f>
        <v>0</v>
      </c>
      <c r="R886" s="55">
        <f>SD!W885</f>
        <v>0</v>
      </c>
      <c r="S886" s="55">
        <f>SD!AB885</f>
        <v>0</v>
      </c>
      <c r="T886" s="51">
        <f t="shared" si="26"/>
        <v>0</v>
      </c>
      <c r="U886" s="51">
        <f t="shared" si="27"/>
        <v>0</v>
      </c>
    </row>
    <row r="887" spans="1:21" customFormat="1">
      <c r="A887" s="51">
        <f>SD!C886</f>
        <v>0</v>
      </c>
      <c r="B887" s="46">
        <f>SD!A886</f>
        <v>0</v>
      </c>
      <c r="C887" s="46">
        <f>SD!B886</f>
        <v>0</v>
      </c>
      <c r="D887" s="46">
        <f>SD!C886</f>
        <v>0</v>
      </c>
      <c r="E887" s="42">
        <f>SD!D886</f>
        <v>0</v>
      </c>
      <c r="F887" s="43">
        <f>SD!E886</f>
        <v>0</v>
      </c>
      <c r="G887" s="43">
        <f>SD!F886</f>
        <v>0</v>
      </c>
      <c r="H887" s="43">
        <f>SD!G886</f>
        <v>0</v>
      </c>
      <c r="I887" s="43">
        <f>SD!H886</f>
        <v>0</v>
      </c>
      <c r="J887" s="43">
        <f>SD!I886</f>
        <v>0</v>
      </c>
      <c r="K887" s="43">
        <f>SD!O886</f>
        <v>0</v>
      </c>
      <c r="L887" s="52"/>
      <c r="M887" s="56"/>
      <c r="N887" s="54">
        <f>SD!R886</f>
        <v>0</v>
      </c>
      <c r="O887" s="55">
        <f>SD!S886</f>
        <v>0</v>
      </c>
      <c r="P887" s="44">
        <f>SD!T886</f>
        <v>0</v>
      </c>
      <c r="Q887" s="55">
        <f>SD!V886</f>
        <v>0</v>
      </c>
      <c r="R887" s="55">
        <f>SD!W886</f>
        <v>0</v>
      </c>
      <c r="S887" s="55">
        <f>SD!AB886</f>
        <v>0</v>
      </c>
      <c r="T887" s="51">
        <f t="shared" si="26"/>
        <v>0</v>
      </c>
      <c r="U887" s="51">
        <f t="shared" si="27"/>
        <v>0</v>
      </c>
    </row>
    <row r="888" spans="1:21" customFormat="1">
      <c r="A888" s="51">
        <f>SD!C887</f>
        <v>0</v>
      </c>
      <c r="B888" s="46">
        <f>SD!A887</f>
        <v>0</v>
      </c>
      <c r="C888" s="46">
        <f>SD!B887</f>
        <v>0</v>
      </c>
      <c r="D888" s="46">
        <f>SD!C887</f>
        <v>0</v>
      </c>
      <c r="E888" s="42">
        <f>SD!D887</f>
        <v>0</v>
      </c>
      <c r="F888" s="43">
        <f>SD!E887</f>
        <v>0</v>
      </c>
      <c r="G888" s="43">
        <f>SD!F887</f>
        <v>0</v>
      </c>
      <c r="H888" s="43">
        <f>SD!G887</f>
        <v>0</v>
      </c>
      <c r="I888" s="43">
        <f>SD!H887</f>
        <v>0</v>
      </c>
      <c r="J888" s="43">
        <f>SD!I887</f>
        <v>0</v>
      </c>
      <c r="K888" s="43">
        <f>SD!O887</f>
        <v>0</v>
      </c>
      <c r="L888" s="52"/>
      <c r="M888" s="56"/>
      <c r="N888" s="54">
        <f>SD!R887</f>
        <v>0</v>
      </c>
      <c r="O888" s="55">
        <f>SD!S887</f>
        <v>0</v>
      </c>
      <c r="P888" s="44">
        <f>SD!T887</f>
        <v>0</v>
      </c>
      <c r="Q888" s="55">
        <f>SD!V887</f>
        <v>0</v>
      </c>
      <c r="R888" s="55">
        <f>SD!W887</f>
        <v>0</v>
      </c>
      <c r="S888" s="55">
        <f>SD!AB887</f>
        <v>0</v>
      </c>
      <c r="T888" s="51">
        <f t="shared" si="26"/>
        <v>0</v>
      </c>
      <c r="U888" s="51">
        <f t="shared" si="27"/>
        <v>0</v>
      </c>
    </row>
    <row r="889" spans="1:21" customFormat="1">
      <c r="A889" s="51">
        <f>SD!C888</f>
        <v>0</v>
      </c>
      <c r="B889" s="46">
        <f>SD!A888</f>
        <v>0</v>
      </c>
      <c r="C889" s="46">
        <f>SD!B888</f>
        <v>0</v>
      </c>
      <c r="D889" s="46">
        <f>SD!C888</f>
        <v>0</v>
      </c>
      <c r="E889" s="42">
        <f>SD!D888</f>
        <v>0</v>
      </c>
      <c r="F889" s="43">
        <f>SD!E888</f>
        <v>0</v>
      </c>
      <c r="G889" s="43">
        <f>SD!F888</f>
        <v>0</v>
      </c>
      <c r="H889" s="43">
        <f>SD!G888</f>
        <v>0</v>
      </c>
      <c r="I889" s="43">
        <f>SD!H888</f>
        <v>0</v>
      </c>
      <c r="J889" s="43">
        <f>SD!I888</f>
        <v>0</v>
      </c>
      <c r="K889" s="43">
        <f>SD!O888</f>
        <v>0</v>
      </c>
      <c r="L889" s="52"/>
      <c r="M889" s="56"/>
      <c r="N889" s="54">
        <f>SD!R888</f>
        <v>0</v>
      </c>
      <c r="O889" s="55">
        <f>SD!S888</f>
        <v>0</v>
      </c>
      <c r="P889" s="44">
        <f>SD!T888</f>
        <v>0</v>
      </c>
      <c r="Q889" s="55">
        <f>SD!V888</f>
        <v>0</v>
      </c>
      <c r="R889" s="55">
        <f>SD!W888</f>
        <v>0</v>
      </c>
      <c r="S889" s="55">
        <f>SD!AB888</f>
        <v>0</v>
      </c>
      <c r="T889" s="51">
        <f t="shared" si="26"/>
        <v>0</v>
      </c>
      <c r="U889" s="51">
        <f t="shared" si="27"/>
        <v>0</v>
      </c>
    </row>
    <row r="890" spans="1:21" customFormat="1">
      <c r="A890" s="51">
        <f>SD!C889</f>
        <v>0</v>
      </c>
      <c r="B890" s="46">
        <f>SD!A889</f>
        <v>0</v>
      </c>
      <c r="C890" s="46">
        <f>SD!B889</f>
        <v>0</v>
      </c>
      <c r="D890" s="46">
        <f>SD!C889</f>
        <v>0</v>
      </c>
      <c r="E890" s="42">
        <f>SD!D889</f>
        <v>0</v>
      </c>
      <c r="F890" s="43">
        <f>SD!E889</f>
        <v>0</v>
      </c>
      <c r="G890" s="43">
        <f>SD!F889</f>
        <v>0</v>
      </c>
      <c r="H890" s="43">
        <f>SD!G889</f>
        <v>0</v>
      </c>
      <c r="I890" s="43">
        <f>SD!H889</f>
        <v>0</v>
      </c>
      <c r="J890" s="43">
        <f>SD!I889</f>
        <v>0</v>
      </c>
      <c r="K890" s="43">
        <f>SD!O889</f>
        <v>0</v>
      </c>
      <c r="L890" s="52"/>
      <c r="M890" s="56"/>
      <c r="N890" s="54">
        <f>SD!R889</f>
        <v>0</v>
      </c>
      <c r="O890" s="55">
        <f>SD!S889</f>
        <v>0</v>
      </c>
      <c r="P890" s="44">
        <f>SD!T889</f>
        <v>0</v>
      </c>
      <c r="Q890" s="55">
        <f>SD!V889</f>
        <v>0</v>
      </c>
      <c r="R890" s="55">
        <f>SD!W889</f>
        <v>0</v>
      </c>
      <c r="S890" s="55">
        <f>SD!AB889</f>
        <v>0</v>
      </c>
      <c r="T890" s="51">
        <f t="shared" si="26"/>
        <v>0</v>
      </c>
      <c r="U890" s="51">
        <f t="shared" si="27"/>
        <v>0</v>
      </c>
    </row>
    <row r="891" spans="1:21" customFormat="1">
      <c r="A891" s="51">
        <f>SD!C890</f>
        <v>0</v>
      </c>
      <c r="B891" s="46">
        <f>SD!A890</f>
        <v>0</v>
      </c>
      <c r="C891" s="46">
        <f>SD!B890</f>
        <v>0</v>
      </c>
      <c r="D891" s="46">
        <f>SD!C890</f>
        <v>0</v>
      </c>
      <c r="E891" s="42">
        <f>SD!D890</f>
        <v>0</v>
      </c>
      <c r="F891" s="43">
        <f>SD!E890</f>
        <v>0</v>
      </c>
      <c r="G891" s="43">
        <f>SD!F890</f>
        <v>0</v>
      </c>
      <c r="H891" s="43">
        <f>SD!G890</f>
        <v>0</v>
      </c>
      <c r="I891" s="43">
        <f>SD!H890</f>
        <v>0</v>
      </c>
      <c r="J891" s="43">
        <f>SD!I890</f>
        <v>0</v>
      </c>
      <c r="K891" s="43">
        <f>SD!O890</f>
        <v>0</v>
      </c>
      <c r="L891" s="52"/>
      <c r="M891" s="56"/>
      <c r="N891" s="54">
        <f>SD!R890</f>
        <v>0</v>
      </c>
      <c r="O891" s="55">
        <f>SD!S890</f>
        <v>0</v>
      </c>
      <c r="P891" s="44">
        <f>SD!T890</f>
        <v>0</v>
      </c>
      <c r="Q891" s="55">
        <f>SD!V890</f>
        <v>0</v>
      </c>
      <c r="R891" s="55">
        <f>SD!W890</f>
        <v>0</v>
      </c>
      <c r="S891" s="55">
        <f>SD!AB890</f>
        <v>0</v>
      </c>
      <c r="T891" s="51">
        <f t="shared" si="26"/>
        <v>0</v>
      </c>
      <c r="U891" s="51">
        <f t="shared" si="27"/>
        <v>0</v>
      </c>
    </row>
    <row r="892" spans="1:21" customFormat="1">
      <c r="A892" s="51">
        <f>SD!C891</f>
        <v>0</v>
      </c>
      <c r="B892" s="46">
        <f>SD!A891</f>
        <v>0</v>
      </c>
      <c r="C892" s="46">
        <f>SD!B891</f>
        <v>0</v>
      </c>
      <c r="D892" s="46">
        <f>SD!C891</f>
        <v>0</v>
      </c>
      <c r="E892" s="42">
        <f>SD!D891</f>
        <v>0</v>
      </c>
      <c r="F892" s="43">
        <f>SD!E891</f>
        <v>0</v>
      </c>
      <c r="G892" s="43">
        <f>SD!F891</f>
        <v>0</v>
      </c>
      <c r="H892" s="43">
        <f>SD!G891</f>
        <v>0</v>
      </c>
      <c r="I892" s="43">
        <f>SD!H891</f>
        <v>0</v>
      </c>
      <c r="J892" s="43">
        <f>SD!I891</f>
        <v>0</v>
      </c>
      <c r="K892" s="43">
        <f>SD!O891</f>
        <v>0</v>
      </c>
      <c r="L892" s="52"/>
      <c r="M892" s="56"/>
      <c r="N892" s="54">
        <f>SD!R891</f>
        <v>0</v>
      </c>
      <c r="O892" s="55">
        <f>SD!S891</f>
        <v>0</v>
      </c>
      <c r="P892" s="44">
        <f>SD!T891</f>
        <v>0</v>
      </c>
      <c r="Q892" s="55">
        <f>SD!V891</f>
        <v>0</v>
      </c>
      <c r="R892" s="55">
        <f>SD!W891</f>
        <v>0</v>
      </c>
      <c r="S892" s="55">
        <f>SD!AB891</f>
        <v>0</v>
      </c>
      <c r="T892" s="51">
        <f t="shared" si="26"/>
        <v>0</v>
      </c>
      <c r="U892" s="51">
        <f t="shared" si="27"/>
        <v>0</v>
      </c>
    </row>
    <row r="893" spans="1:21" customFormat="1">
      <c r="A893" s="51">
        <f>SD!C892</f>
        <v>0</v>
      </c>
      <c r="B893" s="46">
        <f>SD!A892</f>
        <v>0</v>
      </c>
      <c r="C893" s="46">
        <f>SD!B892</f>
        <v>0</v>
      </c>
      <c r="D893" s="46">
        <f>SD!C892</f>
        <v>0</v>
      </c>
      <c r="E893" s="42">
        <f>SD!D892</f>
        <v>0</v>
      </c>
      <c r="F893" s="43">
        <f>SD!E892</f>
        <v>0</v>
      </c>
      <c r="G893" s="43">
        <f>SD!F892</f>
        <v>0</v>
      </c>
      <c r="H893" s="43">
        <f>SD!G892</f>
        <v>0</v>
      </c>
      <c r="I893" s="43">
        <f>SD!H892</f>
        <v>0</v>
      </c>
      <c r="J893" s="43">
        <f>SD!I892</f>
        <v>0</v>
      </c>
      <c r="K893" s="43">
        <f>SD!O892</f>
        <v>0</v>
      </c>
      <c r="L893" s="52"/>
      <c r="M893" s="56"/>
      <c r="N893" s="54">
        <f>SD!R892</f>
        <v>0</v>
      </c>
      <c r="O893" s="55">
        <f>SD!S892</f>
        <v>0</v>
      </c>
      <c r="P893" s="44">
        <f>SD!T892</f>
        <v>0</v>
      </c>
      <c r="Q893" s="55">
        <f>SD!V892</f>
        <v>0</v>
      </c>
      <c r="R893" s="55">
        <f>SD!W892</f>
        <v>0</v>
      </c>
      <c r="S893" s="55">
        <f>SD!AB892</f>
        <v>0</v>
      </c>
      <c r="T893" s="51">
        <f t="shared" si="26"/>
        <v>0</v>
      </c>
      <c r="U893" s="51">
        <f t="shared" si="27"/>
        <v>0</v>
      </c>
    </row>
    <row r="894" spans="1:21" customFormat="1">
      <c r="A894" s="51">
        <f>SD!C893</f>
        <v>0</v>
      </c>
      <c r="B894" s="46">
        <f>SD!A893</f>
        <v>0</v>
      </c>
      <c r="C894" s="46">
        <f>SD!B893</f>
        <v>0</v>
      </c>
      <c r="D894" s="46">
        <f>SD!C893</f>
        <v>0</v>
      </c>
      <c r="E894" s="42">
        <f>SD!D893</f>
        <v>0</v>
      </c>
      <c r="F894" s="43">
        <f>SD!E893</f>
        <v>0</v>
      </c>
      <c r="G894" s="43">
        <f>SD!F893</f>
        <v>0</v>
      </c>
      <c r="H894" s="43">
        <f>SD!G893</f>
        <v>0</v>
      </c>
      <c r="I894" s="43">
        <f>SD!H893</f>
        <v>0</v>
      </c>
      <c r="J894" s="43">
        <f>SD!I893</f>
        <v>0</v>
      </c>
      <c r="K894" s="43">
        <f>SD!O893</f>
        <v>0</v>
      </c>
      <c r="L894" s="52"/>
      <c r="M894" s="56"/>
      <c r="N894" s="54">
        <f>SD!R893</f>
        <v>0</v>
      </c>
      <c r="O894" s="55">
        <f>SD!S893</f>
        <v>0</v>
      </c>
      <c r="P894" s="44">
        <f>SD!T893</f>
        <v>0</v>
      </c>
      <c r="Q894" s="55">
        <f>SD!V893</f>
        <v>0</v>
      </c>
      <c r="R894" s="55">
        <f>SD!W893</f>
        <v>0</v>
      </c>
      <c r="S894" s="55">
        <f>SD!AB893</f>
        <v>0</v>
      </c>
      <c r="T894" s="51">
        <f t="shared" si="26"/>
        <v>0</v>
      </c>
      <c r="U894" s="51">
        <f t="shared" si="27"/>
        <v>0</v>
      </c>
    </row>
    <row r="895" spans="1:21" customFormat="1">
      <c r="A895" s="51">
        <f>SD!C894</f>
        <v>0</v>
      </c>
      <c r="B895" s="46">
        <f>SD!A894</f>
        <v>0</v>
      </c>
      <c r="C895" s="46">
        <f>SD!B894</f>
        <v>0</v>
      </c>
      <c r="D895" s="46">
        <f>SD!C894</f>
        <v>0</v>
      </c>
      <c r="E895" s="42">
        <f>SD!D894</f>
        <v>0</v>
      </c>
      <c r="F895" s="43">
        <f>SD!E894</f>
        <v>0</v>
      </c>
      <c r="G895" s="43">
        <f>SD!F894</f>
        <v>0</v>
      </c>
      <c r="H895" s="43">
        <f>SD!G894</f>
        <v>0</v>
      </c>
      <c r="I895" s="43">
        <f>SD!H894</f>
        <v>0</v>
      </c>
      <c r="J895" s="43">
        <f>SD!I894</f>
        <v>0</v>
      </c>
      <c r="K895" s="43">
        <f>SD!O894</f>
        <v>0</v>
      </c>
      <c r="L895" s="52"/>
      <c r="M895" s="56"/>
      <c r="N895" s="54">
        <f>SD!R894</f>
        <v>0</v>
      </c>
      <c r="O895" s="55">
        <f>SD!S894</f>
        <v>0</v>
      </c>
      <c r="P895" s="44">
        <f>SD!T894</f>
        <v>0</v>
      </c>
      <c r="Q895" s="55">
        <f>SD!V894</f>
        <v>0</v>
      </c>
      <c r="R895" s="55">
        <f>SD!W894</f>
        <v>0</v>
      </c>
      <c r="S895" s="55">
        <f>SD!AB894</f>
        <v>0</v>
      </c>
      <c r="T895" s="51">
        <f t="shared" si="26"/>
        <v>0</v>
      </c>
      <c r="U895" s="51">
        <f t="shared" si="27"/>
        <v>0</v>
      </c>
    </row>
    <row r="896" spans="1:21" customFormat="1">
      <c r="A896" s="51">
        <f>SD!C895</f>
        <v>0</v>
      </c>
      <c r="B896" s="46">
        <f>SD!A895</f>
        <v>0</v>
      </c>
      <c r="C896" s="46">
        <f>SD!B895</f>
        <v>0</v>
      </c>
      <c r="D896" s="46">
        <f>SD!C895</f>
        <v>0</v>
      </c>
      <c r="E896" s="42">
        <f>SD!D895</f>
        <v>0</v>
      </c>
      <c r="F896" s="43">
        <f>SD!E895</f>
        <v>0</v>
      </c>
      <c r="G896" s="43">
        <f>SD!F895</f>
        <v>0</v>
      </c>
      <c r="H896" s="43">
        <f>SD!G895</f>
        <v>0</v>
      </c>
      <c r="I896" s="43">
        <f>SD!H895</f>
        <v>0</v>
      </c>
      <c r="J896" s="43">
        <f>SD!I895</f>
        <v>0</v>
      </c>
      <c r="K896" s="43">
        <f>SD!O895</f>
        <v>0</v>
      </c>
      <c r="L896" s="52"/>
      <c r="M896" s="56"/>
      <c r="N896" s="54">
        <f>SD!R895</f>
        <v>0</v>
      </c>
      <c r="O896" s="55">
        <f>SD!S895</f>
        <v>0</v>
      </c>
      <c r="P896" s="44">
        <f>SD!T895</f>
        <v>0</v>
      </c>
      <c r="Q896" s="55">
        <f>SD!V895</f>
        <v>0</v>
      </c>
      <c r="R896" s="55">
        <f>SD!W895</f>
        <v>0</v>
      </c>
      <c r="S896" s="55">
        <f>SD!AB895</f>
        <v>0</v>
      </c>
      <c r="T896" s="51">
        <f t="shared" si="26"/>
        <v>0</v>
      </c>
      <c r="U896" s="51">
        <f t="shared" si="27"/>
        <v>0</v>
      </c>
    </row>
    <row r="897" spans="1:21" customFormat="1">
      <c r="A897" s="51">
        <f>SD!C896</f>
        <v>0</v>
      </c>
      <c r="B897" s="46">
        <f>SD!A896</f>
        <v>0</v>
      </c>
      <c r="C897" s="46">
        <f>SD!B896</f>
        <v>0</v>
      </c>
      <c r="D897" s="46">
        <f>SD!C896</f>
        <v>0</v>
      </c>
      <c r="E897" s="42">
        <f>SD!D896</f>
        <v>0</v>
      </c>
      <c r="F897" s="43">
        <f>SD!E896</f>
        <v>0</v>
      </c>
      <c r="G897" s="43">
        <f>SD!F896</f>
        <v>0</v>
      </c>
      <c r="H897" s="43">
        <f>SD!G896</f>
        <v>0</v>
      </c>
      <c r="I897" s="43">
        <f>SD!H896</f>
        <v>0</v>
      </c>
      <c r="J897" s="43">
        <f>SD!I896</f>
        <v>0</v>
      </c>
      <c r="K897" s="43">
        <f>SD!O896</f>
        <v>0</v>
      </c>
      <c r="L897" s="52"/>
      <c r="M897" s="56"/>
      <c r="N897" s="54">
        <f>SD!R896</f>
        <v>0</v>
      </c>
      <c r="O897" s="55">
        <f>SD!S896</f>
        <v>0</v>
      </c>
      <c r="P897" s="44">
        <f>SD!T896</f>
        <v>0</v>
      </c>
      <c r="Q897" s="55">
        <f>SD!V896</f>
        <v>0</v>
      </c>
      <c r="R897" s="55">
        <f>SD!W896</f>
        <v>0</v>
      </c>
      <c r="S897" s="55">
        <f>SD!AB896</f>
        <v>0</v>
      </c>
      <c r="T897" s="51">
        <f t="shared" si="26"/>
        <v>0</v>
      </c>
      <c r="U897" s="51">
        <f t="shared" si="27"/>
        <v>0</v>
      </c>
    </row>
    <row r="898" spans="1:21" customFormat="1">
      <c r="A898" s="51">
        <f>SD!C897</f>
        <v>0</v>
      </c>
      <c r="B898" s="46">
        <f>SD!A897</f>
        <v>0</v>
      </c>
      <c r="C898" s="46">
        <f>SD!B897</f>
        <v>0</v>
      </c>
      <c r="D898" s="46">
        <f>SD!C897</f>
        <v>0</v>
      </c>
      <c r="E898" s="42">
        <f>SD!D897</f>
        <v>0</v>
      </c>
      <c r="F898" s="43">
        <f>SD!E897</f>
        <v>0</v>
      </c>
      <c r="G898" s="43">
        <f>SD!F897</f>
        <v>0</v>
      </c>
      <c r="H898" s="43">
        <f>SD!G897</f>
        <v>0</v>
      </c>
      <c r="I898" s="43">
        <f>SD!H897</f>
        <v>0</v>
      </c>
      <c r="J898" s="43">
        <f>SD!I897</f>
        <v>0</v>
      </c>
      <c r="K898" s="43">
        <f>SD!O897</f>
        <v>0</v>
      </c>
      <c r="L898" s="52"/>
      <c r="M898" s="56"/>
      <c r="N898" s="54">
        <f>SD!R897</f>
        <v>0</v>
      </c>
      <c r="O898" s="55">
        <f>SD!S897</f>
        <v>0</v>
      </c>
      <c r="P898" s="44">
        <f>SD!T897</f>
        <v>0</v>
      </c>
      <c r="Q898" s="55">
        <f>SD!V897</f>
        <v>0</v>
      </c>
      <c r="R898" s="55">
        <f>SD!W897</f>
        <v>0</v>
      </c>
      <c r="S898" s="55">
        <f>SD!AB897</f>
        <v>0</v>
      </c>
      <c r="T898" s="51">
        <f t="shared" si="26"/>
        <v>0</v>
      </c>
      <c r="U898" s="51">
        <f t="shared" si="27"/>
        <v>0</v>
      </c>
    </row>
    <row r="899" spans="1:21" customFormat="1">
      <c r="A899" s="51">
        <f>SD!C898</f>
        <v>0</v>
      </c>
      <c r="B899" s="46">
        <f>SD!A898</f>
        <v>0</v>
      </c>
      <c r="C899" s="46">
        <f>SD!B898</f>
        <v>0</v>
      </c>
      <c r="D899" s="46">
        <f>SD!C898</f>
        <v>0</v>
      </c>
      <c r="E899" s="42">
        <f>SD!D898</f>
        <v>0</v>
      </c>
      <c r="F899" s="43">
        <f>SD!E898</f>
        <v>0</v>
      </c>
      <c r="G899" s="43">
        <f>SD!F898</f>
        <v>0</v>
      </c>
      <c r="H899" s="43">
        <f>SD!G898</f>
        <v>0</v>
      </c>
      <c r="I899" s="43">
        <f>SD!H898</f>
        <v>0</v>
      </c>
      <c r="J899" s="43">
        <f>SD!I898</f>
        <v>0</v>
      </c>
      <c r="K899" s="43">
        <f>SD!O898</f>
        <v>0</v>
      </c>
      <c r="L899" s="52"/>
      <c r="M899" s="56"/>
      <c r="N899" s="54">
        <f>SD!R898</f>
        <v>0</v>
      </c>
      <c r="O899" s="55">
        <f>SD!S898</f>
        <v>0</v>
      </c>
      <c r="P899" s="44">
        <f>SD!T898</f>
        <v>0</v>
      </c>
      <c r="Q899" s="55">
        <f>SD!V898</f>
        <v>0</v>
      </c>
      <c r="R899" s="55">
        <f>SD!W898</f>
        <v>0</v>
      </c>
      <c r="S899" s="55">
        <f>SD!AB898</f>
        <v>0</v>
      </c>
      <c r="T899" s="51">
        <f t="shared" si="26"/>
        <v>0</v>
      </c>
      <c r="U899" s="51">
        <f t="shared" si="27"/>
        <v>0</v>
      </c>
    </row>
    <row r="900" spans="1:21" customFormat="1">
      <c r="A900" s="51">
        <f>SD!C899</f>
        <v>0</v>
      </c>
      <c r="B900" s="46">
        <f>SD!A899</f>
        <v>0</v>
      </c>
      <c r="C900" s="46">
        <f>SD!B899</f>
        <v>0</v>
      </c>
      <c r="D900" s="46">
        <f>SD!C899</f>
        <v>0</v>
      </c>
      <c r="E900" s="42">
        <f>SD!D899</f>
        <v>0</v>
      </c>
      <c r="F900" s="43">
        <f>SD!E899</f>
        <v>0</v>
      </c>
      <c r="G900" s="43">
        <f>SD!F899</f>
        <v>0</v>
      </c>
      <c r="H900" s="43">
        <f>SD!G899</f>
        <v>0</v>
      </c>
      <c r="I900" s="43">
        <f>SD!H899</f>
        <v>0</v>
      </c>
      <c r="J900" s="43">
        <f>SD!I899</f>
        <v>0</v>
      </c>
      <c r="K900" s="43">
        <f>SD!O899</f>
        <v>0</v>
      </c>
      <c r="L900" s="52"/>
      <c r="M900" s="56"/>
      <c r="N900" s="54">
        <f>SD!R899</f>
        <v>0</v>
      </c>
      <c r="O900" s="55">
        <f>SD!S899</f>
        <v>0</v>
      </c>
      <c r="P900" s="44">
        <f>SD!T899</f>
        <v>0</v>
      </c>
      <c r="Q900" s="55">
        <f>SD!V899</f>
        <v>0</v>
      </c>
      <c r="R900" s="55">
        <f>SD!W899</f>
        <v>0</v>
      </c>
      <c r="S900" s="55">
        <f>SD!AB899</f>
        <v>0</v>
      </c>
      <c r="T900" s="51">
        <f t="shared" ref="T900:T963" si="28">B900</f>
        <v>0</v>
      </c>
      <c r="U900" s="51">
        <f t="shared" ref="U900:U963" si="29">C900</f>
        <v>0</v>
      </c>
    </row>
    <row r="901" spans="1:21" customFormat="1">
      <c r="A901" s="51">
        <f>SD!C900</f>
        <v>0</v>
      </c>
      <c r="B901" s="46">
        <f>SD!A900</f>
        <v>0</v>
      </c>
      <c r="C901" s="46">
        <f>SD!B900</f>
        <v>0</v>
      </c>
      <c r="D901" s="46">
        <f>SD!C900</f>
        <v>0</v>
      </c>
      <c r="E901" s="42">
        <f>SD!D900</f>
        <v>0</v>
      </c>
      <c r="F901" s="43">
        <f>SD!E900</f>
        <v>0</v>
      </c>
      <c r="G901" s="43">
        <f>SD!F900</f>
        <v>0</v>
      </c>
      <c r="H901" s="43">
        <f>SD!G900</f>
        <v>0</v>
      </c>
      <c r="I901" s="43">
        <f>SD!H900</f>
        <v>0</v>
      </c>
      <c r="J901" s="43">
        <f>SD!I900</f>
        <v>0</v>
      </c>
      <c r="K901" s="43">
        <f>SD!O900</f>
        <v>0</v>
      </c>
      <c r="L901" s="52"/>
      <c r="M901" s="56"/>
      <c r="N901" s="54">
        <f>SD!R900</f>
        <v>0</v>
      </c>
      <c r="O901" s="55">
        <f>SD!S900</f>
        <v>0</v>
      </c>
      <c r="P901" s="44">
        <f>SD!T900</f>
        <v>0</v>
      </c>
      <c r="Q901" s="55">
        <f>SD!V900</f>
        <v>0</v>
      </c>
      <c r="R901" s="55">
        <f>SD!W900</f>
        <v>0</v>
      </c>
      <c r="S901" s="55">
        <f>SD!AB900</f>
        <v>0</v>
      </c>
      <c r="T901" s="51">
        <f t="shared" si="28"/>
        <v>0</v>
      </c>
      <c r="U901" s="51">
        <f t="shared" si="29"/>
        <v>0</v>
      </c>
    </row>
    <row r="902" spans="1:21" customFormat="1">
      <c r="A902" s="51">
        <f>SD!C901</f>
        <v>0</v>
      </c>
      <c r="B902" s="46">
        <f>SD!A901</f>
        <v>0</v>
      </c>
      <c r="C902" s="46">
        <f>SD!B901</f>
        <v>0</v>
      </c>
      <c r="D902" s="46">
        <f>SD!C901</f>
        <v>0</v>
      </c>
      <c r="E902" s="42">
        <f>SD!D901</f>
        <v>0</v>
      </c>
      <c r="F902" s="43">
        <f>SD!E901</f>
        <v>0</v>
      </c>
      <c r="G902" s="43">
        <f>SD!F901</f>
        <v>0</v>
      </c>
      <c r="H902" s="43">
        <f>SD!G901</f>
        <v>0</v>
      </c>
      <c r="I902" s="43">
        <f>SD!H901</f>
        <v>0</v>
      </c>
      <c r="J902" s="43">
        <f>SD!I901</f>
        <v>0</v>
      </c>
      <c r="K902" s="43">
        <f>SD!O901</f>
        <v>0</v>
      </c>
      <c r="L902" s="52"/>
      <c r="M902" s="56"/>
      <c r="N902" s="54">
        <f>SD!R901</f>
        <v>0</v>
      </c>
      <c r="O902" s="55">
        <f>SD!S901</f>
        <v>0</v>
      </c>
      <c r="P902" s="44">
        <f>SD!T901</f>
        <v>0</v>
      </c>
      <c r="Q902" s="55">
        <f>SD!V901</f>
        <v>0</v>
      </c>
      <c r="R902" s="55">
        <f>SD!W901</f>
        <v>0</v>
      </c>
      <c r="S902" s="55">
        <f>SD!AB901</f>
        <v>0</v>
      </c>
      <c r="T902" s="51">
        <f t="shared" si="28"/>
        <v>0</v>
      </c>
      <c r="U902" s="51">
        <f t="shared" si="29"/>
        <v>0</v>
      </c>
    </row>
    <row r="903" spans="1:21" customFormat="1">
      <c r="A903" s="51">
        <f>SD!C902</f>
        <v>0</v>
      </c>
      <c r="B903" s="46">
        <f>SD!A902</f>
        <v>0</v>
      </c>
      <c r="C903" s="46">
        <f>SD!B902</f>
        <v>0</v>
      </c>
      <c r="D903" s="46">
        <f>SD!C902</f>
        <v>0</v>
      </c>
      <c r="E903" s="42">
        <f>SD!D902</f>
        <v>0</v>
      </c>
      <c r="F903" s="43">
        <f>SD!E902</f>
        <v>0</v>
      </c>
      <c r="G903" s="43">
        <f>SD!F902</f>
        <v>0</v>
      </c>
      <c r="H903" s="43">
        <f>SD!G902</f>
        <v>0</v>
      </c>
      <c r="I903" s="43">
        <f>SD!H902</f>
        <v>0</v>
      </c>
      <c r="J903" s="43">
        <f>SD!I902</f>
        <v>0</v>
      </c>
      <c r="K903" s="43">
        <f>SD!O902</f>
        <v>0</v>
      </c>
      <c r="L903" s="52"/>
      <c r="M903" s="56"/>
      <c r="N903" s="54">
        <f>SD!R902</f>
        <v>0</v>
      </c>
      <c r="O903" s="55">
        <f>SD!S902</f>
        <v>0</v>
      </c>
      <c r="P903" s="44">
        <f>SD!T902</f>
        <v>0</v>
      </c>
      <c r="Q903" s="55">
        <f>SD!V902</f>
        <v>0</v>
      </c>
      <c r="R903" s="55">
        <f>SD!W902</f>
        <v>0</v>
      </c>
      <c r="S903" s="55">
        <f>SD!AB902</f>
        <v>0</v>
      </c>
      <c r="T903" s="51">
        <f t="shared" si="28"/>
        <v>0</v>
      </c>
      <c r="U903" s="51">
        <f t="shared" si="29"/>
        <v>0</v>
      </c>
    </row>
    <row r="904" spans="1:21" customFormat="1">
      <c r="A904" s="51">
        <f>SD!C903</f>
        <v>0</v>
      </c>
      <c r="B904" s="46">
        <f>SD!A903</f>
        <v>0</v>
      </c>
      <c r="C904" s="46">
        <f>SD!B903</f>
        <v>0</v>
      </c>
      <c r="D904" s="46">
        <f>SD!C903</f>
        <v>0</v>
      </c>
      <c r="E904" s="42">
        <f>SD!D903</f>
        <v>0</v>
      </c>
      <c r="F904" s="43">
        <f>SD!E903</f>
        <v>0</v>
      </c>
      <c r="G904" s="43">
        <f>SD!F903</f>
        <v>0</v>
      </c>
      <c r="H904" s="43">
        <f>SD!G903</f>
        <v>0</v>
      </c>
      <c r="I904" s="43">
        <f>SD!H903</f>
        <v>0</v>
      </c>
      <c r="J904" s="43">
        <f>SD!I903</f>
        <v>0</v>
      </c>
      <c r="K904" s="43">
        <f>SD!O903</f>
        <v>0</v>
      </c>
      <c r="L904" s="52"/>
      <c r="M904" s="56"/>
      <c r="N904" s="54">
        <f>SD!R903</f>
        <v>0</v>
      </c>
      <c r="O904" s="55">
        <f>SD!S903</f>
        <v>0</v>
      </c>
      <c r="P904" s="44">
        <f>SD!T903</f>
        <v>0</v>
      </c>
      <c r="Q904" s="55">
        <f>SD!V903</f>
        <v>0</v>
      </c>
      <c r="R904" s="55">
        <f>SD!W903</f>
        <v>0</v>
      </c>
      <c r="S904" s="55">
        <f>SD!AB903</f>
        <v>0</v>
      </c>
      <c r="T904" s="51">
        <f t="shared" si="28"/>
        <v>0</v>
      </c>
      <c r="U904" s="51">
        <f t="shared" si="29"/>
        <v>0</v>
      </c>
    </row>
    <row r="905" spans="1:21" customFormat="1">
      <c r="A905" s="51">
        <f>SD!C904</f>
        <v>0</v>
      </c>
      <c r="B905" s="46">
        <f>SD!A904</f>
        <v>0</v>
      </c>
      <c r="C905" s="46">
        <f>SD!B904</f>
        <v>0</v>
      </c>
      <c r="D905" s="46">
        <f>SD!C904</f>
        <v>0</v>
      </c>
      <c r="E905" s="42">
        <f>SD!D904</f>
        <v>0</v>
      </c>
      <c r="F905" s="43">
        <f>SD!E904</f>
        <v>0</v>
      </c>
      <c r="G905" s="43">
        <f>SD!F904</f>
        <v>0</v>
      </c>
      <c r="H905" s="43">
        <f>SD!G904</f>
        <v>0</v>
      </c>
      <c r="I905" s="43">
        <f>SD!H904</f>
        <v>0</v>
      </c>
      <c r="J905" s="43">
        <f>SD!I904</f>
        <v>0</v>
      </c>
      <c r="K905" s="43">
        <f>SD!O904</f>
        <v>0</v>
      </c>
      <c r="L905" s="52"/>
      <c r="M905" s="56"/>
      <c r="N905" s="54">
        <f>SD!R904</f>
        <v>0</v>
      </c>
      <c r="O905" s="55">
        <f>SD!S904</f>
        <v>0</v>
      </c>
      <c r="P905" s="44">
        <f>SD!T904</f>
        <v>0</v>
      </c>
      <c r="Q905" s="55">
        <f>SD!V904</f>
        <v>0</v>
      </c>
      <c r="R905" s="55">
        <f>SD!W904</f>
        <v>0</v>
      </c>
      <c r="S905" s="55">
        <f>SD!AB904</f>
        <v>0</v>
      </c>
      <c r="T905" s="51">
        <f t="shared" si="28"/>
        <v>0</v>
      </c>
      <c r="U905" s="51">
        <f t="shared" si="29"/>
        <v>0</v>
      </c>
    </row>
    <row r="906" spans="1:21" customFormat="1">
      <c r="A906" s="51">
        <f>SD!C905</f>
        <v>0</v>
      </c>
      <c r="B906" s="46">
        <f>SD!A905</f>
        <v>0</v>
      </c>
      <c r="C906" s="46">
        <f>SD!B905</f>
        <v>0</v>
      </c>
      <c r="D906" s="46">
        <f>SD!C905</f>
        <v>0</v>
      </c>
      <c r="E906" s="42">
        <f>SD!D905</f>
        <v>0</v>
      </c>
      <c r="F906" s="43">
        <f>SD!E905</f>
        <v>0</v>
      </c>
      <c r="G906" s="43">
        <f>SD!F905</f>
        <v>0</v>
      </c>
      <c r="H906" s="43">
        <f>SD!G905</f>
        <v>0</v>
      </c>
      <c r="I906" s="43">
        <f>SD!H905</f>
        <v>0</v>
      </c>
      <c r="J906" s="43">
        <f>SD!I905</f>
        <v>0</v>
      </c>
      <c r="K906" s="43">
        <f>SD!O905</f>
        <v>0</v>
      </c>
      <c r="L906" s="52"/>
      <c r="M906" s="56"/>
      <c r="N906" s="54">
        <f>SD!R905</f>
        <v>0</v>
      </c>
      <c r="O906" s="55">
        <f>SD!S905</f>
        <v>0</v>
      </c>
      <c r="P906" s="44">
        <f>SD!T905</f>
        <v>0</v>
      </c>
      <c r="Q906" s="55">
        <f>SD!V905</f>
        <v>0</v>
      </c>
      <c r="R906" s="55">
        <f>SD!W905</f>
        <v>0</v>
      </c>
      <c r="S906" s="55">
        <f>SD!AB905</f>
        <v>0</v>
      </c>
      <c r="T906" s="51">
        <f t="shared" si="28"/>
        <v>0</v>
      </c>
      <c r="U906" s="51">
        <f t="shared" si="29"/>
        <v>0</v>
      </c>
    </row>
    <row r="907" spans="1:21" customFormat="1">
      <c r="A907" s="51">
        <f>SD!C906</f>
        <v>0</v>
      </c>
      <c r="B907" s="46">
        <f>SD!A906</f>
        <v>0</v>
      </c>
      <c r="C907" s="46">
        <f>SD!B906</f>
        <v>0</v>
      </c>
      <c r="D907" s="46">
        <f>SD!C906</f>
        <v>0</v>
      </c>
      <c r="E907" s="42">
        <f>SD!D906</f>
        <v>0</v>
      </c>
      <c r="F907" s="43">
        <f>SD!E906</f>
        <v>0</v>
      </c>
      <c r="G907" s="43">
        <f>SD!F906</f>
        <v>0</v>
      </c>
      <c r="H907" s="43">
        <f>SD!G906</f>
        <v>0</v>
      </c>
      <c r="I907" s="43">
        <f>SD!H906</f>
        <v>0</v>
      </c>
      <c r="J907" s="43">
        <f>SD!I906</f>
        <v>0</v>
      </c>
      <c r="K907" s="43">
        <f>SD!O906</f>
        <v>0</v>
      </c>
      <c r="L907" s="52"/>
      <c r="M907" s="56"/>
      <c r="N907" s="54">
        <f>SD!R906</f>
        <v>0</v>
      </c>
      <c r="O907" s="55">
        <f>SD!S906</f>
        <v>0</v>
      </c>
      <c r="P907" s="44">
        <f>SD!T906</f>
        <v>0</v>
      </c>
      <c r="Q907" s="55">
        <f>SD!V906</f>
        <v>0</v>
      </c>
      <c r="R907" s="55">
        <f>SD!W906</f>
        <v>0</v>
      </c>
      <c r="S907" s="55">
        <f>SD!AB906</f>
        <v>0</v>
      </c>
      <c r="T907" s="51">
        <f t="shared" si="28"/>
        <v>0</v>
      </c>
      <c r="U907" s="51">
        <f t="shared" si="29"/>
        <v>0</v>
      </c>
    </row>
    <row r="908" spans="1:21" customFormat="1">
      <c r="A908" s="51">
        <f>SD!C907</f>
        <v>0</v>
      </c>
      <c r="B908" s="46">
        <f>SD!A907</f>
        <v>0</v>
      </c>
      <c r="C908" s="46">
        <f>SD!B907</f>
        <v>0</v>
      </c>
      <c r="D908" s="46">
        <f>SD!C907</f>
        <v>0</v>
      </c>
      <c r="E908" s="42">
        <f>SD!D907</f>
        <v>0</v>
      </c>
      <c r="F908" s="43">
        <f>SD!E907</f>
        <v>0</v>
      </c>
      <c r="G908" s="43">
        <f>SD!F907</f>
        <v>0</v>
      </c>
      <c r="H908" s="43">
        <f>SD!G907</f>
        <v>0</v>
      </c>
      <c r="I908" s="43">
        <f>SD!H907</f>
        <v>0</v>
      </c>
      <c r="J908" s="43">
        <f>SD!I907</f>
        <v>0</v>
      </c>
      <c r="K908" s="43">
        <f>SD!O907</f>
        <v>0</v>
      </c>
      <c r="L908" s="52"/>
      <c r="M908" s="56"/>
      <c r="N908" s="54">
        <f>SD!R907</f>
        <v>0</v>
      </c>
      <c r="O908" s="55">
        <f>SD!S907</f>
        <v>0</v>
      </c>
      <c r="P908" s="44">
        <f>SD!T907</f>
        <v>0</v>
      </c>
      <c r="Q908" s="55">
        <f>SD!V907</f>
        <v>0</v>
      </c>
      <c r="R908" s="55">
        <f>SD!W907</f>
        <v>0</v>
      </c>
      <c r="S908" s="55">
        <f>SD!AB907</f>
        <v>0</v>
      </c>
      <c r="T908" s="51">
        <f t="shared" si="28"/>
        <v>0</v>
      </c>
      <c r="U908" s="51">
        <f t="shared" si="29"/>
        <v>0</v>
      </c>
    </row>
    <row r="909" spans="1:21" customFormat="1">
      <c r="A909" s="51">
        <f>SD!C908</f>
        <v>0</v>
      </c>
      <c r="B909" s="46">
        <f>SD!A908</f>
        <v>0</v>
      </c>
      <c r="C909" s="46">
        <f>SD!B908</f>
        <v>0</v>
      </c>
      <c r="D909" s="46">
        <f>SD!C908</f>
        <v>0</v>
      </c>
      <c r="E909" s="42">
        <f>SD!D908</f>
        <v>0</v>
      </c>
      <c r="F909" s="43">
        <f>SD!E908</f>
        <v>0</v>
      </c>
      <c r="G909" s="43">
        <f>SD!F908</f>
        <v>0</v>
      </c>
      <c r="H909" s="43">
        <f>SD!G908</f>
        <v>0</v>
      </c>
      <c r="I909" s="43">
        <f>SD!H908</f>
        <v>0</v>
      </c>
      <c r="J909" s="43">
        <f>SD!I908</f>
        <v>0</v>
      </c>
      <c r="K909" s="43">
        <f>SD!O908</f>
        <v>0</v>
      </c>
      <c r="L909" s="52"/>
      <c r="M909" s="56"/>
      <c r="N909" s="54">
        <f>SD!R908</f>
        <v>0</v>
      </c>
      <c r="O909" s="55">
        <f>SD!S908</f>
        <v>0</v>
      </c>
      <c r="P909" s="44">
        <f>SD!T908</f>
        <v>0</v>
      </c>
      <c r="Q909" s="55">
        <f>SD!V908</f>
        <v>0</v>
      </c>
      <c r="R909" s="55">
        <f>SD!W908</f>
        <v>0</v>
      </c>
      <c r="S909" s="55">
        <f>SD!AB908</f>
        <v>0</v>
      </c>
      <c r="T909" s="51">
        <f t="shared" si="28"/>
        <v>0</v>
      </c>
      <c r="U909" s="51">
        <f t="shared" si="29"/>
        <v>0</v>
      </c>
    </row>
    <row r="910" spans="1:21" customFormat="1">
      <c r="A910" s="51">
        <f>SD!C909</f>
        <v>0</v>
      </c>
      <c r="B910" s="46">
        <f>SD!A909</f>
        <v>0</v>
      </c>
      <c r="C910" s="46">
        <f>SD!B909</f>
        <v>0</v>
      </c>
      <c r="D910" s="46">
        <f>SD!C909</f>
        <v>0</v>
      </c>
      <c r="E910" s="42">
        <f>SD!D909</f>
        <v>0</v>
      </c>
      <c r="F910" s="43">
        <f>SD!E909</f>
        <v>0</v>
      </c>
      <c r="G910" s="43">
        <f>SD!F909</f>
        <v>0</v>
      </c>
      <c r="H910" s="43">
        <f>SD!G909</f>
        <v>0</v>
      </c>
      <c r="I910" s="43">
        <f>SD!H909</f>
        <v>0</v>
      </c>
      <c r="J910" s="43">
        <f>SD!I909</f>
        <v>0</v>
      </c>
      <c r="K910" s="43">
        <f>SD!O909</f>
        <v>0</v>
      </c>
      <c r="L910" s="52"/>
      <c r="M910" s="56"/>
      <c r="N910" s="54">
        <f>SD!R909</f>
        <v>0</v>
      </c>
      <c r="O910" s="55">
        <f>SD!S909</f>
        <v>0</v>
      </c>
      <c r="P910" s="44">
        <f>SD!T909</f>
        <v>0</v>
      </c>
      <c r="Q910" s="55">
        <f>SD!V909</f>
        <v>0</v>
      </c>
      <c r="R910" s="55">
        <f>SD!W909</f>
        <v>0</v>
      </c>
      <c r="S910" s="55">
        <f>SD!AB909</f>
        <v>0</v>
      </c>
      <c r="T910" s="51">
        <f t="shared" si="28"/>
        <v>0</v>
      </c>
      <c r="U910" s="51">
        <f t="shared" si="29"/>
        <v>0</v>
      </c>
    </row>
    <row r="911" spans="1:21" customFormat="1">
      <c r="A911" s="51">
        <f>SD!C910</f>
        <v>0</v>
      </c>
      <c r="B911" s="46">
        <f>SD!A910</f>
        <v>0</v>
      </c>
      <c r="C911" s="46">
        <f>SD!B910</f>
        <v>0</v>
      </c>
      <c r="D911" s="46">
        <f>SD!C910</f>
        <v>0</v>
      </c>
      <c r="E911" s="42">
        <f>SD!D910</f>
        <v>0</v>
      </c>
      <c r="F911" s="43">
        <f>SD!E910</f>
        <v>0</v>
      </c>
      <c r="G911" s="43">
        <f>SD!F910</f>
        <v>0</v>
      </c>
      <c r="H911" s="43">
        <f>SD!G910</f>
        <v>0</v>
      </c>
      <c r="I911" s="43">
        <f>SD!H910</f>
        <v>0</v>
      </c>
      <c r="J911" s="43">
        <f>SD!I910</f>
        <v>0</v>
      </c>
      <c r="K911" s="43">
        <f>SD!O910</f>
        <v>0</v>
      </c>
      <c r="L911" s="52"/>
      <c r="M911" s="56"/>
      <c r="N911" s="54">
        <f>SD!R910</f>
        <v>0</v>
      </c>
      <c r="O911" s="55">
        <f>SD!S910</f>
        <v>0</v>
      </c>
      <c r="P911" s="44">
        <f>SD!T910</f>
        <v>0</v>
      </c>
      <c r="Q911" s="55">
        <f>SD!V910</f>
        <v>0</v>
      </c>
      <c r="R911" s="55">
        <f>SD!W910</f>
        <v>0</v>
      </c>
      <c r="S911" s="55">
        <f>SD!AB910</f>
        <v>0</v>
      </c>
      <c r="T911" s="51">
        <f t="shared" si="28"/>
        <v>0</v>
      </c>
      <c r="U911" s="51">
        <f t="shared" si="29"/>
        <v>0</v>
      </c>
    </row>
    <row r="912" spans="1:21" customFormat="1">
      <c r="A912" s="51">
        <f>SD!C911</f>
        <v>0</v>
      </c>
      <c r="B912" s="46">
        <f>SD!A911</f>
        <v>0</v>
      </c>
      <c r="C912" s="46">
        <f>SD!B911</f>
        <v>0</v>
      </c>
      <c r="D912" s="46">
        <f>SD!C911</f>
        <v>0</v>
      </c>
      <c r="E912" s="42">
        <f>SD!D911</f>
        <v>0</v>
      </c>
      <c r="F912" s="43">
        <f>SD!E911</f>
        <v>0</v>
      </c>
      <c r="G912" s="43">
        <f>SD!F911</f>
        <v>0</v>
      </c>
      <c r="H912" s="43">
        <f>SD!G911</f>
        <v>0</v>
      </c>
      <c r="I912" s="43">
        <f>SD!H911</f>
        <v>0</v>
      </c>
      <c r="J912" s="43">
        <f>SD!I911</f>
        <v>0</v>
      </c>
      <c r="K912" s="43">
        <f>SD!O911</f>
        <v>0</v>
      </c>
      <c r="L912" s="52"/>
      <c r="M912" s="56"/>
      <c r="N912" s="54">
        <f>SD!R911</f>
        <v>0</v>
      </c>
      <c r="O912" s="55">
        <f>SD!S911</f>
        <v>0</v>
      </c>
      <c r="P912" s="44">
        <f>SD!T911</f>
        <v>0</v>
      </c>
      <c r="Q912" s="55">
        <f>SD!V911</f>
        <v>0</v>
      </c>
      <c r="R912" s="55">
        <f>SD!W911</f>
        <v>0</v>
      </c>
      <c r="S912" s="55">
        <f>SD!AB911</f>
        <v>0</v>
      </c>
      <c r="T912" s="51">
        <f t="shared" si="28"/>
        <v>0</v>
      </c>
      <c r="U912" s="51">
        <f t="shared" si="29"/>
        <v>0</v>
      </c>
    </row>
    <row r="913" spans="1:21" customFormat="1">
      <c r="A913" s="51">
        <f>SD!C912</f>
        <v>0</v>
      </c>
      <c r="B913" s="46">
        <f>SD!A912</f>
        <v>0</v>
      </c>
      <c r="C913" s="46">
        <f>SD!B912</f>
        <v>0</v>
      </c>
      <c r="D913" s="46">
        <f>SD!C912</f>
        <v>0</v>
      </c>
      <c r="E913" s="42">
        <f>SD!D912</f>
        <v>0</v>
      </c>
      <c r="F913" s="43">
        <f>SD!E912</f>
        <v>0</v>
      </c>
      <c r="G913" s="43">
        <f>SD!F912</f>
        <v>0</v>
      </c>
      <c r="H913" s="43">
        <f>SD!G912</f>
        <v>0</v>
      </c>
      <c r="I913" s="43">
        <f>SD!H912</f>
        <v>0</v>
      </c>
      <c r="J913" s="43">
        <f>SD!I912</f>
        <v>0</v>
      </c>
      <c r="K913" s="43">
        <f>SD!O912</f>
        <v>0</v>
      </c>
      <c r="L913" s="52"/>
      <c r="M913" s="56"/>
      <c r="N913" s="54">
        <f>SD!R912</f>
        <v>0</v>
      </c>
      <c r="O913" s="55">
        <f>SD!S912</f>
        <v>0</v>
      </c>
      <c r="P913" s="44">
        <f>SD!T912</f>
        <v>0</v>
      </c>
      <c r="Q913" s="55">
        <f>SD!V912</f>
        <v>0</v>
      </c>
      <c r="R913" s="55">
        <f>SD!W912</f>
        <v>0</v>
      </c>
      <c r="S913" s="55">
        <f>SD!AB912</f>
        <v>0</v>
      </c>
      <c r="T913" s="51">
        <f t="shared" si="28"/>
        <v>0</v>
      </c>
      <c r="U913" s="51">
        <f t="shared" si="29"/>
        <v>0</v>
      </c>
    </row>
    <row r="914" spans="1:21" customFormat="1">
      <c r="A914" s="51">
        <f>SD!C913</f>
        <v>0</v>
      </c>
      <c r="B914" s="46">
        <f>SD!A913</f>
        <v>0</v>
      </c>
      <c r="C914" s="46">
        <f>SD!B913</f>
        <v>0</v>
      </c>
      <c r="D914" s="46">
        <f>SD!C913</f>
        <v>0</v>
      </c>
      <c r="E914" s="42">
        <f>SD!D913</f>
        <v>0</v>
      </c>
      <c r="F914" s="43">
        <f>SD!E913</f>
        <v>0</v>
      </c>
      <c r="G914" s="43">
        <f>SD!F913</f>
        <v>0</v>
      </c>
      <c r="H914" s="43">
        <f>SD!G913</f>
        <v>0</v>
      </c>
      <c r="I914" s="43">
        <f>SD!H913</f>
        <v>0</v>
      </c>
      <c r="J914" s="43">
        <f>SD!I913</f>
        <v>0</v>
      </c>
      <c r="K914" s="43">
        <f>SD!O913</f>
        <v>0</v>
      </c>
      <c r="L914" s="52"/>
      <c r="M914" s="56"/>
      <c r="N914" s="54">
        <f>SD!R913</f>
        <v>0</v>
      </c>
      <c r="O914" s="55">
        <f>SD!S913</f>
        <v>0</v>
      </c>
      <c r="P914" s="44">
        <f>SD!T913</f>
        <v>0</v>
      </c>
      <c r="Q914" s="55">
        <f>SD!V913</f>
        <v>0</v>
      </c>
      <c r="R914" s="55">
        <f>SD!W913</f>
        <v>0</v>
      </c>
      <c r="S914" s="55">
        <f>SD!AB913</f>
        <v>0</v>
      </c>
      <c r="T914" s="51">
        <f t="shared" si="28"/>
        <v>0</v>
      </c>
      <c r="U914" s="51">
        <f t="shared" si="29"/>
        <v>0</v>
      </c>
    </row>
    <row r="915" spans="1:21" customFormat="1">
      <c r="A915" s="51">
        <f>SD!C914</f>
        <v>0</v>
      </c>
      <c r="B915" s="46">
        <f>SD!A914</f>
        <v>0</v>
      </c>
      <c r="C915" s="46">
        <f>SD!B914</f>
        <v>0</v>
      </c>
      <c r="D915" s="46">
        <f>SD!C914</f>
        <v>0</v>
      </c>
      <c r="E915" s="42">
        <f>SD!D914</f>
        <v>0</v>
      </c>
      <c r="F915" s="43">
        <f>SD!E914</f>
        <v>0</v>
      </c>
      <c r="G915" s="43">
        <f>SD!F914</f>
        <v>0</v>
      </c>
      <c r="H915" s="43">
        <f>SD!G914</f>
        <v>0</v>
      </c>
      <c r="I915" s="43">
        <f>SD!H914</f>
        <v>0</v>
      </c>
      <c r="J915" s="43">
        <f>SD!I914</f>
        <v>0</v>
      </c>
      <c r="K915" s="43">
        <f>SD!O914</f>
        <v>0</v>
      </c>
      <c r="L915" s="52"/>
      <c r="M915" s="56"/>
      <c r="N915" s="54">
        <f>SD!R914</f>
        <v>0</v>
      </c>
      <c r="O915" s="55">
        <f>SD!S914</f>
        <v>0</v>
      </c>
      <c r="P915" s="44">
        <f>SD!T914</f>
        <v>0</v>
      </c>
      <c r="Q915" s="55">
        <f>SD!V914</f>
        <v>0</v>
      </c>
      <c r="R915" s="55">
        <f>SD!W914</f>
        <v>0</v>
      </c>
      <c r="S915" s="55">
        <f>SD!AB914</f>
        <v>0</v>
      </c>
      <c r="T915" s="51">
        <f t="shared" si="28"/>
        <v>0</v>
      </c>
      <c r="U915" s="51">
        <f t="shared" si="29"/>
        <v>0</v>
      </c>
    </row>
    <row r="916" spans="1:21" customFormat="1">
      <c r="A916" s="51">
        <f>SD!C915</f>
        <v>0</v>
      </c>
      <c r="B916" s="46">
        <f>SD!A915</f>
        <v>0</v>
      </c>
      <c r="C916" s="46">
        <f>SD!B915</f>
        <v>0</v>
      </c>
      <c r="D916" s="46">
        <f>SD!C915</f>
        <v>0</v>
      </c>
      <c r="E916" s="42">
        <f>SD!D915</f>
        <v>0</v>
      </c>
      <c r="F916" s="43">
        <f>SD!E915</f>
        <v>0</v>
      </c>
      <c r="G916" s="43">
        <f>SD!F915</f>
        <v>0</v>
      </c>
      <c r="H916" s="43">
        <f>SD!G915</f>
        <v>0</v>
      </c>
      <c r="I916" s="43">
        <f>SD!H915</f>
        <v>0</v>
      </c>
      <c r="J916" s="43">
        <f>SD!I915</f>
        <v>0</v>
      </c>
      <c r="K916" s="43">
        <f>SD!O915</f>
        <v>0</v>
      </c>
      <c r="L916" s="52"/>
      <c r="M916" s="56"/>
      <c r="N916" s="54">
        <f>SD!R915</f>
        <v>0</v>
      </c>
      <c r="O916" s="55">
        <f>SD!S915</f>
        <v>0</v>
      </c>
      <c r="P916" s="44">
        <f>SD!T915</f>
        <v>0</v>
      </c>
      <c r="Q916" s="55">
        <f>SD!V915</f>
        <v>0</v>
      </c>
      <c r="R916" s="55">
        <f>SD!W915</f>
        <v>0</v>
      </c>
      <c r="S916" s="55">
        <f>SD!AB915</f>
        <v>0</v>
      </c>
      <c r="T916" s="51">
        <f t="shared" si="28"/>
        <v>0</v>
      </c>
      <c r="U916" s="51">
        <f t="shared" si="29"/>
        <v>0</v>
      </c>
    </row>
    <row r="917" spans="1:21" customFormat="1">
      <c r="A917" s="51">
        <f>SD!C916</f>
        <v>0</v>
      </c>
      <c r="B917" s="46">
        <f>SD!A916</f>
        <v>0</v>
      </c>
      <c r="C917" s="46">
        <f>SD!B916</f>
        <v>0</v>
      </c>
      <c r="D917" s="46">
        <f>SD!C916</f>
        <v>0</v>
      </c>
      <c r="E917" s="42">
        <f>SD!D916</f>
        <v>0</v>
      </c>
      <c r="F917" s="43">
        <f>SD!E916</f>
        <v>0</v>
      </c>
      <c r="G917" s="43">
        <f>SD!F916</f>
        <v>0</v>
      </c>
      <c r="H917" s="43">
        <f>SD!G916</f>
        <v>0</v>
      </c>
      <c r="I917" s="43">
        <f>SD!H916</f>
        <v>0</v>
      </c>
      <c r="J917" s="43">
        <f>SD!I916</f>
        <v>0</v>
      </c>
      <c r="K917" s="43">
        <f>SD!O916</f>
        <v>0</v>
      </c>
      <c r="L917" s="52"/>
      <c r="M917" s="56"/>
      <c r="N917" s="54">
        <f>SD!R916</f>
        <v>0</v>
      </c>
      <c r="O917" s="55">
        <f>SD!S916</f>
        <v>0</v>
      </c>
      <c r="P917" s="44">
        <f>SD!T916</f>
        <v>0</v>
      </c>
      <c r="Q917" s="55">
        <f>SD!V916</f>
        <v>0</v>
      </c>
      <c r="R917" s="55">
        <f>SD!W916</f>
        <v>0</v>
      </c>
      <c r="S917" s="55">
        <f>SD!AB916</f>
        <v>0</v>
      </c>
      <c r="T917" s="51">
        <f t="shared" si="28"/>
        <v>0</v>
      </c>
      <c r="U917" s="51">
        <f t="shared" si="29"/>
        <v>0</v>
      </c>
    </row>
    <row r="918" spans="1:21" customFormat="1">
      <c r="A918" s="51">
        <f>SD!C917</f>
        <v>0</v>
      </c>
      <c r="B918" s="46">
        <f>SD!A917</f>
        <v>0</v>
      </c>
      <c r="C918" s="46">
        <f>SD!B917</f>
        <v>0</v>
      </c>
      <c r="D918" s="46">
        <f>SD!C917</f>
        <v>0</v>
      </c>
      <c r="E918" s="42">
        <f>SD!D917</f>
        <v>0</v>
      </c>
      <c r="F918" s="43">
        <f>SD!E917</f>
        <v>0</v>
      </c>
      <c r="G918" s="43">
        <f>SD!F917</f>
        <v>0</v>
      </c>
      <c r="H918" s="43">
        <f>SD!G917</f>
        <v>0</v>
      </c>
      <c r="I918" s="43">
        <f>SD!H917</f>
        <v>0</v>
      </c>
      <c r="J918" s="43">
        <f>SD!I917</f>
        <v>0</v>
      </c>
      <c r="K918" s="43">
        <f>SD!O917</f>
        <v>0</v>
      </c>
      <c r="L918" s="52"/>
      <c r="M918" s="56"/>
      <c r="N918" s="54">
        <f>SD!R917</f>
        <v>0</v>
      </c>
      <c r="O918" s="55">
        <f>SD!S917</f>
        <v>0</v>
      </c>
      <c r="P918" s="44">
        <f>SD!T917</f>
        <v>0</v>
      </c>
      <c r="Q918" s="55">
        <f>SD!V917</f>
        <v>0</v>
      </c>
      <c r="R918" s="55">
        <f>SD!W917</f>
        <v>0</v>
      </c>
      <c r="S918" s="55">
        <f>SD!AB917</f>
        <v>0</v>
      </c>
      <c r="T918" s="51">
        <f t="shared" si="28"/>
        <v>0</v>
      </c>
      <c r="U918" s="51">
        <f t="shared" si="29"/>
        <v>0</v>
      </c>
    </row>
    <row r="919" spans="1:21" customFormat="1">
      <c r="A919" s="51">
        <f>SD!C918</f>
        <v>0</v>
      </c>
      <c r="B919" s="46">
        <f>SD!A918</f>
        <v>0</v>
      </c>
      <c r="C919" s="46">
        <f>SD!B918</f>
        <v>0</v>
      </c>
      <c r="D919" s="46">
        <f>SD!C918</f>
        <v>0</v>
      </c>
      <c r="E919" s="42">
        <f>SD!D918</f>
        <v>0</v>
      </c>
      <c r="F919" s="43">
        <f>SD!E918</f>
        <v>0</v>
      </c>
      <c r="G919" s="43">
        <f>SD!F918</f>
        <v>0</v>
      </c>
      <c r="H919" s="43">
        <f>SD!G918</f>
        <v>0</v>
      </c>
      <c r="I919" s="43">
        <f>SD!H918</f>
        <v>0</v>
      </c>
      <c r="J919" s="43">
        <f>SD!I918</f>
        <v>0</v>
      </c>
      <c r="K919" s="43">
        <f>SD!O918</f>
        <v>0</v>
      </c>
      <c r="L919" s="52"/>
      <c r="M919" s="56"/>
      <c r="N919" s="54">
        <f>SD!R918</f>
        <v>0</v>
      </c>
      <c r="O919" s="55">
        <f>SD!S918</f>
        <v>0</v>
      </c>
      <c r="P919" s="44">
        <f>SD!T918</f>
        <v>0</v>
      </c>
      <c r="Q919" s="55">
        <f>SD!V918</f>
        <v>0</v>
      </c>
      <c r="R919" s="55">
        <f>SD!W918</f>
        <v>0</v>
      </c>
      <c r="S919" s="55">
        <f>SD!AB918</f>
        <v>0</v>
      </c>
      <c r="T919" s="51">
        <f t="shared" si="28"/>
        <v>0</v>
      </c>
      <c r="U919" s="51">
        <f t="shared" si="29"/>
        <v>0</v>
      </c>
    </row>
    <row r="920" spans="1:21" customFormat="1">
      <c r="A920" s="51">
        <f>SD!C919</f>
        <v>0</v>
      </c>
      <c r="B920" s="46">
        <f>SD!A919</f>
        <v>0</v>
      </c>
      <c r="C920" s="46">
        <f>SD!B919</f>
        <v>0</v>
      </c>
      <c r="D920" s="46">
        <f>SD!C919</f>
        <v>0</v>
      </c>
      <c r="E920" s="42">
        <f>SD!D919</f>
        <v>0</v>
      </c>
      <c r="F920" s="43">
        <f>SD!E919</f>
        <v>0</v>
      </c>
      <c r="G920" s="43">
        <f>SD!F919</f>
        <v>0</v>
      </c>
      <c r="H920" s="43">
        <f>SD!G919</f>
        <v>0</v>
      </c>
      <c r="I920" s="43">
        <f>SD!H919</f>
        <v>0</v>
      </c>
      <c r="J920" s="43">
        <f>SD!I919</f>
        <v>0</v>
      </c>
      <c r="K920" s="43">
        <f>SD!O919</f>
        <v>0</v>
      </c>
      <c r="L920" s="52"/>
      <c r="M920" s="56"/>
      <c r="N920" s="54">
        <f>SD!R919</f>
        <v>0</v>
      </c>
      <c r="O920" s="55">
        <f>SD!S919</f>
        <v>0</v>
      </c>
      <c r="P920" s="44">
        <f>SD!T919</f>
        <v>0</v>
      </c>
      <c r="Q920" s="55">
        <f>SD!V919</f>
        <v>0</v>
      </c>
      <c r="R920" s="55">
        <f>SD!W919</f>
        <v>0</v>
      </c>
      <c r="S920" s="55">
        <f>SD!AB919</f>
        <v>0</v>
      </c>
      <c r="T920" s="51">
        <f t="shared" si="28"/>
        <v>0</v>
      </c>
      <c r="U920" s="51">
        <f t="shared" si="29"/>
        <v>0</v>
      </c>
    </row>
    <row r="921" spans="1:21" customFormat="1">
      <c r="A921" s="51">
        <f>SD!C920</f>
        <v>0</v>
      </c>
      <c r="B921" s="46">
        <f>SD!A920</f>
        <v>0</v>
      </c>
      <c r="C921" s="46">
        <f>SD!B920</f>
        <v>0</v>
      </c>
      <c r="D921" s="46">
        <f>SD!C920</f>
        <v>0</v>
      </c>
      <c r="E921" s="42">
        <f>SD!D920</f>
        <v>0</v>
      </c>
      <c r="F921" s="43">
        <f>SD!E920</f>
        <v>0</v>
      </c>
      <c r="G921" s="43">
        <f>SD!F920</f>
        <v>0</v>
      </c>
      <c r="H921" s="43">
        <f>SD!G920</f>
        <v>0</v>
      </c>
      <c r="I921" s="43">
        <f>SD!H920</f>
        <v>0</v>
      </c>
      <c r="J921" s="43">
        <f>SD!I920</f>
        <v>0</v>
      </c>
      <c r="K921" s="43">
        <f>SD!O920</f>
        <v>0</v>
      </c>
      <c r="L921" s="52"/>
      <c r="M921" s="56"/>
      <c r="N921" s="54">
        <f>SD!R920</f>
        <v>0</v>
      </c>
      <c r="O921" s="55">
        <f>SD!S920</f>
        <v>0</v>
      </c>
      <c r="P921" s="44">
        <f>SD!T920</f>
        <v>0</v>
      </c>
      <c r="Q921" s="55">
        <f>SD!V920</f>
        <v>0</v>
      </c>
      <c r="R921" s="55">
        <f>SD!W920</f>
        <v>0</v>
      </c>
      <c r="S921" s="55">
        <f>SD!AB920</f>
        <v>0</v>
      </c>
      <c r="T921" s="51">
        <f t="shared" si="28"/>
        <v>0</v>
      </c>
      <c r="U921" s="51">
        <f t="shared" si="29"/>
        <v>0</v>
      </c>
    </row>
    <row r="922" spans="1:21" customFormat="1">
      <c r="A922" s="51">
        <f>SD!C921</f>
        <v>0</v>
      </c>
      <c r="B922" s="46">
        <f>SD!A921</f>
        <v>0</v>
      </c>
      <c r="C922" s="46">
        <f>SD!B921</f>
        <v>0</v>
      </c>
      <c r="D922" s="46">
        <f>SD!C921</f>
        <v>0</v>
      </c>
      <c r="E922" s="42">
        <f>SD!D921</f>
        <v>0</v>
      </c>
      <c r="F922" s="43">
        <f>SD!E921</f>
        <v>0</v>
      </c>
      <c r="G922" s="43">
        <f>SD!F921</f>
        <v>0</v>
      </c>
      <c r="H922" s="43">
        <f>SD!G921</f>
        <v>0</v>
      </c>
      <c r="I922" s="43">
        <f>SD!H921</f>
        <v>0</v>
      </c>
      <c r="J922" s="43">
        <f>SD!I921</f>
        <v>0</v>
      </c>
      <c r="K922" s="43">
        <f>SD!O921</f>
        <v>0</v>
      </c>
      <c r="L922" s="52"/>
      <c r="M922" s="56"/>
      <c r="N922" s="54">
        <f>SD!R921</f>
        <v>0</v>
      </c>
      <c r="O922" s="55">
        <f>SD!S921</f>
        <v>0</v>
      </c>
      <c r="P922" s="44">
        <f>SD!T921</f>
        <v>0</v>
      </c>
      <c r="Q922" s="55">
        <f>SD!V921</f>
        <v>0</v>
      </c>
      <c r="R922" s="55">
        <f>SD!W921</f>
        <v>0</v>
      </c>
      <c r="S922" s="55">
        <f>SD!AB921</f>
        <v>0</v>
      </c>
      <c r="T922" s="51">
        <f t="shared" si="28"/>
        <v>0</v>
      </c>
      <c r="U922" s="51">
        <f t="shared" si="29"/>
        <v>0</v>
      </c>
    </row>
    <row r="923" spans="1:21" customFormat="1">
      <c r="A923" s="51">
        <f>SD!C922</f>
        <v>0</v>
      </c>
      <c r="B923" s="46">
        <f>SD!A922</f>
        <v>0</v>
      </c>
      <c r="C923" s="46">
        <f>SD!B922</f>
        <v>0</v>
      </c>
      <c r="D923" s="46">
        <f>SD!C922</f>
        <v>0</v>
      </c>
      <c r="E923" s="42">
        <f>SD!D922</f>
        <v>0</v>
      </c>
      <c r="F923" s="43">
        <f>SD!E922</f>
        <v>0</v>
      </c>
      <c r="G923" s="43">
        <f>SD!F922</f>
        <v>0</v>
      </c>
      <c r="H923" s="43">
        <f>SD!G922</f>
        <v>0</v>
      </c>
      <c r="I923" s="43">
        <f>SD!H922</f>
        <v>0</v>
      </c>
      <c r="J923" s="43">
        <f>SD!I922</f>
        <v>0</v>
      </c>
      <c r="K923" s="43">
        <f>SD!O922</f>
        <v>0</v>
      </c>
      <c r="L923" s="52"/>
      <c r="M923" s="56"/>
      <c r="N923" s="54">
        <f>SD!R922</f>
        <v>0</v>
      </c>
      <c r="O923" s="55">
        <f>SD!S922</f>
        <v>0</v>
      </c>
      <c r="P923" s="44">
        <f>SD!T922</f>
        <v>0</v>
      </c>
      <c r="Q923" s="55">
        <f>SD!V922</f>
        <v>0</v>
      </c>
      <c r="R923" s="55">
        <f>SD!W922</f>
        <v>0</v>
      </c>
      <c r="S923" s="55">
        <f>SD!AB922</f>
        <v>0</v>
      </c>
      <c r="T923" s="51">
        <f t="shared" si="28"/>
        <v>0</v>
      </c>
      <c r="U923" s="51">
        <f t="shared" si="29"/>
        <v>0</v>
      </c>
    </row>
    <row r="924" spans="1:21" customFormat="1">
      <c r="A924" s="51">
        <f>SD!C923</f>
        <v>0</v>
      </c>
      <c r="B924" s="46">
        <f>SD!A923</f>
        <v>0</v>
      </c>
      <c r="C924" s="46">
        <f>SD!B923</f>
        <v>0</v>
      </c>
      <c r="D924" s="46">
        <f>SD!C923</f>
        <v>0</v>
      </c>
      <c r="E924" s="42">
        <f>SD!D923</f>
        <v>0</v>
      </c>
      <c r="F924" s="43">
        <f>SD!E923</f>
        <v>0</v>
      </c>
      <c r="G924" s="43">
        <f>SD!F923</f>
        <v>0</v>
      </c>
      <c r="H924" s="43">
        <f>SD!G923</f>
        <v>0</v>
      </c>
      <c r="I924" s="43">
        <f>SD!H923</f>
        <v>0</v>
      </c>
      <c r="J924" s="43">
        <f>SD!I923</f>
        <v>0</v>
      </c>
      <c r="K924" s="43">
        <f>SD!O923</f>
        <v>0</v>
      </c>
      <c r="L924" s="52"/>
      <c r="M924" s="56"/>
      <c r="N924" s="54">
        <f>SD!R923</f>
        <v>0</v>
      </c>
      <c r="O924" s="55">
        <f>SD!S923</f>
        <v>0</v>
      </c>
      <c r="P924" s="44">
        <f>SD!T923</f>
        <v>0</v>
      </c>
      <c r="Q924" s="55">
        <f>SD!V923</f>
        <v>0</v>
      </c>
      <c r="R924" s="55">
        <f>SD!W923</f>
        <v>0</v>
      </c>
      <c r="S924" s="55">
        <f>SD!AB923</f>
        <v>0</v>
      </c>
      <c r="T924" s="51">
        <f t="shared" si="28"/>
        <v>0</v>
      </c>
      <c r="U924" s="51">
        <f t="shared" si="29"/>
        <v>0</v>
      </c>
    </row>
    <row r="925" spans="1:21" customFormat="1">
      <c r="A925" s="51">
        <f>SD!C924</f>
        <v>0</v>
      </c>
      <c r="B925" s="46">
        <f>SD!A924</f>
        <v>0</v>
      </c>
      <c r="C925" s="46">
        <f>SD!B924</f>
        <v>0</v>
      </c>
      <c r="D925" s="46">
        <f>SD!C924</f>
        <v>0</v>
      </c>
      <c r="E925" s="42">
        <f>SD!D924</f>
        <v>0</v>
      </c>
      <c r="F925" s="43">
        <f>SD!E924</f>
        <v>0</v>
      </c>
      <c r="G925" s="43">
        <f>SD!F924</f>
        <v>0</v>
      </c>
      <c r="H925" s="43">
        <f>SD!G924</f>
        <v>0</v>
      </c>
      <c r="I925" s="43">
        <f>SD!H924</f>
        <v>0</v>
      </c>
      <c r="J925" s="43">
        <f>SD!I924</f>
        <v>0</v>
      </c>
      <c r="K925" s="43">
        <f>SD!O924</f>
        <v>0</v>
      </c>
      <c r="L925" s="52"/>
      <c r="M925" s="56"/>
      <c r="N925" s="54">
        <f>SD!R924</f>
        <v>0</v>
      </c>
      <c r="O925" s="55">
        <f>SD!S924</f>
        <v>0</v>
      </c>
      <c r="P925" s="44">
        <f>SD!T924</f>
        <v>0</v>
      </c>
      <c r="Q925" s="55">
        <f>SD!V924</f>
        <v>0</v>
      </c>
      <c r="R925" s="55">
        <f>SD!W924</f>
        <v>0</v>
      </c>
      <c r="S925" s="55">
        <f>SD!AB924</f>
        <v>0</v>
      </c>
      <c r="T925" s="51">
        <f t="shared" si="28"/>
        <v>0</v>
      </c>
      <c r="U925" s="51">
        <f t="shared" si="29"/>
        <v>0</v>
      </c>
    </row>
    <row r="926" spans="1:21" customFormat="1">
      <c r="A926" s="51">
        <f>SD!C925</f>
        <v>0</v>
      </c>
      <c r="B926" s="46">
        <f>SD!A925</f>
        <v>0</v>
      </c>
      <c r="C926" s="46">
        <f>SD!B925</f>
        <v>0</v>
      </c>
      <c r="D926" s="46">
        <f>SD!C925</f>
        <v>0</v>
      </c>
      <c r="E926" s="42">
        <f>SD!D925</f>
        <v>0</v>
      </c>
      <c r="F926" s="43">
        <f>SD!E925</f>
        <v>0</v>
      </c>
      <c r="G926" s="43">
        <f>SD!F925</f>
        <v>0</v>
      </c>
      <c r="H926" s="43">
        <f>SD!G925</f>
        <v>0</v>
      </c>
      <c r="I926" s="43">
        <f>SD!H925</f>
        <v>0</v>
      </c>
      <c r="J926" s="43">
        <f>SD!I925</f>
        <v>0</v>
      </c>
      <c r="K926" s="43">
        <f>SD!O925</f>
        <v>0</v>
      </c>
      <c r="L926" s="52"/>
      <c r="M926" s="56"/>
      <c r="N926" s="54">
        <f>SD!R925</f>
        <v>0</v>
      </c>
      <c r="O926" s="55">
        <f>SD!S925</f>
        <v>0</v>
      </c>
      <c r="P926" s="44">
        <f>SD!T925</f>
        <v>0</v>
      </c>
      <c r="Q926" s="55">
        <f>SD!V925</f>
        <v>0</v>
      </c>
      <c r="R926" s="55">
        <f>SD!W925</f>
        <v>0</v>
      </c>
      <c r="S926" s="55">
        <f>SD!AB925</f>
        <v>0</v>
      </c>
      <c r="T926" s="51">
        <f t="shared" si="28"/>
        <v>0</v>
      </c>
      <c r="U926" s="51">
        <f t="shared" si="29"/>
        <v>0</v>
      </c>
    </row>
    <row r="927" spans="1:21" customFormat="1">
      <c r="A927" s="51">
        <f>SD!C926</f>
        <v>0</v>
      </c>
      <c r="B927" s="46">
        <f>SD!A926</f>
        <v>0</v>
      </c>
      <c r="C927" s="46">
        <f>SD!B926</f>
        <v>0</v>
      </c>
      <c r="D927" s="46">
        <f>SD!C926</f>
        <v>0</v>
      </c>
      <c r="E927" s="42">
        <f>SD!D926</f>
        <v>0</v>
      </c>
      <c r="F927" s="43">
        <f>SD!E926</f>
        <v>0</v>
      </c>
      <c r="G927" s="43">
        <f>SD!F926</f>
        <v>0</v>
      </c>
      <c r="H927" s="43">
        <f>SD!G926</f>
        <v>0</v>
      </c>
      <c r="I927" s="43">
        <f>SD!H926</f>
        <v>0</v>
      </c>
      <c r="J927" s="43">
        <f>SD!I926</f>
        <v>0</v>
      </c>
      <c r="K927" s="43">
        <f>SD!O926</f>
        <v>0</v>
      </c>
      <c r="L927" s="52"/>
      <c r="M927" s="56"/>
      <c r="N927" s="54">
        <f>SD!R926</f>
        <v>0</v>
      </c>
      <c r="O927" s="55">
        <f>SD!S926</f>
        <v>0</v>
      </c>
      <c r="P927" s="44">
        <f>SD!T926</f>
        <v>0</v>
      </c>
      <c r="Q927" s="55">
        <f>SD!V926</f>
        <v>0</v>
      </c>
      <c r="R927" s="55">
        <f>SD!W926</f>
        <v>0</v>
      </c>
      <c r="S927" s="55">
        <f>SD!AB926</f>
        <v>0</v>
      </c>
      <c r="T927" s="51">
        <f t="shared" si="28"/>
        <v>0</v>
      </c>
      <c r="U927" s="51">
        <f t="shared" si="29"/>
        <v>0</v>
      </c>
    </row>
    <row r="928" spans="1:21" customFormat="1">
      <c r="A928" s="51">
        <f>SD!C927</f>
        <v>0</v>
      </c>
      <c r="B928" s="46">
        <f>SD!A927</f>
        <v>0</v>
      </c>
      <c r="C928" s="46">
        <f>SD!B927</f>
        <v>0</v>
      </c>
      <c r="D928" s="46">
        <f>SD!C927</f>
        <v>0</v>
      </c>
      <c r="E928" s="42">
        <f>SD!D927</f>
        <v>0</v>
      </c>
      <c r="F928" s="43">
        <f>SD!E927</f>
        <v>0</v>
      </c>
      <c r="G928" s="43">
        <f>SD!F927</f>
        <v>0</v>
      </c>
      <c r="H928" s="43">
        <f>SD!G927</f>
        <v>0</v>
      </c>
      <c r="I928" s="43">
        <f>SD!H927</f>
        <v>0</v>
      </c>
      <c r="J928" s="43">
        <f>SD!I927</f>
        <v>0</v>
      </c>
      <c r="K928" s="43">
        <f>SD!O927</f>
        <v>0</v>
      </c>
      <c r="L928" s="52"/>
      <c r="M928" s="56"/>
      <c r="N928" s="54">
        <f>SD!R927</f>
        <v>0</v>
      </c>
      <c r="O928" s="55">
        <f>SD!S927</f>
        <v>0</v>
      </c>
      <c r="P928" s="44">
        <f>SD!T927</f>
        <v>0</v>
      </c>
      <c r="Q928" s="55">
        <f>SD!V927</f>
        <v>0</v>
      </c>
      <c r="R928" s="55">
        <f>SD!W927</f>
        <v>0</v>
      </c>
      <c r="S928" s="55">
        <f>SD!AB927</f>
        <v>0</v>
      </c>
      <c r="T928" s="51">
        <f t="shared" si="28"/>
        <v>0</v>
      </c>
      <c r="U928" s="51">
        <f t="shared" si="29"/>
        <v>0</v>
      </c>
    </row>
    <row r="929" spans="1:21" customFormat="1">
      <c r="A929" s="51">
        <f>SD!C928</f>
        <v>0</v>
      </c>
      <c r="B929" s="46">
        <f>SD!A928</f>
        <v>0</v>
      </c>
      <c r="C929" s="46">
        <f>SD!B928</f>
        <v>0</v>
      </c>
      <c r="D929" s="46">
        <f>SD!C928</f>
        <v>0</v>
      </c>
      <c r="E929" s="42">
        <f>SD!D928</f>
        <v>0</v>
      </c>
      <c r="F929" s="43">
        <f>SD!E928</f>
        <v>0</v>
      </c>
      <c r="G929" s="43">
        <f>SD!F928</f>
        <v>0</v>
      </c>
      <c r="H929" s="43">
        <f>SD!G928</f>
        <v>0</v>
      </c>
      <c r="I929" s="43">
        <f>SD!H928</f>
        <v>0</v>
      </c>
      <c r="J929" s="43">
        <f>SD!I928</f>
        <v>0</v>
      </c>
      <c r="K929" s="43">
        <f>SD!O928</f>
        <v>0</v>
      </c>
      <c r="L929" s="52"/>
      <c r="M929" s="56"/>
      <c r="N929" s="54">
        <f>SD!R928</f>
        <v>0</v>
      </c>
      <c r="O929" s="55">
        <f>SD!S928</f>
        <v>0</v>
      </c>
      <c r="P929" s="44">
        <f>SD!T928</f>
        <v>0</v>
      </c>
      <c r="Q929" s="55">
        <f>SD!V928</f>
        <v>0</v>
      </c>
      <c r="R929" s="55">
        <f>SD!W928</f>
        <v>0</v>
      </c>
      <c r="S929" s="55">
        <f>SD!AB928</f>
        <v>0</v>
      </c>
      <c r="T929" s="51">
        <f t="shared" si="28"/>
        <v>0</v>
      </c>
      <c r="U929" s="51">
        <f t="shared" si="29"/>
        <v>0</v>
      </c>
    </row>
    <row r="930" spans="1:21" customFormat="1">
      <c r="A930" s="51">
        <f>SD!C929</f>
        <v>0</v>
      </c>
      <c r="B930" s="46">
        <f>SD!A929</f>
        <v>0</v>
      </c>
      <c r="C930" s="46">
        <f>SD!B929</f>
        <v>0</v>
      </c>
      <c r="D930" s="46">
        <f>SD!C929</f>
        <v>0</v>
      </c>
      <c r="E930" s="42">
        <f>SD!D929</f>
        <v>0</v>
      </c>
      <c r="F930" s="43">
        <f>SD!E929</f>
        <v>0</v>
      </c>
      <c r="G930" s="43">
        <f>SD!F929</f>
        <v>0</v>
      </c>
      <c r="H930" s="43">
        <f>SD!G929</f>
        <v>0</v>
      </c>
      <c r="I930" s="43">
        <f>SD!H929</f>
        <v>0</v>
      </c>
      <c r="J930" s="43">
        <f>SD!I929</f>
        <v>0</v>
      </c>
      <c r="K930" s="43">
        <f>SD!O929</f>
        <v>0</v>
      </c>
      <c r="L930" s="52"/>
      <c r="M930" s="56"/>
      <c r="N930" s="54">
        <f>SD!R929</f>
        <v>0</v>
      </c>
      <c r="O930" s="55">
        <f>SD!S929</f>
        <v>0</v>
      </c>
      <c r="P930" s="44">
        <f>SD!T929</f>
        <v>0</v>
      </c>
      <c r="Q930" s="55">
        <f>SD!V929</f>
        <v>0</v>
      </c>
      <c r="R930" s="55">
        <f>SD!W929</f>
        <v>0</v>
      </c>
      <c r="S930" s="55">
        <f>SD!AB929</f>
        <v>0</v>
      </c>
      <c r="T930" s="51">
        <f t="shared" si="28"/>
        <v>0</v>
      </c>
      <c r="U930" s="51">
        <f t="shared" si="29"/>
        <v>0</v>
      </c>
    </row>
    <row r="931" spans="1:21" customFormat="1">
      <c r="A931" s="51">
        <f>SD!C930</f>
        <v>0</v>
      </c>
      <c r="B931" s="46">
        <f>SD!A930</f>
        <v>0</v>
      </c>
      <c r="C931" s="46">
        <f>SD!B930</f>
        <v>0</v>
      </c>
      <c r="D931" s="46">
        <f>SD!C930</f>
        <v>0</v>
      </c>
      <c r="E931" s="42">
        <f>SD!D930</f>
        <v>0</v>
      </c>
      <c r="F931" s="43">
        <f>SD!E930</f>
        <v>0</v>
      </c>
      <c r="G931" s="43">
        <f>SD!F930</f>
        <v>0</v>
      </c>
      <c r="H931" s="43">
        <f>SD!G930</f>
        <v>0</v>
      </c>
      <c r="I931" s="43">
        <f>SD!H930</f>
        <v>0</v>
      </c>
      <c r="J931" s="43">
        <f>SD!I930</f>
        <v>0</v>
      </c>
      <c r="K931" s="43">
        <f>SD!O930</f>
        <v>0</v>
      </c>
      <c r="L931" s="52"/>
      <c r="M931" s="56"/>
      <c r="N931" s="54">
        <f>SD!R930</f>
        <v>0</v>
      </c>
      <c r="O931" s="55">
        <f>SD!S930</f>
        <v>0</v>
      </c>
      <c r="P931" s="44">
        <f>SD!T930</f>
        <v>0</v>
      </c>
      <c r="Q931" s="55">
        <f>SD!V930</f>
        <v>0</v>
      </c>
      <c r="R931" s="55">
        <f>SD!W930</f>
        <v>0</v>
      </c>
      <c r="S931" s="55">
        <f>SD!AB930</f>
        <v>0</v>
      </c>
      <c r="T931" s="51">
        <f t="shared" si="28"/>
        <v>0</v>
      </c>
      <c r="U931" s="51">
        <f t="shared" si="29"/>
        <v>0</v>
      </c>
    </row>
    <row r="932" spans="1:21" customFormat="1">
      <c r="A932" s="51">
        <f>SD!C931</f>
        <v>0</v>
      </c>
      <c r="B932" s="46">
        <f>SD!A931</f>
        <v>0</v>
      </c>
      <c r="C932" s="46">
        <f>SD!B931</f>
        <v>0</v>
      </c>
      <c r="D932" s="46">
        <f>SD!C931</f>
        <v>0</v>
      </c>
      <c r="E932" s="42">
        <f>SD!D931</f>
        <v>0</v>
      </c>
      <c r="F932" s="43">
        <f>SD!E931</f>
        <v>0</v>
      </c>
      <c r="G932" s="43">
        <f>SD!F931</f>
        <v>0</v>
      </c>
      <c r="H932" s="43">
        <f>SD!G931</f>
        <v>0</v>
      </c>
      <c r="I932" s="43">
        <f>SD!H931</f>
        <v>0</v>
      </c>
      <c r="J932" s="43">
        <f>SD!I931</f>
        <v>0</v>
      </c>
      <c r="K932" s="43">
        <f>SD!O931</f>
        <v>0</v>
      </c>
      <c r="L932" s="52"/>
      <c r="M932" s="56"/>
      <c r="N932" s="54">
        <f>SD!R931</f>
        <v>0</v>
      </c>
      <c r="O932" s="55">
        <f>SD!S931</f>
        <v>0</v>
      </c>
      <c r="P932" s="44">
        <f>SD!T931</f>
        <v>0</v>
      </c>
      <c r="Q932" s="55">
        <f>SD!V931</f>
        <v>0</v>
      </c>
      <c r="R932" s="55">
        <f>SD!W931</f>
        <v>0</v>
      </c>
      <c r="S932" s="55">
        <f>SD!AB931</f>
        <v>0</v>
      </c>
      <c r="T932" s="51">
        <f t="shared" si="28"/>
        <v>0</v>
      </c>
      <c r="U932" s="51">
        <f t="shared" si="29"/>
        <v>0</v>
      </c>
    </row>
    <row r="933" spans="1:21" customFormat="1">
      <c r="A933" s="51">
        <f>SD!C932</f>
        <v>0</v>
      </c>
      <c r="B933" s="46">
        <f>SD!A932</f>
        <v>0</v>
      </c>
      <c r="C933" s="46">
        <f>SD!B932</f>
        <v>0</v>
      </c>
      <c r="D933" s="46">
        <f>SD!C932</f>
        <v>0</v>
      </c>
      <c r="E933" s="42">
        <f>SD!D932</f>
        <v>0</v>
      </c>
      <c r="F933" s="43">
        <f>SD!E932</f>
        <v>0</v>
      </c>
      <c r="G933" s="43">
        <f>SD!F932</f>
        <v>0</v>
      </c>
      <c r="H933" s="43">
        <f>SD!G932</f>
        <v>0</v>
      </c>
      <c r="I933" s="43">
        <f>SD!H932</f>
        <v>0</v>
      </c>
      <c r="J933" s="43">
        <f>SD!I932</f>
        <v>0</v>
      </c>
      <c r="K933" s="43">
        <f>SD!O932</f>
        <v>0</v>
      </c>
      <c r="L933" s="52"/>
      <c r="M933" s="56"/>
      <c r="N933" s="54">
        <f>SD!R932</f>
        <v>0</v>
      </c>
      <c r="O933" s="55">
        <f>SD!S932</f>
        <v>0</v>
      </c>
      <c r="P933" s="44">
        <f>SD!T932</f>
        <v>0</v>
      </c>
      <c r="Q933" s="55">
        <f>SD!V932</f>
        <v>0</v>
      </c>
      <c r="R933" s="55">
        <f>SD!W932</f>
        <v>0</v>
      </c>
      <c r="S933" s="55">
        <f>SD!AB932</f>
        <v>0</v>
      </c>
      <c r="T933" s="51">
        <f t="shared" si="28"/>
        <v>0</v>
      </c>
      <c r="U933" s="51">
        <f t="shared" si="29"/>
        <v>0</v>
      </c>
    </row>
    <row r="934" spans="1:21" customFormat="1">
      <c r="A934" s="51">
        <f>SD!C933</f>
        <v>0</v>
      </c>
      <c r="B934" s="46">
        <f>SD!A933</f>
        <v>0</v>
      </c>
      <c r="C934" s="46">
        <f>SD!B933</f>
        <v>0</v>
      </c>
      <c r="D934" s="46">
        <f>SD!C933</f>
        <v>0</v>
      </c>
      <c r="E934" s="42">
        <f>SD!D933</f>
        <v>0</v>
      </c>
      <c r="F934" s="43">
        <f>SD!E933</f>
        <v>0</v>
      </c>
      <c r="G934" s="43">
        <f>SD!F933</f>
        <v>0</v>
      </c>
      <c r="H934" s="43">
        <f>SD!G933</f>
        <v>0</v>
      </c>
      <c r="I934" s="43">
        <f>SD!H933</f>
        <v>0</v>
      </c>
      <c r="J934" s="43">
        <f>SD!I933</f>
        <v>0</v>
      </c>
      <c r="K934" s="43">
        <f>SD!O933</f>
        <v>0</v>
      </c>
      <c r="L934" s="52"/>
      <c r="M934" s="56"/>
      <c r="N934" s="54">
        <f>SD!R933</f>
        <v>0</v>
      </c>
      <c r="O934" s="55">
        <f>SD!S933</f>
        <v>0</v>
      </c>
      <c r="P934" s="44">
        <f>SD!T933</f>
        <v>0</v>
      </c>
      <c r="Q934" s="55">
        <f>SD!V933</f>
        <v>0</v>
      </c>
      <c r="R934" s="55">
        <f>SD!W933</f>
        <v>0</v>
      </c>
      <c r="S934" s="55">
        <f>SD!AB933</f>
        <v>0</v>
      </c>
      <c r="T934" s="51">
        <f t="shared" si="28"/>
        <v>0</v>
      </c>
      <c r="U934" s="51">
        <f t="shared" si="29"/>
        <v>0</v>
      </c>
    </row>
    <row r="935" spans="1:21" customFormat="1">
      <c r="A935" s="51">
        <f>SD!C934</f>
        <v>0</v>
      </c>
      <c r="B935" s="46">
        <f>SD!A934</f>
        <v>0</v>
      </c>
      <c r="C935" s="46">
        <f>SD!B934</f>
        <v>0</v>
      </c>
      <c r="D935" s="46">
        <f>SD!C934</f>
        <v>0</v>
      </c>
      <c r="E935" s="42">
        <f>SD!D934</f>
        <v>0</v>
      </c>
      <c r="F935" s="43">
        <f>SD!E934</f>
        <v>0</v>
      </c>
      <c r="G935" s="43">
        <f>SD!F934</f>
        <v>0</v>
      </c>
      <c r="H935" s="43">
        <f>SD!G934</f>
        <v>0</v>
      </c>
      <c r="I935" s="43">
        <f>SD!H934</f>
        <v>0</v>
      </c>
      <c r="J935" s="43">
        <f>SD!I934</f>
        <v>0</v>
      </c>
      <c r="K935" s="43">
        <f>SD!O934</f>
        <v>0</v>
      </c>
      <c r="L935" s="52"/>
      <c r="M935" s="56"/>
      <c r="N935" s="54">
        <f>SD!R934</f>
        <v>0</v>
      </c>
      <c r="O935" s="55">
        <f>SD!S934</f>
        <v>0</v>
      </c>
      <c r="P935" s="44">
        <f>SD!T934</f>
        <v>0</v>
      </c>
      <c r="Q935" s="55">
        <f>SD!V934</f>
        <v>0</v>
      </c>
      <c r="R935" s="55">
        <f>SD!W934</f>
        <v>0</v>
      </c>
      <c r="S935" s="55">
        <f>SD!AB934</f>
        <v>0</v>
      </c>
      <c r="T935" s="51">
        <f t="shared" si="28"/>
        <v>0</v>
      </c>
      <c r="U935" s="51">
        <f t="shared" si="29"/>
        <v>0</v>
      </c>
    </row>
    <row r="936" spans="1:21" customFormat="1">
      <c r="A936" s="51">
        <f>SD!C935</f>
        <v>0</v>
      </c>
      <c r="B936" s="46">
        <f>SD!A935</f>
        <v>0</v>
      </c>
      <c r="C936" s="46">
        <f>SD!B935</f>
        <v>0</v>
      </c>
      <c r="D936" s="46">
        <f>SD!C935</f>
        <v>0</v>
      </c>
      <c r="E936" s="42">
        <f>SD!D935</f>
        <v>0</v>
      </c>
      <c r="F936" s="43">
        <f>SD!E935</f>
        <v>0</v>
      </c>
      <c r="G936" s="43">
        <f>SD!F935</f>
        <v>0</v>
      </c>
      <c r="H936" s="43">
        <f>SD!G935</f>
        <v>0</v>
      </c>
      <c r="I936" s="43">
        <f>SD!H935</f>
        <v>0</v>
      </c>
      <c r="J936" s="43">
        <f>SD!I935</f>
        <v>0</v>
      </c>
      <c r="K936" s="43">
        <f>SD!O935</f>
        <v>0</v>
      </c>
      <c r="L936" s="52"/>
      <c r="M936" s="56"/>
      <c r="N936" s="54">
        <f>SD!R935</f>
        <v>0</v>
      </c>
      <c r="O936" s="55">
        <f>SD!S935</f>
        <v>0</v>
      </c>
      <c r="P936" s="44">
        <f>SD!T935</f>
        <v>0</v>
      </c>
      <c r="Q936" s="55">
        <f>SD!V935</f>
        <v>0</v>
      </c>
      <c r="R936" s="55">
        <f>SD!W935</f>
        <v>0</v>
      </c>
      <c r="S936" s="55">
        <f>SD!AB935</f>
        <v>0</v>
      </c>
      <c r="T936" s="51">
        <f t="shared" si="28"/>
        <v>0</v>
      </c>
      <c r="U936" s="51">
        <f t="shared" si="29"/>
        <v>0</v>
      </c>
    </row>
    <row r="937" spans="1:21" customFormat="1">
      <c r="A937" s="51">
        <f>SD!C936</f>
        <v>0</v>
      </c>
      <c r="B937" s="46">
        <f>SD!A936</f>
        <v>0</v>
      </c>
      <c r="C937" s="46">
        <f>SD!B936</f>
        <v>0</v>
      </c>
      <c r="D937" s="46">
        <f>SD!C936</f>
        <v>0</v>
      </c>
      <c r="E937" s="42">
        <f>SD!D936</f>
        <v>0</v>
      </c>
      <c r="F937" s="43">
        <f>SD!E936</f>
        <v>0</v>
      </c>
      <c r="G937" s="43">
        <f>SD!F936</f>
        <v>0</v>
      </c>
      <c r="H937" s="43">
        <f>SD!G936</f>
        <v>0</v>
      </c>
      <c r="I937" s="43">
        <f>SD!H936</f>
        <v>0</v>
      </c>
      <c r="J937" s="43">
        <f>SD!I936</f>
        <v>0</v>
      </c>
      <c r="K937" s="43">
        <f>SD!O936</f>
        <v>0</v>
      </c>
      <c r="L937" s="52"/>
      <c r="M937" s="56"/>
      <c r="N937" s="54">
        <f>SD!R936</f>
        <v>0</v>
      </c>
      <c r="O937" s="55">
        <f>SD!S936</f>
        <v>0</v>
      </c>
      <c r="P937" s="44">
        <f>SD!T936</f>
        <v>0</v>
      </c>
      <c r="Q937" s="55">
        <f>SD!V936</f>
        <v>0</v>
      </c>
      <c r="R937" s="55">
        <f>SD!W936</f>
        <v>0</v>
      </c>
      <c r="S937" s="55">
        <f>SD!AB936</f>
        <v>0</v>
      </c>
      <c r="T937" s="51">
        <f t="shared" si="28"/>
        <v>0</v>
      </c>
      <c r="U937" s="51">
        <f t="shared" si="29"/>
        <v>0</v>
      </c>
    </row>
    <row r="938" spans="1:21" customFormat="1">
      <c r="A938" s="51">
        <f>SD!C937</f>
        <v>0</v>
      </c>
      <c r="B938" s="46">
        <f>SD!A937</f>
        <v>0</v>
      </c>
      <c r="C938" s="46">
        <f>SD!B937</f>
        <v>0</v>
      </c>
      <c r="D938" s="46">
        <f>SD!C937</f>
        <v>0</v>
      </c>
      <c r="E938" s="42">
        <f>SD!D937</f>
        <v>0</v>
      </c>
      <c r="F938" s="43">
        <f>SD!E937</f>
        <v>0</v>
      </c>
      <c r="G938" s="43">
        <f>SD!F937</f>
        <v>0</v>
      </c>
      <c r="H938" s="43">
        <f>SD!G937</f>
        <v>0</v>
      </c>
      <c r="I938" s="43">
        <f>SD!H937</f>
        <v>0</v>
      </c>
      <c r="J938" s="43">
        <f>SD!I937</f>
        <v>0</v>
      </c>
      <c r="K938" s="43">
        <f>SD!O937</f>
        <v>0</v>
      </c>
      <c r="L938" s="52"/>
      <c r="M938" s="56"/>
      <c r="N938" s="54">
        <f>SD!R937</f>
        <v>0</v>
      </c>
      <c r="O938" s="55">
        <f>SD!S937</f>
        <v>0</v>
      </c>
      <c r="P938" s="44">
        <f>SD!T937</f>
        <v>0</v>
      </c>
      <c r="Q938" s="55">
        <f>SD!V937</f>
        <v>0</v>
      </c>
      <c r="R938" s="55">
        <f>SD!W937</f>
        <v>0</v>
      </c>
      <c r="S938" s="55">
        <f>SD!AB937</f>
        <v>0</v>
      </c>
      <c r="T938" s="51">
        <f t="shared" si="28"/>
        <v>0</v>
      </c>
      <c r="U938" s="51">
        <f t="shared" si="29"/>
        <v>0</v>
      </c>
    </row>
    <row r="939" spans="1:21" customFormat="1">
      <c r="A939" s="51">
        <f>SD!C938</f>
        <v>0</v>
      </c>
      <c r="B939" s="46">
        <f>SD!A938</f>
        <v>0</v>
      </c>
      <c r="C939" s="46">
        <f>SD!B938</f>
        <v>0</v>
      </c>
      <c r="D939" s="46">
        <f>SD!C938</f>
        <v>0</v>
      </c>
      <c r="E939" s="42">
        <f>SD!D938</f>
        <v>0</v>
      </c>
      <c r="F939" s="43">
        <f>SD!E938</f>
        <v>0</v>
      </c>
      <c r="G939" s="43">
        <f>SD!F938</f>
        <v>0</v>
      </c>
      <c r="H939" s="43">
        <f>SD!G938</f>
        <v>0</v>
      </c>
      <c r="I939" s="43">
        <f>SD!H938</f>
        <v>0</v>
      </c>
      <c r="J939" s="43">
        <f>SD!I938</f>
        <v>0</v>
      </c>
      <c r="K939" s="43">
        <f>SD!O938</f>
        <v>0</v>
      </c>
      <c r="L939" s="52"/>
      <c r="M939" s="56"/>
      <c r="N939" s="54">
        <f>SD!R938</f>
        <v>0</v>
      </c>
      <c r="O939" s="55">
        <f>SD!S938</f>
        <v>0</v>
      </c>
      <c r="P939" s="44">
        <f>SD!T938</f>
        <v>0</v>
      </c>
      <c r="Q939" s="55">
        <f>SD!V938</f>
        <v>0</v>
      </c>
      <c r="R939" s="55">
        <f>SD!W938</f>
        <v>0</v>
      </c>
      <c r="S939" s="55">
        <f>SD!AB938</f>
        <v>0</v>
      </c>
      <c r="T939" s="51">
        <f t="shared" si="28"/>
        <v>0</v>
      </c>
      <c r="U939" s="51">
        <f t="shared" si="29"/>
        <v>0</v>
      </c>
    </row>
    <row r="940" spans="1:21" customFormat="1">
      <c r="A940" s="51">
        <f>SD!C939</f>
        <v>0</v>
      </c>
      <c r="B940" s="46">
        <f>SD!A939</f>
        <v>0</v>
      </c>
      <c r="C940" s="46">
        <f>SD!B939</f>
        <v>0</v>
      </c>
      <c r="D940" s="46">
        <f>SD!C939</f>
        <v>0</v>
      </c>
      <c r="E940" s="42">
        <f>SD!D939</f>
        <v>0</v>
      </c>
      <c r="F940" s="43">
        <f>SD!E939</f>
        <v>0</v>
      </c>
      <c r="G940" s="43">
        <f>SD!F939</f>
        <v>0</v>
      </c>
      <c r="H940" s="43">
        <f>SD!G939</f>
        <v>0</v>
      </c>
      <c r="I940" s="43">
        <f>SD!H939</f>
        <v>0</v>
      </c>
      <c r="J940" s="43">
        <f>SD!I939</f>
        <v>0</v>
      </c>
      <c r="K940" s="43">
        <f>SD!O939</f>
        <v>0</v>
      </c>
      <c r="L940" s="52"/>
      <c r="M940" s="56"/>
      <c r="N940" s="54">
        <f>SD!R939</f>
        <v>0</v>
      </c>
      <c r="O940" s="55">
        <f>SD!S939</f>
        <v>0</v>
      </c>
      <c r="P940" s="44">
        <f>SD!T939</f>
        <v>0</v>
      </c>
      <c r="Q940" s="55">
        <f>SD!V939</f>
        <v>0</v>
      </c>
      <c r="R940" s="55">
        <f>SD!W939</f>
        <v>0</v>
      </c>
      <c r="S940" s="55">
        <f>SD!AB939</f>
        <v>0</v>
      </c>
      <c r="T940" s="51">
        <f t="shared" si="28"/>
        <v>0</v>
      </c>
      <c r="U940" s="51">
        <f t="shared" si="29"/>
        <v>0</v>
      </c>
    </row>
    <row r="941" spans="1:21" customFormat="1">
      <c r="A941" s="51">
        <f>SD!C940</f>
        <v>0</v>
      </c>
      <c r="B941" s="46">
        <f>SD!A940</f>
        <v>0</v>
      </c>
      <c r="C941" s="46">
        <f>SD!B940</f>
        <v>0</v>
      </c>
      <c r="D941" s="46">
        <f>SD!C940</f>
        <v>0</v>
      </c>
      <c r="E941" s="42">
        <f>SD!D940</f>
        <v>0</v>
      </c>
      <c r="F941" s="43">
        <f>SD!E940</f>
        <v>0</v>
      </c>
      <c r="G941" s="43">
        <f>SD!F940</f>
        <v>0</v>
      </c>
      <c r="H941" s="43">
        <f>SD!G940</f>
        <v>0</v>
      </c>
      <c r="I941" s="43">
        <f>SD!H940</f>
        <v>0</v>
      </c>
      <c r="J941" s="43">
        <f>SD!I940</f>
        <v>0</v>
      </c>
      <c r="K941" s="43">
        <f>SD!O940</f>
        <v>0</v>
      </c>
      <c r="L941" s="52"/>
      <c r="M941" s="56"/>
      <c r="N941" s="54">
        <f>SD!R940</f>
        <v>0</v>
      </c>
      <c r="O941" s="55">
        <f>SD!S940</f>
        <v>0</v>
      </c>
      <c r="P941" s="44">
        <f>SD!T940</f>
        <v>0</v>
      </c>
      <c r="Q941" s="55">
        <f>SD!V940</f>
        <v>0</v>
      </c>
      <c r="R941" s="55">
        <f>SD!W940</f>
        <v>0</v>
      </c>
      <c r="S941" s="55">
        <f>SD!AB940</f>
        <v>0</v>
      </c>
      <c r="T941" s="51">
        <f t="shared" si="28"/>
        <v>0</v>
      </c>
      <c r="U941" s="51">
        <f t="shared" si="29"/>
        <v>0</v>
      </c>
    </row>
    <row r="942" spans="1:21" customFormat="1">
      <c r="A942" s="51">
        <f>SD!C941</f>
        <v>0</v>
      </c>
      <c r="B942" s="46">
        <f>SD!A941</f>
        <v>0</v>
      </c>
      <c r="C942" s="46">
        <f>SD!B941</f>
        <v>0</v>
      </c>
      <c r="D942" s="46">
        <f>SD!C941</f>
        <v>0</v>
      </c>
      <c r="E942" s="42">
        <f>SD!D941</f>
        <v>0</v>
      </c>
      <c r="F942" s="43">
        <f>SD!E941</f>
        <v>0</v>
      </c>
      <c r="G942" s="43">
        <f>SD!F941</f>
        <v>0</v>
      </c>
      <c r="H942" s="43">
        <f>SD!G941</f>
        <v>0</v>
      </c>
      <c r="I942" s="43">
        <f>SD!H941</f>
        <v>0</v>
      </c>
      <c r="J942" s="43">
        <f>SD!I941</f>
        <v>0</v>
      </c>
      <c r="K942" s="43">
        <f>SD!O941</f>
        <v>0</v>
      </c>
      <c r="L942" s="52"/>
      <c r="M942" s="56"/>
      <c r="N942" s="54">
        <f>SD!R941</f>
        <v>0</v>
      </c>
      <c r="O942" s="55">
        <f>SD!S941</f>
        <v>0</v>
      </c>
      <c r="P942" s="44">
        <f>SD!T941</f>
        <v>0</v>
      </c>
      <c r="Q942" s="55">
        <f>SD!V941</f>
        <v>0</v>
      </c>
      <c r="R942" s="55">
        <f>SD!W941</f>
        <v>0</v>
      </c>
      <c r="S942" s="55">
        <f>SD!AB941</f>
        <v>0</v>
      </c>
      <c r="T942" s="51">
        <f t="shared" si="28"/>
        <v>0</v>
      </c>
      <c r="U942" s="51">
        <f t="shared" si="29"/>
        <v>0</v>
      </c>
    </row>
    <row r="943" spans="1:21" customFormat="1">
      <c r="A943" s="51">
        <f>SD!C942</f>
        <v>0</v>
      </c>
      <c r="B943" s="46">
        <f>SD!A942</f>
        <v>0</v>
      </c>
      <c r="C943" s="46">
        <f>SD!B942</f>
        <v>0</v>
      </c>
      <c r="D943" s="46">
        <f>SD!C942</f>
        <v>0</v>
      </c>
      <c r="E943" s="42">
        <f>SD!D942</f>
        <v>0</v>
      </c>
      <c r="F943" s="43">
        <f>SD!E942</f>
        <v>0</v>
      </c>
      <c r="G943" s="43">
        <f>SD!F942</f>
        <v>0</v>
      </c>
      <c r="H943" s="43">
        <f>SD!G942</f>
        <v>0</v>
      </c>
      <c r="I943" s="43">
        <f>SD!H942</f>
        <v>0</v>
      </c>
      <c r="J943" s="43">
        <f>SD!I942</f>
        <v>0</v>
      </c>
      <c r="K943" s="43">
        <f>SD!O942</f>
        <v>0</v>
      </c>
      <c r="L943" s="52"/>
      <c r="M943" s="56"/>
      <c r="N943" s="54">
        <f>SD!R942</f>
        <v>0</v>
      </c>
      <c r="O943" s="55">
        <f>SD!S942</f>
        <v>0</v>
      </c>
      <c r="P943" s="44">
        <f>SD!T942</f>
        <v>0</v>
      </c>
      <c r="Q943" s="55">
        <f>SD!V942</f>
        <v>0</v>
      </c>
      <c r="R943" s="55">
        <f>SD!W942</f>
        <v>0</v>
      </c>
      <c r="S943" s="55">
        <f>SD!AB942</f>
        <v>0</v>
      </c>
      <c r="T943" s="51">
        <f t="shared" si="28"/>
        <v>0</v>
      </c>
      <c r="U943" s="51">
        <f t="shared" si="29"/>
        <v>0</v>
      </c>
    </row>
    <row r="944" spans="1:21" customFormat="1">
      <c r="A944" s="51">
        <f>SD!C943</f>
        <v>0</v>
      </c>
      <c r="B944" s="46">
        <f>SD!A943</f>
        <v>0</v>
      </c>
      <c r="C944" s="46">
        <f>SD!B943</f>
        <v>0</v>
      </c>
      <c r="D944" s="46">
        <f>SD!C943</f>
        <v>0</v>
      </c>
      <c r="E944" s="42">
        <f>SD!D943</f>
        <v>0</v>
      </c>
      <c r="F944" s="43">
        <f>SD!E943</f>
        <v>0</v>
      </c>
      <c r="G944" s="43">
        <f>SD!F943</f>
        <v>0</v>
      </c>
      <c r="H944" s="43">
        <f>SD!G943</f>
        <v>0</v>
      </c>
      <c r="I944" s="43">
        <f>SD!H943</f>
        <v>0</v>
      </c>
      <c r="J944" s="43">
        <f>SD!I943</f>
        <v>0</v>
      </c>
      <c r="K944" s="43">
        <f>SD!O943</f>
        <v>0</v>
      </c>
      <c r="L944" s="52"/>
      <c r="M944" s="56"/>
      <c r="N944" s="54">
        <f>SD!R943</f>
        <v>0</v>
      </c>
      <c r="O944" s="55">
        <f>SD!S943</f>
        <v>0</v>
      </c>
      <c r="P944" s="44">
        <f>SD!T943</f>
        <v>0</v>
      </c>
      <c r="Q944" s="55">
        <f>SD!V943</f>
        <v>0</v>
      </c>
      <c r="R944" s="55">
        <f>SD!W943</f>
        <v>0</v>
      </c>
      <c r="S944" s="55">
        <f>SD!AB943</f>
        <v>0</v>
      </c>
      <c r="T944" s="51">
        <f t="shared" si="28"/>
        <v>0</v>
      </c>
      <c r="U944" s="51">
        <f t="shared" si="29"/>
        <v>0</v>
      </c>
    </row>
    <row r="945" spans="1:21" customFormat="1">
      <c r="A945" s="51">
        <f>SD!C944</f>
        <v>0</v>
      </c>
      <c r="B945" s="46">
        <f>SD!A944</f>
        <v>0</v>
      </c>
      <c r="C945" s="46">
        <f>SD!B944</f>
        <v>0</v>
      </c>
      <c r="D945" s="46">
        <f>SD!C944</f>
        <v>0</v>
      </c>
      <c r="E945" s="42">
        <f>SD!D944</f>
        <v>0</v>
      </c>
      <c r="F945" s="43">
        <f>SD!E944</f>
        <v>0</v>
      </c>
      <c r="G945" s="43">
        <f>SD!F944</f>
        <v>0</v>
      </c>
      <c r="H945" s="43">
        <f>SD!G944</f>
        <v>0</v>
      </c>
      <c r="I945" s="43">
        <f>SD!H944</f>
        <v>0</v>
      </c>
      <c r="J945" s="43">
        <f>SD!I944</f>
        <v>0</v>
      </c>
      <c r="K945" s="43">
        <f>SD!O944</f>
        <v>0</v>
      </c>
      <c r="L945" s="52"/>
      <c r="M945" s="56"/>
      <c r="N945" s="54">
        <f>SD!R944</f>
        <v>0</v>
      </c>
      <c r="O945" s="55">
        <f>SD!S944</f>
        <v>0</v>
      </c>
      <c r="P945" s="44">
        <f>SD!T944</f>
        <v>0</v>
      </c>
      <c r="Q945" s="55">
        <f>SD!V944</f>
        <v>0</v>
      </c>
      <c r="R945" s="55">
        <f>SD!W944</f>
        <v>0</v>
      </c>
      <c r="S945" s="55">
        <f>SD!AB944</f>
        <v>0</v>
      </c>
      <c r="T945" s="51">
        <f t="shared" si="28"/>
        <v>0</v>
      </c>
      <c r="U945" s="51">
        <f t="shared" si="29"/>
        <v>0</v>
      </c>
    </row>
    <row r="946" spans="1:21" customFormat="1">
      <c r="A946" s="51">
        <f>SD!C945</f>
        <v>0</v>
      </c>
      <c r="B946" s="46">
        <f>SD!A945</f>
        <v>0</v>
      </c>
      <c r="C946" s="46">
        <f>SD!B945</f>
        <v>0</v>
      </c>
      <c r="D946" s="46">
        <f>SD!C945</f>
        <v>0</v>
      </c>
      <c r="E946" s="42">
        <f>SD!D945</f>
        <v>0</v>
      </c>
      <c r="F946" s="43">
        <f>SD!E945</f>
        <v>0</v>
      </c>
      <c r="G946" s="43">
        <f>SD!F945</f>
        <v>0</v>
      </c>
      <c r="H946" s="43">
        <f>SD!G945</f>
        <v>0</v>
      </c>
      <c r="I946" s="43">
        <f>SD!H945</f>
        <v>0</v>
      </c>
      <c r="J946" s="43">
        <f>SD!I945</f>
        <v>0</v>
      </c>
      <c r="K946" s="43">
        <f>SD!O945</f>
        <v>0</v>
      </c>
      <c r="L946" s="52"/>
      <c r="M946" s="56"/>
      <c r="N946" s="54">
        <f>SD!R945</f>
        <v>0</v>
      </c>
      <c r="O946" s="55">
        <f>SD!S945</f>
        <v>0</v>
      </c>
      <c r="P946" s="44">
        <f>SD!T945</f>
        <v>0</v>
      </c>
      <c r="Q946" s="55">
        <f>SD!V945</f>
        <v>0</v>
      </c>
      <c r="R946" s="55">
        <f>SD!W945</f>
        <v>0</v>
      </c>
      <c r="S946" s="55">
        <f>SD!AB945</f>
        <v>0</v>
      </c>
      <c r="T946" s="51">
        <f t="shared" si="28"/>
        <v>0</v>
      </c>
      <c r="U946" s="51">
        <f t="shared" si="29"/>
        <v>0</v>
      </c>
    </row>
    <row r="947" spans="1:21" customFormat="1">
      <c r="A947" s="51">
        <f>SD!C946</f>
        <v>0</v>
      </c>
      <c r="B947" s="46">
        <f>SD!A946</f>
        <v>0</v>
      </c>
      <c r="C947" s="46">
        <f>SD!B946</f>
        <v>0</v>
      </c>
      <c r="D947" s="46">
        <f>SD!C946</f>
        <v>0</v>
      </c>
      <c r="E947" s="42">
        <f>SD!D946</f>
        <v>0</v>
      </c>
      <c r="F947" s="43">
        <f>SD!E946</f>
        <v>0</v>
      </c>
      <c r="G947" s="43">
        <f>SD!F946</f>
        <v>0</v>
      </c>
      <c r="H947" s="43">
        <f>SD!G946</f>
        <v>0</v>
      </c>
      <c r="I947" s="43">
        <f>SD!H946</f>
        <v>0</v>
      </c>
      <c r="J947" s="43">
        <f>SD!I946</f>
        <v>0</v>
      </c>
      <c r="K947" s="43">
        <f>SD!O946</f>
        <v>0</v>
      </c>
      <c r="L947" s="52"/>
      <c r="M947" s="56"/>
      <c r="N947" s="54">
        <f>SD!R946</f>
        <v>0</v>
      </c>
      <c r="O947" s="55">
        <f>SD!S946</f>
        <v>0</v>
      </c>
      <c r="P947" s="44">
        <f>SD!T946</f>
        <v>0</v>
      </c>
      <c r="Q947" s="55">
        <f>SD!V946</f>
        <v>0</v>
      </c>
      <c r="R947" s="55">
        <f>SD!W946</f>
        <v>0</v>
      </c>
      <c r="S947" s="55">
        <f>SD!AB946</f>
        <v>0</v>
      </c>
      <c r="T947" s="51">
        <f t="shared" si="28"/>
        <v>0</v>
      </c>
      <c r="U947" s="51">
        <f t="shared" si="29"/>
        <v>0</v>
      </c>
    </row>
    <row r="948" spans="1:21" customFormat="1">
      <c r="A948" s="51">
        <f>SD!C947</f>
        <v>0</v>
      </c>
      <c r="B948" s="46">
        <f>SD!A947</f>
        <v>0</v>
      </c>
      <c r="C948" s="46">
        <f>SD!B947</f>
        <v>0</v>
      </c>
      <c r="D948" s="46">
        <f>SD!C947</f>
        <v>0</v>
      </c>
      <c r="E948" s="42">
        <f>SD!D947</f>
        <v>0</v>
      </c>
      <c r="F948" s="43">
        <f>SD!E947</f>
        <v>0</v>
      </c>
      <c r="G948" s="43">
        <f>SD!F947</f>
        <v>0</v>
      </c>
      <c r="H948" s="43">
        <f>SD!G947</f>
        <v>0</v>
      </c>
      <c r="I948" s="43">
        <f>SD!H947</f>
        <v>0</v>
      </c>
      <c r="J948" s="43">
        <f>SD!I947</f>
        <v>0</v>
      </c>
      <c r="K948" s="43">
        <f>SD!O947</f>
        <v>0</v>
      </c>
      <c r="L948" s="52"/>
      <c r="M948" s="56"/>
      <c r="N948" s="54">
        <f>SD!R947</f>
        <v>0</v>
      </c>
      <c r="O948" s="55">
        <f>SD!S947</f>
        <v>0</v>
      </c>
      <c r="P948" s="44">
        <f>SD!T947</f>
        <v>0</v>
      </c>
      <c r="Q948" s="55">
        <f>SD!V947</f>
        <v>0</v>
      </c>
      <c r="R948" s="55">
        <f>SD!W947</f>
        <v>0</v>
      </c>
      <c r="S948" s="55">
        <f>SD!AB947</f>
        <v>0</v>
      </c>
      <c r="T948" s="51">
        <f t="shared" si="28"/>
        <v>0</v>
      </c>
      <c r="U948" s="51">
        <f t="shared" si="29"/>
        <v>0</v>
      </c>
    </row>
    <row r="949" spans="1:21" customFormat="1">
      <c r="A949" s="51">
        <f>SD!C948</f>
        <v>0</v>
      </c>
      <c r="B949" s="46">
        <f>SD!A948</f>
        <v>0</v>
      </c>
      <c r="C949" s="46">
        <f>SD!B948</f>
        <v>0</v>
      </c>
      <c r="D949" s="46">
        <f>SD!C948</f>
        <v>0</v>
      </c>
      <c r="E949" s="42">
        <f>SD!D948</f>
        <v>0</v>
      </c>
      <c r="F949" s="43">
        <f>SD!E948</f>
        <v>0</v>
      </c>
      <c r="G949" s="43">
        <f>SD!F948</f>
        <v>0</v>
      </c>
      <c r="H949" s="43">
        <f>SD!G948</f>
        <v>0</v>
      </c>
      <c r="I949" s="43">
        <f>SD!H948</f>
        <v>0</v>
      </c>
      <c r="J949" s="43">
        <f>SD!I948</f>
        <v>0</v>
      </c>
      <c r="K949" s="43">
        <f>SD!O948</f>
        <v>0</v>
      </c>
      <c r="L949" s="52"/>
      <c r="M949" s="56"/>
      <c r="N949" s="54">
        <f>SD!R948</f>
        <v>0</v>
      </c>
      <c r="O949" s="55">
        <f>SD!S948</f>
        <v>0</v>
      </c>
      <c r="P949" s="44">
        <f>SD!T948</f>
        <v>0</v>
      </c>
      <c r="Q949" s="55">
        <f>SD!V948</f>
        <v>0</v>
      </c>
      <c r="R949" s="55">
        <f>SD!W948</f>
        <v>0</v>
      </c>
      <c r="S949" s="55">
        <f>SD!AB948</f>
        <v>0</v>
      </c>
      <c r="T949" s="51">
        <f t="shared" si="28"/>
        <v>0</v>
      </c>
      <c r="U949" s="51">
        <f t="shared" si="29"/>
        <v>0</v>
      </c>
    </row>
    <row r="950" spans="1:21" customFormat="1">
      <c r="A950" s="51">
        <f>SD!C949</f>
        <v>0</v>
      </c>
      <c r="B950" s="46">
        <f>SD!A949</f>
        <v>0</v>
      </c>
      <c r="C950" s="46">
        <f>SD!B949</f>
        <v>0</v>
      </c>
      <c r="D950" s="46">
        <f>SD!C949</f>
        <v>0</v>
      </c>
      <c r="E950" s="42">
        <f>SD!D949</f>
        <v>0</v>
      </c>
      <c r="F950" s="43">
        <f>SD!E949</f>
        <v>0</v>
      </c>
      <c r="G950" s="43">
        <f>SD!F949</f>
        <v>0</v>
      </c>
      <c r="H950" s="43">
        <f>SD!G949</f>
        <v>0</v>
      </c>
      <c r="I950" s="43">
        <f>SD!H949</f>
        <v>0</v>
      </c>
      <c r="J950" s="43">
        <f>SD!I949</f>
        <v>0</v>
      </c>
      <c r="K950" s="43">
        <f>SD!O949</f>
        <v>0</v>
      </c>
      <c r="L950" s="52"/>
      <c r="M950" s="56"/>
      <c r="N950" s="54">
        <f>SD!R949</f>
        <v>0</v>
      </c>
      <c r="O950" s="55">
        <f>SD!S949</f>
        <v>0</v>
      </c>
      <c r="P950" s="44">
        <f>SD!T949</f>
        <v>0</v>
      </c>
      <c r="Q950" s="55">
        <f>SD!V949</f>
        <v>0</v>
      </c>
      <c r="R950" s="55">
        <f>SD!W949</f>
        <v>0</v>
      </c>
      <c r="S950" s="55">
        <f>SD!AB949</f>
        <v>0</v>
      </c>
      <c r="T950" s="51">
        <f t="shared" si="28"/>
        <v>0</v>
      </c>
      <c r="U950" s="51">
        <f t="shared" si="29"/>
        <v>0</v>
      </c>
    </row>
    <row r="951" spans="1:21" customFormat="1">
      <c r="A951" s="51">
        <f>SD!C950</f>
        <v>0</v>
      </c>
      <c r="B951" s="46">
        <f>SD!A950</f>
        <v>0</v>
      </c>
      <c r="C951" s="46">
        <f>SD!B950</f>
        <v>0</v>
      </c>
      <c r="D951" s="46">
        <f>SD!C950</f>
        <v>0</v>
      </c>
      <c r="E951" s="42">
        <f>SD!D950</f>
        <v>0</v>
      </c>
      <c r="F951" s="43">
        <f>SD!E950</f>
        <v>0</v>
      </c>
      <c r="G951" s="43">
        <f>SD!F950</f>
        <v>0</v>
      </c>
      <c r="H951" s="43">
        <f>SD!G950</f>
        <v>0</v>
      </c>
      <c r="I951" s="43">
        <f>SD!H950</f>
        <v>0</v>
      </c>
      <c r="J951" s="43">
        <f>SD!I950</f>
        <v>0</v>
      </c>
      <c r="K951" s="43">
        <f>SD!O950</f>
        <v>0</v>
      </c>
      <c r="L951" s="52"/>
      <c r="M951" s="56"/>
      <c r="N951" s="54">
        <f>SD!R950</f>
        <v>0</v>
      </c>
      <c r="O951" s="55">
        <f>SD!S950</f>
        <v>0</v>
      </c>
      <c r="P951" s="44">
        <f>SD!T950</f>
        <v>0</v>
      </c>
      <c r="Q951" s="55">
        <f>SD!V950</f>
        <v>0</v>
      </c>
      <c r="R951" s="55">
        <f>SD!W950</f>
        <v>0</v>
      </c>
      <c r="S951" s="55">
        <f>SD!AB950</f>
        <v>0</v>
      </c>
      <c r="T951" s="51">
        <f t="shared" si="28"/>
        <v>0</v>
      </c>
      <c r="U951" s="51">
        <f t="shared" si="29"/>
        <v>0</v>
      </c>
    </row>
    <row r="952" spans="1:21" customFormat="1">
      <c r="A952" s="51">
        <f>SD!C951</f>
        <v>0</v>
      </c>
      <c r="B952" s="46">
        <f>SD!A951</f>
        <v>0</v>
      </c>
      <c r="C952" s="46">
        <f>SD!B951</f>
        <v>0</v>
      </c>
      <c r="D952" s="46">
        <f>SD!C951</f>
        <v>0</v>
      </c>
      <c r="E952" s="42">
        <f>SD!D951</f>
        <v>0</v>
      </c>
      <c r="F952" s="43">
        <f>SD!E951</f>
        <v>0</v>
      </c>
      <c r="G952" s="43">
        <f>SD!F951</f>
        <v>0</v>
      </c>
      <c r="H952" s="43">
        <f>SD!G951</f>
        <v>0</v>
      </c>
      <c r="I952" s="43">
        <f>SD!H951</f>
        <v>0</v>
      </c>
      <c r="J952" s="43">
        <f>SD!I951</f>
        <v>0</v>
      </c>
      <c r="K952" s="43">
        <f>SD!O951</f>
        <v>0</v>
      </c>
      <c r="L952" s="52"/>
      <c r="M952" s="56"/>
      <c r="N952" s="54">
        <f>SD!R951</f>
        <v>0</v>
      </c>
      <c r="O952" s="55">
        <f>SD!S951</f>
        <v>0</v>
      </c>
      <c r="P952" s="44">
        <f>SD!T951</f>
        <v>0</v>
      </c>
      <c r="Q952" s="55">
        <f>SD!V951</f>
        <v>0</v>
      </c>
      <c r="R952" s="55">
        <f>SD!W951</f>
        <v>0</v>
      </c>
      <c r="S952" s="55">
        <f>SD!AB951</f>
        <v>0</v>
      </c>
      <c r="T952" s="51">
        <f t="shared" si="28"/>
        <v>0</v>
      </c>
      <c r="U952" s="51">
        <f t="shared" si="29"/>
        <v>0</v>
      </c>
    </row>
    <row r="953" spans="1:21" customFormat="1">
      <c r="A953" s="51">
        <f>SD!C952</f>
        <v>0</v>
      </c>
      <c r="B953" s="46">
        <f>SD!A952</f>
        <v>0</v>
      </c>
      <c r="C953" s="46">
        <f>SD!B952</f>
        <v>0</v>
      </c>
      <c r="D953" s="46">
        <f>SD!C952</f>
        <v>0</v>
      </c>
      <c r="E953" s="42">
        <f>SD!D952</f>
        <v>0</v>
      </c>
      <c r="F953" s="43">
        <f>SD!E952</f>
        <v>0</v>
      </c>
      <c r="G953" s="43">
        <f>SD!F952</f>
        <v>0</v>
      </c>
      <c r="H953" s="43">
        <f>SD!G952</f>
        <v>0</v>
      </c>
      <c r="I953" s="43">
        <f>SD!H952</f>
        <v>0</v>
      </c>
      <c r="J953" s="43">
        <f>SD!I952</f>
        <v>0</v>
      </c>
      <c r="K953" s="43">
        <f>SD!O952</f>
        <v>0</v>
      </c>
      <c r="L953" s="52"/>
      <c r="M953" s="56"/>
      <c r="N953" s="54">
        <f>SD!R952</f>
        <v>0</v>
      </c>
      <c r="O953" s="55">
        <f>SD!S952</f>
        <v>0</v>
      </c>
      <c r="P953" s="44">
        <f>SD!T952</f>
        <v>0</v>
      </c>
      <c r="Q953" s="55">
        <f>SD!V952</f>
        <v>0</v>
      </c>
      <c r="R953" s="55">
        <f>SD!W952</f>
        <v>0</v>
      </c>
      <c r="S953" s="55">
        <f>SD!AB952</f>
        <v>0</v>
      </c>
      <c r="T953" s="51">
        <f t="shared" si="28"/>
        <v>0</v>
      </c>
      <c r="U953" s="51">
        <f t="shared" si="29"/>
        <v>0</v>
      </c>
    </row>
    <row r="954" spans="1:21" customFormat="1">
      <c r="A954" s="51">
        <f>SD!C953</f>
        <v>0</v>
      </c>
      <c r="B954" s="46">
        <f>SD!A953</f>
        <v>0</v>
      </c>
      <c r="C954" s="46">
        <f>SD!B953</f>
        <v>0</v>
      </c>
      <c r="D954" s="46">
        <f>SD!C953</f>
        <v>0</v>
      </c>
      <c r="E954" s="42">
        <f>SD!D953</f>
        <v>0</v>
      </c>
      <c r="F954" s="43">
        <f>SD!E953</f>
        <v>0</v>
      </c>
      <c r="G954" s="43">
        <f>SD!F953</f>
        <v>0</v>
      </c>
      <c r="H954" s="43">
        <f>SD!G953</f>
        <v>0</v>
      </c>
      <c r="I954" s="43">
        <f>SD!H953</f>
        <v>0</v>
      </c>
      <c r="J954" s="43">
        <f>SD!I953</f>
        <v>0</v>
      </c>
      <c r="K954" s="43">
        <f>SD!O953</f>
        <v>0</v>
      </c>
      <c r="L954" s="52"/>
      <c r="M954" s="56"/>
      <c r="N954" s="54">
        <f>SD!R953</f>
        <v>0</v>
      </c>
      <c r="O954" s="55">
        <f>SD!S953</f>
        <v>0</v>
      </c>
      <c r="P954" s="44">
        <f>SD!T953</f>
        <v>0</v>
      </c>
      <c r="Q954" s="55">
        <f>SD!V953</f>
        <v>0</v>
      </c>
      <c r="R954" s="55">
        <f>SD!W953</f>
        <v>0</v>
      </c>
      <c r="S954" s="55">
        <f>SD!AB953</f>
        <v>0</v>
      </c>
      <c r="T954" s="51">
        <f t="shared" si="28"/>
        <v>0</v>
      </c>
      <c r="U954" s="51">
        <f t="shared" si="29"/>
        <v>0</v>
      </c>
    </row>
    <row r="955" spans="1:21" customFormat="1">
      <c r="A955" s="51">
        <f>SD!C954</f>
        <v>0</v>
      </c>
      <c r="B955" s="46">
        <f>SD!A954</f>
        <v>0</v>
      </c>
      <c r="C955" s="46">
        <f>SD!B954</f>
        <v>0</v>
      </c>
      <c r="D955" s="46">
        <f>SD!C954</f>
        <v>0</v>
      </c>
      <c r="E955" s="42">
        <f>SD!D954</f>
        <v>0</v>
      </c>
      <c r="F955" s="43">
        <f>SD!E954</f>
        <v>0</v>
      </c>
      <c r="G955" s="43">
        <f>SD!F954</f>
        <v>0</v>
      </c>
      <c r="H955" s="43">
        <f>SD!G954</f>
        <v>0</v>
      </c>
      <c r="I955" s="43">
        <f>SD!H954</f>
        <v>0</v>
      </c>
      <c r="J955" s="43">
        <f>SD!I954</f>
        <v>0</v>
      </c>
      <c r="K955" s="43">
        <f>SD!O954</f>
        <v>0</v>
      </c>
      <c r="L955" s="52"/>
      <c r="M955" s="56"/>
      <c r="N955" s="54">
        <f>SD!R954</f>
        <v>0</v>
      </c>
      <c r="O955" s="55">
        <f>SD!S954</f>
        <v>0</v>
      </c>
      <c r="P955" s="44">
        <f>SD!T954</f>
        <v>0</v>
      </c>
      <c r="Q955" s="55">
        <f>SD!V954</f>
        <v>0</v>
      </c>
      <c r="R955" s="55">
        <f>SD!W954</f>
        <v>0</v>
      </c>
      <c r="S955" s="55">
        <f>SD!AB954</f>
        <v>0</v>
      </c>
      <c r="T955" s="51">
        <f t="shared" si="28"/>
        <v>0</v>
      </c>
      <c r="U955" s="51">
        <f t="shared" si="29"/>
        <v>0</v>
      </c>
    </row>
    <row r="956" spans="1:21" customFormat="1">
      <c r="A956" s="51">
        <f>SD!C955</f>
        <v>0</v>
      </c>
      <c r="B956" s="46">
        <f>SD!A955</f>
        <v>0</v>
      </c>
      <c r="C956" s="46">
        <f>SD!B955</f>
        <v>0</v>
      </c>
      <c r="D956" s="46">
        <f>SD!C955</f>
        <v>0</v>
      </c>
      <c r="E956" s="42">
        <f>SD!D955</f>
        <v>0</v>
      </c>
      <c r="F956" s="43">
        <f>SD!E955</f>
        <v>0</v>
      </c>
      <c r="G956" s="43">
        <f>SD!F955</f>
        <v>0</v>
      </c>
      <c r="H956" s="43">
        <f>SD!G955</f>
        <v>0</v>
      </c>
      <c r="I956" s="43">
        <f>SD!H955</f>
        <v>0</v>
      </c>
      <c r="J956" s="43">
        <f>SD!I955</f>
        <v>0</v>
      </c>
      <c r="K956" s="43">
        <f>SD!O955</f>
        <v>0</v>
      </c>
      <c r="L956" s="52"/>
      <c r="M956" s="56"/>
      <c r="N956" s="54">
        <f>SD!R955</f>
        <v>0</v>
      </c>
      <c r="O956" s="55">
        <f>SD!S955</f>
        <v>0</v>
      </c>
      <c r="P956" s="44">
        <f>SD!T955</f>
        <v>0</v>
      </c>
      <c r="Q956" s="55">
        <f>SD!V955</f>
        <v>0</v>
      </c>
      <c r="R956" s="55">
        <f>SD!W955</f>
        <v>0</v>
      </c>
      <c r="S956" s="55">
        <f>SD!AB955</f>
        <v>0</v>
      </c>
      <c r="T956" s="51">
        <f t="shared" si="28"/>
        <v>0</v>
      </c>
      <c r="U956" s="51">
        <f t="shared" si="29"/>
        <v>0</v>
      </c>
    </row>
    <row r="957" spans="1:21" customFormat="1">
      <c r="A957" s="51">
        <f>SD!C956</f>
        <v>0</v>
      </c>
      <c r="B957" s="46">
        <f>SD!A956</f>
        <v>0</v>
      </c>
      <c r="C957" s="46">
        <f>SD!B956</f>
        <v>0</v>
      </c>
      <c r="D957" s="46">
        <f>SD!C956</f>
        <v>0</v>
      </c>
      <c r="E957" s="42">
        <f>SD!D956</f>
        <v>0</v>
      </c>
      <c r="F957" s="43">
        <f>SD!E956</f>
        <v>0</v>
      </c>
      <c r="G957" s="43">
        <f>SD!F956</f>
        <v>0</v>
      </c>
      <c r="H957" s="43">
        <f>SD!G956</f>
        <v>0</v>
      </c>
      <c r="I957" s="43">
        <f>SD!H956</f>
        <v>0</v>
      </c>
      <c r="J957" s="43">
        <f>SD!I956</f>
        <v>0</v>
      </c>
      <c r="K957" s="43">
        <f>SD!O956</f>
        <v>0</v>
      </c>
      <c r="L957" s="52"/>
      <c r="M957" s="56"/>
      <c r="N957" s="54">
        <f>SD!R956</f>
        <v>0</v>
      </c>
      <c r="O957" s="55">
        <f>SD!S956</f>
        <v>0</v>
      </c>
      <c r="P957" s="44">
        <f>SD!T956</f>
        <v>0</v>
      </c>
      <c r="Q957" s="55">
        <f>SD!V956</f>
        <v>0</v>
      </c>
      <c r="R957" s="55">
        <f>SD!W956</f>
        <v>0</v>
      </c>
      <c r="S957" s="55">
        <f>SD!AB956</f>
        <v>0</v>
      </c>
      <c r="T957" s="51">
        <f t="shared" si="28"/>
        <v>0</v>
      </c>
      <c r="U957" s="51">
        <f t="shared" si="29"/>
        <v>0</v>
      </c>
    </row>
    <row r="958" spans="1:21" customFormat="1">
      <c r="A958" s="51">
        <f>SD!C957</f>
        <v>0</v>
      </c>
      <c r="B958" s="46">
        <f>SD!A957</f>
        <v>0</v>
      </c>
      <c r="C958" s="46">
        <f>SD!B957</f>
        <v>0</v>
      </c>
      <c r="D958" s="46">
        <f>SD!C957</f>
        <v>0</v>
      </c>
      <c r="E958" s="42">
        <f>SD!D957</f>
        <v>0</v>
      </c>
      <c r="F958" s="43">
        <f>SD!E957</f>
        <v>0</v>
      </c>
      <c r="G958" s="43">
        <f>SD!F957</f>
        <v>0</v>
      </c>
      <c r="H958" s="43">
        <f>SD!G957</f>
        <v>0</v>
      </c>
      <c r="I958" s="43">
        <f>SD!H957</f>
        <v>0</v>
      </c>
      <c r="J958" s="43">
        <f>SD!I957</f>
        <v>0</v>
      </c>
      <c r="K958" s="43">
        <f>SD!O957</f>
        <v>0</v>
      </c>
      <c r="L958" s="52"/>
      <c r="M958" s="56"/>
      <c r="N958" s="54">
        <f>SD!R957</f>
        <v>0</v>
      </c>
      <c r="O958" s="55">
        <f>SD!S957</f>
        <v>0</v>
      </c>
      <c r="P958" s="44">
        <f>SD!T957</f>
        <v>0</v>
      </c>
      <c r="Q958" s="55">
        <f>SD!V957</f>
        <v>0</v>
      </c>
      <c r="R958" s="55">
        <f>SD!W957</f>
        <v>0</v>
      </c>
      <c r="S958" s="55">
        <f>SD!AB957</f>
        <v>0</v>
      </c>
      <c r="T958" s="51">
        <f t="shared" si="28"/>
        <v>0</v>
      </c>
      <c r="U958" s="51">
        <f t="shared" si="29"/>
        <v>0</v>
      </c>
    </row>
    <row r="959" spans="1:21" customFormat="1">
      <c r="A959" s="51">
        <f>SD!C958</f>
        <v>0</v>
      </c>
      <c r="B959" s="46">
        <f>SD!A958</f>
        <v>0</v>
      </c>
      <c r="C959" s="46">
        <f>SD!B958</f>
        <v>0</v>
      </c>
      <c r="D959" s="46">
        <f>SD!C958</f>
        <v>0</v>
      </c>
      <c r="E959" s="42">
        <f>SD!D958</f>
        <v>0</v>
      </c>
      <c r="F959" s="43">
        <f>SD!E958</f>
        <v>0</v>
      </c>
      <c r="G959" s="43">
        <f>SD!F958</f>
        <v>0</v>
      </c>
      <c r="H959" s="43">
        <f>SD!G958</f>
        <v>0</v>
      </c>
      <c r="I959" s="43">
        <f>SD!H958</f>
        <v>0</v>
      </c>
      <c r="J959" s="43">
        <f>SD!I958</f>
        <v>0</v>
      </c>
      <c r="K959" s="43">
        <f>SD!O958</f>
        <v>0</v>
      </c>
      <c r="L959" s="52"/>
      <c r="M959" s="56"/>
      <c r="N959" s="54">
        <f>SD!R958</f>
        <v>0</v>
      </c>
      <c r="O959" s="55">
        <f>SD!S958</f>
        <v>0</v>
      </c>
      <c r="P959" s="44">
        <f>SD!T958</f>
        <v>0</v>
      </c>
      <c r="Q959" s="55">
        <f>SD!V958</f>
        <v>0</v>
      </c>
      <c r="R959" s="55">
        <f>SD!W958</f>
        <v>0</v>
      </c>
      <c r="S959" s="55">
        <f>SD!AB958</f>
        <v>0</v>
      </c>
      <c r="T959" s="51">
        <f t="shared" si="28"/>
        <v>0</v>
      </c>
      <c r="U959" s="51">
        <f t="shared" si="29"/>
        <v>0</v>
      </c>
    </row>
    <row r="960" spans="1:21" customFormat="1">
      <c r="A960" s="51">
        <f>SD!C959</f>
        <v>0</v>
      </c>
      <c r="B960" s="46">
        <f>SD!A959</f>
        <v>0</v>
      </c>
      <c r="C960" s="46">
        <f>SD!B959</f>
        <v>0</v>
      </c>
      <c r="D960" s="46">
        <f>SD!C959</f>
        <v>0</v>
      </c>
      <c r="E960" s="42">
        <f>SD!D959</f>
        <v>0</v>
      </c>
      <c r="F960" s="43">
        <f>SD!E959</f>
        <v>0</v>
      </c>
      <c r="G960" s="43">
        <f>SD!F959</f>
        <v>0</v>
      </c>
      <c r="H960" s="43">
        <f>SD!G959</f>
        <v>0</v>
      </c>
      <c r="I960" s="43">
        <f>SD!H959</f>
        <v>0</v>
      </c>
      <c r="J960" s="43">
        <f>SD!I959</f>
        <v>0</v>
      </c>
      <c r="K960" s="43">
        <f>SD!O959</f>
        <v>0</v>
      </c>
      <c r="L960" s="52"/>
      <c r="M960" s="56"/>
      <c r="N960" s="54">
        <f>SD!R959</f>
        <v>0</v>
      </c>
      <c r="O960" s="55">
        <f>SD!S959</f>
        <v>0</v>
      </c>
      <c r="P960" s="44">
        <f>SD!T959</f>
        <v>0</v>
      </c>
      <c r="Q960" s="55">
        <f>SD!V959</f>
        <v>0</v>
      </c>
      <c r="R960" s="55">
        <f>SD!W959</f>
        <v>0</v>
      </c>
      <c r="S960" s="55">
        <f>SD!AB959</f>
        <v>0</v>
      </c>
      <c r="T960" s="51">
        <f t="shared" si="28"/>
        <v>0</v>
      </c>
      <c r="U960" s="51">
        <f t="shared" si="29"/>
        <v>0</v>
      </c>
    </row>
    <row r="961" spans="1:21" customFormat="1">
      <c r="A961" s="51">
        <f>SD!C960</f>
        <v>0</v>
      </c>
      <c r="B961" s="46">
        <f>SD!A960</f>
        <v>0</v>
      </c>
      <c r="C961" s="46">
        <f>SD!B960</f>
        <v>0</v>
      </c>
      <c r="D961" s="46">
        <f>SD!C960</f>
        <v>0</v>
      </c>
      <c r="E961" s="42">
        <f>SD!D960</f>
        <v>0</v>
      </c>
      <c r="F961" s="43">
        <f>SD!E960</f>
        <v>0</v>
      </c>
      <c r="G961" s="43">
        <f>SD!F960</f>
        <v>0</v>
      </c>
      <c r="H961" s="43">
        <f>SD!G960</f>
        <v>0</v>
      </c>
      <c r="I961" s="43">
        <f>SD!H960</f>
        <v>0</v>
      </c>
      <c r="J961" s="43">
        <f>SD!I960</f>
        <v>0</v>
      </c>
      <c r="K961" s="43">
        <f>SD!O960</f>
        <v>0</v>
      </c>
      <c r="L961" s="52"/>
      <c r="M961" s="56"/>
      <c r="N961" s="54">
        <f>SD!R960</f>
        <v>0</v>
      </c>
      <c r="O961" s="55">
        <f>SD!S960</f>
        <v>0</v>
      </c>
      <c r="P961" s="44">
        <f>SD!T960</f>
        <v>0</v>
      </c>
      <c r="Q961" s="55">
        <f>SD!V960</f>
        <v>0</v>
      </c>
      <c r="R961" s="55">
        <f>SD!W960</f>
        <v>0</v>
      </c>
      <c r="S961" s="55">
        <f>SD!AB960</f>
        <v>0</v>
      </c>
      <c r="T961" s="51">
        <f t="shared" si="28"/>
        <v>0</v>
      </c>
      <c r="U961" s="51">
        <f t="shared" si="29"/>
        <v>0</v>
      </c>
    </row>
    <row r="962" spans="1:21" customFormat="1">
      <c r="A962" s="51">
        <f>SD!C961</f>
        <v>0</v>
      </c>
      <c r="B962" s="46">
        <f>SD!A961</f>
        <v>0</v>
      </c>
      <c r="C962" s="46">
        <f>SD!B961</f>
        <v>0</v>
      </c>
      <c r="D962" s="46">
        <f>SD!C961</f>
        <v>0</v>
      </c>
      <c r="E962" s="42">
        <f>SD!D961</f>
        <v>0</v>
      </c>
      <c r="F962" s="43">
        <f>SD!E961</f>
        <v>0</v>
      </c>
      <c r="G962" s="43">
        <f>SD!F961</f>
        <v>0</v>
      </c>
      <c r="H962" s="43">
        <f>SD!G961</f>
        <v>0</v>
      </c>
      <c r="I962" s="43">
        <f>SD!H961</f>
        <v>0</v>
      </c>
      <c r="J962" s="43">
        <f>SD!I961</f>
        <v>0</v>
      </c>
      <c r="K962" s="43">
        <f>SD!O961</f>
        <v>0</v>
      </c>
      <c r="L962" s="52"/>
      <c r="M962" s="56"/>
      <c r="N962" s="54">
        <f>SD!R961</f>
        <v>0</v>
      </c>
      <c r="O962" s="55">
        <f>SD!S961</f>
        <v>0</v>
      </c>
      <c r="P962" s="44">
        <f>SD!T961</f>
        <v>0</v>
      </c>
      <c r="Q962" s="55">
        <f>SD!V961</f>
        <v>0</v>
      </c>
      <c r="R962" s="55">
        <f>SD!W961</f>
        <v>0</v>
      </c>
      <c r="S962" s="55">
        <f>SD!AB961</f>
        <v>0</v>
      </c>
      <c r="T962" s="51">
        <f t="shared" si="28"/>
        <v>0</v>
      </c>
      <c r="U962" s="51">
        <f t="shared" si="29"/>
        <v>0</v>
      </c>
    </row>
    <row r="963" spans="1:21" customFormat="1">
      <c r="A963" s="51">
        <f>SD!C962</f>
        <v>0</v>
      </c>
      <c r="B963" s="46">
        <f>SD!A962</f>
        <v>0</v>
      </c>
      <c r="C963" s="46">
        <f>SD!B962</f>
        <v>0</v>
      </c>
      <c r="D963" s="46">
        <f>SD!C962</f>
        <v>0</v>
      </c>
      <c r="E963" s="42">
        <f>SD!D962</f>
        <v>0</v>
      </c>
      <c r="F963" s="43">
        <f>SD!E962</f>
        <v>0</v>
      </c>
      <c r="G963" s="43">
        <f>SD!F962</f>
        <v>0</v>
      </c>
      <c r="H963" s="43">
        <f>SD!G962</f>
        <v>0</v>
      </c>
      <c r="I963" s="43">
        <f>SD!H962</f>
        <v>0</v>
      </c>
      <c r="J963" s="43">
        <f>SD!I962</f>
        <v>0</v>
      </c>
      <c r="K963" s="43">
        <f>SD!O962</f>
        <v>0</v>
      </c>
      <c r="L963" s="52"/>
      <c r="M963" s="56"/>
      <c r="N963" s="54">
        <f>SD!R962</f>
        <v>0</v>
      </c>
      <c r="O963" s="55">
        <f>SD!S962</f>
        <v>0</v>
      </c>
      <c r="P963" s="44">
        <f>SD!T962</f>
        <v>0</v>
      </c>
      <c r="Q963" s="55">
        <f>SD!V962</f>
        <v>0</v>
      </c>
      <c r="R963" s="55">
        <f>SD!W962</f>
        <v>0</v>
      </c>
      <c r="S963" s="55">
        <f>SD!AB962</f>
        <v>0</v>
      </c>
      <c r="T963" s="51">
        <f t="shared" si="28"/>
        <v>0</v>
      </c>
      <c r="U963" s="51">
        <f t="shared" si="29"/>
        <v>0</v>
      </c>
    </row>
    <row r="964" spans="1:21" customFormat="1">
      <c r="A964" s="51">
        <f>SD!C963</f>
        <v>0</v>
      </c>
      <c r="B964" s="46">
        <f>SD!A963</f>
        <v>0</v>
      </c>
      <c r="C964" s="46">
        <f>SD!B963</f>
        <v>0</v>
      </c>
      <c r="D964" s="46">
        <f>SD!C963</f>
        <v>0</v>
      </c>
      <c r="E964" s="42">
        <f>SD!D963</f>
        <v>0</v>
      </c>
      <c r="F964" s="43">
        <f>SD!E963</f>
        <v>0</v>
      </c>
      <c r="G964" s="43">
        <f>SD!F963</f>
        <v>0</v>
      </c>
      <c r="H964" s="43">
        <f>SD!G963</f>
        <v>0</v>
      </c>
      <c r="I964" s="43">
        <f>SD!H963</f>
        <v>0</v>
      </c>
      <c r="J964" s="43">
        <f>SD!I963</f>
        <v>0</v>
      </c>
      <c r="K964" s="43">
        <f>SD!O963</f>
        <v>0</v>
      </c>
      <c r="L964" s="52"/>
      <c r="M964" s="56"/>
      <c r="N964" s="54">
        <f>SD!R963</f>
        <v>0</v>
      </c>
      <c r="O964" s="55">
        <f>SD!S963</f>
        <v>0</v>
      </c>
      <c r="P964" s="44">
        <f>SD!T963</f>
        <v>0</v>
      </c>
      <c r="Q964" s="55">
        <f>SD!V963</f>
        <v>0</v>
      </c>
      <c r="R964" s="55">
        <f>SD!W963</f>
        <v>0</v>
      </c>
      <c r="S964" s="55">
        <f>SD!AB963</f>
        <v>0</v>
      </c>
      <c r="T964" s="51">
        <f t="shared" ref="T964:T1027" si="30">B964</f>
        <v>0</v>
      </c>
      <c r="U964" s="51">
        <f t="shared" ref="U964:U1027" si="31">C964</f>
        <v>0</v>
      </c>
    </row>
    <row r="965" spans="1:21" customFormat="1">
      <c r="A965" s="51">
        <f>SD!C964</f>
        <v>0</v>
      </c>
      <c r="B965" s="46">
        <f>SD!A964</f>
        <v>0</v>
      </c>
      <c r="C965" s="46">
        <f>SD!B964</f>
        <v>0</v>
      </c>
      <c r="D965" s="46">
        <f>SD!C964</f>
        <v>0</v>
      </c>
      <c r="E965" s="42">
        <f>SD!D964</f>
        <v>0</v>
      </c>
      <c r="F965" s="43">
        <f>SD!E964</f>
        <v>0</v>
      </c>
      <c r="G965" s="43">
        <f>SD!F964</f>
        <v>0</v>
      </c>
      <c r="H965" s="43">
        <f>SD!G964</f>
        <v>0</v>
      </c>
      <c r="I965" s="43">
        <f>SD!H964</f>
        <v>0</v>
      </c>
      <c r="J965" s="43">
        <f>SD!I964</f>
        <v>0</v>
      </c>
      <c r="K965" s="43">
        <f>SD!O964</f>
        <v>0</v>
      </c>
      <c r="L965" s="52"/>
      <c r="M965" s="56"/>
      <c r="N965" s="54">
        <f>SD!R964</f>
        <v>0</v>
      </c>
      <c r="O965" s="55">
        <f>SD!S964</f>
        <v>0</v>
      </c>
      <c r="P965" s="44">
        <f>SD!T964</f>
        <v>0</v>
      </c>
      <c r="Q965" s="55">
        <f>SD!V964</f>
        <v>0</v>
      </c>
      <c r="R965" s="55">
        <f>SD!W964</f>
        <v>0</v>
      </c>
      <c r="S965" s="55">
        <f>SD!AB964</f>
        <v>0</v>
      </c>
      <c r="T965" s="51">
        <f t="shared" si="30"/>
        <v>0</v>
      </c>
      <c r="U965" s="51">
        <f t="shared" si="31"/>
        <v>0</v>
      </c>
    </row>
    <row r="966" spans="1:21" customFormat="1">
      <c r="A966" s="51">
        <f>SD!C965</f>
        <v>0</v>
      </c>
      <c r="B966" s="46">
        <f>SD!A965</f>
        <v>0</v>
      </c>
      <c r="C966" s="46">
        <f>SD!B965</f>
        <v>0</v>
      </c>
      <c r="D966" s="46">
        <f>SD!C965</f>
        <v>0</v>
      </c>
      <c r="E966" s="42">
        <f>SD!D965</f>
        <v>0</v>
      </c>
      <c r="F966" s="43">
        <f>SD!E965</f>
        <v>0</v>
      </c>
      <c r="G966" s="43">
        <f>SD!F965</f>
        <v>0</v>
      </c>
      <c r="H966" s="43">
        <f>SD!G965</f>
        <v>0</v>
      </c>
      <c r="I966" s="43">
        <f>SD!H965</f>
        <v>0</v>
      </c>
      <c r="J966" s="43">
        <f>SD!I965</f>
        <v>0</v>
      </c>
      <c r="K966" s="43">
        <f>SD!O965</f>
        <v>0</v>
      </c>
      <c r="L966" s="52"/>
      <c r="M966" s="56"/>
      <c r="N966" s="54">
        <f>SD!R965</f>
        <v>0</v>
      </c>
      <c r="O966" s="55">
        <f>SD!S965</f>
        <v>0</v>
      </c>
      <c r="P966" s="44">
        <f>SD!T965</f>
        <v>0</v>
      </c>
      <c r="Q966" s="55">
        <f>SD!V965</f>
        <v>0</v>
      </c>
      <c r="R966" s="55">
        <f>SD!W965</f>
        <v>0</v>
      </c>
      <c r="S966" s="55">
        <f>SD!AB965</f>
        <v>0</v>
      </c>
      <c r="T966" s="51">
        <f t="shared" si="30"/>
        <v>0</v>
      </c>
      <c r="U966" s="51">
        <f t="shared" si="31"/>
        <v>0</v>
      </c>
    </row>
    <row r="967" spans="1:21" customFormat="1">
      <c r="A967" s="51">
        <f>SD!C966</f>
        <v>0</v>
      </c>
      <c r="B967" s="46">
        <f>SD!A966</f>
        <v>0</v>
      </c>
      <c r="C967" s="46">
        <f>SD!B966</f>
        <v>0</v>
      </c>
      <c r="D967" s="46">
        <f>SD!C966</f>
        <v>0</v>
      </c>
      <c r="E967" s="42">
        <f>SD!D966</f>
        <v>0</v>
      </c>
      <c r="F967" s="43">
        <f>SD!E966</f>
        <v>0</v>
      </c>
      <c r="G967" s="43">
        <f>SD!F966</f>
        <v>0</v>
      </c>
      <c r="H967" s="43">
        <f>SD!G966</f>
        <v>0</v>
      </c>
      <c r="I967" s="43">
        <f>SD!H966</f>
        <v>0</v>
      </c>
      <c r="J967" s="43">
        <f>SD!I966</f>
        <v>0</v>
      </c>
      <c r="K967" s="43">
        <f>SD!O966</f>
        <v>0</v>
      </c>
      <c r="L967" s="52"/>
      <c r="M967" s="56"/>
      <c r="N967" s="54">
        <f>SD!R966</f>
        <v>0</v>
      </c>
      <c r="O967" s="55">
        <f>SD!S966</f>
        <v>0</v>
      </c>
      <c r="P967" s="44">
        <f>SD!T966</f>
        <v>0</v>
      </c>
      <c r="Q967" s="55">
        <f>SD!V966</f>
        <v>0</v>
      </c>
      <c r="R967" s="55">
        <f>SD!W966</f>
        <v>0</v>
      </c>
      <c r="S967" s="55">
        <f>SD!AB966</f>
        <v>0</v>
      </c>
      <c r="T967" s="51">
        <f t="shared" si="30"/>
        <v>0</v>
      </c>
      <c r="U967" s="51">
        <f t="shared" si="31"/>
        <v>0</v>
      </c>
    </row>
    <row r="968" spans="1:21" customFormat="1">
      <c r="A968" s="51">
        <f>SD!C967</f>
        <v>0</v>
      </c>
      <c r="B968" s="46">
        <f>SD!A967</f>
        <v>0</v>
      </c>
      <c r="C968" s="46">
        <f>SD!B967</f>
        <v>0</v>
      </c>
      <c r="D968" s="46">
        <f>SD!C967</f>
        <v>0</v>
      </c>
      <c r="E968" s="42">
        <f>SD!D967</f>
        <v>0</v>
      </c>
      <c r="F968" s="43">
        <f>SD!E967</f>
        <v>0</v>
      </c>
      <c r="G968" s="43">
        <f>SD!F967</f>
        <v>0</v>
      </c>
      <c r="H968" s="43">
        <f>SD!G967</f>
        <v>0</v>
      </c>
      <c r="I968" s="43">
        <f>SD!H967</f>
        <v>0</v>
      </c>
      <c r="J968" s="43">
        <f>SD!I967</f>
        <v>0</v>
      </c>
      <c r="K968" s="43">
        <f>SD!O967</f>
        <v>0</v>
      </c>
      <c r="L968" s="52"/>
      <c r="M968" s="56"/>
      <c r="N968" s="54">
        <f>SD!R967</f>
        <v>0</v>
      </c>
      <c r="O968" s="55">
        <f>SD!S967</f>
        <v>0</v>
      </c>
      <c r="P968" s="44">
        <f>SD!T967</f>
        <v>0</v>
      </c>
      <c r="Q968" s="55">
        <f>SD!V967</f>
        <v>0</v>
      </c>
      <c r="R968" s="55">
        <f>SD!W967</f>
        <v>0</v>
      </c>
      <c r="S968" s="55">
        <f>SD!AB967</f>
        <v>0</v>
      </c>
      <c r="T968" s="51">
        <f t="shared" si="30"/>
        <v>0</v>
      </c>
      <c r="U968" s="51">
        <f t="shared" si="31"/>
        <v>0</v>
      </c>
    </row>
    <row r="969" spans="1:21" customFormat="1">
      <c r="A969" s="51">
        <f>SD!C968</f>
        <v>0</v>
      </c>
      <c r="B969" s="46">
        <f>SD!A968</f>
        <v>0</v>
      </c>
      <c r="C969" s="46">
        <f>SD!B968</f>
        <v>0</v>
      </c>
      <c r="D969" s="46">
        <f>SD!C968</f>
        <v>0</v>
      </c>
      <c r="E969" s="42">
        <f>SD!D968</f>
        <v>0</v>
      </c>
      <c r="F969" s="43">
        <f>SD!E968</f>
        <v>0</v>
      </c>
      <c r="G969" s="43">
        <f>SD!F968</f>
        <v>0</v>
      </c>
      <c r="H969" s="43">
        <f>SD!G968</f>
        <v>0</v>
      </c>
      <c r="I969" s="43">
        <f>SD!H968</f>
        <v>0</v>
      </c>
      <c r="J969" s="43">
        <f>SD!I968</f>
        <v>0</v>
      </c>
      <c r="K969" s="43">
        <f>SD!O968</f>
        <v>0</v>
      </c>
      <c r="L969" s="52"/>
      <c r="M969" s="56"/>
      <c r="N969" s="54">
        <f>SD!R968</f>
        <v>0</v>
      </c>
      <c r="O969" s="55">
        <f>SD!S968</f>
        <v>0</v>
      </c>
      <c r="P969" s="44">
        <f>SD!T968</f>
        <v>0</v>
      </c>
      <c r="Q969" s="55">
        <f>SD!V968</f>
        <v>0</v>
      </c>
      <c r="R969" s="55">
        <f>SD!W968</f>
        <v>0</v>
      </c>
      <c r="S969" s="55">
        <f>SD!AB968</f>
        <v>0</v>
      </c>
      <c r="T969" s="51">
        <f t="shared" si="30"/>
        <v>0</v>
      </c>
      <c r="U969" s="51">
        <f t="shared" si="31"/>
        <v>0</v>
      </c>
    </row>
    <row r="970" spans="1:21" customFormat="1">
      <c r="A970" s="51">
        <f>SD!C969</f>
        <v>0</v>
      </c>
      <c r="B970" s="46">
        <f>SD!A969</f>
        <v>0</v>
      </c>
      <c r="C970" s="46">
        <f>SD!B969</f>
        <v>0</v>
      </c>
      <c r="D970" s="46">
        <f>SD!C969</f>
        <v>0</v>
      </c>
      <c r="E970" s="42">
        <f>SD!D969</f>
        <v>0</v>
      </c>
      <c r="F970" s="43">
        <f>SD!E969</f>
        <v>0</v>
      </c>
      <c r="G970" s="43">
        <f>SD!F969</f>
        <v>0</v>
      </c>
      <c r="H970" s="43">
        <f>SD!G969</f>
        <v>0</v>
      </c>
      <c r="I970" s="43">
        <f>SD!H969</f>
        <v>0</v>
      </c>
      <c r="J970" s="43">
        <f>SD!I969</f>
        <v>0</v>
      </c>
      <c r="K970" s="43">
        <f>SD!O969</f>
        <v>0</v>
      </c>
      <c r="L970" s="52"/>
      <c r="M970" s="56"/>
      <c r="N970" s="54">
        <f>SD!R969</f>
        <v>0</v>
      </c>
      <c r="O970" s="55">
        <f>SD!S969</f>
        <v>0</v>
      </c>
      <c r="P970" s="44">
        <f>SD!T969</f>
        <v>0</v>
      </c>
      <c r="Q970" s="55">
        <f>SD!V969</f>
        <v>0</v>
      </c>
      <c r="R970" s="55">
        <f>SD!W969</f>
        <v>0</v>
      </c>
      <c r="S970" s="55">
        <f>SD!AB969</f>
        <v>0</v>
      </c>
      <c r="T970" s="51">
        <f t="shared" si="30"/>
        <v>0</v>
      </c>
      <c r="U970" s="51">
        <f t="shared" si="31"/>
        <v>0</v>
      </c>
    </row>
    <row r="971" spans="1:21" customFormat="1">
      <c r="A971" s="51">
        <f>SD!C970</f>
        <v>0</v>
      </c>
      <c r="B971" s="46">
        <f>SD!A970</f>
        <v>0</v>
      </c>
      <c r="C971" s="46">
        <f>SD!B970</f>
        <v>0</v>
      </c>
      <c r="D971" s="46">
        <f>SD!C970</f>
        <v>0</v>
      </c>
      <c r="E971" s="42">
        <f>SD!D970</f>
        <v>0</v>
      </c>
      <c r="F971" s="43">
        <f>SD!E970</f>
        <v>0</v>
      </c>
      <c r="G971" s="43">
        <f>SD!F970</f>
        <v>0</v>
      </c>
      <c r="H971" s="43">
        <f>SD!G970</f>
        <v>0</v>
      </c>
      <c r="I971" s="43">
        <f>SD!H970</f>
        <v>0</v>
      </c>
      <c r="J971" s="43">
        <f>SD!I970</f>
        <v>0</v>
      </c>
      <c r="K971" s="43">
        <f>SD!O970</f>
        <v>0</v>
      </c>
      <c r="L971" s="52"/>
      <c r="M971" s="56"/>
      <c r="N971" s="54">
        <f>SD!R970</f>
        <v>0</v>
      </c>
      <c r="O971" s="55">
        <f>SD!S970</f>
        <v>0</v>
      </c>
      <c r="P971" s="44">
        <f>SD!T970</f>
        <v>0</v>
      </c>
      <c r="Q971" s="55">
        <f>SD!V970</f>
        <v>0</v>
      </c>
      <c r="R971" s="55">
        <f>SD!W970</f>
        <v>0</v>
      </c>
      <c r="S971" s="55">
        <f>SD!AB970</f>
        <v>0</v>
      </c>
      <c r="T971" s="51">
        <f t="shared" si="30"/>
        <v>0</v>
      </c>
      <c r="U971" s="51">
        <f t="shared" si="31"/>
        <v>0</v>
      </c>
    </row>
    <row r="972" spans="1:21" customFormat="1">
      <c r="A972" s="51">
        <f>SD!C971</f>
        <v>0</v>
      </c>
      <c r="B972" s="46">
        <f>SD!A971</f>
        <v>0</v>
      </c>
      <c r="C972" s="46">
        <f>SD!B971</f>
        <v>0</v>
      </c>
      <c r="D972" s="46">
        <f>SD!C971</f>
        <v>0</v>
      </c>
      <c r="E972" s="42">
        <f>SD!D971</f>
        <v>0</v>
      </c>
      <c r="F972" s="43">
        <f>SD!E971</f>
        <v>0</v>
      </c>
      <c r="G972" s="43">
        <f>SD!F971</f>
        <v>0</v>
      </c>
      <c r="H972" s="43">
        <f>SD!G971</f>
        <v>0</v>
      </c>
      <c r="I972" s="43">
        <f>SD!H971</f>
        <v>0</v>
      </c>
      <c r="J972" s="43">
        <f>SD!I971</f>
        <v>0</v>
      </c>
      <c r="K972" s="43">
        <f>SD!O971</f>
        <v>0</v>
      </c>
      <c r="L972" s="52"/>
      <c r="M972" s="56"/>
      <c r="N972" s="54">
        <f>SD!R971</f>
        <v>0</v>
      </c>
      <c r="O972" s="55">
        <f>SD!S971</f>
        <v>0</v>
      </c>
      <c r="P972" s="44">
        <f>SD!T971</f>
        <v>0</v>
      </c>
      <c r="Q972" s="55">
        <f>SD!V971</f>
        <v>0</v>
      </c>
      <c r="R972" s="55">
        <f>SD!W971</f>
        <v>0</v>
      </c>
      <c r="S972" s="55">
        <f>SD!AB971</f>
        <v>0</v>
      </c>
      <c r="T972" s="51">
        <f t="shared" si="30"/>
        <v>0</v>
      </c>
      <c r="U972" s="51">
        <f t="shared" si="31"/>
        <v>0</v>
      </c>
    </row>
    <row r="973" spans="1:21" customFormat="1">
      <c r="A973" s="51">
        <f>SD!C972</f>
        <v>0</v>
      </c>
      <c r="B973" s="46">
        <f>SD!A972</f>
        <v>0</v>
      </c>
      <c r="C973" s="46">
        <f>SD!B972</f>
        <v>0</v>
      </c>
      <c r="D973" s="46">
        <f>SD!C972</f>
        <v>0</v>
      </c>
      <c r="E973" s="42">
        <f>SD!D972</f>
        <v>0</v>
      </c>
      <c r="F973" s="43">
        <f>SD!E972</f>
        <v>0</v>
      </c>
      <c r="G973" s="43">
        <f>SD!F972</f>
        <v>0</v>
      </c>
      <c r="H973" s="43">
        <f>SD!G972</f>
        <v>0</v>
      </c>
      <c r="I973" s="43">
        <f>SD!H972</f>
        <v>0</v>
      </c>
      <c r="J973" s="43">
        <f>SD!I972</f>
        <v>0</v>
      </c>
      <c r="K973" s="43">
        <f>SD!O972</f>
        <v>0</v>
      </c>
      <c r="L973" s="52"/>
      <c r="M973" s="56"/>
      <c r="N973" s="54">
        <f>SD!R972</f>
        <v>0</v>
      </c>
      <c r="O973" s="55">
        <f>SD!S972</f>
        <v>0</v>
      </c>
      <c r="P973" s="44">
        <f>SD!T972</f>
        <v>0</v>
      </c>
      <c r="Q973" s="55">
        <f>SD!V972</f>
        <v>0</v>
      </c>
      <c r="R973" s="55">
        <f>SD!W972</f>
        <v>0</v>
      </c>
      <c r="S973" s="55">
        <f>SD!AB972</f>
        <v>0</v>
      </c>
      <c r="T973" s="51">
        <f t="shared" si="30"/>
        <v>0</v>
      </c>
      <c r="U973" s="51">
        <f t="shared" si="31"/>
        <v>0</v>
      </c>
    </row>
    <row r="974" spans="1:21" customFormat="1">
      <c r="A974" s="51">
        <f>SD!C973</f>
        <v>0</v>
      </c>
      <c r="B974" s="46">
        <f>SD!A973</f>
        <v>0</v>
      </c>
      <c r="C974" s="46">
        <f>SD!B973</f>
        <v>0</v>
      </c>
      <c r="D974" s="46">
        <f>SD!C973</f>
        <v>0</v>
      </c>
      <c r="E974" s="42">
        <f>SD!D973</f>
        <v>0</v>
      </c>
      <c r="F974" s="43">
        <f>SD!E973</f>
        <v>0</v>
      </c>
      <c r="G974" s="43">
        <f>SD!F973</f>
        <v>0</v>
      </c>
      <c r="H974" s="43">
        <f>SD!G973</f>
        <v>0</v>
      </c>
      <c r="I974" s="43">
        <f>SD!H973</f>
        <v>0</v>
      </c>
      <c r="J974" s="43">
        <f>SD!I973</f>
        <v>0</v>
      </c>
      <c r="K974" s="43">
        <f>SD!O973</f>
        <v>0</v>
      </c>
      <c r="L974" s="52"/>
      <c r="M974" s="56"/>
      <c r="N974" s="54">
        <f>SD!R973</f>
        <v>0</v>
      </c>
      <c r="O974" s="55">
        <f>SD!S973</f>
        <v>0</v>
      </c>
      <c r="P974" s="44">
        <f>SD!T973</f>
        <v>0</v>
      </c>
      <c r="Q974" s="55">
        <f>SD!V973</f>
        <v>0</v>
      </c>
      <c r="R974" s="55">
        <f>SD!W973</f>
        <v>0</v>
      </c>
      <c r="S974" s="55">
        <f>SD!AB973</f>
        <v>0</v>
      </c>
      <c r="T974" s="51">
        <f t="shared" si="30"/>
        <v>0</v>
      </c>
      <c r="U974" s="51">
        <f t="shared" si="31"/>
        <v>0</v>
      </c>
    </row>
    <row r="975" spans="1:21" customFormat="1">
      <c r="A975" s="51">
        <f>SD!C974</f>
        <v>0</v>
      </c>
      <c r="B975" s="46">
        <f>SD!A974</f>
        <v>0</v>
      </c>
      <c r="C975" s="46">
        <f>SD!B974</f>
        <v>0</v>
      </c>
      <c r="D975" s="46">
        <f>SD!C974</f>
        <v>0</v>
      </c>
      <c r="E975" s="42">
        <f>SD!D974</f>
        <v>0</v>
      </c>
      <c r="F975" s="43">
        <f>SD!E974</f>
        <v>0</v>
      </c>
      <c r="G975" s="43">
        <f>SD!F974</f>
        <v>0</v>
      </c>
      <c r="H975" s="43">
        <f>SD!G974</f>
        <v>0</v>
      </c>
      <c r="I975" s="43">
        <f>SD!H974</f>
        <v>0</v>
      </c>
      <c r="J975" s="43">
        <f>SD!I974</f>
        <v>0</v>
      </c>
      <c r="K975" s="43">
        <f>SD!O974</f>
        <v>0</v>
      </c>
      <c r="L975" s="52"/>
      <c r="M975" s="56"/>
      <c r="N975" s="54">
        <f>SD!R974</f>
        <v>0</v>
      </c>
      <c r="O975" s="55">
        <f>SD!S974</f>
        <v>0</v>
      </c>
      <c r="P975" s="44">
        <f>SD!T974</f>
        <v>0</v>
      </c>
      <c r="Q975" s="55">
        <f>SD!V974</f>
        <v>0</v>
      </c>
      <c r="R975" s="55">
        <f>SD!W974</f>
        <v>0</v>
      </c>
      <c r="S975" s="55">
        <f>SD!AB974</f>
        <v>0</v>
      </c>
      <c r="T975" s="51">
        <f t="shared" si="30"/>
        <v>0</v>
      </c>
      <c r="U975" s="51">
        <f t="shared" si="31"/>
        <v>0</v>
      </c>
    </row>
    <row r="976" spans="1:21" customFormat="1">
      <c r="A976" s="51">
        <f>SD!C975</f>
        <v>0</v>
      </c>
      <c r="B976" s="46">
        <f>SD!A975</f>
        <v>0</v>
      </c>
      <c r="C976" s="46">
        <f>SD!B975</f>
        <v>0</v>
      </c>
      <c r="D976" s="46">
        <f>SD!C975</f>
        <v>0</v>
      </c>
      <c r="E976" s="42">
        <f>SD!D975</f>
        <v>0</v>
      </c>
      <c r="F976" s="43">
        <f>SD!E975</f>
        <v>0</v>
      </c>
      <c r="G976" s="43">
        <f>SD!F975</f>
        <v>0</v>
      </c>
      <c r="H976" s="43">
        <f>SD!G975</f>
        <v>0</v>
      </c>
      <c r="I976" s="43">
        <f>SD!H975</f>
        <v>0</v>
      </c>
      <c r="J976" s="43">
        <f>SD!I975</f>
        <v>0</v>
      </c>
      <c r="K976" s="43">
        <f>SD!O975</f>
        <v>0</v>
      </c>
      <c r="L976" s="52"/>
      <c r="M976" s="56"/>
      <c r="N976" s="54">
        <f>SD!R975</f>
        <v>0</v>
      </c>
      <c r="O976" s="55">
        <f>SD!S975</f>
        <v>0</v>
      </c>
      <c r="P976" s="44">
        <f>SD!T975</f>
        <v>0</v>
      </c>
      <c r="Q976" s="55">
        <f>SD!V975</f>
        <v>0</v>
      </c>
      <c r="R976" s="55">
        <f>SD!W975</f>
        <v>0</v>
      </c>
      <c r="S976" s="55">
        <f>SD!AB975</f>
        <v>0</v>
      </c>
      <c r="T976" s="51">
        <f t="shared" si="30"/>
        <v>0</v>
      </c>
      <c r="U976" s="51">
        <f t="shared" si="31"/>
        <v>0</v>
      </c>
    </row>
    <row r="977" spans="1:21" customFormat="1">
      <c r="A977" s="51">
        <f>SD!C976</f>
        <v>0</v>
      </c>
      <c r="B977" s="46">
        <f>SD!A976</f>
        <v>0</v>
      </c>
      <c r="C977" s="46">
        <f>SD!B976</f>
        <v>0</v>
      </c>
      <c r="D977" s="46">
        <f>SD!C976</f>
        <v>0</v>
      </c>
      <c r="E977" s="42">
        <f>SD!D976</f>
        <v>0</v>
      </c>
      <c r="F977" s="43">
        <f>SD!E976</f>
        <v>0</v>
      </c>
      <c r="G977" s="43">
        <f>SD!F976</f>
        <v>0</v>
      </c>
      <c r="H977" s="43">
        <f>SD!G976</f>
        <v>0</v>
      </c>
      <c r="I977" s="43">
        <f>SD!H976</f>
        <v>0</v>
      </c>
      <c r="J977" s="43">
        <f>SD!I976</f>
        <v>0</v>
      </c>
      <c r="K977" s="43">
        <f>SD!O976</f>
        <v>0</v>
      </c>
      <c r="L977" s="52"/>
      <c r="M977" s="56"/>
      <c r="N977" s="54">
        <f>SD!R976</f>
        <v>0</v>
      </c>
      <c r="O977" s="55">
        <f>SD!S976</f>
        <v>0</v>
      </c>
      <c r="P977" s="44">
        <f>SD!T976</f>
        <v>0</v>
      </c>
      <c r="Q977" s="55">
        <f>SD!V976</f>
        <v>0</v>
      </c>
      <c r="R977" s="55">
        <f>SD!W976</f>
        <v>0</v>
      </c>
      <c r="S977" s="55">
        <f>SD!AB976</f>
        <v>0</v>
      </c>
      <c r="T977" s="51">
        <f t="shared" si="30"/>
        <v>0</v>
      </c>
      <c r="U977" s="51">
        <f t="shared" si="31"/>
        <v>0</v>
      </c>
    </row>
    <row r="978" spans="1:21" customFormat="1">
      <c r="A978" s="51">
        <f>SD!C977</f>
        <v>0</v>
      </c>
      <c r="B978" s="46">
        <f>SD!A977</f>
        <v>0</v>
      </c>
      <c r="C978" s="46">
        <f>SD!B977</f>
        <v>0</v>
      </c>
      <c r="D978" s="46">
        <f>SD!C977</f>
        <v>0</v>
      </c>
      <c r="E978" s="42">
        <f>SD!D977</f>
        <v>0</v>
      </c>
      <c r="F978" s="43">
        <f>SD!E977</f>
        <v>0</v>
      </c>
      <c r="G978" s="43">
        <f>SD!F977</f>
        <v>0</v>
      </c>
      <c r="H978" s="43">
        <f>SD!G977</f>
        <v>0</v>
      </c>
      <c r="I978" s="43">
        <f>SD!H977</f>
        <v>0</v>
      </c>
      <c r="J978" s="43">
        <f>SD!I977</f>
        <v>0</v>
      </c>
      <c r="K978" s="43">
        <f>SD!O977</f>
        <v>0</v>
      </c>
      <c r="L978" s="52"/>
      <c r="M978" s="56"/>
      <c r="N978" s="54">
        <f>SD!R977</f>
        <v>0</v>
      </c>
      <c r="O978" s="55">
        <f>SD!S977</f>
        <v>0</v>
      </c>
      <c r="P978" s="44">
        <f>SD!T977</f>
        <v>0</v>
      </c>
      <c r="Q978" s="55">
        <f>SD!V977</f>
        <v>0</v>
      </c>
      <c r="R978" s="55">
        <f>SD!W977</f>
        <v>0</v>
      </c>
      <c r="S978" s="55">
        <f>SD!AB977</f>
        <v>0</v>
      </c>
      <c r="T978" s="51">
        <f t="shared" si="30"/>
        <v>0</v>
      </c>
      <c r="U978" s="51">
        <f t="shared" si="31"/>
        <v>0</v>
      </c>
    </row>
    <row r="979" spans="1:21" customFormat="1">
      <c r="A979" s="51">
        <f>SD!C978</f>
        <v>0</v>
      </c>
      <c r="B979" s="46">
        <f>SD!A978</f>
        <v>0</v>
      </c>
      <c r="C979" s="46">
        <f>SD!B978</f>
        <v>0</v>
      </c>
      <c r="D979" s="46">
        <f>SD!C978</f>
        <v>0</v>
      </c>
      <c r="E979" s="42">
        <f>SD!D978</f>
        <v>0</v>
      </c>
      <c r="F979" s="43">
        <f>SD!E978</f>
        <v>0</v>
      </c>
      <c r="G979" s="43">
        <f>SD!F978</f>
        <v>0</v>
      </c>
      <c r="H979" s="43">
        <f>SD!G978</f>
        <v>0</v>
      </c>
      <c r="I979" s="43">
        <f>SD!H978</f>
        <v>0</v>
      </c>
      <c r="J979" s="43">
        <f>SD!I978</f>
        <v>0</v>
      </c>
      <c r="K979" s="43">
        <f>SD!O978</f>
        <v>0</v>
      </c>
      <c r="L979" s="52"/>
      <c r="M979" s="56"/>
      <c r="N979" s="54">
        <f>SD!R978</f>
        <v>0</v>
      </c>
      <c r="O979" s="55">
        <f>SD!S978</f>
        <v>0</v>
      </c>
      <c r="P979" s="44">
        <f>SD!T978</f>
        <v>0</v>
      </c>
      <c r="Q979" s="55">
        <f>SD!V978</f>
        <v>0</v>
      </c>
      <c r="R979" s="55">
        <f>SD!W978</f>
        <v>0</v>
      </c>
      <c r="S979" s="55">
        <f>SD!AB978</f>
        <v>0</v>
      </c>
      <c r="T979" s="51">
        <f t="shared" si="30"/>
        <v>0</v>
      </c>
      <c r="U979" s="51">
        <f t="shared" si="31"/>
        <v>0</v>
      </c>
    </row>
    <row r="980" spans="1:21" customFormat="1">
      <c r="A980" s="51">
        <f>SD!C979</f>
        <v>0</v>
      </c>
      <c r="B980" s="46">
        <f>SD!A979</f>
        <v>0</v>
      </c>
      <c r="C980" s="46">
        <f>SD!B979</f>
        <v>0</v>
      </c>
      <c r="D980" s="46">
        <f>SD!C979</f>
        <v>0</v>
      </c>
      <c r="E980" s="42">
        <f>SD!D979</f>
        <v>0</v>
      </c>
      <c r="F980" s="43">
        <f>SD!E979</f>
        <v>0</v>
      </c>
      <c r="G980" s="43">
        <f>SD!F979</f>
        <v>0</v>
      </c>
      <c r="H980" s="43">
        <f>SD!G979</f>
        <v>0</v>
      </c>
      <c r="I980" s="43">
        <f>SD!H979</f>
        <v>0</v>
      </c>
      <c r="J980" s="43">
        <f>SD!I979</f>
        <v>0</v>
      </c>
      <c r="K980" s="43">
        <f>SD!O979</f>
        <v>0</v>
      </c>
      <c r="L980" s="52"/>
      <c r="M980" s="56"/>
      <c r="N980" s="54">
        <f>SD!R979</f>
        <v>0</v>
      </c>
      <c r="O980" s="55">
        <f>SD!S979</f>
        <v>0</v>
      </c>
      <c r="P980" s="44">
        <f>SD!T979</f>
        <v>0</v>
      </c>
      <c r="Q980" s="55">
        <f>SD!V979</f>
        <v>0</v>
      </c>
      <c r="R980" s="55">
        <f>SD!W979</f>
        <v>0</v>
      </c>
      <c r="S980" s="55">
        <f>SD!AB979</f>
        <v>0</v>
      </c>
      <c r="T980" s="51">
        <f t="shared" si="30"/>
        <v>0</v>
      </c>
      <c r="U980" s="51">
        <f t="shared" si="31"/>
        <v>0</v>
      </c>
    </row>
    <row r="981" spans="1:21" customFormat="1">
      <c r="A981" s="51">
        <f>SD!C980</f>
        <v>0</v>
      </c>
      <c r="B981" s="46">
        <f>SD!A980</f>
        <v>0</v>
      </c>
      <c r="C981" s="46">
        <f>SD!B980</f>
        <v>0</v>
      </c>
      <c r="D981" s="46">
        <f>SD!C980</f>
        <v>0</v>
      </c>
      <c r="E981" s="42">
        <f>SD!D980</f>
        <v>0</v>
      </c>
      <c r="F981" s="43">
        <f>SD!E980</f>
        <v>0</v>
      </c>
      <c r="G981" s="43">
        <f>SD!F980</f>
        <v>0</v>
      </c>
      <c r="H981" s="43">
        <f>SD!G980</f>
        <v>0</v>
      </c>
      <c r="I981" s="43">
        <f>SD!H980</f>
        <v>0</v>
      </c>
      <c r="J981" s="43">
        <f>SD!I980</f>
        <v>0</v>
      </c>
      <c r="K981" s="43">
        <f>SD!O980</f>
        <v>0</v>
      </c>
      <c r="L981" s="52"/>
      <c r="M981" s="56"/>
      <c r="N981" s="54">
        <f>SD!R980</f>
        <v>0</v>
      </c>
      <c r="O981" s="55">
        <f>SD!S980</f>
        <v>0</v>
      </c>
      <c r="P981" s="44">
        <f>SD!T980</f>
        <v>0</v>
      </c>
      <c r="Q981" s="55">
        <f>SD!V980</f>
        <v>0</v>
      </c>
      <c r="R981" s="55">
        <f>SD!W980</f>
        <v>0</v>
      </c>
      <c r="S981" s="55">
        <f>SD!AB980</f>
        <v>0</v>
      </c>
      <c r="T981" s="51">
        <f t="shared" si="30"/>
        <v>0</v>
      </c>
      <c r="U981" s="51">
        <f t="shared" si="31"/>
        <v>0</v>
      </c>
    </row>
    <row r="982" spans="1:21" customFormat="1">
      <c r="A982" s="51">
        <f>SD!C981</f>
        <v>0</v>
      </c>
      <c r="B982" s="46">
        <f>SD!A981</f>
        <v>0</v>
      </c>
      <c r="C982" s="46">
        <f>SD!B981</f>
        <v>0</v>
      </c>
      <c r="D982" s="46">
        <f>SD!C981</f>
        <v>0</v>
      </c>
      <c r="E982" s="42">
        <f>SD!D981</f>
        <v>0</v>
      </c>
      <c r="F982" s="43">
        <f>SD!E981</f>
        <v>0</v>
      </c>
      <c r="G982" s="43">
        <f>SD!F981</f>
        <v>0</v>
      </c>
      <c r="H982" s="43">
        <f>SD!G981</f>
        <v>0</v>
      </c>
      <c r="I982" s="43">
        <f>SD!H981</f>
        <v>0</v>
      </c>
      <c r="J982" s="43">
        <f>SD!I981</f>
        <v>0</v>
      </c>
      <c r="K982" s="43">
        <f>SD!O981</f>
        <v>0</v>
      </c>
      <c r="L982" s="52"/>
      <c r="M982" s="56"/>
      <c r="N982" s="54">
        <f>SD!R981</f>
        <v>0</v>
      </c>
      <c r="O982" s="55">
        <f>SD!S981</f>
        <v>0</v>
      </c>
      <c r="P982" s="44">
        <f>SD!T981</f>
        <v>0</v>
      </c>
      <c r="Q982" s="55">
        <f>SD!V981</f>
        <v>0</v>
      </c>
      <c r="R982" s="55">
        <f>SD!W981</f>
        <v>0</v>
      </c>
      <c r="S982" s="55">
        <f>SD!AB981</f>
        <v>0</v>
      </c>
      <c r="T982" s="51">
        <f t="shared" si="30"/>
        <v>0</v>
      </c>
      <c r="U982" s="51">
        <f t="shared" si="31"/>
        <v>0</v>
      </c>
    </row>
    <row r="983" spans="1:21" customFormat="1">
      <c r="A983" s="51">
        <f>SD!C982</f>
        <v>0</v>
      </c>
      <c r="B983" s="46">
        <f>SD!A982</f>
        <v>0</v>
      </c>
      <c r="C983" s="46">
        <f>SD!B982</f>
        <v>0</v>
      </c>
      <c r="D983" s="46">
        <f>SD!C982</f>
        <v>0</v>
      </c>
      <c r="E983" s="42">
        <f>SD!D982</f>
        <v>0</v>
      </c>
      <c r="F983" s="43">
        <f>SD!E982</f>
        <v>0</v>
      </c>
      <c r="G983" s="43">
        <f>SD!F982</f>
        <v>0</v>
      </c>
      <c r="H983" s="43">
        <f>SD!G982</f>
        <v>0</v>
      </c>
      <c r="I983" s="43">
        <f>SD!H982</f>
        <v>0</v>
      </c>
      <c r="J983" s="43">
        <f>SD!I982</f>
        <v>0</v>
      </c>
      <c r="K983" s="43">
        <f>SD!O982</f>
        <v>0</v>
      </c>
      <c r="L983" s="52"/>
      <c r="M983" s="56"/>
      <c r="N983" s="54">
        <f>SD!R982</f>
        <v>0</v>
      </c>
      <c r="O983" s="55">
        <f>SD!S982</f>
        <v>0</v>
      </c>
      <c r="P983" s="44">
        <f>SD!T982</f>
        <v>0</v>
      </c>
      <c r="Q983" s="55">
        <f>SD!V982</f>
        <v>0</v>
      </c>
      <c r="R983" s="55">
        <f>SD!W982</f>
        <v>0</v>
      </c>
      <c r="S983" s="55">
        <f>SD!AB982</f>
        <v>0</v>
      </c>
      <c r="T983" s="51">
        <f t="shared" si="30"/>
        <v>0</v>
      </c>
      <c r="U983" s="51">
        <f t="shared" si="31"/>
        <v>0</v>
      </c>
    </row>
    <row r="984" spans="1:21" customFormat="1">
      <c r="A984" s="51">
        <f>SD!C983</f>
        <v>0</v>
      </c>
      <c r="B984" s="46">
        <f>SD!A983</f>
        <v>0</v>
      </c>
      <c r="C984" s="46">
        <f>SD!B983</f>
        <v>0</v>
      </c>
      <c r="D984" s="46">
        <f>SD!C983</f>
        <v>0</v>
      </c>
      <c r="E984" s="42">
        <f>SD!D983</f>
        <v>0</v>
      </c>
      <c r="F984" s="43">
        <f>SD!E983</f>
        <v>0</v>
      </c>
      <c r="G984" s="43">
        <f>SD!F983</f>
        <v>0</v>
      </c>
      <c r="H984" s="43">
        <f>SD!G983</f>
        <v>0</v>
      </c>
      <c r="I984" s="43">
        <f>SD!H983</f>
        <v>0</v>
      </c>
      <c r="J984" s="43">
        <f>SD!I983</f>
        <v>0</v>
      </c>
      <c r="K984" s="43">
        <f>SD!O983</f>
        <v>0</v>
      </c>
      <c r="L984" s="52"/>
      <c r="M984" s="56"/>
      <c r="N984" s="54">
        <f>SD!R983</f>
        <v>0</v>
      </c>
      <c r="O984" s="55">
        <f>SD!S983</f>
        <v>0</v>
      </c>
      <c r="P984" s="44">
        <f>SD!T983</f>
        <v>0</v>
      </c>
      <c r="Q984" s="55">
        <f>SD!V983</f>
        <v>0</v>
      </c>
      <c r="R984" s="55">
        <f>SD!W983</f>
        <v>0</v>
      </c>
      <c r="S984" s="55">
        <f>SD!AB983</f>
        <v>0</v>
      </c>
      <c r="T984" s="51">
        <f t="shared" si="30"/>
        <v>0</v>
      </c>
      <c r="U984" s="51">
        <f t="shared" si="31"/>
        <v>0</v>
      </c>
    </row>
    <row r="985" spans="1:21" customFormat="1">
      <c r="A985" s="51">
        <f>SD!C984</f>
        <v>0</v>
      </c>
      <c r="B985" s="46">
        <f>SD!A984</f>
        <v>0</v>
      </c>
      <c r="C985" s="46">
        <f>SD!B984</f>
        <v>0</v>
      </c>
      <c r="D985" s="46">
        <f>SD!C984</f>
        <v>0</v>
      </c>
      <c r="E985" s="42">
        <f>SD!D984</f>
        <v>0</v>
      </c>
      <c r="F985" s="43">
        <f>SD!E984</f>
        <v>0</v>
      </c>
      <c r="G985" s="43">
        <f>SD!F984</f>
        <v>0</v>
      </c>
      <c r="H985" s="43">
        <f>SD!G984</f>
        <v>0</v>
      </c>
      <c r="I985" s="43">
        <f>SD!H984</f>
        <v>0</v>
      </c>
      <c r="J985" s="43">
        <f>SD!I984</f>
        <v>0</v>
      </c>
      <c r="K985" s="43">
        <f>SD!O984</f>
        <v>0</v>
      </c>
      <c r="L985" s="52"/>
      <c r="M985" s="56"/>
      <c r="N985" s="54">
        <f>SD!R984</f>
        <v>0</v>
      </c>
      <c r="O985" s="55">
        <f>SD!S984</f>
        <v>0</v>
      </c>
      <c r="P985" s="44">
        <f>SD!T984</f>
        <v>0</v>
      </c>
      <c r="Q985" s="55">
        <f>SD!V984</f>
        <v>0</v>
      </c>
      <c r="R985" s="55">
        <f>SD!W984</f>
        <v>0</v>
      </c>
      <c r="S985" s="55">
        <f>SD!AB984</f>
        <v>0</v>
      </c>
      <c r="T985" s="51">
        <f t="shared" si="30"/>
        <v>0</v>
      </c>
      <c r="U985" s="51">
        <f t="shared" si="31"/>
        <v>0</v>
      </c>
    </row>
    <row r="986" spans="1:21" customFormat="1">
      <c r="A986" s="51">
        <f>SD!C985</f>
        <v>0</v>
      </c>
      <c r="B986" s="46">
        <f>SD!A985</f>
        <v>0</v>
      </c>
      <c r="C986" s="46">
        <f>SD!B985</f>
        <v>0</v>
      </c>
      <c r="D986" s="46">
        <f>SD!C985</f>
        <v>0</v>
      </c>
      <c r="E986" s="42">
        <f>SD!D985</f>
        <v>0</v>
      </c>
      <c r="F986" s="43">
        <f>SD!E985</f>
        <v>0</v>
      </c>
      <c r="G986" s="43">
        <f>SD!F985</f>
        <v>0</v>
      </c>
      <c r="H986" s="43">
        <f>SD!G985</f>
        <v>0</v>
      </c>
      <c r="I986" s="43">
        <f>SD!H985</f>
        <v>0</v>
      </c>
      <c r="J986" s="43">
        <f>SD!I985</f>
        <v>0</v>
      </c>
      <c r="K986" s="43">
        <f>SD!O985</f>
        <v>0</v>
      </c>
      <c r="L986" s="52"/>
      <c r="M986" s="56"/>
      <c r="N986" s="54">
        <f>SD!R985</f>
        <v>0</v>
      </c>
      <c r="O986" s="55">
        <f>SD!S985</f>
        <v>0</v>
      </c>
      <c r="P986" s="44">
        <f>SD!T985</f>
        <v>0</v>
      </c>
      <c r="Q986" s="55">
        <f>SD!V985</f>
        <v>0</v>
      </c>
      <c r="R986" s="55">
        <f>SD!W985</f>
        <v>0</v>
      </c>
      <c r="S986" s="55">
        <f>SD!AB985</f>
        <v>0</v>
      </c>
      <c r="T986" s="51">
        <f t="shared" si="30"/>
        <v>0</v>
      </c>
      <c r="U986" s="51">
        <f t="shared" si="31"/>
        <v>0</v>
      </c>
    </row>
    <row r="987" spans="1:21" customFormat="1">
      <c r="A987" s="51">
        <f>SD!C986</f>
        <v>0</v>
      </c>
      <c r="B987" s="46">
        <f>SD!A986</f>
        <v>0</v>
      </c>
      <c r="C987" s="46">
        <f>SD!B986</f>
        <v>0</v>
      </c>
      <c r="D987" s="46">
        <f>SD!C986</f>
        <v>0</v>
      </c>
      <c r="E987" s="42">
        <f>SD!D986</f>
        <v>0</v>
      </c>
      <c r="F987" s="43">
        <f>SD!E986</f>
        <v>0</v>
      </c>
      <c r="G987" s="43">
        <f>SD!F986</f>
        <v>0</v>
      </c>
      <c r="H987" s="43">
        <f>SD!G986</f>
        <v>0</v>
      </c>
      <c r="I987" s="43">
        <f>SD!H986</f>
        <v>0</v>
      </c>
      <c r="J987" s="43">
        <f>SD!I986</f>
        <v>0</v>
      </c>
      <c r="K987" s="43">
        <f>SD!O986</f>
        <v>0</v>
      </c>
      <c r="L987" s="52"/>
      <c r="M987" s="56"/>
      <c r="N987" s="54">
        <f>SD!R986</f>
        <v>0</v>
      </c>
      <c r="O987" s="55">
        <f>SD!S986</f>
        <v>0</v>
      </c>
      <c r="P987" s="44">
        <f>SD!T986</f>
        <v>0</v>
      </c>
      <c r="Q987" s="55">
        <f>SD!V986</f>
        <v>0</v>
      </c>
      <c r="R987" s="55">
        <f>SD!W986</f>
        <v>0</v>
      </c>
      <c r="S987" s="55">
        <f>SD!AB986</f>
        <v>0</v>
      </c>
      <c r="T987" s="51">
        <f t="shared" si="30"/>
        <v>0</v>
      </c>
      <c r="U987" s="51">
        <f t="shared" si="31"/>
        <v>0</v>
      </c>
    </row>
    <row r="988" spans="1:21" customFormat="1">
      <c r="A988" s="51">
        <f>SD!C987</f>
        <v>0</v>
      </c>
      <c r="B988" s="46">
        <f>SD!A987</f>
        <v>0</v>
      </c>
      <c r="C988" s="46">
        <f>SD!B987</f>
        <v>0</v>
      </c>
      <c r="D988" s="46">
        <f>SD!C987</f>
        <v>0</v>
      </c>
      <c r="E988" s="42">
        <f>SD!D987</f>
        <v>0</v>
      </c>
      <c r="F988" s="43">
        <f>SD!E987</f>
        <v>0</v>
      </c>
      <c r="G988" s="43">
        <f>SD!F987</f>
        <v>0</v>
      </c>
      <c r="H988" s="43">
        <f>SD!G987</f>
        <v>0</v>
      </c>
      <c r="I988" s="43">
        <f>SD!H987</f>
        <v>0</v>
      </c>
      <c r="J988" s="43">
        <f>SD!I987</f>
        <v>0</v>
      </c>
      <c r="K988" s="43">
        <f>SD!O987</f>
        <v>0</v>
      </c>
      <c r="L988" s="52"/>
      <c r="M988" s="56"/>
      <c r="N988" s="54">
        <f>SD!R987</f>
        <v>0</v>
      </c>
      <c r="O988" s="55">
        <f>SD!S987</f>
        <v>0</v>
      </c>
      <c r="P988" s="44">
        <f>SD!T987</f>
        <v>0</v>
      </c>
      <c r="Q988" s="55">
        <f>SD!V987</f>
        <v>0</v>
      </c>
      <c r="R988" s="55">
        <f>SD!W987</f>
        <v>0</v>
      </c>
      <c r="S988" s="55">
        <f>SD!AB987</f>
        <v>0</v>
      </c>
      <c r="T988" s="51">
        <f t="shared" si="30"/>
        <v>0</v>
      </c>
      <c r="U988" s="51">
        <f t="shared" si="31"/>
        <v>0</v>
      </c>
    </row>
    <row r="989" spans="1:21" customFormat="1">
      <c r="A989" s="51">
        <f>SD!C988</f>
        <v>0</v>
      </c>
      <c r="B989" s="46">
        <f>SD!A988</f>
        <v>0</v>
      </c>
      <c r="C989" s="46">
        <f>SD!B988</f>
        <v>0</v>
      </c>
      <c r="D989" s="46">
        <f>SD!C988</f>
        <v>0</v>
      </c>
      <c r="E989" s="42">
        <f>SD!D988</f>
        <v>0</v>
      </c>
      <c r="F989" s="43">
        <f>SD!E988</f>
        <v>0</v>
      </c>
      <c r="G989" s="43">
        <f>SD!F988</f>
        <v>0</v>
      </c>
      <c r="H989" s="43">
        <f>SD!G988</f>
        <v>0</v>
      </c>
      <c r="I989" s="43">
        <f>SD!H988</f>
        <v>0</v>
      </c>
      <c r="J989" s="43">
        <f>SD!I988</f>
        <v>0</v>
      </c>
      <c r="K989" s="43">
        <f>SD!O988</f>
        <v>0</v>
      </c>
      <c r="L989" s="52"/>
      <c r="M989" s="56"/>
      <c r="N989" s="54">
        <f>SD!R988</f>
        <v>0</v>
      </c>
      <c r="O989" s="55">
        <f>SD!S988</f>
        <v>0</v>
      </c>
      <c r="P989" s="44">
        <f>SD!T988</f>
        <v>0</v>
      </c>
      <c r="Q989" s="55">
        <f>SD!V988</f>
        <v>0</v>
      </c>
      <c r="R989" s="55">
        <f>SD!W988</f>
        <v>0</v>
      </c>
      <c r="S989" s="55">
        <f>SD!AB988</f>
        <v>0</v>
      </c>
      <c r="T989" s="51">
        <f t="shared" si="30"/>
        <v>0</v>
      </c>
      <c r="U989" s="51">
        <f t="shared" si="31"/>
        <v>0</v>
      </c>
    </row>
    <row r="990" spans="1:21" customFormat="1">
      <c r="A990" s="51">
        <f>SD!C989</f>
        <v>0</v>
      </c>
      <c r="B990" s="46">
        <f>SD!A989</f>
        <v>0</v>
      </c>
      <c r="C990" s="46">
        <f>SD!B989</f>
        <v>0</v>
      </c>
      <c r="D990" s="46">
        <f>SD!C989</f>
        <v>0</v>
      </c>
      <c r="E990" s="42">
        <f>SD!D989</f>
        <v>0</v>
      </c>
      <c r="F990" s="43">
        <f>SD!E989</f>
        <v>0</v>
      </c>
      <c r="G990" s="43">
        <f>SD!F989</f>
        <v>0</v>
      </c>
      <c r="H990" s="43">
        <f>SD!G989</f>
        <v>0</v>
      </c>
      <c r="I990" s="43">
        <f>SD!H989</f>
        <v>0</v>
      </c>
      <c r="J990" s="43">
        <f>SD!I989</f>
        <v>0</v>
      </c>
      <c r="K990" s="43">
        <f>SD!O989</f>
        <v>0</v>
      </c>
      <c r="L990" s="52"/>
      <c r="M990" s="56"/>
      <c r="N990" s="54">
        <f>SD!R989</f>
        <v>0</v>
      </c>
      <c r="O990" s="55">
        <f>SD!S989</f>
        <v>0</v>
      </c>
      <c r="P990" s="44">
        <f>SD!T989</f>
        <v>0</v>
      </c>
      <c r="Q990" s="55">
        <f>SD!V989</f>
        <v>0</v>
      </c>
      <c r="R990" s="55">
        <f>SD!W989</f>
        <v>0</v>
      </c>
      <c r="S990" s="55">
        <f>SD!AB989</f>
        <v>0</v>
      </c>
      <c r="T990" s="51">
        <f t="shared" si="30"/>
        <v>0</v>
      </c>
      <c r="U990" s="51">
        <f t="shared" si="31"/>
        <v>0</v>
      </c>
    </row>
    <row r="991" spans="1:21" customFormat="1">
      <c r="A991" s="51">
        <f>SD!C990</f>
        <v>0</v>
      </c>
      <c r="B991" s="46">
        <f>SD!A990</f>
        <v>0</v>
      </c>
      <c r="C991" s="46">
        <f>SD!B990</f>
        <v>0</v>
      </c>
      <c r="D991" s="46">
        <f>SD!C990</f>
        <v>0</v>
      </c>
      <c r="E991" s="42">
        <f>SD!D990</f>
        <v>0</v>
      </c>
      <c r="F991" s="43">
        <f>SD!E990</f>
        <v>0</v>
      </c>
      <c r="G991" s="43">
        <f>SD!F990</f>
        <v>0</v>
      </c>
      <c r="H991" s="43">
        <f>SD!G990</f>
        <v>0</v>
      </c>
      <c r="I991" s="43">
        <f>SD!H990</f>
        <v>0</v>
      </c>
      <c r="J991" s="43">
        <f>SD!I990</f>
        <v>0</v>
      </c>
      <c r="K991" s="43">
        <f>SD!O990</f>
        <v>0</v>
      </c>
      <c r="L991" s="52"/>
      <c r="M991" s="56"/>
      <c r="N991" s="54">
        <f>SD!R990</f>
        <v>0</v>
      </c>
      <c r="O991" s="55">
        <f>SD!S990</f>
        <v>0</v>
      </c>
      <c r="P991" s="44">
        <f>SD!T990</f>
        <v>0</v>
      </c>
      <c r="Q991" s="55">
        <f>SD!V990</f>
        <v>0</v>
      </c>
      <c r="R991" s="55">
        <f>SD!W990</f>
        <v>0</v>
      </c>
      <c r="S991" s="55">
        <f>SD!AB990</f>
        <v>0</v>
      </c>
      <c r="T991" s="51">
        <f t="shared" si="30"/>
        <v>0</v>
      </c>
      <c r="U991" s="51">
        <f t="shared" si="31"/>
        <v>0</v>
      </c>
    </row>
    <row r="992" spans="1:21" customFormat="1">
      <c r="A992" s="51">
        <f>SD!C991</f>
        <v>0</v>
      </c>
      <c r="B992" s="46">
        <f>SD!A991</f>
        <v>0</v>
      </c>
      <c r="C992" s="46">
        <f>SD!B991</f>
        <v>0</v>
      </c>
      <c r="D992" s="46">
        <f>SD!C991</f>
        <v>0</v>
      </c>
      <c r="E992" s="42">
        <f>SD!D991</f>
        <v>0</v>
      </c>
      <c r="F992" s="43">
        <f>SD!E991</f>
        <v>0</v>
      </c>
      <c r="G992" s="43">
        <f>SD!F991</f>
        <v>0</v>
      </c>
      <c r="H992" s="43">
        <f>SD!G991</f>
        <v>0</v>
      </c>
      <c r="I992" s="43">
        <f>SD!H991</f>
        <v>0</v>
      </c>
      <c r="J992" s="43">
        <f>SD!I991</f>
        <v>0</v>
      </c>
      <c r="K992" s="43">
        <f>SD!O991</f>
        <v>0</v>
      </c>
      <c r="L992" s="52"/>
      <c r="M992" s="56"/>
      <c r="N992" s="54">
        <f>SD!R991</f>
        <v>0</v>
      </c>
      <c r="O992" s="55">
        <f>SD!S991</f>
        <v>0</v>
      </c>
      <c r="P992" s="44">
        <f>SD!T991</f>
        <v>0</v>
      </c>
      <c r="Q992" s="55">
        <f>SD!V991</f>
        <v>0</v>
      </c>
      <c r="R992" s="55">
        <f>SD!W991</f>
        <v>0</v>
      </c>
      <c r="S992" s="55">
        <f>SD!AB991</f>
        <v>0</v>
      </c>
      <c r="T992" s="51">
        <f t="shared" si="30"/>
        <v>0</v>
      </c>
      <c r="U992" s="51">
        <f t="shared" si="31"/>
        <v>0</v>
      </c>
    </row>
    <row r="993" spans="1:21" customFormat="1">
      <c r="A993" s="51">
        <f>SD!C992</f>
        <v>0</v>
      </c>
      <c r="B993" s="46">
        <f>SD!A992</f>
        <v>0</v>
      </c>
      <c r="C993" s="46">
        <f>SD!B992</f>
        <v>0</v>
      </c>
      <c r="D993" s="46">
        <f>SD!C992</f>
        <v>0</v>
      </c>
      <c r="E993" s="42">
        <f>SD!D992</f>
        <v>0</v>
      </c>
      <c r="F993" s="43">
        <f>SD!E992</f>
        <v>0</v>
      </c>
      <c r="G993" s="43">
        <f>SD!F992</f>
        <v>0</v>
      </c>
      <c r="H993" s="43">
        <f>SD!G992</f>
        <v>0</v>
      </c>
      <c r="I993" s="43">
        <f>SD!H992</f>
        <v>0</v>
      </c>
      <c r="J993" s="43">
        <f>SD!I992</f>
        <v>0</v>
      </c>
      <c r="K993" s="43">
        <f>SD!O992</f>
        <v>0</v>
      </c>
      <c r="L993" s="52"/>
      <c r="M993" s="56"/>
      <c r="N993" s="54">
        <f>SD!R992</f>
        <v>0</v>
      </c>
      <c r="O993" s="55">
        <f>SD!S992</f>
        <v>0</v>
      </c>
      <c r="P993" s="44">
        <f>SD!T992</f>
        <v>0</v>
      </c>
      <c r="Q993" s="55">
        <f>SD!V992</f>
        <v>0</v>
      </c>
      <c r="R993" s="55">
        <f>SD!W992</f>
        <v>0</v>
      </c>
      <c r="S993" s="55">
        <f>SD!AB992</f>
        <v>0</v>
      </c>
      <c r="T993" s="51">
        <f t="shared" si="30"/>
        <v>0</v>
      </c>
      <c r="U993" s="51">
        <f t="shared" si="31"/>
        <v>0</v>
      </c>
    </row>
    <row r="994" spans="1:21" customFormat="1">
      <c r="A994" s="51">
        <f>SD!C993</f>
        <v>0</v>
      </c>
      <c r="B994" s="46">
        <f>SD!A993</f>
        <v>0</v>
      </c>
      <c r="C994" s="46">
        <f>SD!B993</f>
        <v>0</v>
      </c>
      <c r="D994" s="46">
        <f>SD!C993</f>
        <v>0</v>
      </c>
      <c r="E994" s="42">
        <f>SD!D993</f>
        <v>0</v>
      </c>
      <c r="F994" s="43">
        <f>SD!E993</f>
        <v>0</v>
      </c>
      <c r="G994" s="43">
        <f>SD!F993</f>
        <v>0</v>
      </c>
      <c r="H994" s="43">
        <f>SD!G993</f>
        <v>0</v>
      </c>
      <c r="I994" s="43">
        <f>SD!H993</f>
        <v>0</v>
      </c>
      <c r="J994" s="43">
        <f>SD!I993</f>
        <v>0</v>
      </c>
      <c r="K994" s="43">
        <f>SD!O993</f>
        <v>0</v>
      </c>
      <c r="L994" s="52"/>
      <c r="M994" s="56"/>
      <c r="N994" s="54">
        <f>SD!R993</f>
        <v>0</v>
      </c>
      <c r="O994" s="55">
        <f>SD!S993</f>
        <v>0</v>
      </c>
      <c r="P994" s="44">
        <f>SD!T993</f>
        <v>0</v>
      </c>
      <c r="Q994" s="55">
        <f>SD!V993</f>
        <v>0</v>
      </c>
      <c r="R994" s="55">
        <f>SD!W993</f>
        <v>0</v>
      </c>
      <c r="S994" s="55">
        <f>SD!AB993</f>
        <v>0</v>
      </c>
      <c r="T994" s="51">
        <f t="shared" si="30"/>
        <v>0</v>
      </c>
      <c r="U994" s="51">
        <f t="shared" si="31"/>
        <v>0</v>
      </c>
    </row>
    <row r="995" spans="1:21" customFormat="1">
      <c r="A995" s="51">
        <f>SD!C994</f>
        <v>0</v>
      </c>
      <c r="B995" s="46">
        <f>SD!A994</f>
        <v>0</v>
      </c>
      <c r="C995" s="46">
        <f>SD!B994</f>
        <v>0</v>
      </c>
      <c r="D995" s="46">
        <f>SD!C994</f>
        <v>0</v>
      </c>
      <c r="E995" s="42">
        <f>SD!D994</f>
        <v>0</v>
      </c>
      <c r="F995" s="43">
        <f>SD!E994</f>
        <v>0</v>
      </c>
      <c r="G995" s="43">
        <f>SD!F994</f>
        <v>0</v>
      </c>
      <c r="H995" s="43">
        <f>SD!G994</f>
        <v>0</v>
      </c>
      <c r="I995" s="43">
        <f>SD!H994</f>
        <v>0</v>
      </c>
      <c r="J995" s="43">
        <f>SD!I994</f>
        <v>0</v>
      </c>
      <c r="K995" s="43">
        <f>SD!O994</f>
        <v>0</v>
      </c>
      <c r="L995" s="52"/>
      <c r="M995" s="56"/>
      <c r="N995" s="54">
        <f>SD!R994</f>
        <v>0</v>
      </c>
      <c r="O995" s="55">
        <f>SD!S994</f>
        <v>0</v>
      </c>
      <c r="P995" s="44">
        <f>SD!T994</f>
        <v>0</v>
      </c>
      <c r="Q995" s="55">
        <f>SD!V994</f>
        <v>0</v>
      </c>
      <c r="R995" s="55">
        <f>SD!W994</f>
        <v>0</v>
      </c>
      <c r="S995" s="55">
        <f>SD!AB994</f>
        <v>0</v>
      </c>
      <c r="T995" s="51">
        <f t="shared" si="30"/>
        <v>0</v>
      </c>
      <c r="U995" s="51">
        <f t="shared" si="31"/>
        <v>0</v>
      </c>
    </row>
    <row r="996" spans="1:21" customFormat="1">
      <c r="A996" s="51">
        <f>SD!C995</f>
        <v>0</v>
      </c>
      <c r="B996" s="46">
        <f>SD!A995</f>
        <v>0</v>
      </c>
      <c r="C996" s="46">
        <f>SD!B995</f>
        <v>0</v>
      </c>
      <c r="D996" s="46">
        <f>SD!C995</f>
        <v>0</v>
      </c>
      <c r="E996" s="42">
        <f>SD!D995</f>
        <v>0</v>
      </c>
      <c r="F996" s="43">
        <f>SD!E995</f>
        <v>0</v>
      </c>
      <c r="G996" s="43">
        <f>SD!F995</f>
        <v>0</v>
      </c>
      <c r="H996" s="43">
        <f>SD!G995</f>
        <v>0</v>
      </c>
      <c r="I996" s="43">
        <f>SD!H995</f>
        <v>0</v>
      </c>
      <c r="J996" s="43">
        <f>SD!I995</f>
        <v>0</v>
      </c>
      <c r="K996" s="43">
        <f>SD!O995</f>
        <v>0</v>
      </c>
      <c r="L996" s="52"/>
      <c r="M996" s="56"/>
      <c r="N996" s="54">
        <f>SD!R995</f>
        <v>0</v>
      </c>
      <c r="O996" s="55">
        <f>SD!S995</f>
        <v>0</v>
      </c>
      <c r="P996" s="44">
        <f>SD!T995</f>
        <v>0</v>
      </c>
      <c r="Q996" s="55">
        <f>SD!V995</f>
        <v>0</v>
      </c>
      <c r="R996" s="55">
        <f>SD!W995</f>
        <v>0</v>
      </c>
      <c r="S996" s="55">
        <f>SD!AB995</f>
        <v>0</v>
      </c>
      <c r="T996" s="51">
        <f t="shared" si="30"/>
        <v>0</v>
      </c>
      <c r="U996" s="51">
        <f t="shared" si="31"/>
        <v>0</v>
      </c>
    </row>
    <row r="997" spans="1:21" customFormat="1">
      <c r="A997" s="51">
        <f>SD!C996</f>
        <v>0</v>
      </c>
      <c r="B997" s="46">
        <f>SD!A996</f>
        <v>0</v>
      </c>
      <c r="C997" s="46">
        <f>SD!B996</f>
        <v>0</v>
      </c>
      <c r="D997" s="46">
        <f>SD!C996</f>
        <v>0</v>
      </c>
      <c r="E997" s="42">
        <f>SD!D996</f>
        <v>0</v>
      </c>
      <c r="F997" s="43">
        <f>SD!E996</f>
        <v>0</v>
      </c>
      <c r="G997" s="43">
        <f>SD!F996</f>
        <v>0</v>
      </c>
      <c r="H997" s="43">
        <f>SD!G996</f>
        <v>0</v>
      </c>
      <c r="I997" s="43">
        <f>SD!H996</f>
        <v>0</v>
      </c>
      <c r="J997" s="43">
        <f>SD!I996</f>
        <v>0</v>
      </c>
      <c r="K997" s="43">
        <f>SD!O996</f>
        <v>0</v>
      </c>
      <c r="L997" s="52"/>
      <c r="M997" s="56"/>
      <c r="N997" s="54">
        <f>SD!R996</f>
        <v>0</v>
      </c>
      <c r="O997" s="55">
        <f>SD!S996</f>
        <v>0</v>
      </c>
      <c r="P997" s="44">
        <f>SD!T996</f>
        <v>0</v>
      </c>
      <c r="Q997" s="55">
        <f>SD!V996</f>
        <v>0</v>
      </c>
      <c r="R997" s="55">
        <f>SD!W996</f>
        <v>0</v>
      </c>
      <c r="S997" s="55">
        <f>SD!AB996</f>
        <v>0</v>
      </c>
      <c r="T997" s="51">
        <f t="shared" si="30"/>
        <v>0</v>
      </c>
      <c r="U997" s="51">
        <f t="shared" si="31"/>
        <v>0</v>
      </c>
    </row>
    <row r="998" spans="1:21" customFormat="1">
      <c r="A998" s="51">
        <f>SD!C997</f>
        <v>0</v>
      </c>
      <c r="B998" s="46">
        <f>SD!A997</f>
        <v>0</v>
      </c>
      <c r="C998" s="46">
        <f>SD!B997</f>
        <v>0</v>
      </c>
      <c r="D998" s="46">
        <f>SD!C997</f>
        <v>0</v>
      </c>
      <c r="E998" s="42">
        <f>SD!D997</f>
        <v>0</v>
      </c>
      <c r="F998" s="43">
        <f>SD!E997</f>
        <v>0</v>
      </c>
      <c r="G998" s="43">
        <f>SD!F997</f>
        <v>0</v>
      </c>
      <c r="H998" s="43">
        <f>SD!G997</f>
        <v>0</v>
      </c>
      <c r="I998" s="43">
        <f>SD!H997</f>
        <v>0</v>
      </c>
      <c r="J998" s="43">
        <f>SD!I997</f>
        <v>0</v>
      </c>
      <c r="K998" s="43">
        <f>SD!O997</f>
        <v>0</v>
      </c>
      <c r="L998" s="52"/>
      <c r="M998" s="56"/>
      <c r="N998" s="54">
        <f>SD!R997</f>
        <v>0</v>
      </c>
      <c r="O998" s="55">
        <f>SD!S997</f>
        <v>0</v>
      </c>
      <c r="P998" s="44">
        <f>SD!T997</f>
        <v>0</v>
      </c>
      <c r="Q998" s="55">
        <f>SD!V997</f>
        <v>0</v>
      </c>
      <c r="R998" s="55">
        <f>SD!W997</f>
        <v>0</v>
      </c>
      <c r="S998" s="55">
        <f>SD!AB997</f>
        <v>0</v>
      </c>
      <c r="T998" s="51">
        <f t="shared" si="30"/>
        <v>0</v>
      </c>
      <c r="U998" s="51">
        <f t="shared" si="31"/>
        <v>0</v>
      </c>
    </row>
    <row r="999" spans="1:21" customFormat="1">
      <c r="A999" s="51">
        <f>SD!C998</f>
        <v>0</v>
      </c>
      <c r="B999" s="46">
        <f>SD!A998</f>
        <v>0</v>
      </c>
      <c r="C999" s="46">
        <f>SD!B998</f>
        <v>0</v>
      </c>
      <c r="D999" s="46">
        <f>SD!C998</f>
        <v>0</v>
      </c>
      <c r="E999" s="42">
        <f>SD!D998</f>
        <v>0</v>
      </c>
      <c r="F999" s="43">
        <f>SD!E998</f>
        <v>0</v>
      </c>
      <c r="G999" s="43">
        <f>SD!F998</f>
        <v>0</v>
      </c>
      <c r="H999" s="43">
        <f>SD!G998</f>
        <v>0</v>
      </c>
      <c r="I999" s="43">
        <f>SD!H998</f>
        <v>0</v>
      </c>
      <c r="J999" s="43">
        <f>SD!I998</f>
        <v>0</v>
      </c>
      <c r="K999" s="43">
        <f>SD!O998</f>
        <v>0</v>
      </c>
      <c r="L999" s="52"/>
      <c r="M999" s="56"/>
      <c r="N999" s="54">
        <f>SD!R998</f>
        <v>0</v>
      </c>
      <c r="O999" s="55">
        <f>SD!S998</f>
        <v>0</v>
      </c>
      <c r="P999" s="44">
        <f>SD!T998</f>
        <v>0</v>
      </c>
      <c r="Q999" s="55">
        <f>SD!V998</f>
        <v>0</v>
      </c>
      <c r="R999" s="55">
        <f>SD!W998</f>
        <v>0</v>
      </c>
      <c r="S999" s="55">
        <f>SD!AB998</f>
        <v>0</v>
      </c>
      <c r="T999" s="51">
        <f t="shared" si="30"/>
        <v>0</v>
      </c>
      <c r="U999" s="51">
        <f t="shared" si="31"/>
        <v>0</v>
      </c>
    </row>
    <row r="1000" spans="1:21" customFormat="1">
      <c r="A1000" s="51">
        <f>SD!C999</f>
        <v>0</v>
      </c>
      <c r="B1000" s="46">
        <f>SD!A999</f>
        <v>0</v>
      </c>
      <c r="C1000" s="46">
        <f>SD!B999</f>
        <v>0</v>
      </c>
      <c r="D1000" s="46">
        <f>SD!C999</f>
        <v>0</v>
      </c>
      <c r="E1000" s="42">
        <f>SD!D999</f>
        <v>0</v>
      </c>
      <c r="F1000" s="43">
        <f>SD!E999</f>
        <v>0</v>
      </c>
      <c r="G1000" s="43">
        <f>SD!F999</f>
        <v>0</v>
      </c>
      <c r="H1000" s="43">
        <f>SD!G999</f>
        <v>0</v>
      </c>
      <c r="I1000" s="43">
        <f>SD!H999</f>
        <v>0</v>
      </c>
      <c r="J1000" s="43">
        <f>SD!I999</f>
        <v>0</v>
      </c>
      <c r="K1000" s="43">
        <f>SD!O999</f>
        <v>0</v>
      </c>
      <c r="L1000" s="52"/>
      <c r="M1000" s="56"/>
      <c r="N1000" s="54">
        <f>SD!R999</f>
        <v>0</v>
      </c>
      <c r="O1000" s="55">
        <f>SD!S999</f>
        <v>0</v>
      </c>
      <c r="P1000" s="44">
        <f>SD!T999</f>
        <v>0</v>
      </c>
      <c r="Q1000" s="55">
        <f>SD!V999</f>
        <v>0</v>
      </c>
      <c r="R1000" s="55">
        <f>SD!W999</f>
        <v>0</v>
      </c>
      <c r="S1000" s="55">
        <f>SD!AB999</f>
        <v>0</v>
      </c>
      <c r="T1000" s="51">
        <f t="shared" si="30"/>
        <v>0</v>
      </c>
      <c r="U1000" s="51">
        <f t="shared" si="31"/>
        <v>0</v>
      </c>
    </row>
    <row r="1001" spans="1:21" customFormat="1">
      <c r="A1001" s="51">
        <f>SD!C1000</f>
        <v>0</v>
      </c>
      <c r="B1001" s="46">
        <f>SD!A1000</f>
        <v>0</v>
      </c>
      <c r="C1001" s="46">
        <f>SD!B1000</f>
        <v>0</v>
      </c>
      <c r="D1001" s="46">
        <f>SD!C1000</f>
        <v>0</v>
      </c>
      <c r="E1001" s="42">
        <f>SD!D1000</f>
        <v>0</v>
      </c>
      <c r="F1001" s="43">
        <f>SD!E1000</f>
        <v>0</v>
      </c>
      <c r="G1001" s="43">
        <f>SD!F1000</f>
        <v>0</v>
      </c>
      <c r="H1001" s="43">
        <f>SD!G1000</f>
        <v>0</v>
      </c>
      <c r="I1001" s="43">
        <f>SD!H1000</f>
        <v>0</v>
      </c>
      <c r="J1001" s="43">
        <f>SD!I1000</f>
        <v>0</v>
      </c>
      <c r="K1001" s="43">
        <f>SD!O1000</f>
        <v>0</v>
      </c>
      <c r="L1001" s="52"/>
      <c r="M1001" s="56"/>
      <c r="N1001" s="54">
        <f>SD!R1000</f>
        <v>0</v>
      </c>
      <c r="O1001" s="55">
        <f>SD!S1000</f>
        <v>0</v>
      </c>
      <c r="P1001" s="44">
        <f>SD!T1000</f>
        <v>0</v>
      </c>
      <c r="Q1001" s="55">
        <f>SD!V1000</f>
        <v>0</v>
      </c>
      <c r="R1001" s="55">
        <f>SD!W1000</f>
        <v>0</v>
      </c>
      <c r="S1001" s="55">
        <f>SD!AB1000</f>
        <v>0</v>
      </c>
      <c r="T1001" s="51">
        <f t="shared" si="30"/>
        <v>0</v>
      </c>
      <c r="U1001" s="51">
        <f t="shared" si="31"/>
        <v>0</v>
      </c>
    </row>
    <row r="1002" spans="1:21" customFormat="1">
      <c r="A1002" s="51">
        <f>SD!C1001</f>
        <v>0</v>
      </c>
      <c r="B1002" s="46">
        <f>SD!A1001</f>
        <v>0</v>
      </c>
      <c r="C1002" s="46">
        <f>SD!B1001</f>
        <v>0</v>
      </c>
      <c r="D1002" s="46">
        <f>SD!C1001</f>
        <v>0</v>
      </c>
      <c r="E1002" s="42">
        <f>SD!D1001</f>
        <v>0</v>
      </c>
      <c r="F1002" s="43">
        <f>SD!E1001</f>
        <v>0</v>
      </c>
      <c r="G1002" s="43">
        <f>SD!F1001</f>
        <v>0</v>
      </c>
      <c r="H1002" s="43">
        <f>SD!G1001</f>
        <v>0</v>
      </c>
      <c r="I1002" s="43">
        <f>SD!H1001</f>
        <v>0</v>
      </c>
      <c r="J1002" s="43">
        <f>SD!I1001</f>
        <v>0</v>
      </c>
      <c r="K1002" s="43">
        <f>SD!O1001</f>
        <v>0</v>
      </c>
      <c r="L1002" s="52"/>
      <c r="M1002" s="56"/>
      <c r="N1002" s="54">
        <f>SD!R1001</f>
        <v>0</v>
      </c>
      <c r="O1002" s="55">
        <f>SD!S1001</f>
        <v>0</v>
      </c>
      <c r="P1002" s="44">
        <f>SD!T1001</f>
        <v>0</v>
      </c>
      <c r="Q1002" s="55">
        <f>SD!V1001</f>
        <v>0</v>
      </c>
      <c r="R1002" s="55">
        <f>SD!W1001</f>
        <v>0</v>
      </c>
      <c r="S1002" s="55">
        <f>SD!AB1001</f>
        <v>0</v>
      </c>
      <c r="T1002" s="51">
        <f t="shared" si="30"/>
        <v>0</v>
      </c>
      <c r="U1002" s="51">
        <f t="shared" si="31"/>
        <v>0</v>
      </c>
    </row>
    <row r="1003" spans="1:21" customFormat="1">
      <c r="A1003" s="51">
        <f>SD!C1002</f>
        <v>0</v>
      </c>
      <c r="B1003" s="46">
        <f>SD!A1002</f>
        <v>0</v>
      </c>
      <c r="C1003" s="46">
        <f>SD!B1002</f>
        <v>0</v>
      </c>
      <c r="D1003" s="46">
        <f>SD!C1002</f>
        <v>0</v>
      </c>
      <c r="E1003" s="42">
        <f>SD!D1002</f>
        <v>0</v>
      </c>
      <c r="F1003" s="43">
        <f>SD!E1002</f>
        <v>0</v>
      </c>
      <c r="G1003" s="43">
        <f>SD!F1002</f>
        <v>0</v>
      </c>
      <c r="H1003" s="43">
        <f>SD!G1002</f>
        <v>0</v>
      </c>
      <c r="I1003" s="43">
        <f>SD!H1002</f>
        <v>0</v>
      </c>
      <c r="J1003" s="43">
        <f>SD!I1002</f>
        <v>0</v>
      </c>
      <c r="K1003" s="43">
        <f>SD!O1002</f>
        <v>0</v>
      </c>
      <c r="L1003" s="52"/>
      <c r="M1003" s="56"/>
      <c r="N1003" s="54">
        <f>SD!R1002</f>
        <v>0</v>
      </c>
      <c r="O1003" s="55">
        <f>SD!S1002</f>
        <v>0</v>
      </c>
      <c r="P1003" s="44">
        <f>SD!T1002</f>
        <v>0</v>
      </c>
      <c r="Q1003" s="55">
        <f>SD!V1002</f>
        <v>0</v>
      </c>
      <c r="R1003" s="55">
        <f>SD!W1002</f>
        <v>0</v>
      </c>
      <c r="S1003" s="55">
        <f>SD!AB1002</f>
        <v>0</v>
      </c>
      <c r="T1003" s="51">
        <f t="shared" si="30"/>
        <v>0</v>
      </c>
      <c r="U1003" s="51">
        <f t="shared" si="31"/>
        <v>0</v>
      </c>
    </row>
    <row r="1004" spans="1:21" customFormat="1">
      <c r="A1004" s="51">
        <f>SD!C1003</f>
        <v>0</v>
      </c>
      <c r="B1004" s="46">
        <f>SD!A1003</f>
        <v>0</v>
      </c>
      <c r="C1004" s="46">
        <f>SD!B1003</f>
        <v>0</v>
      </c>
      <c r="D1004" s="46">
        <f>SD!C1003</f>
        <v>0</v>
      </c>
      <c r="E1004" s="42">
        <f>SD!D1003</f>
        <v>0</v>
      </c>
      <c r="F1004" s="43">
        <f>SD!E1003</f>
        <v>0</v>
      </c>
      <c r="G1004" s="43">
        <f>SD!F1003</f>
        <v>0</v>
      </c>
      <c r="H1004" s="43">
        <f>SD!G1003</f>
        <v>0</v>
      </c>
      <c r="I1004" s="43">
        <f>SD!H1003</f>
        <v>0</v>
      </c>
      <c r="J1004" s="43">
        <f>SD!I1003</f>
        <v>0</v>
      </c>
      <c r="K1004" s="43">
        <f>SD!O1003</f>
        <v>0</v>
      </c>
      <c r="L1004" s="52"/>
      <c r="M1004" s="56"/>
      <c r="N1004" s="54">
        <f>SD!R1003</f>
        <v>0</v>
      </c>
      <c r="O1004" s="55">
        <f>SD!S1003</f>
        <v>0</v>
      </c>
      <c r="P1004" s="44">
        <f>SD!T1003</f>
        <v>0</v>
      </c>
      <c r="Q1004" s="55">
        <f>SD!V1003</f>
        <v>0</v>
      </c>
      <c r="R1004" s="55">
        <f>SD!W1003</f>
        <v>0</v>
      </c>
      <c r="S1004" s="55">
        <f>SD!AB1003</f>
        <v>0</v>
      </c>
      <c r="T1004" s="51">
        <f t="shared" si="30"/>
        <v>0</v>
      </c>
      <c r="U1004" s="51">
        <f t="shared" si="31"/>
        <v>0</v>
      </c>
    </row>
    <row r="1005" spans="1:21" customFormat="1">
      <c r="A1005" s="51">
        <f>SD!C1004</f>
        <v>0</v>
      </c>
      <c r="B1005" s="46">
        <f>SD!A1004</f>
        <v>0</v>
      </c>
      <c r="C1005" s="46">
        <f>SD!B1004</f>
        <v>0</v>
      </c>
      <c r="D1005" s="46">
        <f>SD!C1004</f>
        <v>0</v>
      </c>
      <c r="E1005" s="42">
        <f>SD!D1004</f>
        <v>0</v>
      </c>
      <c r="F1005" s="43">
        <f>SD!E1004</f>
        <v>0</v>
      </c>
      <c r="G1005" s="43">
        <f>SD!F1004</f>
        <v>0</v>
      </c>
      <c r="H1005" s="43">
        <f>SD!G1004</f>
        <v>0</v>
      </c>
      <c r="I1005" s="43">
        <f>SD!H1004</f>
        <v>0</v>
      </c>
      <c r="J1005" s="43">
        <f>SD!I1004</f>
        <v>0</v>
      </c>
      <c r="K1005" s="43">
        <f>SD!O1004</f>
        <v>0</v>
      </c>
      <c r="L1005" s="52"/>
      <c r="M1005" s="56"/>
      <c r="N1005" s="54">
        <f>SD!R1004</f>
        <v>0</v>
      </c>
      <c r="O1005" s="55">
        <f>SD!S1004</f>
        <v>0</v>
      </c>
      <c r="P1005" s="44">
        <f>SD!T1004</f>
        <v>0</v>
      </c>
      <c r="Q1005" s="55">
        <f>SD!V1004</f>
        <v>0</v>
      </c>
      <c r="R1005" s="55">
        <f>SD!W1004</f>
        <v>0</v>
      </c>
      <c r="S1005" s="55">
        <f>SD!AB1004</f>
        <v>0</v>
      </c>
      <c r="T1005" s="51">
        <f t="shared" si="30"/>
        <v>0</v>
      </c>
      <c r="U1005" s="51">
        <f t="shared" si="31"/>
        <v>0</v>
      </c>
    </row>
    <row r="1006" spans="1:21" customFormat="1">
      <c r="A1006" s="51">
        <f>SD!C1005</f>
        <v>0</v>
      </c>
      <c r="B1006" s="46">
        <f>SD!A1005</f>
        <v>0</v>
      </c>
      <c r="C1006" s="46">
        <f>SD!B1005</f>
        <v>0</v>
      </c>
      <c r="D1006" s="46">
        <f>SD!C1005</f>
        <v>0</v>
      </c>
      <c r="E1006" s="42">
        <f>SD!D1005</f>
        <v>0</v>
      </c>
      <c r="F1006" s="43">
        <f>SD!E1005</f>
        <v>0</v>
      </c>
      <c r="G1006" s="43">
        <f>SD!F1005</f>
        <v>0</v>
      </c>
      <c r="H1006" s="43">
        <f>SD!G1005</f>
        <v>0</v>
      </c>
      <c r="I1006" s="43">
        <f>SD!H1005</f>
        <v>0</v>
      </c>
      <c r="J1006" s="43">
        <f>SD!I1005</f>
        <v>0</v>
      </c>
      <c r="K1006" s="43">
        <f>SD!O1005</f>
        <v>0</v>
      </c>
      <c r="L1006" s="52"/>
      <c r="M1006" s="56"/>
      <c r="N1006" s="54">
        <f>SD!R1005</f>
        <v>0</v>
      </c>
      <c r="O1006" s="55">
        <f>SD!S1005</f>
        <v>0</v>
      </c>
      <c r="P1006" s="44">
        <f>SD!T1005</f>
        <v>0</v>
      </c>
      <c r="Q1006" s="55">
        <f>SD!V1005</f>
        <v>0</v>
      </c>
      <c r="R1006" s="55">
        <f>SD!W1005</f>
        <v>0</v>
      </c>
      <c r="S1006" s="55">
        <f>SD!AB1005</f>
        <v>0</v>
      </c>
      <c r="T1006" s="51">
        <f t="shared" si="30"/>
        <v>0</v>
      </c>
      <c r="U1006" s="51">
        <f t="shared" si="31"/>
        <v>0</v>
      </c>
    </row>
    <row r="1007" spans="1:21" customFormat="1">
      <c r="A1007" s="51">
        <f>SD!C1006</f>
        <v>0</v>
      </c>
      <c r="B1007" s="46">
        <f>SD!A1006</f>
        <v>0</v>
      </c>
      <c r="C1007" s="46">
        <f>SD!B1006</f>
        <v>0</v>
      </c>
      <c r="D1007" s="46">
        <f>SD!C1006</f>
        <v>0</v>
      </c>
      <c r="E1007" s="42">
        <f>SD!D1006</f>
        <v>0</v>
      </c>
      <c r="F1007" s="43">
        <f>SD!E1006</f>
        <v>0</v>
      </c>
      <c r="G1007" s="43">
        <f>SD!F1006</f>
        <v>0</v>
      </c>
      <c r="H1007" s="43">
        <f>SD!G1006</f>
        <v>0</v>
      </c>
      <c r="I1007" s="43">
        <f>SD!H1006</f>
        <v>0</v>
      </c>
      <c r="J1007" s="43">
        <f>SD!I1006</f>
        <v>0</v>
      </c>
      <c r="K1007" s="43">
        <f>SD!O1006</f>
        <v>0</v>
      </c>
      <c r="L1007" s="52"/>
      <c r="M1007" s="56"/>
      <c r="N1007" s="54">
        <f>SD!R1006</f>
        <v>0</v>
      </c>
      <c r="O1007" s="55">
        <f>SD!S1006</f>
        <v>0</v>
      </c>
      <c r="P1007" s="44">
        <f>SD!T1006</f>
        <v>0</v>
      </c>
      <c r="Q1007" s="55">
        <f>SD!V1006</f>
        <v>0</v>
      </c>
      <c r="R1007" s="55">
        <f>SD!W1006</f>
        <v>0</v>
      </c>
      <c r="S1007" s="55">
        <f>SD!AB1006</f>
        <v>0</v>
      </c>
      <c r="T1007" s="51">
        <f t="shared" si="30"/>
        <v>0</v>
      </c>
      <c r="U1007" s="51">
        <f t="shared" si="31"/>
        <v>0</v>
      </c>
    </row>
    <row r="1008" spans="1:21" customFormat="1">
      <c r="A1008" s="51">
        <f>SD!C1007</f>
        <v>0</v>
      </c>
      <c r="B1008" s="46">
        <f>SD!A1007</f>
        <v>0</v>
      </c>
      <c r="C1008" s="46">
        <f>SD!B1007</f>
        <v>0</v>
      </c>
      <c r="D1008" s="46">
        <f>SD!C1007</f>
        <v>0</v>
      </c>
      <c r="E1008" s="42">
        <f>SD!D1007</f>
        <v>0</v>
      </c>
      <c r="F1008" s="43">
        <f>SD!E1007</f>
        <v>0</v>
      </c>
      <c r="G1008" s="43">
        <f>SD!F1007</f>
        <v>0</v>
      </c>
      <c r="H1008" s="43">
        <f>SD!G1007</f>
        <v>0</v>
      </c>
      <c r="I1008" s="43">
        <f>SD!H1007</f>
        <v>0</v>
      </c>
      <c r="J1008" s="43">
        <f>SD!I1007</f>
        <v>0</v>
      </c>
      <c r="K1008" s="43">
        <f>SD!O1007</f>
        <v>0</v>
      </c>
      <c r="L1008" s="52"/>
      <c r="M1008" s="56"/>
      <c r="N1008" s="54">
        <f>SD!R1007</f>
        <v>0</v>
      </c>
      <c r="O1008" s="55">
        <f>SD!S1007</f>
        <v>0</v>
      </c>
      <c r="P1008" s="44">
        <f>SD!T1007</f>
        <v>0</v>
      </c>
      <c r="Q1008" s="55">
        <f>SD!V1007</f>
        <v>0</v>
      </c>
      <c r="R1008" s="55">
        <f>SD!W1007</f>
        <v>0</v>
      </c>
      <c r="S1008" s="55">
        <f>SD!AB1007</f>
        <v>0</v>
      </c>
      <c r="T1008" s="51">
        <f t="shared" si="30"/>
        <v>0</v>
      </c>
      <c r="U1008" s="51">
        <f t="shared" si="31"/>
        <v>0</v>
      </c>
    </row>
    <row r="1009" spans="1:21" customFormat="1">
      <c r="A1009" s="51">
        <f>SD!C1008</f>
        <v>0</v>
      </c>
      <c r="B1009" s="46">
        <f>SD!A1008</f>
        <v>0</v>
      </c>
      <c r="C1009" s="46">
        <f>SD!B1008</f>
        <v>0</v>
      </c>
      <c r="D1009" s="46">
        <f>SD!C1008</f>
        <v>0</v>
      </c>
      <c r="E1009" s="42">
        <f>SD!D1008</f>
        <v>0</v>
      </c>
      <c r="F1009" s="43">
        <f>SD!E1008</f>
        <v>0</v>
      </c>
      <c r="G1009" s="43">
        <f>SD!F1008</f>
        <v>0</v>
      </c>
      <c r="H1009" s="43">
        <f>SD!G1008</f>
        <v>0</v>
      </c>
      <c r="I1009" s="43">
        <f>SD!H1008</f>
        <v>0</v>
      </c>
      <c r="J1009" s="43">
        <f>SD!I1008</f>
        <v>0</v>
      </c>
      <c r="K1009" s="43">
        <f>SD!O1008</f>
        <v>0</v>
      </c>
      <c r="L1009" s="52"/>
      <c r="M1009" s="56"/>
      <c r="N1009" s="54">
        <f>SD!R1008</f>
        <v>0</v>
      </c>
      <c r="O1009" s="55">
        <f>SD!S1008</f>
        <v>0</v>
      </c>
      <c r="P1009" s="44">
        <f>SD!T1008</f>
        <v>0</v>
      </c>
      <c r="Q1009" s="55">
        <f>SD!V1008</f>
        <v>0</v>
      </c>
      <c r="R1009" s="55">
        <f>SD!W1008</f>
        <v>0</v>
      </c>
      <c r="S1009" s="55">
        <f>SD!AB1008</f>
        <v>0</v>
      </c>
      <c r="T1009" s="51">
        <f t="shared" si="30"/>
        <v>0</v>
      </c>
      <c r="U1009" s="51">
        <f t="shared" si="31"/>
        <v>0</v>
      </c>
    </row>
    <row r="1010" spans="1:21" customFormat="1">
      <c r="A1010" s="51">
        <f>SD!C1009</f>
        <v>0</v>
      </c>
      <c r="B1010" s="46">
        <f>SD!A1009</f>
        <v>0</v>
      </c>
      <c r="C1010" s="46">
        <f>SD!B1009</f>
        <v>0</v>
      </c>
      <c r="D1010" s="46">
        <f>SD!C1009</f>
        <v>0</v>
      </c>
      <c r="E1010" s="42">
        <f>SD!D1009</f>
        <v>0</v>
      </c>
      <c r="F1010" s="43">
        <f>SD!E1009</f>
        <v>0</v>
      </c>
      <c r="G1010" s="43">
        <f>SD!F1009</f>
        <v>0</v>
      </c>
      <c r="H1010" s="43">
        <f>SD!G1009</f>
        <v>0</v>
      </c>
      <c r="I1010" s="43">
        <f>SD!H1009</f>
        <v>0</v>
      </c>
      <c r="J1010" s="43">
        <f>SD!I1009</f>
        <v>0</v>
      </c>
      <c r="K1010" s="43">
        <f>SD!O1009</f>
        <v>0</v>
      </c>
      <c r="L1010" s="52"/>
      <c r="M1010" s="56"/>
      <c r="N1010" s="54">
        <f>SD!R1009</f>
        <v>0</v>
      </c>
      <c r="O1010" s="55">
        <f>SD!S1009</f>
        <v>0</v>
      </c>
      <c r="P1010" s="44">
        <f>SD!T1009</f>
        <v>0</v>
      </c>
      <c r="Q1010" s="55">
        <f>SD!V1009</f>
        <v>0</v>
      </c>
      <c r="R1010" s="55">
        <f>SD!W1009</f>
        <v>0</v>
      </c>
      <c r="S1010" s="55">
        <f>SD!AB1009</f>
        <v>0</v>
      </c>
      <c r="T1010" s="51">
        <f t="shared" si="30"/>
        <v>0</v>
      </c>
      <c r="U1010" s="51">
        <f t="shared" si="31"/>
        <v>0</v>
      </c>
    </row>
    <row r="1011" spans="1:21" customFormat="1">
      <c r="A1011" s="51">
        <f>SD!C1010</f>
        <v>0</v>
      </c>
      <c r="B1011" s="46">
        <f>SD!A1010</f>
        <v>0</v>
      </c>
      <c r="C1011" s="46">
        <f>SD!B1010</f>
        <v>0</v>
      </c>
      <c r="D1011" s="46">
        <f>SD!C1010</f>
        <v>0</v>
      </c>
      <c r="E1011" s="42">
        <f>SD!D1010</f>
        <v>0</v>
      </c>
      <c r="F1011" s="43">
        <f>SD!E1010</f>
        <v>0</v>
      </c>
      <c r="G1011" s="43">
        <f>SD!F1010</f>
        <v>0</v>
      </c>
      <c r="H1011" s="43">
        <f>SD!G1010</f>
        <v>0</v>
      </c>
      <c r="I1011" s="43">
        <f>SD!H1010</f>
        <v>0</v>
      </c>
      <c r="J1011" s="43">
        <f>SD!I1010</f>
        <v>0</v>
      </c>
      <c r="K1011" s="43">
        <f>SD!O1010</f>
        <v>0</v>
      </c>
      <c r="L1011" s="52"/>
      <c r="M1011" s="56"/>
      <c r="N1011" s="54">
        <f>SD!R1010</f>
        <v>0</v>
      </c>
      <c r="O1011" s="55">
        <f>SD!S1010</f>
        <v>0</v>
      </c>
      <c r="P1011" s="44">
        <f>SD!T1010</f>
        <v>0</v>
      </c>
      <c r="Q1011" s="55">
        <f>SD!V1010</f>
        <v>0</v>
      </c>
      <c r="R1011" s="55">
        <f>SD!W1010</f>
        <v>0</v>
      </c>
      <c r="S1011" s="55">
        <f>SD!AB1010</f>
        <v>0</v>
      </c>
      <c r="T1011" s="51">
        <f t="shared" si="30"/>
        <v>0</v>
      </c>
      <c r="U1011" s="51">
        <f t="shared" si="31"/>
        <v>0</v>
      </c>
    </row>
    <row r="1012" spans="1:21" customFormat="1">
      <c r="A1012" s="51">
        <f>SD!C1011</f>
        <v>0</v>
      </c>
      <c r="B1012" s="46">
        <f>SD!A1011</f>
        <v>0</v>
      </c>
      <c r="C1012" s="46">
        <f>SD!B1011</f>
        <v>0</v>
      </c>
      <c r="D1012" s="46">
        <f>SD!C1011</f>
        <v>0</v>
      </c>
      <c r="E1012" s="42">
        <f>SD!D1011</f>
        <v>0</v>
      </c>
      <c r="F1012" s="43">
        <f>SD!E1011</f>
        <v>0</v>
      </c>
      <c r="G1012" s="43">
        <f>SD!F1011</f>
        <v>0</v>
      </c>
      <c r="H1012" s="43">
        <f>SD!G1011</f>
        <v>0</v>
      </c>
      <c r="I1012" s="43">
        <f>SD!H1011</f>
        <v>0</v>
      </c>
      <c r="J1012" s="43">
        <f>SD!I1011</f>
        <v>0</v>
      </c>
      <c r="K1012" s="43">
        <f>SD!O1011</f>
        <v>0</v>
      </c>
      <c r="L1012" s="52"/>
      <c r="M1012" s="56"/>
      <c r="N1012" s="54">
        <f>SD!R1011</f>
        <v>0</v>
      </c>
      <c r="O1012" s="55">
        <f>SD!S1011</f>
        <v>0</v>
      </c>
      <c r="P1012" s="44">
        <f>SD!T1011</f>
        <v>0</v>
      </c>
      <c r="Q1012" s="55">
        <f>SD!V1011</f>
        <v>0</v>
      </c>
      <c r="R1012" s="55">
        <f>SD!W1011</f>
        <v>0</v>
      </c>
      <c r="S1012" s="55">
        <f>SD!AB1011</f>
        <v>0</v>
      </c>
      <c r="T1012" s="51">
        <f t="shared" si="30"/>
        <v>0</v>
      </c>
      <c r="U1012" s="51">
        <f t="shared" si="31"/>
        <v>0</v>
      </c>
    </row>
    <row r="1013" spans="1:21" customFormat="1">
      <c r="A1013" s="51">
        <f>SD!C1012</f>
        <v>0</v>
      </c>
      <c r="B1013" s="46">
        <f>SD!A1012</f>
        <v>0</v>
      </c>
      <c r="C1013" s="46">
        <f>SD!B1012</f>
        <v>0</v>
      </c>
      <c r="D1013" s="46">
        <f>SD!C1012</f>
        <v>0</v>
      </c>
      <c r="E1013" s="42">
        <f>SD!D1012</f>
        <v>0</v>
      </c>
      <c r="F1013" s="43">
        <f>SD!E1012</f>
        <v>0</v>
      </c>
      <c r="G1013" s="43">
        <f>SD!F1012</f>
        <v>0</v>
      </c>
      <c r="H1013" s="43">
        <f>SD!G1012</f>
        <v>0</v>
      </c>
      <c r="I1013" s="43">
        <f>SD!H1012</f>
        <v>0</v>
      </c>
      <c r="J1013" s="43">
        <f>SD!I1012</f>
        <v>0</v>
      </c>
      <c r="K1013" s="43">
        <f>SD!O1012</f>
        <v>0</v>
      </c>
      <c r="L1013" s="52"/>
      <c r="M1013" s="56"/>
      <c r="N1013" s="54">
        <f>SD!R1012</f>
        <v>0</v>
      </c>
      <c r="O1013" s="55">
        <f>SD!S1012</f>
        <v>0</v>
      </c>
      <c r="P1013" s="44">
        <f>SD!T1012</f>
        <v>0</v>
      </c>
      <c r="Q1013" s="55">
        <f>SD!V1012</f>
        <v>0</v>
      </c>
      <c r="R1013" s="55">
        <f>SD!W1012</f>
        <v>0</v>
      </c>
      <c r="S1013" s="55">
        <f>SD!AB1012</f>
        <v>0</v>
      </c>
      <c r="T1013" s="51">
        <f t="shared" si="30"/>
        <v>0</v>
      </c>
      <c r="U1013" s="51">
        <f t="shared" si="31"/>
        <v>0</v>
      </c>
    </row>
    <row r="1014" spans="1:21" customFormat="1">
      <c r="A1014" s="51">
        <f>SD!C1013</f>
        <v>0</v>
      </c>
      <c r="B1014" s="46">
        <f>SD!A1013</f>
        <v>0</v>
      </c>
      <c r="C1014" s="46">
        <f>SD!B1013</f>
        <v>0</v>
      </c>
      <c r="D1014" s="46">
        <f>SD!C1013</f>
        <v>0</v>
      </c>
      <c r="E1014" s="42">
        <f>SD!D1013</f>
        <v>0</v>
      </c>
      <c r="F1014" s="43">
        <f>SD!E1013</f>
        <v>0</v>
      </c>
      <c r="G1014" s="43">
        <f>SD!F1013</f>
        <v>0</v>
      </c>
      <c r="H1014" s="43">
        <f>SD!G1013</f>
        <v>0</v>
      </c>
      <c r="I1014" s="43">
        <f>SD!H1013</f>
        <v>0</v>
      </c>
      <c r="J1014" s="43">
        <f>SD!I1013</f>
        <v>0</v>
      </c>
      <c r="K1014" s="43">
        <f>SD!O1013</f>
        <v>0</v>
      </c>
      <c r="L1014" s="52"/>
      <c r="M1014" s="56"/>
      <c r="N1014" s="54">
        <f>SD!R1013</f>
        <v>0</v>
      </c>
      <c r="O1014" s="55">
        <f>SD!S1013</f>
        <v>0</v>
      </c>
      <c r="P1014" s="44">
        <f>SD!T1013</f>
        <v>0</v>
      </c>
      <c r="Q1014" s="55">
        <f>SD!V1013</f>
        <v>0</v>
      </c>
      <c r="R1014" s="55">
        <f>SD!W1013</f>
        <v>0</v>
      </c>
      <c r="S1014" s="55">
        <f>SD!AB1013</f>
        <v>0</v>
      </c>
      <c r="T1014" s="51">
        <f t="shared" si="30"/>
        <v>0</v>
      </c>
      <c r="U1014" s="51">
        <f t="shared" si="31"/>
        <v>0</v>
      </c>
    </row>
    <row r="1015" spans="1:21" customFormat="1">
      <c r="A1015" s="51">
        <f>SD!C1014</f>
        <v>0</v>
      </c>
      <c r="B1015" s="46">
        <f>SD!A1014</f>
        <v>0</v>
      </c>
      <c r="C1015" s="46">
        <f>SD!B1014</f>
        <v>0</v>
      </c>
      <c r="D1015" s="46">
        <f>SD!C1014</f>
        <v>0</v>
      </c>
      <c r="E1015" s="42">
        <f>SD!D1014</f>
        <v>0</v>
      </c>
      <c r="F1015" s="43">
        <f>SD!E1014</f>
        <v>0</v>
      </c>
      <c r="G1015" s="43">
        <f>SD!F1014</f>
        <v>0</v>
      </c>
      <c r="H1015" s="43">
        <f>SD!G1014</f>
        <v>0</v>
      </c>
      <c r="I1015" s="43">
        <f>SD!H1014</f>
        <v>0</v>
      </c>
      <c r="J1015" s="43">
        <f>SD!I1014</f>
        <v>0</v>
      </c>
      <c r="K1015" s="43">
        <f>SD!O1014</f>
        <v>0</v>
      </c>
      <c r="L1015" s="52"/>
      <c r="M1015" s="56"/>
      <c r="N1015" s="54">
        <f>SD!R1014</f>
        <v>0</v>
      </c>
      <c r="O1015" s="55">
        <f>SD!S1014</f>
        <v>0</v>
      </c>
      <c r="P1015" s="44">
        <f>SD!T1014</f>
        <v>0</v>
      </c>
      <c r="Q1015" s="55">
        <f>SD!V1014</f>
        <v>0</v>
      </c>
      <c r="R1015" s="55">
        <f>SD!W1014</f>
        <v>0</v>
      </c>
      <c r="S1015" s="55">
        <f>SD!AB1014</f>
        <v>0</v>
      </c>
      <c r="T1015" s="51">
        <f t="shared" si="30"/>
        <v>0</v>
      </c>
      <c r="U1015" s="51">
        <f t="shared" si="31"/>
        <v>0</v>
      </c>
    </row>
    <row r="1016" spans="1:21" customFormat="1">
      <c r="A1016" s="51">
        <f>SD!C1015</f>
        <v>0</v>
      </c>
      <c r="B1016" s="46">
        <f>SD!A1015</f>
        <v>0</v>
      </c>
      <c r="C1016" s="46">
        <f>SD!B1015</f>
        <v>0</v>
      </c>
      <c r="D1016" s="46">
        <f>SD!C1015</f>
        <v>0</v>
      </c>
      <c r="E1016" s="42">
        <f>SD!D1015</f>
        <v>0</v>
      </c>
      <c r="F1016" s="43">
        <f>SD!E1015</f>
        <v>0</v>
      </c>
      <c r="G1016" s="43">
        <f>SD!F1015</f>
        <v>0</v>
      </c>
      <c r="H1016" s="43">
        <f>SD!G1015</f>
        <v>0</v>
      </c>
      <c r="I1016" s="43">
        <f>SD!H1015</f>
        <v>0</v>
      </c>
      <c r="J1016" s="43">
        <f>SD!I1015</f>
        <v>0</v>
      </c>
      <c r="K1016" s="43">
        <f>SD!O1015</f>
        <v>0</v>
      </c>
      <c r="L1016" s="52"/>
      <c r="M1016" s="56"/>
      <c r="N1016" s="54">
        <f>SD!R1015</f>
        <v>0</v>
      </c>
      <c r="O1016" s="55">
        <f>SD!S1015</f>
        <v>0</v>
      </c>
      <c r="P1016" s="44">
        <f>SD!T1015</f>
        <v>0</v>
      </c>
      <c r="Q1016" s="55">
        <f>SD!V1015</f>
        <v>0</v>
      </c>
      <c r="R1016" s="55">
        <f>SD!W1015</f>
        <v>0</v>
      </c>
      <c r="S1016" s="55">
        <f>SD!AB1015</f>
        <v>0</v>
      </c>
      <c r="T1016" s="51">
        <f t="shared" si="30"/>
        <v>0</v>
      </c>
      <c r="U1016" s="51">
        <f t="shared" si="31"/>
        <v>0</v>
      </c>
    </row>
    <row r="1017" spans="1:21" customFormat="1">
      <c r="A1017" s="51">
        <f>SD!C1016</f>
        <v>0</v>
      </c>
      <c r="B1017" s="46">
        <f>SD!A1016</f>
        <v>0</v>
      </c>
      <c r="C1017" s="46">
        <f>SD!B1016</f>
        <v>0</v>
      </c>
      <c r="D1017" s="46">
        <f>SD!C1016</f>
        <v>0</v>
      </c>
      <c r="E1017" s="42">
        <f>SD!D1016</f>
        <v>0</v>
      </c>
      <c r="F1017" s="43">
        <f>SD!E1016</f>
        <v>0</v>
      </c>
      <c r="G1017" s="43">
        <f>SD!F1016</f>
        <v>0</v>
      </c>
      <c r="H1017" s="43">
        <f>SD!G1016</f>
        <v>0</v>
      </c>
      <c r="I1017" s="43">
        <f>SD!H1016</f>
        <v>0</v>
      </c>
      <c r="J1017" s="43">
        <f>SD!I1016</f>
        <v>0</v>
      </c>
      <c r="K1017" s="43">
        <f>SD!O1016</f>
        <v>0</v>
      </c>
      <c r="L1017" s="52"/>
      <c r="M1017" s="56"/>
      <c r="N1017" s="54">
        <f>SD!R1016</f>
        <v>0</v>
      </c>
      <c r="O1017" s="55">
        <f>SD!S1016</f>
        <v>0</v>
      </c>
      <c r="P1017" s="44">
        <f>SD!T1016</f>
        <v>0</v>
      </c>
      <c r="Q1017" s="55">
        <f>SD!V1016</f>
        <v>0</v>
      </c>
      <c r="R1017" s="55">
        <f>SD!W1016</f>
        <v>0</v>
      </c>
      <c r="S1017" s="55">
        <f>SD!AB1016</f>
        <v>0</v>
      </c>
      <c r="T1017" s="51">
        <f t="shared" si="30"/>
        <v>0</v>
      </c>
      <c r="U1017" s="51">
        <f t="shared" si="31"/>
        <v>0</v>
      </c>
    </row>
    <row r="1018" spans="1:21" customFormat="1">
      <c r="A1018" s="51">
        <f>SD!C1017</f>
        <v>0</v>
      </c>
      <c r="B1018" s="46">
        <f>SD!A1017</f>
        <v>0</v>
      </c>
      <c r="C1018" s="46">
        <f>SD!B1017</f>
        <v>0</v>
      </c>
      <c r="D1018" s="46">
        <f>SD!C1017</f>
        <v>0</v>
      </c>
      <c r="E1018" s="42">
        <f>SD!D1017</f>
        <v>0</v>
      </c>
      <c r="F1018" s="43">
        <f>SD!E1017</f>
        <v>0</v>
      </c>
      <c r="G1018" s="43">
        <f>SD!F1017</f>
        <v>0</v>
      </c>
      <c r="H1018" s="43">
        <f>SD!G1017</f>
        <v>0</v>
      </c>
      <c r="I1018" s="43">
        <f>SD!H1017</f>
        <v>0</v>
      </c>
      <c r="J1018" s="43">
        <f>SD!I1017</f>
        <v>0</v>
      </c>
      <c r="K1018" s="43">
        <f>SD!O1017</f>
        <v>0</v>
      </c>
      <c r="L1018" s="52"/>
      <c r="M1018" s="56"/>
      <c r="N1018" s="54">
        <f>SD!R1017</f>
        <v>0</v>
      </c>
      <c r="O1018" s="55">
        <f>SD!S1017</f>
        <v>0</v>
      </c>
      <c r="P1018" s="44">
        <f>SD!T1017</f>
        <v>0</v>
      </c>
      <c r="Q1018" s="55">
        <f>SD!V1017</f>
        <v>0</v>
      </c>
      <c r="R1018" s="55">
        <f>SD!W1017</f>
        <v>0</v>
      </c>
      <c r="S1018" s="55">
        <f>SD!AB1017</f>
        <v>0</v>
      </c>
      <c r="T1018" s="51">
        <f t="shared" si="30"/>
        <v>0</v>
      </c>
      <c r="U1018" s="51">
        <f t="shared" si="31"/>
        <v>0</v>
      </c>
    </row>
    <row r="1019" spans="1:21" customFormat="1">
      <c r="A1019" s="51">
        <f>SD!C1018</f>
        <v>0</v>
      </c>
      <c r="B1019" s="46">
        <f>SD!A1018</f>
        <v>0</v>
      </c>
      <c r="C1019" s="46">
        <f>SD!B1018</f>
        <v>0</v>
      </c>
      <c r="D1019" s="46">
        <f>SD!C1018</f>
        <v>0</v>
      </c>
      <c r="E1019" s="42">
        <f>SD!D1018</f>
        <v>0</v>
      </c>
      <c r="F1019" s="43">
        <f>SD!E1018</f>
        <v>0</v>
      </c>
      <c r="G1019" s="43">
        <f>SD!F1018</f>
        <v>0</v>
      </c>
      <c r="H1019" s="43">
        <f>SD!G1018</f>
        <v>0</v>
      </c>
      <c r="I1019" s="43">
        <f>SD!H1018</f>
        <v>0</v>
      </c>
      <c r="J1019" s="43">
        <f>SD!I1018</f>
        <v>0</v>
      </c>
      <c r="K1019" s="43">
        <f>SD!O1018</f>
        <v>0</v>
      </c>
      <c r="L1019" s="52"/>
      <c r="M1019" s="56"/>
      <c r="N1019" s="54">
        <f>SD!R1018</f>
        <v>0</v>
      </c>
      <c r="O1019" s="55">
        <f>SD!S1018</f>
        <v>0</v>
      </c>
      <c r="P1019" s="44">
        <f>SD!T1018</f>
        <v>0</v>
      </c>
      <c r="Q1019" s="55">
        <f>SD!V1018</f>
        <v>0</v>
      </c>
      <c r="R1019" s="55">
        <f>SD!W1018</f>
        <v>0</v>
      </c>
      <c r="S1019" s="55">
        <f>SD!AB1018</f>
        <v>0</v>
      </c>
      <c r="T1019" s="51">
        <f t="shared" si="30"/>
        <v>0</v>
      </c>
      <c r="U1019" s="51">
        <f t="shared" si="31"/>
        <v>0</v>
      </c>
    </row>
    <row r="1020" spans="1:21" customFormat="1">
      <c r="A1020" s="51">
        <f>SD!C1019</f>
        <v>0</v>
      </c>
      <c r="B1020" s="46">
        <f>SD!A1019</f>
        <v>0</v>
      </c>
      <c r="C1020" s="46">
        <f>SD!B1019</f>
        <v>0</v>
      </c>
      <c r="D1020" s="46">
        <f>SD!C1019</f>
        <v>0</v>
      </c>
      <c r="E1020" s="42">
        <f>SD!D1019</f>
        <v>0</v>
      </c>
      <c r="F1020" s="43">
        <f>SD!E1019</f>
        <v>0</v>
      </c>
      <c r="G1020" s="43">
        <f>SD!F1019</f>
        <v>0</v>
      </c>
      <c r="H1020" s="43">
        <f>SD!G1019</f>
        <v>0</v>
      </c>
      <c r="I1020" s="43">
        <f>SD!H1019</f>
        <v>0</v>
      </c>
      <c r="J1020" s="43">
        <f>SD!I1019</f>
        <v>0</v>
      </c>
      <c r="K1020" s="43">
        <f>SD!O1019</f>
        <v>0</v>
      </c>
      <c r="L1020" s="52"/>
      <c r="M1020" s="56"/>
      <c r="N1020" s="54">
        <f>SD!R1019</f>
        <v>0</v>
      </c>
      <c r="O1020" s="55">
        <f>SD!S1019</f>
        <v>0</v>
      </c>
      <c r="P1020" s="44">
        <f>SD!T1019</f>
        <v>0</v>
      </c>
      <c r="Q1020" s="55">
        <f>SD!V1019</f>
        <v>0</v>
      </c>
      <c r="R1020" s="55">
        <f>SD!W1019</f>
        <v>0</v>
      </c>
      <c r="S1020" s="55">
        <f>SD!AB1019</f>
        <v>0</v>
      </c>
      <c r="T1020" s="51">
        <f t="shared" si="30"/>
        <v>0</v>
      </c>
      <c r="U1020" s="51">
        <f t="shared" si="31"/>
        <v>0</v>
      </c>
    </row>
    <row r="1021" spans="1:21" customFormat="1">
      <c r="A1021" s="51">
        <f>SD!C1020</f>
        <v>0</v>
      </c>
      <c r="B1021" s="46">
        <f>SD!A1020</f>
        <v>0</v>
      </c>
      <c r="C1021" s="46">
        <f>SD!B1020</f>
        <v>0</v>
      </c>
      <c r="D1021" s="46">
        <f>SD!C1020</f>
        <v>0</v>
      </c>
      <c r="E1021" s="42">
        <f>SD!D1020</f>
        <v>0</v>
      </c>
      <c r="F1021" s="43">
        <f>SD!E1020</f>
        <v>0</v>
      </c>
      <c r="G1021" s="43">
        <f>SD!F1020</f>
        <v>0</v>
      </c>
      <c r="H1021" s="43">
        <f>SD!G1020</f>
        <v>0</v>
      </c>
      <c r="I1021" s="43">
        <f>SD!H1020</f>
        <v>0</v>
      </c>
      <c r="J1021" s="43">
        <f>SD!I1020</f>
        <v>0</v>
      </c>
      <c r="K1021" s="43">
        <f>SD!O1020</f>
        <v>0</v>
      </c>
      <c r="L1021" s="52"/>
      <c r="M1021" s="56"/>
      <c r="N1021" s="54">
        <f>SD!R1020</f>
        <v>0</v>
      </c>
      <c r="O1021" s="55">
        <f>SD!S1020</f>
        <v>0</v>
      </c>
      <c r="P1021" s="44">
        <f>SD!T1020</f>
        <v>0</v>
      </c>
      <c r="Q1021" s="55">
        <f>SD!V1020</f>
        <v>0</v>
      </c>
      <c r="R1021" s="55">
        <f>SD!W1020</f>
        <v>0</v>
      </c>
      <c r="S1021" s="55">
        <f>SD!AB1020</f>
        <v>0</v>
      </c>
      <c r="T1021" s="51">
        <f t="shared" si="30"/>
        <v>0</v>
      </c>
      <c r="U1021" s="51">
        <f t="shared" si="31"/>
        <v>0</v>
      </c>
    </row>
    <row r="1022" spans="1:21" customFormat="1">
      <c r="A1022" s="51">
        <f>SD!C1021</f>
        <v>0</v>
      </c>
      <c r="B1022" s="46">
        <f>SD!A1021</f>
        <v>0</v>
      </c>
      <c r="C1022" s="46">
        <f>SD!B1021</f>
        <v>0</v>
      </c>
      <c r="D1022" s="46">
        <f>SD!C1021</f>
        <v>0</v>
      </c>
      <c r="E1022" s="42">
        <f>SD!D1021</f>
        <v>0</v>
      </c>
      <c r="F1022" s="43">
        <f>SD!E1021</f>
        <v>0</v>
      </c>
      <c r="G1022" s="43">
        <f>SD!F1021</f>
        <v>0</v>
      </c>
      <c r="H1022" s="43">
        <f>SD!G1021</f>
        <v>0</v>
      </c>
      <c r="I1022" s="43">
        <f>SD!H1021</f>
        <v>0</v>
      </c>
      <c r="J1022" s="43">
        <f>SD!I1021</f>
        <v>0</v>
      </c>
      <c r="K1022" s="43">
        <f>SD!O1021</f>
        <v>0</v>
      </c>
      <c r="L1022" s="52"/>
      <c r="M1022" s="56"/>
      <c r="N1022" s="54">
        <f>SD!R1021</f>
        <v>0</v>
      </c>
      <c r="O1022" s="55">
        <f>SD!S1021</f>
        <v>0</v>
      </c>
      <c r="P1022" s="44">
        <f>SD!T1021</f>
        <v>0</v>
      </c>
      <c r="Q1022" s="55">
        <f>SD!V1021</f>
        <v>0</v>
      </c>
      <c r="R1022" s="55">
        <f>SD!W1021</f>
        <v>0</v>
      </c>
      <c r="S1022" s="55">
        <f>SD!AB1021</f>
        <v>0</v>
      </c>
      <c r="T1022" s="51">
        <f t="shared" si="30"/>
        <v>0</v>
      </c>
      <c r="U1022" s="51">
        <f t="shared" si="31"/>
        <v>0</v>
      </c>
    </row>
    <row r="1023" spans="1:21" customFormat="1">
      <c r="A1023" s="51">
        <f>SD!C1022</f>
        <v>0</v>
      </c>
      <c r="B1023" s="46">
        <f>SD!A1022</f>
        <v>0</v>
      </c>
      <c r="C1023" s="46">
        <f>SD!B1022</f>
        <v>0</v>
      </c>
      <c r="D1023" s="46">
        <f>SD!C1022</f>
        <v>0</v>
      </c>
      <c r="E1023" s="42">
        <f>SD!D1022</f>
        <v>0</v>
      </c>
      <c r="F1023" s="43">
        <f>SD!E1022</f>
        <v>0</v>
      </c>
      <c r="G1023" s="43">
        <f>SD!F1022</f>
        <v>0</v>
      </c>
      <c r="H1023" s="43">
        <f>SD!G1022</f>
        <v>0</v>
      </c>
      <c r="I1023" s="43">
        <f>SD!H1022</f>
        <v>0</v>
      </c>
      <c r="J1023" s="43">
        <f>SD!I1022</f>
        <v>0</v>
      </c>
      <c r="K1023" s="43">
        <f>SD!O1022</f>
        <v>0</v>
      </c>
      <c r="L1023" s="52"/>
      <c r="M1023" s="56"/>
      <c r="N1023" s="54">
        <f>SD!R1022</f>
        <v>0</v>
      </c>
      <c r="O1023" s="55">
        <f>SD!S1022</f>
        <v>0</v>
      </c>
      <c r="P1023" s="44">
        <f>SD!T1022</f>
        <v>0</v>
      </c>
      <c r="Q1023" s="55">
        <f>SD!V1022</f>
        <v>0</v>
      </c>
      <c r="R1023" s="55">
        <f>SD!W1022</f>
        <v>0</v>
      </c>
      <c r="S1023" s="55">
        <f>SD!AB1022</f>
        <v>0</v>
      </c>
      <c r="T1023" s="51">
        <f t="shared" si="30"/>
        <v>0</v>
      </c>
      <c r="U1023" s="51">
        <f t="shared" si="31"/>
        <v>0</v>
      </c>
    </row>
    <row r="1024" spans="1:21" customFormat="1">
      <c r="A1024" s="51">
        <f>SD!C1023</f>
        <v>0</v>
      </c>
      <c r="B1024" s="46">
        <f>SD!A1023</f>
        <v>0</v>
      </c>
      <c r="C1024" s="46">
        <f>SD!B1023</f>
        <v>0</v>
      </c>
      <c r="D1024" s="46">
        <f>SD!C1023</f>
        <v>0</v>
      </c>
      <c r="E1024" s="42">
        <f>SD!D1023</f>
        <v>0</v>
      </c>
      <c r="F1024" s="43">
        <f>SD!E1023</f>
        <v>0</v>
      </c>
      <c r="G1024" s="43">
        <f>SD!F1023</f>
        <v>0</v>
      </c>
      <c r="H1024" s="43">
        <f>SD!G1023</f>
        <v>0</v>
      </c>
      <c r="I1024" s="43">
        <f>SD!H1023</f>
        <v>0</v>
      </c>
      <c r="J1024" s="43">
        <f>SD!I1023</f>
        <v>0</v>
      </c>
      <c r="K1024" s="43">
        <f>SD!O1023</f>
        <v>0</v>
      </c>
      <c r="L1024" s="52"/>
      <c r="M1024" s="56"/>
      <c r="N1024" s="54">
        <f>SD!R1023</f>
        <v>0</v>
      </c>
      <c r="O1024" s="55">
        <f>SD!S1023</f>
        <v>0</v>
      </c>
      <c r="P1024" s="44">
        <f>SD!T1023</f>
        <v>0</v>
      </c>
      <c r="Q1024" s="55">
        <f>SD!V1023</f>
        <v>0</v>
      </c>
      <c r="R1024" s="55">
        <f>SD!W1023</f>
        <v>0</v>
      </c>
      <c r="S1024" s="55">
        <f>SD!AB1023</f>
        <v>0</v>
      </c>
      <c r="T1024" s="51">
        <f t="shared" si="30"/>
        <v>0</v>
      </c>
      <c r="U1024" s="51">
        <f t="shared" si="31"/>
        <v>0</v>
      </c>
    </row>
    <row r="1025" spans="1:21" customFormat="1">
      <c r="A1025" s="51">
        <f>SD!C1024</f>
        <v>0</v>
      </c>
      <c r="B1025" s="46">
        <f>SD!A1024</f>
        <v>0</v>
      </c>
      <c r="C1025" s="46">
        <f>SD!B1024</f>
        <v>0</v>
      </c>
      <c r="D1025" s="46">
        <f>SD!C1024</f>
        <v>0</v>
      </c>
      <c r="E1025" s="42">
        <f>SD!D1024</f>
        <v>0</v>
      </c>
      <c r="F1025" s="43">
        <f>SD!E1024</f>
        <v>0</v>
      </c>
      <c r="G1025" s="43">
        <f>SD!F1024</f>
        <v>0</v>
      </c>
      <c r="H1025" s="43">
        <f>SD!G1024</f>
        <v>0</v>
      </c>
      <c r="I1025" s="43">
        <f>SD!H1024</f>
        <v>0</v>
      </c>
      <c r="J1025" s="43">
        <f>SD!I1024</f>
        <v>0</v>
      </c>
      <c r="K1025" s="43">
        <f>SD!O1024</f>
        <v>0</v>
      </c>
      <c r="L1025" s="52"/>
      <c r="M1025" s="56"/>
      <c r="N1025" s="54">
        <f>SD!R1024</f>
        <v>0</v>
      </c>
      <c r="O1025" s="55">
        <f>SD!S1024</f>
        <v>0</v>
      </c>
      <c r="P1025" s="44">
        <f>SD!T1024</f>
        <v>0</v>
      </c>
      <c r="Q1025" s="55">
        <f>SD!V1024</f>
        <v>0</v>
      </c>
      <c r="R1025" s="55">
        <f>SD!W1024</f>
        <v>0</v>
      </c>
      <c r="S1025" s="55">
        <f>SD!AB1024</f>
        <v>0</v>
      </c>
      <c r="T1025" s="51">
        <f t="shared" si="30"/>
        <v>0</v>
      </c>
      <c r="U1025" s="51">
        <f t="shared" si="31"/>
        <v>0</v>
      </c>
    </row>
    <row r="1026" spans="1:21" customFormat="1">
      <c r="A1026" s="51">
        <f>SD!C1025</f>
        <v>0</v>
      </c>
      <c r="B1026" s="46">
        <f>SD!A1025</f>
        <v>0</v>
      </c>
      <c r="C1026" s="46">
        <f>SD!B1025</f>
        <v>0</v>
      </c>
      <c r="D1026" s="46">
        <f>SD!C1025</f>
        <v>0</v>
      </c>
      <c r="E1026" s="42">
        <f>SD!D1025</f>
        <v>0</v>
      </c>
      <c r="F1026" s="43">
        <f>SD!E1025</f>
        <v>0</v>
      </c>
      <c r="G1026" s="43">
        <f>SD!F1025</f>
        <v>0</v>
      </c>
      <c r="H1026" s="43">
        <f>SD!G1025</f>
        <v>0</v>
      </c>
      <c r="I1026" s="43">
        <f>SD!H1025</f>
        <v>0</v>
      </c>
      <c r="J1026" s="43">
        <f>SD!I1025</f>
        <v>0</v>
      </c>
      <c r="K1026" s="43">
        <f>SD!O1025</f>
        <v>0</v>
      </c>
      <c r="L1026" s="52"/>
      <c r="M1026" s="56"/>
      <c r="N1026" s="54">
        <f>SD!R1025</f>
        <v>0</v>
      </c>
      <c r="O1026" s="55">
        <f>SD!S1025</f>
        <v>0</v>
      </c>
      <c r="P1026" s="44">
        <f>SD!T1025</f>
        <v>0</v>
      </c>
      <c r="Q1026" s="55">
        <f>SD!V1025</f>
        <v>0</v>
      </c>
      <c r="R1026" s="55">
        <f>SD!W1025</f>
        <v>0</v>
      </c>
      <c r="S1026" s="55">
        <f>SD!AB1025</f>
        <v>0</v>
      </c>
      <c r="T1026" s="51">
        <f t="shared" si="30"/>
        <v>0</v>
      </c>
      <c r="U1026" s="51">
        <f t="shared" si="31"/>
        <v>0</v>
      </c>
    </row>
    <row r="1027" spans="1:21" customFormat="1">
      <c r="A1027" s="51">
        <f>SD!C1026</f>
        <v>0</v>
      </c>
      <c r="B1027" s="46">
        <f>SD!A1026</f>
        <v>0</v>
      </c>
      <c r="C1027" s="46">
        <f>SD!B1026</f>
        <v>0</v>
      </c>
      <c r="D1027" s="46">
        <f>SD!C1026</f>
        <v>0</v>
      </c>
      <c r="E1027" s="42">
        <f>SD!D1026</f>
        <v>0</v>
      </c>
      <c r="F1027" s="43">
        <f>SD!E1026</f>
        <v>0</v>
      </c>
      <c r="G1027" s="43">
        <f>SD!F1026</f>
        <v>0</v>
      </c>
      <c r="H1027" s="43">
        <f>SD!G1026</f>
        <v>0</v>
      </c>
      <c r="I1027" s="43">
        <f>SD!H1026</f>
        <v>0</v>
      </c>
      <c r="J1027" s="43">
        <f>SD!I1026</f>
        <v>0</v>
      </c>
      <c r="K1027" s="43">
        <f>SD!O1026</f>
        <v>0</v>
      </c>
      <c r="L1027" s="52"/>
      <c r="M1027" s="56"/>
      <c r="N1027" s="54">
        <f>SD!R1026</f>
        <v>0</v>
      </c>
      <c r="O1027" s="55">
        <f>SD!S1026</f>
        <v>0</v>
      </c>
      <c r="P1027" s="44">
        <f>SD!T1026</f>
        <v>0</v>
      </c>
      <c r="Q1027" s="55">
        <f>SD!V1026</f>
        <v>0</v>
      </c>
      <c r="R1027" s="55">
        <f>SD!W1026</f>
        <v>0</v>
      </c>
      <c r="S1027" s="55">
        <f>SD!AB1026</f>
        <v>0</v>
      </c>
      <c r="T1027" s="51">
        <f t="shared" si="30"/>
        <v>0</v>
      </c>
      <c r="U1027" s="51">
        <f t="shared" si="31"/>
        <v>0</v>
      </c>
    </row>
    <row r="1028" spans="1:21" customFormat="1">
      <c r="A1028" s="51">
        <f>SD!C1027</f>
        <v>0</v>
      </c>
      <c r="B1028" s="46">
        <f>SD!A1027</f>
        <v>0</v>
      </c>
      <c r="C1028" s="46">
        <f>SD!B1027</f>
        <v>0</v>
      </c>
      <c r="D1028" s="46">
        <f>SD!C1027</f>
        <v>0</v>
      </c>
      <c r="E1028" s="42">
        <f>SD!D1027</f>
        <v>0</v>
      </c>
      <c r="F1028" s="43">
        <f>SD!E1027</f>
        <v>0</v>
      </c>
      <c r="G1028" s="43">
        <f>SD!F1027</f>
        <v>0</v>
      </c>
      <c r="H1028" s="43">
        <f>SD!G1027</f>
        <v>0</v>
      </c>
      <c r="I1028" s="43">
        <f>SD!H1027</f>
        <v>0</v>
      </c>
      <c r="J1028" s="43">
        <f>SD!I1027</f>
        <v>0</v>
      </c>
      <c r="K1028" s="43">
        <f>SD!O1027</f>
        <v>0</v>
      </c>
      <c r="L1028" s="52"/>
      <c r="M1028" s="56"/>
      <c r="N1028" s="54">
        <f>SD!R1027</f>
        <v>0</v>
      </c>
      <c r="O1028" s="55">
        <f>SD!S1027</f>
        <v>0</v>
      </c>
      <c r="P1028" s="44">
        <f>SD!T1027</f>
        <v>0</v>
      </c>
      <c r="Q1028" s="55">
        <f>SD!V1027</f>
        <v>0</v>
      </c>
      <c r="R1028" s="55">
        <f>SD!W1027</f>
        <v>0</v>
      </c>
      <c r="S1028" s="55">
        <f>SD!AB1027</f>
        <v>0</v>
      </c>
      <c r="T1028" s="51">
        <f t="shared" ref="T1028:T1091" si="32">B1028</f>
        <v>0</v>
      </c>
      <c r="U1028" s="51">
        <f t="shared" ref="U1028:U1091" si="33">C1028</f>
        <v>0</v>
      </c>
    </row>
    <row r="1029" spans="1:21" customFormat="1">
      <c r="A1029" s="51">
        <f>SD!C1028</f>
        <v>0</v>
      </c>
      <c r="B1029" s="46">
        <f>SD!A1028</f>
        <v>0</v>
      </c>
      <c r="C1029" s="46">
        <f>SD!B1028</f>
        <v>0</v>
      </c>
      <c r="D1029" s="46">
        <f>SD!C1028</f>
        <v>0</v>
      </c>
      <c r="E1029" s="42">
        <f>SD!D1028</f>
        <v>0</v>
      </c>
      <c r="F1029" s="43">
        <f>SD!E1028</f>
        <v>0</v>
      </c>
      <c r="G1029" s="43">
        <f>SD!F1028</f>
        <v>0</v>
      </c>
      <c r="H1029" s="43">
        <f>SD!G1028</f>
        <v>0</v>
      </c>
      <c r="I1029" s="43">
        <f>SD!H1028</f>
        <v>0</v>
      </c>
      <c r="J1029" s="43">
        <f>SD!I1028</f>
        <v>0</v>
      </c>
      <c r="K1029" s="43">
        <f>SD!O1028</f>
        <v>0</v>
      </c>
      <c r="L1029" s="52"/>
      <c r="M1029" s="56"/>
      <c r="N1029" s="54">
        <f>SD!R1028</f>
        <v>0</v>
      </c>
      <c r="O1029" s="55">
        <f>SD!S1028</f>
        <v>0</v>
      </c>
      <c r="P1029" s="44">
        <f>SD!T1028</f>
        <v>0</v>
      </c>
      <c r="Q1029" s="55">
        <f>SD!V1028</f>
        <v>0</v>
      </c>
      <c r="R1029" s="55">
        <f>SD!W1028</f>
        <v>0</v>
      </c>
      <c r="S1029" s="55">
        <f>SD!AB1028</f>
        <v>0</v>
      </c>
      <c r="T1029" s="51">
        <f t="shared" si="32"/>
        <v>0</v>
      </c>
      <c r="U1029" s="51">
        <f t="shared" si="33"/>
        <v>0</v>
      </c>
    </row>
    <row r="1030" spans="1:21" customFormat="1">
      <c r="A1030" s="51">
        <f>SD!C1029</f>
        <v>0</v>
      </c>
      <c r="B1030" s="46">
        <f>SD!A1029</f>
        <v>0</v>
      </c>
      <c r="C1030" s="46">
        <f>SD!B1029</f>
        <v>0</v>
      </c>
      <c r="D1030" s="46">
        <f>SD!C1029</f>
        <v>0</v>
      </c>
      <c r="E1030" s="42">
        <f>SD!D1029</f>
        <v>0</v>
      </c>
      <c r="F1030" s="43">
        <f>SD!E1029</f>
        <v>0</v>
      </c>
      <c r="G1030" s="43">
        <f>SD!F1029</f>
        <v>0</v>
      </c>
      <c r="H1030" s="43">
        <f>SD!G1029</f>
        <v>0</v>
      </c>
      <c r="I1030" s="43">
        <f>SD!H1029</f>
        <v>0</v>
      </c>
      <c r="J1030" s="43">
        <f>SD!I1029</f>
        <v>0</v>
      </c>
      <c r="K1030" s="43">
        <f>SD!O1029</f>
        <v>0</v>
      </c>
      <c r="L1030" s="52"/>
      <c r="M1030" s="56"/>
      <c r="N1030" s="54">
        <f>SD!R1029</f>
        <v>0</v>
      </c>
      <c r="O1030" s="55">
        <f>SD!S1029</f>
        <v>0</v>
      </c>
      <c r="P1030" s="44">
        <f>SD!T1029</f>
        <v>0</v>
      </c>
      <c r="Q1030" s="55">
        <f>SD!V1029</f>
        <v>0</v>
      </c>
      <c r="R1030" s="55">
        <f>SD!W1029</f>
        <v>0</v>
      </c>
      <c r="S1030" s="55">
        <f>SD!AB1029</f>
        <v>0</v>
      </c>
      <c r="T1030" s="51">
        <f t="shared" si="32"/>
        <v>0</v>
      </c>
      <c r="U1030" s="51">
        <f t="shared" si="33"/>
        <v>0</v>
      </c>
    </row>
    <row r="1031" spans="1:21" customFormat="1">
      <c r="A1031" s="51">
        <f>SD!C1030</f>
        <v>0</v>
      </c>
      <c r="B1031" s="46">
        <f>SD!A1030</f>
        <v>0</v>
      </c>
      <c r="C1031" s="46">
        <f>SD!B1030</f>
        <v>0</v>
      </c>
      <c r="D1031" s="46">
        <f>SD!C1030</f>
        <v>0</v>
      </c>
      <c r="E1031" s="42">
        <f>SD!D1030</f>
        <v>0</v>
      </c>
      <c r="F1031" s="43">
        <f>SD!E1030</f>
        <v>0</v>
      </c>
      <c r="G1031" s="43">
        <f>SD!F1030</f>
        <v>0</v>
      </c>
      <c r="H1031" s="43">
        <f>SD!G1030</f>
        <v>0</v>
      </c>
      <c r="I1031" s="43">
        <f>SD!H1030</f>
        <v>0</v>
      </c>
      <c r="J1031" s="43">
        <f>SD!I1030</f>
        <v>0</v>
      </c>
      <c r="K1031" s="43">
        <f>SD!O1030</f>
        <v>0</v>
      </c>
      <c r="L1031" s="52"/>
      <c r="M1031" s="56"/>
      <c r="N1031" s="54">
        <f>SD!R1030</f>
        <v>0</v>
      </c>
      <c r="O1031" s="55">
        <f>SD!S1030</f>
        <v>0</v>
      </c>
      <c r="P1031" s="44">
        <f>SD!T1030</f>
        <v>0</v>
      </c>
      <c r="Q1031" s="55">
        <f>SD!V1030</f>
        <v>0</v>
      </c>
      <c r="R1031" s="55">
        <f>SD!W1030</f>
        <v>0</v>
      </c>
      <c r="S1031" s="55">
        <f>SD!AB1030</f>
        <v>0</v>
      </c>
      <c r="T1031" s="51">
        <f t="shared" si="32"/>
        <v>0</v>
      </c>
      <c r="U1031" s="51">
        <f t="shared" si="33"/>
        <v>0</v>
      </c>
    </row>
    <row r="1032" spans="1:21" customFormat="1">
      <c r="A1032" s="51">
        <f>SD!C1031</f>
        <v>0</v>
      </c>
      <c r="B1032" s="46">
        <f>SD!A1031</f>
        <v>0</v>
      </c>
      <c r="C1032" s="46">
        <f>SD!B1031</f>
        <v>0</v>
      </c>
      <c r="D1032" s="46">
        <f>SD!C1031</f>
        <v>0</v>
      </c>
      <c r="E1032" s="42">
        <f>SD!D1031</f>
        <v>0</v>
      </c>
      <c r="F1032" s="43">
        <f>SD!E1031</f>
        <v>0</v>
      </c>
      <c r="G1032" s="43">
        <f>SD!F1031</f>
        <v>0</v>
      </c>
      <c r="H1032" s="43">
        <f>SD!G1031</f>
        <v>0</v>
      </c>
      <c r="I1032" s="43">
        <f>SD!H1031</f>
        <v>0</v>
      </c>
      <c r="J1032" s="43">
        <f>SD!I1031</f>
        <v>0</v>
      </c>
      <c r="K1032" s="43">
        <f>SD!O1031</f>
        <v>0</v>
      </c>
      <c r="L1032" s="52"/>
      <c r="M1032" s="56"/>
      <c r="N1032" s="54">
        <f>SD!R1031</f>
        <v>0</v>
      </c>
      <c r="O1032" s="55">
        <f>SD!S1031</f>
        <v>0</v>
      </c>
      <c r="P1032" s="44">
        <f>SD!T1031</f>
        <v>0</v>
      </c>
      <c r="Q1032" s="55">
        <f>SD!V1031</f>
        <v>0</v>
      </c>
      <c r="R1032" s="55">
        <f>SD!W1031</f>
        <v>0</v>
      </c>
      <c r="S1032" s="55">
        <f>SD!AB1031</f>
        <v>0</v>
      </c>
      <c r="T1032" s="51">
        <f t="shared" si="32"/>
        <v>0</v>
      </c>
      <c r="U1032" s="51">
        <f t="shared" si="33"/>
        <v>0</v>
      </c>
    </row>
    <row r="1033" spans="1:21" customFormat="1">
      <c r="A1033" s="51">
        <f>SD!C1032</f>
        <v>0</v>
      </c>
      <c r="B1033" s="46">
        <f>SD!A1032</f>
        <v>0</v>
      </c>
      <c r="C1033" s="46">
        <f>SD!B1032</f>
        <v>0</v>
      </c>
      <c r="D1033" s="46">
        <f>SD!C1032</f>
        <v>0</v>
      </c>
      <c r="E1033" s="42">
        <f>SD!D1032</f>
        <v>0</v>
      </c>
      <c r="F1033" s="43">
        <f>SD!E1032</f>
        <v>0</v>
      </c>
      <c r="G1033" s="43">
        <f>SD!F1032</f>
        <v>0</v>
      </c>
      <c r="H1033" s="43">
        <f>SD!G1032</f>
        <v>0</v>
      </c>
      <c r="I1033" s="43">
        <f>SD!H1032</f>
        <v>0</v>
      </c>
      <c r="J1033" s="43">
        <f>SD!I1032</f>
        <v>0</v>
      </c>
      <c r="K1033" s="43">
        <f>SD!O1032</f>
        <v>0</v>
      </c>
      <c r="L1033" s="52"/>
      <c r="M1033" s="56"/>
      <c r="N1033" s="54">
        <f>SD!R1032</f>
        <v>0</v>
      </c>
      <c r="O1033" s="55">
        <f>SD!S1032</f>
        <v>0</v>
      </c>
      <c r="P1033" s="44">
        <f>SD!T1032</f>
        <v>0</v>
      </c>
      <c r="Q1033" s="55">
        <f>SD!V1032</f>
        <v>0</v>
      </c>
      <c r="R1033" s="55">
        <f>SD!W1032</f>
        <v>0</v>
      </c>
      <c r="S1033" s="55">
        <f>SD!AB1032</f>
        <v>0</v>
      </c>
      <c r="T1033" s="51">
        <f t="shared" si="32"/>
        <v>0</v>
      </c>
      <c r="U1033" s="51">
        <f t="shared" si="33"/>
        <v>0</v>
      </c>
    </row>
    <row r="1034" spans="1:21" customFormat="1">
      <c r="A1034" s="51">
        <f>SD!C1033</f>
        <v>0</v>
      </c>
      <c r="B1034" s="46">
        <f>SD!A1033</f>
        <v>0</v>
      </c>
      <c r="C1034" s="46">
        <f>SD!B1033</f>
        <v>0</v>
      </c>
      <c r="D1034" s="46">
        <f>SD!C1033</f>
        <v>0</v>
      </c>
      <c r="E1034" s="42">
        <f>SD!D1033</f>
        <v>0</v>
      </c>
      <c r="F1034" s="43">
        <f>SD!E1033</f>
        <v>0</v>
      </c>
      <c r="G1034" s="43">
        <f>SD!F1033</f>
        <v>0</v>
      </c>
      <c r="H1034" s="43">
        <f>SD!G1033</f>
        <v>0</v>
      </c>
      <c r="I1034" s="43">
        <f>SD!H1033</f>
        <v>0</v>
      </c>
      <c r="J1034" s="43">
        <f>SD!I1033</f>
        <v>0</v>
      </c>
      <c r="K1034" s="43">
        <f>SD!O1033</f>
        <v>0</v>
      </c>
      <c r="L1034" s="52"/>
      <c r="M1034" s="56"/>
      <c r="N1034" s="54">
        <f>SD!R1033</f>
        <v>0</v>
      </c>
      <c r="O1034" s="55">
        <f>SD!S1033</f>
        <v>0</v>
      </c>
      <c r="P1034" s="44">
        <f>SD!T1033</f>
        <v>0</v>
      </c>
      <c r="Q1034" s="55">
        <f>SD!V1033</f>
        <v>0</v>
      </c>
      <c r="R1034" s="55">
        <f>SD!W1033</f>
        <v>0</v>
      </c>
      <c r="S1034" s="55">
        <f>SD!AB1033</f>
        <v>0</v>
      </c>
      <c r="T1034" s="51">
        <f t="shared" si="32"/>
        <v>0</v>
      </c>
      <c r="U1034" s="51">
        <f t="shared" si="33"/>
        <v>0</v>
      </c>
    </row>
    <row r="1035" spans="1:21" customFormat="1">
      <c r="A1035" s="51">
        <f>SD!C1034</f>
        <v>0</v>
      </c>
      <c r="B1035" s="46">
        <f>SD!A1034</f>
        <v>0</v>
      </c>
      <c r="C1035" s="46">
        <f>SD!B1034</f>
        <v>0</v>
      </c>
      <c r="D1035" s="46">
        <f>SD!C1034</f>
        <v>0</v>
      </c>
      <c r="E1035" s="42">
        <f>SD!D1034</f>
        <v>0</v>
      </c>
      <c r="F1035" s="43">
        <f>SD!E1034</f>
        <v>0</v>
      </c>
      <c r="G1035" s="43">
        <f>SD!F1034</f>
        <v>0</v>
      </c>
      <c r="H1035" s="43">
        <f>SD!G1034</f>
        <v>0</v>
      </c>
      <c r="I1035" s="43">
        <f>SD!H1034</f>
        <v>0</v>
      </c>
      <c r="J1035" s="43">
        <f>SD!I1034</f>
        <v>0</v>
      </c>
      <c r="K1035" s="43">
        <f>SD!O1034</f>
        <v>0</v>
      </c>
      <c r="L1035" s="52"/>
      <c r="M1035" s="56"/>
      <c r="N1035" s="54">
        <f>SD!R1034</f>
        <v>0</v>
      </c>
      <c r="O1035" s="55">
        <f>SD!S1034</f>
        <v>0</v>
      </c>
      <c r="P1035" s="44">
        <f>SD!T1034</f>
        <v>0</v>
      </c>
      <c r="Q1035" s="55">
        <f>SD!V1034</f>
        <v>0</v>
      </c>
      <c r="R1035" s="55">
        <f>SD!W1034</f>
        <v>0</v>
      </c>
      <c r="S1035" s="55">
        <f>SD!AB1034</f>
        <v>0</v>
      </c>
      <c r="T1035" s="51">
        <f t="shared" si="32"/>
        <v>0</v>
      </c>
      <c r="U1035" s="51">
        <f t="shared" si="33"/>
        <v>0</v>
      </c>
    </row>
    <row r="1036" spans="1:21" customFormat="1">
      <c r="A1036" s="51">
        <f>SD!C1035</f>
        <v>0</v>
      </c>
      <c r="B1036" s="46">
        <f>SD!A1035</f>
        <v>0</v>
      </c>
      <c r="C1036" s="46">
        <f>SD!B1035</f>
        <v>0</v>
      </c>
      <c r="D1036" s="46">
        <f>SD!C1035</f>
        <v>0</v>
      </c>
      <c r="E1036" s="42">
        <f>SD!D1035</f>
        <v>0</v>
      </c>
      <c r="F1036" s="43">
        <f>SD!E1035</f>
        <v>0</v>
      </c>
      <c r="G1036" s="43">
        <f>SD!F1035</f>
        <v>0</v>
      </c>
      <c r="H1036" s="43">
        <f>SD!G1035</f>
        <v>0</v>
      </c>
      <c r="I1036" s="43">
        <f>SD!H1035</f>
        <v>0</v>
      </c>
      <c r="J1036" s="43">
        <f>SD!I1035</f>
        <v>0</v>
      </c>
      <c r="K1036" s="43">
        <f>SD!O1035</f>
        <v>0</v>
      </c>
      <c r="L1036" s="52"/>
      <c r="M1036" s="56"/>
      <c r="N1036" s="54">
        <f>SD!R1035</f>
        <v>0</v>
      </c>
      <c r="O1036" s="55">
        <f>SD!S1035</f>
        <v>0</v>
      </c>
      <c r="P1036" s="44">
        <f>SD!T1035</f>
        <v>0</v>
      </c>
      <c r="Q1036" s="55">
        <f>SD!V1035</f>
        <v>0</v>
      </c>
      <c r="R1036" s="55">
        <f>SD!W1035</f>
        <v>0</v>
      </c>
      <c r="S1036" s="55">
        <f>SD!AB1035</f>
        <v>0</v>
      </c>
      <c r="T1036" s="51">
        <f t="shared" si="32"/>
        <v>0</v>
      </c>
      <c r="U1036" s="51">
        <f t="shared" si="33"/>
        <v>0</v>
      </c>
    </row>
    <row r="1037" spans="1:21" customFormat="1">
      <c r="A1037" s="51">
        <f>SD!C1036</f>
        <v>0</v>
      </c>
      <c r="B1037" s="46">
        <f>SD!A1036</f>
        <v>0</v>
      </c>
      <c r="C1037" s="46">
        <f>SD!B1036</f>
        <v>0</v>
      </c>
      <c r="D1037" s="46">
        <f>SD!C1036</f>
        <v>0</v>
      </c>
      <c r="E1037" s="42">
        <f>SD!D1036</f>
        <v>0</v>
      </c>
      <c r="F1037" s="43">
        <f>SD!E1036</f>
        <v>0</v>
      </c>
      <c r="G1037" s="43">
        <f>SD!F1036</f>
        <v>0</v>
      </c>
      <c r="H1037" s="43">
        <f>SD!G1036</f>
        <v>0</v>
      </c>
      <c r="I1037" s="43">
        <f>SD!H1036</f>
        <v>0</v>
      </c>
      <c r="J1037" s="43">
        <f>SD!I1036</f>
        <v>0</v>
      </c>
      <c r="K1037" s="43">
        <f>SD!O1036</f>
        <v>0</v>
      </c>
      <c r="L1037" s="52"/>
      <c r="M1037" s="56"/>
      <c r="N1037" s="54">
        <f>SD!R1036</f>
        <v>0</v>
      </c>
      <c r="O1037" s="55">
        <f>SD!S1036</f>
        <v>0</v>
      </c>
      <c r="P1037" s="44">
        <f>SD!T1036</f>
        <v>0</v>
      </c>
      <c r="Q1037" s="55">
        <f>SD!V1036</f>
        <v>0</v>
      </c>
      <c r="R1037" s="55">
        <f>SD!W1036</f>
        <v>0</v>
      </c>
      <c r="S1037" s="55">
        <f>SD!AB1036</f>
        <v>0</v>
      </c>
      <c r="T1037" s="51">
        <f t="shared" si="32"/>
        <v>0</v>
      </c>
      <c r="U1037" s="51">
        <f t="shared" si="33"/>
        <v>0</v>
      </c>
    </row>
    <row r="1038" spans="1:21" customFormat="1">
      <c r="A1038" s="51">
        <f>SD!C1037</f>
        <v>0</v>
      </c>
      <c r="B1038" s="46">
        <f>SD!A1037</f>
        <v>0</v>
      </c>
      <c r="C1038" s="46">
        <f>SD!B1037</f>
        <v>0</v>
      </c>
      <c r="D1038" s="46">
        <f>SD!C1037</f>
        <v>0</v>
      </c>
      <c r="E1038" s="42">
        <f>SD!D1037</f>
        <v>0</v>
      </c>
      <c r="F1038" s="43">
        <f>SD!E1037</f>
        <v>0</v>
      </c>
      <c r="G1038" s="43">
        <f>SD!F1037</f>
        <v>0</v>
      </c>
      <c r="H1038" s="43">
        <f>SD!G1037</f>
        <v>0</v>
      </c>
      <c r="I1038" s="43">
        <f>SD!H1037</f>
        <v>0</v>
      </c>
      <c r="J1038" s="43">
        <f>SD!I1037</f>
        <v>0</v>
      </c>
      <c r="K1038" s="43">
        <f>SD!O1037</f>
        <v>0</v>
      </c>
      <c r="L1038" s="52"/>
      <c r="M1038" s="56"/>
      <c r="N1038" s="54">
        <f>SD!R1037</f>
        <v>0</v>
      </c>
      <c r="O1038" s="55">
        <f>SD!S1037</f>
        <v>0</v>
      </c>
      <c r="P1038" s="44">
        <f>SD!T1037</f>
        <v>0</v>
      </c>
      <c r="Q1038" s="55">
        <f>SD!V1037</f>
        <v>0</v>
      </c>
      <c r="R1038" s="55">
        <f>SD!W1037</f>
        <v>0</v>
      </c>
      <c r="S1038" s="55">
        <f>SD!AB1037</f>
        <v>0</v>
      </c>
      <c r="T1038" s="51">
        <f t="shared" si="32"/>
        <v>0</v>
      </c>
      <c r="U1038" s="51">
        <f t="shared" si="33"/>
        <v>0</v>
      </c>
    </row>
    <row r="1039" spans="1:21" customFormat="1">
      <c r="A1039" s="51">
        <f>SD!C1038</f>
        <v>0</v>
      </c>
      <c r="B1039" s="46">
        <f>SD!A1038</f>
        <v>0</v>
      </c>
      <c r="C1039" s="46">
        <f>SD!B1038</f>
        <v>0</v>
      </c>
      <c r="D1039" s="46">
        <f>SD!C1038</f>
        <v>0</v>
      </c>
      <c r="E1039" s="42">
        <f>SD!D1038</f>
        <v>0</v>
      </c>
      <c r="F1039" s="43">
        <f>SD!E1038</f>
        <v>0</v>
      </c>
      <c r="G1039" s="43">
        <f>SD!F1038</f>
        <v>0</v>
      </c>
      <c r="H1039" s="43">
        <f>SD!G1038</f>
        <v>0</v>
      </c>
      <c r="I1039" s="43">
        <f>SD!H1038</f>
        <v>0</v>
      </c>
      <c r="J1039" s="43">
        <f>SD!I1038</f>
        <v>0</v>
      </c>
      <c r="K1039" s="43">
        <f>SD!O1038</f>
        <v>0</v>
      </c>
      <c r="L1039" s="52"/>
      <c r="M1039" s="56"/>
      <c r="N1039" s="54">
        <f>SD!R1038</f>
        <v>0</v>
      </c>
      <c r="O1039" s="55">
        <f>SD!S1038</f>
        <v>0</v>
      </c>
      <c r="P1039" s="44">
        <f>SD!T1038</f>
        <v>0</v>
      </c>
      <c r="Q1039" s="55">
        <f>SD!V1038</f>
        <v>0</v>
      </c>
      <c r="R1039" s="55">
        <f>SD!W1038</f>
        <v>0</v>
      </c>
      <c r="S1039" s="55">
        <f>SD!AB1038</f>
        <v>0</v>
      </c>
      <c r="T1039" s="51">
        <f t="shared" si="32"/>
        <v>0</v>
      </c>
      <c r="U1039" s="51">
        <f t="shared" si="33"/>
        <v>0</v>
      </c>
    </row>
    <row r="1040" spans="1:21" customFormat="1">
      <c r="A1040" s="51">
        <f>SD!C1039</f>
        <v>0</v>
      </c>
      <c r="B1040" s="46">
        <f>SD!A1039</f>
        <v>0</v>
      </c>
      <c r="C1040" s="46">
        <f>SD!B1039</f>
        <v>0</v>
      </c>
      <c r="D1040" s="46">
        <f>SD!C1039</f>
        <v>0</v>
      </c>
      <c r="E1040" s="42">
        <f>SD!D1039</f>
        <v>0</v>
      </c>
      <c r="F1040" s="43">
        <f>SD!E1039</f>
        <v>0</v>
      </c>
      <c r="G1040" s="43">
        <f>SD!F1039</f>
        <v>0</v>
      </c>
      <c r="H1040" s="43">
        <f>SD!G1039</f>
        <v>0</v>
      </c>
      <c r="I1040" s="43">
        <f>SD!H1039</f>
        <v>0</v>
      </c>
      <c r="J1040" s="43">
        <f>SD!I1039</f>
        <v>0</v>
      </c>
      <c r="K1040" s="43">
        <f>SD!O1039</f>
        <v>0</v>
      </c>
      <c r="L1040" s="52"/>
      <c r="M1040" s="56"/>
      <c r="N1040" s="54">
        <f>SD!R1039</f>
        <v>0</v>
      </c>
      <c r="O1040" s="55">
        <f>SD!S1039</f>
        <v>0</v>
      </c>
      <c r="P1040" s="44">
        <f>SD!T1039</f>
        <v>0</v>
      </c>
      <c r="Q1040" s="55">
        <f>SD!V1039</f>
        <v>0</v>
      </c>
      <c r="R1040" s="55">
        <f>SD!W1039</f>
        <v>0</v>
      </c>
      <c r="S1040" s="55">
        <f>SD!AB1039</f>
        <v>0</v>
      </c>
      <c r="T1040" s="51">
        <f t="shared" si="32"/>
        <v>0</v>
      </c>
      <c r="U1040" s="51">
        <f t="shared" si="33"/>
        <v>0</v>
      </c>
    </row>
    <row r="1041" spans="1:21" customFormat="1">
      <c r="A1041" s="51">
        <f>SD!C1040</f>
        <v>0</v>
      </c>
      <c r="B1041" s="46">
        <f>SD!A1040</f>
        <v>0</v>
      </c>
      <c r="C1041" s="46">
        <f>SD!B1040</f>
        <v>0</v>
      </c>
      <c r="D1041" s="46">
        <f>SD!C1040</f>
        <v>0</v>
      </c>
      <c r="E1041" s="42">
        <f>SD!D1040</f>
        <v>0</v>
      </c>
      <c r="F1041" s="43">
        <f>SD!E1040</f>
        <v>0</v>
      </c>
      <c r="G1041" s="43">
        <f>SD!F1040</f>
        <v>0</v>
      </c>
      <c r="H1041" s="43">
        <f>SD!G1040</f>
        <v>0</v>
      </c>
      <c r="I1041" s="43">
        <f>SD!H1040</f>
        <v>0</v>
      </c>
      <c r="J1041" s="43">
        <f>SD!I1040</f>
        <v>0</v>
      </c>
      <c r="K1041" s="43">
        <f>SD!O1040</f>
        <v>0</v>
      </c>
      <c r="L1041" s="52"/>
      <c r="M1041" s="56"/>
      <c r="N1041" s="54">
        <f>SD!R1040</f>
        <v>0</v>
      </c>
      <c r="O1041" s="55">
        <f>SD!S1040</f>
        <v>0</v>
      </c>
      <c r="P1041" s="44">
        <f>SD!T1040</f>
        <v>0</v>
      </c>
      <c r="Q1041" s="55">
        <f>SD!V1040</f>
        <v>0</v>
      </c>
      <c r="R1041" s="55">
        <f>SD!W1040</f>
        <v>0</v>
      </c>
      <c r="S1041" s="55">
        <f>SD!AB1040</f>
        <v>0</v>
      </c>
      <c r="T1041" s="51">
        <f t="shared" si="32"/>
        <v>0</v>
      </c>
      <c r="U1041" s="51">
        <f t="shared" si="33"/>
        <v>0</v>
      </c>
    </row>
    <row r="1042" spans="1:21" customFormat="1">
      <c r="A1042" s="51">
        <f>SD!C1041</f>
        <v>0</v>
      </c>
      <c r="B1042" s="46">
        <f>SD!A1041</f>
        <v>0</v>
      </c>
      <c r="C1042" s="46">
        <f>SD!B1041</f>
        <v>0</v>
      </c>
      <c r="D1042" s="46">
        <f>SD!C1041</f>
        <v>0</v>
      </c>
      <c r="E1042" s="42">
        <f>SD!D1041</f>
        <v>0</v>
      </c>
      <c r="F1042" s="43">
        <f>SD!E1041</f>
        <v>0</v>
      </c>
      <c r="G1042" s="43">
        <f>SD!F1041</f>
        <v>0</v>
      </c>
      <c r="H1042" s="43">
        <f>SD!G1041</f>
        <v>0</v>
      </c>
      <c r="I1042" s="43">
        <f>SD!H1041</f>
        <v>0</v>
      </c>
      <c r="J1042" s="43">
        <f>SD!I1041</f>
        <v>0</v>
      </c>
      <c r="K1042" s="43">
        <f>SD!O1041</f>
        <v>0</v>
      </c>
      <c r="L1042" s="52"/>
      <c r="M1042" s="56"/>
      <c r="N1042" s="54">
        <f>SD!R1041</f>
        <v>0</v>
      </c>
      <c r="O1042" s="55">
        <f>SD!S1041</f>
        <v>0</v>
      </c>
      <c r="P1042" s="44">
        <f>SD!T1041</f>
        <v>0</v>
      </c>
      <c r="Q1042" s="55">
        <f>SD!V1041</f>
        <v>0</v>
      </c>
      <c r="R1042" s="55">
        <f>SD!W1041</f>
        <v>0</v>
      </c>
      <c r="S1042" s="55">
        <f>SD!AB1041</f>
        <v>0</v>
      </c>
      <c r="T1042" s="51">
        <f t="shared" si="32"/>
        <v>0</v>
      </c>
      <c r="U1042" s="51">
        <f t="shared" si="33"/>
        <v>0</v>
      </c>
    </row>
    <row r="1043" spans="1:21" customFormat="1">
      <c r="A1043" s="51">
        <f>SD!C1042</f>
        <v>0</v>
      </c>
      <c r="B1043" s="46">
        <f>SD!A1042</f>
        <v>0</v>
      </c>
      <c r="C1043" s="46">
        <f>SD!B1042</f>
        <v>0</v>
      </c>
      <c r="D1043" s="46">
        <f>SD!C1042</f>
        <v>0</v>
      </c>
      <c r="E1043" s="42">
        <f>SD!D1042</f>
        <v>0</v>
      </c>
      <c r="F1043" s="43">
        <f>SD!E1042</f>
        <v>0</v>
      </c>
      <c r="G1043" s="43">
        <f>SD!F1042</f>
        <v>0</v>
      </c>
      <c r="H1043" s="43">
        <f>SD!G1042</f>
        <v>0</v>
      </c>
      <c r="I1043" s="43">
        <f>SD!H1042</f>
        <v>0</v>
      </c>
      <c r="J1043" s="43">
        <f>SD!I1042</f>
        <v>0</v>
      </c>
      <c r="K1043" s="43">
        <f>SD!O1042</f>
        <v>0</v>
      </c>
      <c r="L1043" s="52"/>
      <c r="M1043" s="56"/>
      <c r="N1043" s="54">
        <f>SD!R1042</f>
        <v>0</v>
      </c>
      <c r="O1043" s="55">
        <f>SD!S1042</f>
        <v>0</v>
      </c>
      <c r="P1043" s="44">
        <f>SD!T1042</f>
        <v>0</v>
      </c>
      <c r="Q1043" s="55">
        <f>SD!V1042</f>
        <v>0</v>
      </c>
      <c r="R1043" s="55">
        <f>SD!W1042</f>
        <v>0</v>
      </c>
      <c r="S1043" s="55">
        <f>SD!AB1042</f>
        <v>0</v>
      </c>
      <c r="T1043" s="51">
        <f t="shared" si="32"/>
        <v>0</v>
      </c>
      <c r="U1043" s="51">
        <f t="shared" si="33"/>
        <v>0</v>
      </c>
    </row>
    <row r="1044" spans="1:21" customFormat="1">
      <c r="A1044" s="51">
        <f>SD!C1043</f>
        <v>0</v>
      </c>
      <c r="B1044" s="46">
        <f>SD!A1043</f>
        <v>0</v>
      </c>
      <c r="C1044" s="46">
        <f>SD!B1043</f>
        <v>0</v>
      </c>
      <c r="D1044" s="46">
        <f>SD!C1043</f>
        <v>0</v>
      </c>
      <c r="E1044" s="42">
        <f>SD!D1043</f>
        <v>0</v>
      </c>
      <c r="F1044" s="43">
        <f>SD!E1043</f>
        <v>0</v>
      </c>
      <c r="G1044" s="43">
        <f>SD!F1043</f>
        <v>0</v>
      </c>
      <c r="H1044" s="43">
        <f>SD!G1043</f>
        <v>0</v>
      </c>
      <c r="I1044" s="43">
        <f>SD!H1043</f>
        <v>0</v>
      </c>
      <c r="J1044" s="43">
        <f>SD!I1043</f>
        <v>0</v>
      </c>
      <c r="K1044" s="43">
        <f>SD!O1043</f>
        <v>0</v>
      </c>
      <c r="L1044" s="52"/>
      <c r="M1044" s="56"/>
      <c r="N1044" s="54">
        <f>SD!R1043</f>
        <v>0</v>
      </c>
      <c r="O1044" s="55">
        <f>SD!S1043</f>
        <v>0</v>
      </c>
      <c r="P1044" s="44">
        <f>SD!T1043</f>
        <v>0</v>
      </c>
      <c r="Q1044" s="55">
        <f>SD!V1043</f>
        <v>0</v>
      </c>
      <c r="R1044" s="55">
        <f>SD!W1043</f>
        <v>0</v>
      </c>
      <c r="S1044" s="55">
        <f>SD!AB1043</f>
        <v>0</v>
      </c>
      <c r="T1044" s="51">
        <f t="shared" si="32"/>
        <v>0</v>
      </c>
      <c r="U1044" s="51">
        <f t="shared" si="33"/>
        <v>0</v>
      </c>
    </row>
    <row r="1045" spans="1:21" customFormat="1">
      <c r="A1045" s="51">
        <f>SD!C1044</f>
        <v>0</v>
      </c>
      <c r="B1045" s="46">
        <f>SD!A1044</f>
        <v>0</v>
      </c>
      <c r="C1045" s="46">
        <f>SD!B1044</f>
        <v>0</v>
      </c>
      <c r="D1045" s="46">
        <f>SD!C1044</f>
        <v>0</v>
      </c>
      <c r="E1045" s="42">
        <f>SD!D1044</f>
        <v>0</v>
      </c>
      <c r="F1045" s="43">
        <f>SD!E1044</f>
        <v>0</v>
      </c>
      <c r="G1045" s="43">
        <f>SD!F1044</f>
        <v>0</v>
      </c>
      <c r="H1045" s="43">
        <f>SD!G1044</f>
        <v>0</v>
      </c>
      <c r="I1045" s="43">
        <f>SD!H1044</f>
        <v>0</v>
      </c>
      <c r="J1045" s="43">
        <f>SD!I1044</f>
        <v>0</v>
      </c>
      <c r="K1045" s="43">
        <f>SD!O1044</f>
        <v>0</v>
      </c>
      <c r="L1045" s="52"/>
      <c r="M1045" s="56"/>
      <c r="N1045" s="54">
        <f>SD!R1044</f>
        <v>0</v>
      </c>
      <c r="O1045" s="55">
        <f>SD!S1044</f>
        <v>0</v>
      </c>
      <c r="P1045" s="44">
        <f>SD!T1044</f>
        <v>0</v>
      </c>
      <c r="Q1045" s="55">
        <f>SD!V1044</f>
        <v>0</v>
      </c>
      <c r="R1045" s="55">
        <f>SD!W1044</f>
        <v>0</v>
      </c>
      <c r="S1045" s="55">
        <f>SD!AB1044</f>
        <v>0</v>
      </c>
      <c r="T1045" s="51">
        <f t="shared" si="32"/>
        <v>0</v>
      </c>
      <c r="U1045" s="51">
        <f t="shared" si="33"/>
        <v>0</v>
      </c>
    </row>
    <row r="1046" spans="1:21" customFormat="1">
      <c r="A1046" s="51">
        <f>SD!C1045</f>
        <v>0</v>
      </c>
      <c r="B1046" s="46">
        <f>SD!A1045</f>
        <v>0</v>
      </c>
      <c r="C1046" s="46">
        <f>SD!B1045</f>
        <v>0</v>
      </c>
      <c r="D1046" s="46">
        <f>SD!C1045</f>
        <v>0</v>
      </c>
      <c r="E1046" s="42">
        <f>SD!D1045</f>
        <v>0</v>
      </c>
      <c r="F1046" s="43">
        <f>SD!E1045</f>
        <v>0</v>
      </c>
      <c r="G1046" s="43">
        <f>SD!F1045</f>
        <v>0</v>
      </c>
      <c r="H1046" s="43">
        <f>SD!G1045</f>
        <v>0</v>
      </c>
      <c r="I1046" s="43">
        <f>SD!H1045</f>
        <v>0</v>
      </c>
      <c r="J1046" s="43">
        <f>SD!I1045</f>
        <v>0</v>
      </c>
      <c r="K1046" s="43">
        <f>SD!O1045</f>
        <v>0</v>
      </c>
      <c r="L1046" s="52"/>
      <c r="M1046" s="56"/>
      <c r="N1046" s="54">
        <f>SD!R1045</f>
        <v>0</v>
      </c>
      <c r="O1046" s="55">
        <f>SD!S1045</f>
        <v>0</v>
      </c>
      <c r="P1046" s="44">
        <f>SD!T1045</f>
        <v>0</v>
      </c>
      <c r="Q1046" s="55">
        <f>SD!V1045</f>
        <v>0</v>
      </c>
      <c r="R1046" s="55">
        <f>SD!W1045</f>
        <v>0</v>
      </c>
      <c r="S1046" s="55">
        <f>SD!AB1045</f>
        <v>0</v>
      </c>
      <c r="T1046" s="51">
        <f t="shared" si="32"/>
        <v>0</v>
      </c>
      <c r="U1046" s="51">
        <f t="shared" si="33"/>
        <v>0</v>
      </c>
    </row>
    <row r="1047" spans="1:21" customFormat="1">
      <c r="A1047" s="51">
        <f>SD!C1046</f>
        <v>0</v>
      </c>
      <c r="B1047" s="46">
        <f>SD!A1046</f>
        <v>0</v>
      </c>
      <c r="C1047" s="46">
        <f>SD!B1046</f>
        <v>0</v>
      </c>
      <c r="D1047" s="46">
        <f>SD!C1046</f>
        <v>0</v>
      </c>
      <c r="E1047" s="42">
        <f>SD!D1046</f>
        <v>0</v>
      </c>
      <c r="F1047" s="43">
        <f>SD!E1046</f>
        <v>0</v>
      </c>
      <c r="G1047" s="43">
        <f>SD!F1046</f>
        <v>0</v>
      </c>
      <c r="H1047" s="43">
        <f>SD!G1046</f>
        <v>0</v>
      </c>
      <c r="I1047" s="43">
        <f>SD!H1046</f>
        <v>0</v>
      </c>
      <c r="J1047" s="43">
        <f>SD!I1046</f>
        <v>0</v>
      </c>
      <c r="K1047" s="43">
        <f>SD!O1046</f>
        <v>0</v>
      </c>
      <c r="L1047" s="52"/>
      <c r="M1047" s="56"/>
      <c r="N1047" s="54">
        <f>SD!R1046</f>
        <v>0</v>
      </c>
      <c r="O1047" s="55">
        <f>SD!S1046</f>
        <v>0</v>
      </c>
      <c r="P1047" s="44">
        <f>SD!T1046</f>
        <v>0</v>
      </c>
      <c r="Q1047" s="55">
        <f>SD!V1046</f>
        <v>0</v>
      </c>
      <c r="R1047" s="55">
        <f>SD!W1046</f>
        <v>0</v>
      </c>
      <c r="S1047" s="55">
        <f>SD!AB1046</f>
        <v>0</v>
      </c>
      <c r="T1047" s="51">
        <f t="shared" si="32"/>
        <v>0</v>
      </c>
      <c r="U1047" s="51">
        <f t="shared" si="33"/>
        <v>0</v>
      </c>
    </row>
    <row r="1048" spans="1:21" customFormat="1">
      <c r="A1048" s="51">
        <f>SD!C1047</f>
        <v>0</v>
      </c>
      <c r="B1048" s="46">
        <f>SD!A1047</f>
        <v>0</v>
      </c>
      <c r="C1048" s="46">
        <f>SD!B1047</f>
        <v>0</v>
      </c>
      <c r="D1048" s="46">
        <f>SD!C1047</f>
        <v>0</v>
      </c>
      <c r="E1048" s="42">
        <f>SD!D1047</f>
        <v>0</v>
      </c>
      <c r="F1048" s="43">
        <f>SD!E1047</f>
        <v>0</v>
      </c>
      <c r="G1048" s="43">
        <f>SD!F1047</f>
        <v>0</v>
      </c>
      <c r="H1048" s="43">
        <f>SD!G1047</f>
        <v>0</v>
      </c>
      <c r="I1048" s="43">
        <f>SD!H1047</f>
        <v>0</v>
      </c>
      <c r="J1048" s="43">
        <f>SD!I1047</f>
        <v>0</v>
      </c>
      <c r="K1048" s="43">
        <f>SD!O1047</f>
        <v>0</v>
      </c>
      <c r="L1048" s="52"/>
      <c r="M1048" s="56"/>
      <c r="N1048" s="54">
        <f>SD!R1047</f>
        <v>0</v>
      </c>
      <c r="O1048" s="55">
        <f>SD!S1047</f>
        <v>0</v>
      </c>
      <c r="P1048" s="44">
        <f>SD!T1047</f>
        <v>0</v>
      </c>
      <c r="Q1048" s="55">
        <f>SD!V1047</f>
        <v>0</v>
      </c>
      <c r="R1048" s="55">
        <f>SD!W1047</f>
        <v>0</v>
      </c>
      <c r="S1048" s="55">
        <f>SD!AB1047</f>
        <v>0</v>
      </c>
      <c r="T1048" s="51">
        <f t="shared" si="32"/>
        <v>0</v>
      </c>
      <c r="U1048" s="51">
        <f t="shared" si="33"/>
        <v>0</v>
      </c>
    </row>
    <row r="1049" spans="1:21" customFormat="1">
      <c r="A1049" s="51">
        <f>SD!C1048</f>
        <v>0</v>
      </c>
      <c r="B1049" s="46">
        <f>SD!A1048</f>
        <v>0</v>
      </c>
      <c r="C1049" s="46">
        <f>SD!B1048</f>
        <v>0</v>
      </c>
      <c r="D1049" s="46">
        <f>SD!C1048</f>
        <v>0</v>
      </c>
      <c r="E1049" s="42">
        <f>SD!D1048</f>
        <v>0</v>
      </c>
      <c r="F1049" s="43">
        <f>SD!E1048</f>
        <v>0</v>
      </c>
      <c r="G1049" s="43">
        <f>SD!F1048</f>
        <v>0</v>
      </c>
      <c r="H1049" s="43">
        <f>SD!G1048</f>
        <v>0</v>
      </c>
      <c r="I1049" s="43">
        <f>SD!H1048</f>
        <v>0</v>
      </c>
      <c r="J1049" s="43">
        <f>SD!I1048</f>
        <v>0</v>
      </c>
      <c r="K1049" s="43">
        <f>SD!O1048</f>
        <v>0</v>
      </c>
      <c r="L1049" s="52"/>
      <c r="M1049" s="56"/>
      <c r="N1049" s="54">
        <f>SD!R1048</f>
        <v>0</v>
      </c>
      <c r="O1049" s="55">
        <f>SD!S1048</f>
        <v>0</v>
      </c>
      <c r="P1049" s="44">
        <f>SD!T1048</f>
        <v>0</v>
      </c>
      <c r="Q1049" s="55">
        <f>SD!V1048</f>
        <v>0</v>
      </c>
      <c r="R1049" s="55">
        <f>SD!W1048</f>
        <v>0</v>
      </c>
      <c r="S1049" s="55">
        <f>SD!AB1048</f>
        <v>0</v>
      </c>
      <c r="T1049" s="51">
        <f t="shared" si="32"/>
        <v>0</v>
      </c>
      <c r="U1049" s="51">
        <f t="shared" si="33"/>
        <v>0</v>
      </c>
    </row>
    <row r="1050" spans="1:21" customFormat="1">
      <c r="A1050" s="51">
        <f>SD!C1049</f>
        <v>0</v>
      </c>
      <c r="B1050" s="46">
        <f>SD!A1049</f>
        <v>0</v>
      </c>
      <c r="C1050" s="46">
        <f>SD!B1049</f>
        <v>0</v>
      </c>
      <c r="D1050" s="46">
        <f>SD!C1049</f>
        <v>0</v>
      </c>
      <c r="E1050" s="42">
        <f>SD!D1049</f>
        <v>0</v>
      </c>
      <c r="F1050" s="43">
        <f>SD!E1049</f>
        <v>0</v>
      </c>
      <c r="G1050" s="43">
        <f>SD!F1049</f>
        <v>0</v>
      </c>
      <c r="H1050" s="43">
        <f>SD!G1049</f>
        <v>0</v>
      </c>
      <c r="I1050" s="43">
        <f>SD!H1049</f>
        <v>0</v>
      </c>
      <c r="J1050" s="43">
        <f>SD!I1049</f>
        <v>0</v>
      </c>
      <c r="K1050" s="43">
        <f>SD!O1049</f>
        <v>0</v>
      </c>
      <c r="L1050" s="52"/>
      <c r="M1050" s="56"/>
      <c r="N1050" s="54">
        <f>SD!R1049</f>
        <v>0</v>
      </c>
      <c r="O1050" s="55">
        <f>SD!S1049</f>
        <v>0</v>
      </c>
      <c r="P1050" s="44">
        <f>SD!T1049</f>
        <v>0</v>
      </c>
      <c r="Q1050" s="55">
        <f>SD!V1049</f>
        <v>0</v>
      </c>
      <c r="R1050" s="55">
        <f>SD!W1049</f>
        <v>0</v>
      </c>
      <c r="S1050" s="55">
        <f>SD!AB1049</f>
        <v>0</v>
      </c>
      <c r="T1050" s="51">
        <f t="shared" si="32"/>
        <v>0</v>
      </c>
      <c r="U1050" s="51">
        <f t="shared" si="33"/>
        <v>0</v>
      </c>
    </row>
    <row r="1051" spans="1:21" customFormat="1">
      <c r="A1051" s="51">
        <f>SD!C1050</f>
        <v>0</v>
      </c>
      <c r="B1051" s="46">
        <f>SD!A1050</f>
        <v>0</v>
      </c>
      <c r="C1051" s="46">
        <f>SD!B1050</f>
        <v>0</v>
      </c>
      <c r="D1051" s="46">
        <f>SD!C1050</f>
        <v>0</v>
      </c>
      <c r="E1051" s="42">
        <f>SD!D1050</f>
        <v>0</v>
      </c>
      <c r="F1051" s="43">
        <f>SD!E1050</f>
        <v>0</v>
      </c>
      <c r="G1051" s="43">
        <f>SD!F1050</f>
        <v>0</v>
      </c>
      <c r="H1051" s="43">
        <f>SD!G1050</f>
        <v>0</v>
      </c>
      <c r="I1051" s="43">
        <f>SD!H1050</f>
        <v>0</v>
      </c>
      <c r="J1051" s="43">
        <f>SD!I1050</f>
        <v>0</v>
      </c>
      <c r="K1051" s="43">
        <f>SD!O1050</f>
        <v>0</v>
      </c>
      <c r="L1051" s="52"/>
      <c r="M1051" s="56"/>
      <c r="N1051" s="54">
        <f>SD!R1050</f>
        <v>0</v>
      </c>
      <c r="O1051" s="55">
        <f>SD!S1050</f>
        <v>0</v>
      </c>
      <c r="P1051" s="44">
        <f>SD!T1050</f>
        <v>0</v>
      </c>
      <c r="Q1051" s="55">
        <f>SD!V1050</f>
        <v>0</v>
      </c>
      <c r="R1051" s="55">
        <f>SD!W1050</f>
        <v>0</v>
      </c>
      <c r="S1051" s="55">
        <f>SD!AB1050</f>
        <v>0</v>
      </c>
      <c r="T1051" s="51">
        <f t="shared" si="32"/>
        <v>0</v>
      </c>
      <c r="U1051" s="51">
        <f t="shared" si="33"/>
        <v>0</v>
      </c>
    </row>
    <row r="1052" spans="1:21" customFormat="1">
      <c r="A1052" s="51">
        <f>SD!C1051</f>
        <v>0</v>
      </c>
      <c r="B1052" s="46">
        <f>SD!A1051</f>
        <v>0</v>
      </c>
      <c r="C1052" s="46">
        <f>SD!B1051</f>
        <v>0</v>
      </c>
      <c r="D1052" s="46">
        <f>SD!C1051</f>
        <v>0</v>
      </c>
      <c r="E1052" s="42">
        <f>SD!D1051</f>
        <v>0</v>
      </c>
      <c r="F1052" s="43">
        <f>SD!E1051</f>
        <v>0</v>
      </c>
      <c r="G1052" s="43">
        <f>SD!F1051</f>
        <v>0</v>
      </c>
      <c r="H1052" s="43">
        <f>SD!G1051</f>
        <v>0</v>
      </c>
      <c r="I1052" s="43">
        <f>SD!H1051</f>
        <v>0</v>
      </c>
      <c r="J1052" s="43">
        <f>SD!I1051</f>
        <v>0</v>
      </c>
      <c r="K1052" s="43">
        <f>SD!O1051</f>
        <v>0</v>
      </c>
      <c r="L1052" s="52"/>
      <c r="M1052" s="56"/>
      <c r="N1052" s="54">
        <f>SD!R1051</f>
        <v>0</v>
      </c>
      <c r="O1052" s="55">
        <f>SD!S1051</f>
        <v>0</v>
      </c>
      <c r="P1052" s="44">
        <f>SD!T1051</f>
        <v>0</v>
      </c>
      <c r="Q1052" s="55">
        <f>SD!V1051</f>
        <v>0</v>
      </c>
      <c r="R1052" s="55">
        <f>SD!W1051</f>
        <v>0</v>
      </c>
      <c r="S1052" s="55">
        <f>SD!AB1051</f>
        <v>0</v>
      </c>
      <c r="T1052" s="51">
        <f t="shared" si="32"/>
        <v>0</v>
      </c>
      <c r="U1052" s="51">
        <f t="shared" si="33"/>
        <v>0</v>
      </c>
    </row>
    <row r="1053" spans="1:21" customFormat="1">
      <c r="A1053" s="51">
        <f>SD!C1052</f>
        <v>0</v>
      </c>
      <c r="B1053" s="46">
        <f>SD!A1052</f>
        <v>0</v>
      </c>
      <c r="C1053" s="46">
        <f>SD!B1052</f>
        <v>0</v>
      </c>
      <c r="D1053" s="46">
        <f>SD!C1052</f>
        <v>0</v>
      </c>
      <c r="E1053" s="42">
        <f>SD!D1052</f>
        <v>0</v>
      </c>
      <c r="F1053" s="43">
        <f>SD!E1052</f>
        <v>0</v>
      </c>
      <c r="G1053" s="43">
        <f>SD!F1052</f>
        <v>0</v>
      </c>
      <c r="H1053" s="43">
        <f>SD!G1052</f>
        <v>0</v>
      </c>
      <c r="I1053" s="43">
        <f>SD!H1052</f>
        <v>0</v>
      </c>
      <c r="J1053" s="43">
        <f>SD!I1052</f>
        <v>0</v>
      </c>
      <c r="K1053" s="43">
        <f>SD!O1052</f>
        <v>0</v>
      </c>
      <c r="L1053" s="52"/>
      <c r="M1053" s="56"/>
      <c r="N1053" s="54">
        <f>SD!R1052</f>
        <v>0</v>
      </c>
      <c r="O1053" s="55">
        <f>SD!S1052</f>
        <v>0</v>
      </c>
      <c r="P1053" s="44">
        <f>SD!T1052</f>
        <v>0</v>
      </c>
      <c r="Q1053" s="55">
        <f>SD!V1052</f>
        <v>0</v>
      </c>
      <c r="R1053" s="55">
        <f>SD!W1052</f>
        <v>0</v>
      </c>
      <c r="S1053" s="55">
        <f>SD!AB1052</f>
        <v>0</v>
      </c>
      <c r="T1053" s="51">
        <f t="shared" si="32"/>
        <v>0</v>
      </c>
      <c r="U1053" s="51">
        <f t="shared" si="33"/>
        <v>0</v>
      </c>
    </row>
    <row r="1054" spans="1:21" customFormat="1">
      <c r="A1054" s="51">
        <f>SD!C1053</f>
        <v>0</v>
      </c>
      <c r="B1054" s="46">
        <f>SD!A1053</f>
        <v>0</v>
      </c>
      <c r="C1054" s="46">
        <f>SD!B1053</f>
        <v>0</v>
      </c>
      <c r="D1054" s="46">
        <f>SD!C1053</f>
        <v>0</v>
      </c>
      <c r="E1054" s="42">
        <f>SD!D1053</f>
        <v>0</v>
      </c>
      <c r="F1054" s="43">
        <f>SD!E1053</f>
        <v>0</v>
      </c>
      <c r="G1054" s="43">
        <f>SD!F1053</f>
        <v>0</v>
      </c>
      <c r="H1054" s="43">
        <f>SD!G1053</f>
        <v>0</v>
      </c>
      <c r="I1054" s="43">
        <f>SD!H1053</f>
        <v>0</v>
      </c>
      <c r="J1054" s="43">
        <f>SD!I1053</f>
        <v>0</v>
      </c>
      <c r="K1054" s="43">
        <f>SD!O1053</f>
        <v>0</v>
      </c>
      <c r="L1054" s="52"/>
      <c r="M1054" s="56"/>
      <c r="N1054" s="54">
        <f>SD!R1053</f>
        <v>0</v>
      </c>
      <c r="O1054" s="55">
        <f>SD!S1053</f>
        <v>0</v>
      </c>
      <c r="P1054" s="44">
        <f>SD!T1053</f>
        <v>0</v>
      </c>
      <c r="Q1054" s="55">
        <f>SD!V1053</f>
        <v>0</v>
      </c>
      <c r="R1054" s="55">
        <f>SD!W1053</f>
        <v>0</v>
      </c>
      <c r="S1054" s="55">
        <f>SD!AB1053</f>
        <v>0</v>
      </c>
      <c r="T1054" s="51">
        <f t="shared" si="32"/>
        <v>0</v>
      </c>
      <c r="U1054" s="51">
        <f t="shared" si="33"/>
        <v>0</v>
      </c>
    </row>
    <row r="1055" spans="1:21" customFormat="1">
      <c r="A1055" s="51">
        <f>SD!C1054</f>
        <v>0</v>
      </c>
      <c r="B1055" s="46">
        <f>SD!A1054</f>
        <v>0</v>
      </c>
      <c r="C1055" s="46">
        <f>SD!B1054</f>
        <v>0</v>
      </c>
      <c r="D1055" s="46">
        <f>SD!C1054</f>
        <v>0</v>
      </c>
      <c r="E1055" s="42">
        <f>SD!D1054</f>
        <v>0</v>
      </c>
      <c r="F1055" s="43">
        <f>SD!E1054</f>
        <v>0</v>
      </c>
      <c r="G1055" s="43">
        <f>SD!F1054</f>
        <v>0</v>
      </c>
      <c r="H1055" s="43">
        <f>SD!G1054</f>
        <v>0</v>
      </c>
      <c r="I1055" s="43">
        <f>SD!H1054</f>
        <v>0</v>
      </c>
      <c r="J1055" s="43">
        <f>SD!I1054</f>
        <v>0</v>
      </c>
      <c r="K1055" s="43">
        <f>SD!O1054</f>
        <v>0</v>
      </c>
      <c r="L1055" s="52"/>
      <c r="M1055" s="56"/>
      <c r="N1055" s="54">
        <f>SD!R1054</f>
        <v>0</v>
      </c>
      <c r="O1055" s="55">
        <f>SD!S1054</f>
        <v>0</v>
      </c>
      <c r="P1055" s="44">
        <f>SD!T1054</f>
        <v>0</v>
      </c>
      <c r="Q1055" s="55">
        <f>SD!V1054</f>
        <v>0</v>
      </c>
      <c r="R1055" s="55">
        <f>SD!W1054</f>
        <v>0</v>
      </c>
      <c r="S1055" s="55">
        <f>SD!AB1054</f>
        <v>0</v>
      </c>
      <c r="T1055" s="51">
        <f t="shared" si="32"/>
        <v>0</v>
      </c>
      <c r="U1055" s="51">
        <f t="shared" si="33"/>
        <v>0</v>
      </c>
    </row>
    <row r="1056" spans="1:21" customFormat="1">
      <c r="A1056" s="51">
        <f>SD!C1055</f>
        <v>0</v>
      </c>
      <c r="B1056" s="46">
        <f>SD!A1055</f>
        <v>0</v>
      </c>
      <c r="C1056" s="46">
        <f>SD!B1055</f>
        <v>0</v>
      </c>
      <c r="D1056" s="46">
        <f>SD!C1055</f>
        <v>0</v>
      </c>
      <c r="E1056" s="42">
        <f>SD!D1055</f>
        <v>0</v>
      </c>
      <c r="F1056" s="43">
        <f>SD!E1055</f>
        <v>0</v>
      </c>
      <c r="G1056" s="43">
        <f>SD!F1055</f>
        <v>0</v>
      </c>
      <c r="H1056" s="43">
        <f>SD!G1055</f>
        <v>0</v>
      </c>
      <c r="I1056" s="43">
        <f>SD!H1055</f>
        <v>0</v>
      </c>
      <c r="J1056" s="43">
        <f>SD!I1055</f>
        <v>0</v>
      </c>
      <c r="K1056" s="43">
        <f>SD!O1055</f>
        <v>0</v>
      </c>
      <c r="L1056" s="52"/>
      <c r="M1056" s="56"/>
      <c r="N1056" s="54">
        <f>SD!R1055</f>
        <v>0</v>
      </c>
      <c r="O1056" s="55">
        <f>SD!S1055</f>
        <v>0</v>
      </c>
      <c r="P1056" s="44">
        <f>SD!T1055</f>
        <v>0</v>
      </c>
      <c r="Q1056" s="55">
        <f>SD!V1055</f>
        <v>0</v>
      </c>
      <c r="R1056" s="55">
        <f>SD!W1055</f>
        <v>0</v>
      </c>
      <c r="S1056" s="55">
        <f>SD!AB1055</f>
        <v>0</v>
      </c>
      <c r="T1056" s="51">
        <f t="shared" si="32"/>
        <v>0</v>
      </c>
      <c r="U1056" s="51">
        <f t="shared" si="33"/>
        <v>0</v>
      </c>
    </row>
    <row r="1057" spans="1:21" customFormat="1">
      <c r="A1057" s="51">
        <f>SD!C1056</f>
        <v>0</v>
      </c>
      <c r="B1057" s="46">
        <f>SD!A1056</f>
        <v>0</v>
      </c>
      <c r="C1057" s="46">
        <f>SD!B1056</f>
        <v>0</v>
      </c>
      <c r="D1057" s="46">
        <f>SD!C1056</f>
        <v>0</v>
      </c>
      <c r="E1057" s="42">
        <f>SD!D1056</f>
        <v>0</v>
      </c>
      <c r="F1057" s="43">
        <f>SD!E1056</f>
        <v>0</v>
      </c>
      <c r="G1057" s="43">
        <f>SD!F1056</f>
        <v>0</v>
      </c>
      <c r="H1057" s="43">
        <f>SD!G1056</f>
        <v>0</v>
      </c>
      <c r="I1057" s="43">
        <f>SD!H1056</f>
        <v>0</v>
      </c>
      <c r="J1057" s="43">
        <f>SD!I1056</f>
        <v>0</v>
      </c>
      <c r="K1057" s="43">
        <f>SD!O1056</f>
        <v>0</v>
      </c>
      <c r="L1057" s="52"/>
      <c r="M1057" s="56"/>
      <c r="N1057" s="54">
        <f>SD!R1056</f>
        <v>0</v>
      </c>
      <c r="O1057" s="55">
        <f>SD!S1056</f>
        <v>0</v>
      </c>
      <c r="P1057" s="44">
        <f>SD!T1056</f>
        <v>0</v>
      </c>
      <c r="Q1057" s="55">
        <f>SD!V1056</f>
        <v>0</v>
      </c>
      <c r="R1057" s="55">
        <f>SD!W1056</f>
        <v>0</v>
      </c>
      <c r="S1057" s="55">
        <f>SD!AB1056</f>
        <v>0</v>
      </c>
      <c r="T1057" s="51">
        <f t="shared" si="32"/>
        <v>0</v>
      </c>
      <c r="U1057" s="51">
        <f t="shared" si="33"/>
        <v>0</v>
      </c>
    </row>
    <row r="1058" spans="1:21" customFormat="1">
      <c r="A1058" s="51">
        <f>SD!C1057</f>
        <v>0</v>
      </c>
      <c r="B1058" s="46">
        <f>SD!A1057</f>
        <v>0</v>
      </c>
      <c r="C1058" s="46">
        <f>SD!B1057</f>
        <v>0</v>
      </c>
      <c r="D1058" s="46">
        <f>SD!C1057</f>
        <v>0</v>
      </c>
      <c r="E1058" s="42">
        <f>SD!D1057</f>
        <v>0</v>
      </c>
      <c r="F1058" s="43">
        <f>SD!E1057</f>
        <v>0</v>
      </c>
      <c r="G1058" s="43">
        <f>SD!F1057</f>
        <v>0</v>
      </c>
      <c r="H1058" s="43">
        <f>SD!G1057</f>
        <v>0</v>
      </c>
      <c r="I1058" s="43">
        <f>SD!H1057</f>
        <v>0</v>
      </c>
      <c r="J1058" s="43">
        <f>SD!I1057</f>
        <v>0</v>
      </c>
      <c r="K1058" s="43">
        <f>SD!O1057</f>
        <v>0</v>
      </c>
      <c r="L1058" s="52"/>
      <c r="M1058" s="56"/>
      <c r="N1058" s="54">
        <f>SD!R1057</f>
        <v>0</v>
      </c>
      <c r="O1058" s="55">
        <f>SD!S1057</f>
        <v>0</v>
      </c>
      <c r="P1058" s="44">
        <f>SD!T1057</f>
        <v>0</v>
      </c>
      <c r="Q1058" s="55">
        <f>SD!V1057</f>
        <v>0</v>
      </c>
      <c r="R1058" s="55">
        <f>SD!W1057</f>
        <v>0</v>
      </c>
      <c r="S1058" s="55">
        <f>SD!AB1057</f>
        <v>0</v>
      </c>
      <c r="T1058" s="51">
        <f t="shared" si="32"/>
        <v>0</v>
      </c>
      <c r="U1058" s="51">
        <f t="shared" si="33"/>
        <v>0</v>
      </c>
    </row>
    <row r="1059" spans="1:21" customFormat="1">
      <c r="A1059" s="51">
        <f>SD!C1058</f>
        <v>0</v>
      </c>
      <c r="B1059" s="46">
        <f>SD!A1058</f>
        <v>0</v>
      </c>
      <c r="C1059" s="46">
        <f>SD!B1058</f>
        <v>0</v>
      </c>
      <c r="D1059" s="46">
        <f>SD!C1058</f>
        <v>0</v>
      </c>
      <c r="E1059" s="42">
        <f>SD!D1058</f>
        <v>0</v>
      </c>
      <c r="F1059" s="43">
        <f>SD!E1058</f>
        <v>0</v>
      </c>
      <c r="G1059" s="43">
        <f>SD!F1058</f>
        <v>0</v>
      </c>
      <c r="H1059" s="43">
        <f>SD!G1058</f>
        <v>0</v>
      </c>
      <c r="I1059" s="43">
        <f>SD!H1058</f>
        <v>0</v>
      </c>
      <c r="J1059" s="43">
        <f>SD!I1058</f>
        <v>0</v>
      </c>
      <c r="K1059" s="43">
        <f>SD!O1058</f>
        <v>0</v>
      </c>
      <c r="L1059" s="52"/>
      <c r="M1059" s="56"/>
      <c r="N1059" s="54">
        <f>SD!R1058</f>
        <v>0</v>
      </c>
      <c r="O1059" s="55">
        <f>SD!S1058</f>
        <v>0</v>
      </c>
      <c r="P1059" s="44">
        <f>SD!T1058</f>
        <v>0</v>
      </c>
      <c r="Q1059" s="55">
        <f>SD!V1058</f>
        <v>0</v>
      </c>
      <c r="R1059" s="55">
        <f>SD!W1058</f>
        <v>0</v>
      </c>
      <c r="S1059" s="55">
        <f>SD!AB1058</f>
        <v>0</v>
      </c>
      <c r="T1059" s="51">
        <f t="shared" si="32"/>
        <v>0</v>
      </c>
      <c r="U1059" s="51">
        <f t="shared" si="33"/>
        <v>0</v>
      </c>
    </row>
    <row r="1060" spans="1:21" customFormat="1">
      <c r="A1060" s="51">
        <f>SD!C1059</f>
        <v>0</v>
      </c>
      <c r="B1060" s="46">
        <f>SD!A1059</f>
        <v>0</v>
      </c>
      <c r="C1060" s="46">
        <f>SD!B1059</f>
        <v>0</v>
      </c>
      <c r="D1060" s="46">
        <f>SD!C1059</f>
        <v>0</v>
      </c>
      <c r="E1060" s="42">
        <f>SD!D1059</f>
        <v>0</v>
      </c>
      <c r="F1060" s="43">
        <f>SD!E1059</f>
        <v>0</v>
      </c>
      <c r="G1060" s="43">
        <f>SD!F1059</f>
        <v>0</v>
      </c>
      <c r="H1060" s="43">
        <f>SD!G1059</f>
        <v>0</v>
      </c>
      <c r="I1060" s="43">
        <f>SD!H1059</f>
        <v>0</v>
      </c>
      <c r="J1060" s="43">
        <f>SD!I1059</f>
        <v>0</v>
      </c>
      <c r="K1060" s="43">
        <f>SD!O1059</f>
        <v>0</v>
      </c>
      <c r="L1060" s="52"/>
      <c r="M1060" s="56"/>
      <c r="N1060" s="54">
        <f>SD!R1059</f>
        <v>0</v>
      </c>
      <c r="O1060" s="55">
        <f>SD!S1059</f>
        <v>0</v>
      </c>
      <c r="P1060" s="44">
        <f>SD!T1059</f>
        <v>0</v>
      </c>
      <c r="Q1060" s="55">
        <f>SD!V1059</f>
        <v>0</v>
      </c>
      <c r="R1060" s="55">
        <f>SD!W1059</f>
        <v>0</v>
      </c>
      <c r="S1060" s="55">
        <f>SD!AB1059</f>
        <v>0</v>
      </c>
      <c r="T1060" s="51">
        <f t="shared" si="32"/>
        <v>0</v>
      </c>
      <c r="U1060" s="51">
        <f t="shared" si="33"/>
        <v>0</v>
      </c>
    </row>
    <row r="1061" spans="1:21" customFormat="1">
      <c r="A1061" s="51">
        <f>SD!C1060</f>
        <v>0</v>
      </c>
      <c r="B1061" s="46">
        <f>SD!A1060</f>
        <v>0</v>
      </c>
      <c r="C1061" s="46">
        <f>SD!B1060</f>
        <v>0</v>
      </c>
      <c r="D1061" s="46">
        <f>SD!C1060</f>
        <v>0</v>
      </c>
      <c r="E1061" s="42">
        <f>SD!D1060</f>
        <v>0</v>
      </c>
      <c r="F1061" s="43">
        <f>SD!E1060</f>
        <v>0</v>
      </c>
      <c r="G1061" s="43">
        <f>SD!F1060</f>
        <v>0</v>
      </c>
      <c r="H1061" s="43">
        <f>SD!G1060</f>
        <v>0</v>
      </c>
      <c r="I1061" s="43">
        <f>SD!H1060</f>
        <v>0</v>
      </c>
      <c r="J1061" s="43">
        <f>SD!I1060</f>
        <v>0</v>
      </c>
      <c r="K1061" s="43">
        <f>SD!O1060</f>
        <v>0</v>
      </c>
      <c r="L1061" s="52"/>
      <c r="M1061" s="56"/>
      <c r="N1061" s="54">
        <f>SD!R1060</f>
        <v>0</v>
      </c>
      <c r="O1061" s="55">
        <f>SD!S1060</f>
        <v>0</v>
      </c>
      <c r="P1061" s="44">
        <f>SD!T1060</f>
        <v>0</v>
      </c>
      <c r="Q1061" s="55">
        <f>SD!V1060</f>
        <v>0</v>
      </c>
      <c r="R1061" s="55">
        <f>SD!W1060</f>
        <v>0</v>
      </c>
      <c r="S1061" s="55">
        <f>SD!AB1060</f>
        <v>0</v>
      </c>
      <c r="T1061" s="51">
        <f t="shared" si="32"/>
        <v>0</v>
      </c>
      <c r="U1061" s="51">
        <f t="shared" si="33"/>
        <v>0</v>
      </c>
    </row>
    <row r="1062" spans="1:21" customFormat="1">
      <c r="A1062" s="51">
        <f>SD!C1061</f>
        <v>0</v>
      </c>
      <c r="B1062" s="46">
        <f>SD!A1061</f>
        <v>0</v>
      </c>
      <c r="C1062" s="46">
        <f>SD!B1061</f>
        <v>0</v>
      </c>
      <c r="D1062" s="46">
        <f>SD!C1061</f>
        <v>0</v>
      </c>
      <c r="E1062" s="42">
        <f>SD!D1061</f>
        <v>0</v>
      </c>
      <c r="F1062" s="43">
        <f>SD!E1061</f>
        <v>0</v>
      </c>
      <c r="G1062" s="43">
        <f>SD!F1061</f>
        <v>0</v>
      </c>
      <c r="H1062" s="43">
        <f>SD!G1061</f>
        <v>0</v>
      </c>
      <c r="I1062" s="43">
        <f>SD!H1061</f>
        <v>0</v>
      </c>
      <c r="J1062" s="43">
        <f>SD!I1061</f>
        <v>0</v>
      </c>
      <c r="K1062" s="43">
        <f>SD!O1061</f>
        <v>0</v>
      </c>
      <c r="L1062" s="52"/>
      <c r="M1062" s="56"/>
      <c r="N1062" s="54">
        <f>SD!R1061</f>
        <v>0</v>
      </c>
      <c r="O1062" s="55">
        <f>SD!S1061</f>
        <v>0</v>
      </c>
      <c r="P1062" s="44">
        <f>SD!T1061</f>
        <v>0</v>
      </c>
      <c r="Q1062" s="55">
        <f>SD!V1061</f>
        <v>0</v>
      </c>
      <c r="R1062" s="55">
        <f>SD!W1061</f>
        <v>0</v>
      </c>
      <c r="S1062" s="55">
        <f>SD!AB1061</f>
        <v>0</v>
      </c>
      <c r="T1062" s="51">
        <f t="shared" si="32"/>
        <v>0</v>
      </c>
      <c r="U1062" s="51">
        <f t="shared" si="33"/>
        <v>0</v>
      </c>
    </row>
    <row r="1063" spans="1:21" customFormat="1">
      <c r="A1063" s="51">
        <f>SD!C1062</f>
        <v>0</v>
      </c>
      <c r="B1063" s="46">
        <f>SD!A1062</f>
        <v>0</v>
      </c>
      <c r="C1063" s="46">
        <f>SD!B1062</f>
        <v>0</v>
      </c>
      <c r="D1063" s="46">
        <f>SD!C1062</f>
        <v>0</v>
      </c>
      <c r="E1063" s="42">
        <f>SD!D1062</f>
        <v>0</v>
      </c>
      <c r="F1063" s="43">
        <f>SD!E1062</f>
        <v>0</v>
      </c>
      <c r="G1063" s="43">
        <f>SD!F1062</f>
        <v>0</v>
      </c>
      <c r="H1063" s="43">
        <f>SD!G1062</f>
        <v>0</v>
      </c>
      <c r="I1063" s="43">
        <f>SD!H1062</f>
        <v>0</v>
      </c>
      <c r="J1063" s="43">
        <f>SD!I1062</f>
        <v>0</v>
      </c>
      <c r="K1063" s="43">
        <f>SD!O1062</f>
        <v>0</v>
      </c>
      <c r="L1063" s="52"/>
      <c r="M1063" s="56"/>
      <c r="N1063" s="54">
        <f>SD!R1062</f>
        <v>0</v>
      </c>
      <c r="O1063" s="55">
        <f>SD!S1062</f>
        <v>0</v>
      </c>
      <c r="P1063" s="44">
        <f>SD!T1062</f>
        <v>0</v>
      </c>
      <c r="Q1063" s="55">
        <f>SD!V1062</f>
        <v>0</v>
      </c>
      <c r="R1063" s="55">
        <f>SD!W1062</f>
        <v>0</v>
      </c>
      <c r="S1063" s="55">
        <f>SD!AB1062</f>
        <v>0</v>
      </c>
      <c r="T1063" s="51">
        <f t="shared" si="32"/>
        <v>0</v>
      </c>
      <c r="U1063" s="51">
        <f t="shared" si="33"/>
        <v>0</v>
      </c>
    </row>
    <row r="1064" spans="1:21" customFormat="1">
      <c r="A1064" s="51">
        <f>SD!C1063</f>
        <v>0</v>
      </c>
      <c r="B1064" s="46">
        <f>SD!A1063</f>
        <v>0</v>
      </c>
      <c r="C1064" s="46">
        <f>SD!B1063</f>
        <v>0</v>
      </c>
      <c r="D1064" s="46">
        <f>SD!C1063</f>
        <v>0</v>
      </c>
      <c r="E1064" s="42">
        <f>SD!D1063</f>
        <v>0</v>
      </c>
      <c r="F1064" s="43">
        <f>SD!E1063</f>
        <v>0</v>
      </c>
      <c r="G1064" s="43">
        <f>SD!F1063</f>
        <v>0</v>
      </c>
      <c r="H1064" s="43">
        <f>SD!G1063</f>
        <v>0</v>
      </c>
      <c r="I1064" s="43">
        <f>SD!H1063</f>
        <v>0</v>
      </c>
      <c r="J1064" s="43">
        <f>SD!I1063</f>
        <v>0</v>
      </c>
      <c r="K1064" s="43">
        <f>SD!O1063</f>
        <v>0</v>
      </c>
      <c r="L1064" s="52"/>
      <c r="M1064" s="56"/>
      <c r="N1064" s="54">
        <f>SD!R1063</f>
        <v>0</v>
      </c>
      <c r="O1064" s="55">
        <f>SD!S1063</f>
        <v>0</v>
      </c>
      <c r="P1064" s="44">
        <f>SD!T1063</f>
        <v>0</v>
      </c>
      <c r="Q1064" s="55">
        <f>SD!V1063</f>
        <v>0</v>
      </c>
      <c r="R1064" s="55">
        <f>SD!W1063</f>
        <v>0</v>
      </c>
      <c r="S1064" s="55">
        <f>SD!AB1063</f>
        <v>0</v>
      </c>
      <c r="T1064" s="51">
        <f t="shared" si="32"/>
        <v>0</v>
      </c>
      <c r="U1064" s="51">
        <f t="shared" si="33"/>
        <v>0</v>
      </c>
    </row>
    <row r="1065" spans="1:21" customFormat="1">
      <c r="A1065" s="51">
        <f>SD!C1064</f>
        <v>0</v>
      </c>
      <c r="B1065" s="46">
        <f>SD!A1064</f>
        <v>0</v>
      </c>
      <c r="C1065" s="46">
        <f>SD!B1064</f>
        <v>0</v>
      </c>
      <c r="D1065" s="46">
        <f>SD!C1064</f>
        <v>0</v>
      </c>
      <c r="E1065" s="42">
        <f>SD!D1064</f>
        <v>0</v>
      </c>
      <c r="F1065" s="43">
        <f>SD!E1064</f>
        <v>0</v>
      </c>
      <c r="G1065" s="43">
        <f>SD!F1064</f>
        <v>0</v>
      </c>
      <c r="H1065" s="43">
        <f>SD!G1064</f>
        <v>0</v>
      </c>
      <c r="I1065" s="43">
        <f>SD!H1064</f>
        <v>0</v>
      </c>
      <c r="J1065" s="43">
        <f>SD!I1064</f>
        <v>0</v>
      </c>
      <c r="K1065" s="43">
        <f>SD!O1064</f>
        <v>0</v>
      </c>
      <c r="L1065" s="52"/>
      <c r="M1065" s="56"/>
      <c r="N1065" s="54">
        <f>SD!R1064</f>
        <v>0</v>
      </c>
      <c r="O1065" s="55">
        <f>SD!S1064</f>
        <v>0</v>
      </c>
      <c r="P1065" s="44">
        <f>SD!T1064</f>
        <v>0</v>
      </c>
      <c r="Q1065" s="55">
        <f>SD!V1064</f>
        <v>0</v>
      </c>
      <c r="R1065" s="55">
        <f>SD!W1064</f>
        <v>0</v>
      </c>
      <c r="S1065" s="55">
        <f>SD!AB1064</f>
        <v>0</v>
      </c>
      <c r="T1065" s="51">
        <f t="shared" si="32"/>
        <v>0</v>
      </c>
      <c r="U1065" s="51">
        <f t="shared" si="33"/>
        <v>0</v>
      </c>
    </row>
    <row r="1066" spans="1:21" customFormat="1">
      <c r="A1066" s="51">
        <f>SD!C1065</f>
        <v>0</v>
      </c>
      <c r="B1066" s="46">
        <f>SD!A1065</f>
        <v>0</v>
      </c>
      <c r="C1066" s="46">
        <f>SD!B1065</f>
        <v>0</v>
      </c>
      <c r="D1066" s="46">
        <f>SD!C1065</f>
        <v>0</v>
      </c>
      <c r="E1066" s="42">
        <f>SD!D1065</f>
        <v>0</v>
      </c>
      <c r="F1066" s="43">
        <f>SD!E1065</f>
        <v>0</v>
      </c>
      <c r="G1066" s="43">
        <f>SD!F1065</f>
        <v>0</v>
      </c>
      <c r="H1066" s="43">
        <f>SD!G1065</f>
        <v>0</v>
      </c>
      <c r="I1066" s="43">
        <f>SD!H1065</f>
        <v>0</v>
      </c>
      <c r="J1066" s="43">
        <f>SD!I1065</f>
        <v>0</v>
      </c>
      <c r="K1066" s="43">
        <f>SD!O1065</f>
        <v>0</v>
      </c>
      <c r="L1066" s="52"/>
      <c r="M1066" s="56"/>
      <c r="N1066" s="54">
        <f>SD!R1065</f>
        <v>0</v>
      </c>
      <c r="O1066" s="55">
        <f>SD!S1065</f>
        <v>0</v>
      </c>
      <c r="P1066" s="44">
        <f>SD!T1065</f>
        <v>0</v>
      </c>
      <c r="Q1066" s="55">
        <f>SD!V1065</f>
        <v>0</v>
      </c>
      <c r="R1066" s="55">
        <f>SD!W1065</f>
        <v>0</v>
      </c>
      <c r="S1066" s="55">
        <f>SD!AB1065</f>
        <v>0</v>
      </c>
      <c r="T1066" s="51">
        <f t="shared" si="32"/>
        <v>0</v>
      </c>
      <c r="U1066" s="51">
        <f t="shared" si="33"/>
        <v>0</v>
      </c>
    </row>
    <row r="1067" spans="1:21" customFormat="1">
      <c r="A1067" s="51">
        <f>SD!C1066</f>
        <v>0</v>
      </c>
      <c r="B1067" s="46">
        <f>SD!A1066</f>
        <v>0</v>
      </c>
      <c r="C1067" s="46">
        <f>SD!B1066</f>
        <v>0</v>
      </c>
      <c r="D1067" s="46">
        <f>SD!C1066</f>
        <v>0</v>
      </c>
      <c r="E1067" s="42">
        <f>SD!D1066</f>
        <v>0</v>
      </c>
      <c r="F1067" s="43">
        <f>SD!E1066</f>
        <v>0</v>
      </c>
      <c r="G1067" s="43">
        <f>SD!F1066</f>
        <v>0</v>
      </c>
      <c r="H1067" s="43">
        <f>SD!G1066</f>
        <v>0</v>
      </c>
      <c r="I1067" s="43">
        <f>SD!H1066</f>
        <v>0</v>
      </c>
      <c r="J1067" s="43">
        <f>SD!I1066</f>
        <v>0</v>
      </c>
      <c r="K1067" s="43">
        <f>SD!O1066</f>
        <v>0</v>
      </c>
      <c r="L1067" s="52"/>
      <c r="M1067" s="56"/>
      <c r="N1067" s="54">
        <f>SD!R1066</f>
        <v>0</v>
      </c>
      <c r="O1067" s="55">
        <f>SD!S1066</f>
        <v>0</v>
      </c>
      <c r="P1067" s="44">
        <f>SD!T1066</f>
        <v>0</v>
      </c>
      <c r="Q1067" s="55">
        <f>SD!V1066</f>
        <v>0</v>
      </c>
      <c r="R1067" s="55">
        <f>SD!W1066</f>
        <v>0</v>
      </c>
      <c r="S1067" s="55">
        <f>SD!AB1066</f>
        <v>0</v>
      </c>
      <c r="T1067" s="51">
        <f t="shared" si="32"/>
        <v>0</v>
      </c>
      <c r="U1067" s="51">
        <f t="shared" si="33"/>
        <v>0</v>
      </c>
    </row>
    <row r="1068" spans="1:21" customFormat="1">
      <c r="A1068" s="51">
        <f>SD!C1067</f>
        <v>0</v>
      </c>
      <c r="B1068" s="46">
        <f>SD!A1067</f>
        <v>0</v>
      </c>
      <c r="C1068" s="46">
        <f>SD!B1067</f>
        <v>0</v>
      </c>
      <c r="D1068" s="46">
        <f>SD!C1067</f>
        <v>0</v>
      </c>
      <c r="E1068" s="42">
        <f>SD!D1067</f>
        <v>0</v>
      </c>
      <c r="F1068" s="43">
        <f>SD!E1067</f>
        <v>0</v>
      </c>
      <c r="G1068" s="43">
        <f>SD!F1067</f>
        <v>0</v>
      </c>
      <c r="H1068" s="43">
        <f>SD!G1067</f>
        <v>0</v>
      </c>
      <c r="I1068" s="43">
        <f>SD!H1067</f>
        <v>0</v>
      </c>
      <c r="J1068" s="43">
        <f>SD!I1067</f>
        <v>0</v>
      </c>
      <c r="K1068" s="43">
        <f>SD!O1067</f>
        <v>0</v>
      </c>
      <c r="L1068" s="52"/>
      <c r="M1068" s="56"/>
      <c r="N1068" s="54">
        <f>SD!R1067</f>
        <v>0</v>
      </c>
      <c r="O1068" s="55">
        <f>SD!S1067</f>
        <v>0</v>
      </c>
      <c r="P1068" s="44">
        <f>SD!T1067</f>
        <v>0</v>
      </c>
      <c r="Q1068" s="55">
        <f>SD!V1067</f>
        <v>0</v>
      </c>
      <c r="R1068" s="55">
        <f>SD!W1067</f>
        <v>0</v>
      </c>
      <c r="S1068" s="55">
        <f>SD!AB1067</f>
        <v>0</v>
      </c>
      <c r="T1068" s="51">
        <f t="shared" si="32"/>
        <v>0</v>
      </c>
      <c r="U1068" s="51">
        <f t="shared" si="33"/>
        <v>0</v>
      </c>
    </row>
    <row r="1069" spans="1:21" customFormat="1">
      <c r="A1069" s="51">
        <f>SD!C1068</f>
        <v>0</v>
      </c>
      <c r="B1069" s="46">
        <f>SD!A1068</f>
        <v>0</v>
      </c>
      <c r="C1069" s="46">
        <f>SD!B1068</f>
        <v>0</v>
      </c>
      <c r="D1069" s="46">
        <f>SD!C1068</f>
        <v>0</v>
      </c>
      <c r="E1069" s="42">
        <f>SD!D1068</f>
        <v>0</v>
      </c>
      <c r="F1069" s="43">
        <f>SD!E1068</f>
        <v>0</v>
      </c>
      <c r="G1069" s="43">
        <f>SD!F1068</f>
        <v>0</v>
      </c>
      <c r="H1069" s="43">
        <f>SD!G1068</f>
        <v>0</v>
      </c>
      <c r="I1069" s="43">
        <f>SD!H1068</f>
        <v>0</v>
      </c>
      <c r="J1069" s="43">
        <f>SD!I1068</f>
        <v>0</v>
      </c>
      <c r="K1069" s="43">
        <f>SD!O1068</f>
        <v>0</v>
      </c>
      <c r="L1069" s="52"/>
      <c r="M1069" s="56"/>
      <c r="N1069" s="54">
        <f>SD!R1068</f>
        <v>0</v>
      </c>
      <c r="O1069" s="55">
        <f>SD!S1068</f>
        <v>0</v>
      </c>
      <c r="P1069" s="44">
        <f>SD!T1068</f>
        <v>0</v>
      </c>
      <c r="Q1069" s="55">
        <f>SD!V1068</f>
        <v>0</v>
      </c>
      <c r="R1069" s="55">
        <f>SD!W1068</f>
        <v>0</v>
      </c>
      <c r="S1069" s="55">
        <f>SD!AB1068</f>
        <v>0</v>
      </c>
      <c r="T1069" s="51">
        <f t="shared" si="32"/>
        <v>0</v>
      </c>
      <c r="U1069" s="51">
        <f t="shared" si="33"/>
        <v>0</v>
      </c>
    </row>
    <row r="1070" spans="1:21" customFormat="1">
      <c r="A1070" s="51">
        <f>SD!C1069</f>
        <v>0</v>
      </c>
      <c r="B1070" s="46">
        <f>SD!A1069</f>
        <v>0</v>
      </c>
      <c r="C1070" s="46">
        <f>SD!B1069</f>
        <v>0</v>
      </c>
      <c r="D1070" s="46">
        <f>SD!C1069</f>
        <v>0</v>
      </c>
      <c r="E1070" s="42">
        <f>SD!D1069</f>
        <v>0</v>
      </c>
      <c r="F1070" s="43">
        <f>SD!E1069</f>
        <v>0</v>
      </c>
      <c r="G1070" s="43">
        <f>SD!F1069</f>
        <v>0</v>
      </c>
      <c r="H1070" s="43">
        <f>SD!G1069</f>
        <v>0</v>
      </c>
      <c r="I1070" s="43">
        <f>SD!H1069</f>
        <v>0</v>
      </c>
      <c r="J1070" s="43">
        <f>SD!I1069</f>
        <v>0</v>
      </c>
      <c r="K1070" s="43">
        <f>SD!O1069</f>
        <v>0</v>
      </c>
      <c r="L1070" s="52"/>
      <c r="M1070" s="56"/>
      <c r="N1070" s="54">
        <f>SD!R1069</f>
        <v>0</v>
      </c>
      <c r="O1070" s="55">
        <f>SD!S1069</f>
        <v>0</v>
      </c>
      <c r="P1070" s="44">
        <f>SD!T1069</f>
        <v>0</v>
      </c>
      <c r="Q1070" s="55">
        <f>SD!V1069</f>
        <v>0</v>
      </c>
      <c r="R1070" s="55">
        <f>SD!W1069</f>
        <v>0</v>
      </c>
      <c r="S1070" s="55">
        <f>SD!AB1069</f>
        <v>0</v>
      </c>
      <c r="T1070" s="51">
        <f t="shared" si="32"/>
        <v>0</v>
      </c>
      <c r="U1070" s="51">
        <f t="shared" si="33"/>
        <v>0</v>
      </c>
    </row>
    <row r="1071" spans="1:21" customFormat="1">
      <c r="A1071" s="51">
        <f>SD!C1070</f>
        <v>0</v>
      </c>
      <c r="B1071" s="46">
        <f>SD!A1070</f>
        <v>0</v>
      </c>
      <c r="C1071" s="46">
        <f>SD!B1070</f>
        <v>0</v>
      </c>
      <c r="D1071" s="46">
        <f>SD!C1070</f>
        <v>0</v>
      </c>
      <c r="E1071" s="42">
        <f>SD!D1070</f>
        <v>0</v>
      </c>
      <c r="F1071" s="43">
        <f>SD!E1070</f>
        <v>0</v>
      </c>
      <c r="G1071" s="43">
        <f>SD!F1070</f>
        <v>0</v>
      </c>
      <c r="H1071" s="43">
        <f>SD!G1070</f>
        <v>0</v>
      </c>
      <c r="I1071" s="43">
        <f>SD!H1070</f>
        <v>0</v>
      </c>
      <c r="J1071" s="43">
        <f>SD!I1070</f>
        <v>0</v>
      </c>
      <c r="K1071" s="43">
        <f>SD!O1070</f>
        <v>0</v>
      </c>
      <c r="L1071" s="52"/>
      <c r="M1071" s="56"/>
      <c r="N1071" s="54">
        <f>SD!R1070</f>
        <v>0</v>
      </c>
      <c r="O1071" s="55">
        <f>SD!S1070</f>
        <v>0</v>
      </c>
      <c r="P1071" s="44">
        <f>SD!T1070</f>
        <v>0</v>
      </c>
      <c r="Q1071" s="55">
        <f>SD!V1070</f>
        <v>0</v>
      </c>
      <c r="R1071" s="55">
        <f>SD!W1070</f>
        <v>0</v>
      </c>
      <c r="S1071" s="55">
        <f>SD!AB1070</f>
        <v>0</v>
      </c>
      <c r="T1071" s="51">
        <f t="shared" si="32"/>
        <v>0</v>
      </c>
      <c r="U1071" s="51">
        <f t="shared" si="33"/>
        <v>0</v>
      </c>
    </row>
    <row r="1072" spans="1:21" customFormat="1">
      <c r="A1072" s="51">
        <f>SD!C1071</f>
        <v>0</v>
      </c>
      <c r="B1072" s="46">
        <f>SD!A1071</f>
        <v>0</v>
      </c>
      <c r="C1072" s="46">
        <f>SD!B1071</f>
        <v>0</v>
      </c>
      <c r="D1072" s="46">
        <f>SD!C1071</f>
        <v>0</v>
      </c>
      <c r="E1072" s="42">
        <f>SD!D1071</f>
        <v>0</v>
      </c>
      <c r="F1072" s="43">
        <f>SD!E1071</f>
        <v>0</v>
      </c>
      <c r="G1072" s="43">
        <f>SD!F1071</f>
        <v>0</v>
      </c>
      <c r="H1072" s="43">
        <f>SD!G1071</f>
        <v>0</v>
      </c>
      <c r="I1072" s="43">
        <f>SD!H1071</f>
        <v>0</v>
      </c>
      <c r="J1072" s="43">
        <f>SD!I1071</f>
        <v>0</v>
      </c>
      <c r="K1072" s="43">
        <f>SD!O1071</f>
        <v>0</v>
      </c>
      <c r="L1072" s="52"/>
      <c r="M1072" s="56"/>
      <c r="N1072" s="54">
        <f>SD!R1071</f>
        <v>0</v>
      </c>
      <c r="O1072" s="55">
        <f>SD!S1071</f>
        <v>0</v>
      </c>
      <c r="P1072" s="44">
        <f>SD!T1071</f>
        <v>0</v>
      </c>
      <c r="Q1072" s="55">
        <f>SD!V1071</f>
        <v>0</v>
      </c>
      <c r="R1072" s="55">
        <f>SD!W1071</f>
        <v>0</v>
      </c>
      <c r="S1072" s="55">
        <f>SD!AB1071</f>
        <v>0</v>
      </c>
      <c r="T1072" s="51">
        <f t="shared" si="32"/>
        <v>0</v>
      </c>
      <c r="U1072" s="51">
        <f t="shared" si="33"/>
        <v>0</v>
      </c>
    </row>
    <row r="1073" spans="1:21" customFormat="1">
      <c r="A1073" s="51">
        <f>SD!C1072</f>
        <v>0</v>
      </c>
      <c r="B1073" s="46">
        <f>SD!A1072</f>
        <v>0</v>
      </c>
      <c r="C1073" s="46">
        <f>SD!B1072</f>
        <v>0</v>
      </c>
      <c r="D1073" s="46">
        <f>SD!C1072</f>
        <v>0</v>
      </c>
      <c r="E1073" s="42">
        <f>SD!D1072</f>
        <v>0</v>
      </c>
      <c r="F1073" s="43">
        <f>SD!E1072</f>
        <v>0</v>
      </c>
      <c r="G1073" s="43">
        <f>SD!F1072</f>
        <v>0</v>
      </c>
      <c r="H1073" s="43">
        <f>SD!G1072</f>
        <v>0</v>
      </c>
      <c r="I1073" s="43">
        <f>SD!H1072</f>
        <v>0</v>
      </c>
      <c r="J1073" s="43">
        <f>SD!I1072</f>
        <v>0</v>
      </c>
      <c r="K1073" s="43">
        <f>SD!O1072</f>
        <v>0</v>
      </c>
      <c r="L1073" s="52"/>
      <c r="M1073" s="56"/>
      <c r="N1073" s="54">
        <f>SD!R1072</f>
        <v>0</v>
      </c>
      <c r="O1073" s="55">
        <f>SD!S1072</f>
        <v>0</v>
      </c>
      <c r="P1073" s="44">
        <f>SD!T1072</f>
        <v>0</v>
      </c>
      <c r="Q1073" s="55">
        <f>SD!V1072</f>
        <v>0</v>
      </c>
      <c r="R1073" s="55">
        <f>SD!W1072</f>
        <v>0</v>
      </c>
      <c r="S1073" s="55">
        <f>SD!AB1072</f>
        <v>0</v>
      </c>
      <c r="T1073" s="51">
        <f t="shared" si="32"/>
        <v>0</v>
      </c>
      <c r="U1073" s="51">
        <f t="shared" si="33"/>
        <v>0</v>
      </c>
    </row>
    <row r="1074" spans="1:21" customFormat="1">
      <c r="A1074" s="51">
        <f>SD!C1073</f>
        <v>0</v>
      </c>
      <c r="B1074" s="46">
        <f>SD!A1073</f>
        <v>0</v>
      </c>
      <c r="C1074" s="46">
        <f>SD!B1073</f>
        <v>0</v>
      </c>
      <c r="D1074" s="46">
        <f>SD!C1073</f>
        <v>0</v>
      </c>
      <c r="E1074" s="42">
        <f>SD!D1073</f>
        <v>0</v>
      </c>
      <c r="F1074" s="43">
        <f>SD!E1073</f>
        <v>0</v>
      </c>
      <c r="G1074" s="43">
        <f>SD!F1073</f>
        <v>0</v>
      </c>
      <c r="H1074" s="43">
        <f>SD!G1073</f>
        <v>0</v>
      </c>
      <c r="I1074" s="43">
        <f>SD!H1073</f>
        <v>0</v>
      </c>
      <c r="J1074" s="43">
        <f>SD!I1073</f>
        <v>0</v>
      </c>
      <c r="K1074" s="43">
        <f>SD!O1073</f>
        <v>0</v>
      </c>
      <c r="L1074" s="52"/>
      <c r="M1074" s="56"/>
      <c r="N1074" s="54">
        <f>SD!R1073</f>
        <v>0</v>
      </c>
      <c r="O1074" s="55">
        <f>SD!S1073</f>
        <v>0</v>
      </c>
      <c r="P1074" s="44">
        <f>SD!T1073</f>
        <v>0</v>
      </c>
      <c r="Q1074" s="55">
        <f>SD!V1073</f>
        <v>0</v>
      </c>
      <c r="R1074" s="55">
        <f>SD!W1073</f>
        <v>0</v>
      </c>
      <c r="S1074" s="55">
        <f>SD!AB1073</f>
        <v>0</v>
      </c>
      <c r="T1074" s="51">
        <f t="shared" si="32"/>
        <v>0</v>
      </c>
      <c r="U1074" s="51">
        <f t="shared" si="33"/>
        <v>0</v>
      </c>
    </row>
    <row r="1075" spans="1:21" customFormat="1">
      <c r="A1075" s="51">
        <f>SD!C1074</f>
        <v>0</v>
      </c>
      <c r="B1075" s="46">
        <f>SD!A1074</f>
        <v>0</v>
      </c>
      <c r="C1075" s="46">
        <f>SD!B1074</f>
        <v>0</v>
      </c>
      <c r="D1075" s="46">
        <f>SD!C1074</f>
        <v>0</v>
      </c>
      <c r="E1075" s="42">
        <f>SD!D1074</f>
        <v>0</v>
      </c>
      <c r="F1075" s="43">
        <f>SD!E1074</f>
        <v>0</v>
      </c>
      <c r="G1075" s="43">
        <f>SD!F1074</f>
        <v>0</v>
      </c>
      <c r="H1075" s="43">
        <f>SD!G1074</f>
        <v>0</v>
      </c>
      <c r="I1075" s="43">
        <f>SD!H1074</f>
        <v>0</v>
      </c>
      <c r="J1075" s="43">
        <f>SD!I1074</f>
        <v>0</v>
      </c>
      <c r="K1075" s="43">
        <f>SD!O1074</f>
        <v>0</v>
      </c>
      <c r="L1075" s="52"/>
      <c r="M1075" s="56"/>
      <c r="N1075" s="54">
        <f>SD!R1074</f>
        <v>0</v>
      </c>
      <c r="O1075" s="55">
        <f>SD!S1074</f>
        <v>0</v>
      </c>
      <c r="P1075" s="44">
        <f>SD!T1074</f>
        <v>0</v>
      </c>
      <c r="Q1075" s="55">
        <f>SD!V1074</f>
        <v>0</v>
      </c>
      <c r="R1075" s="55">
        <f>SD!W1074</f>
        <v>0</v>
      </c>
      <c r="S1075" s="55">
        <f>SD!AB1074</f>
        <v>0</v>
      </c>
      <c r="T1075" s="51">
        <f t="shared" si="32"/>
        <v>0</v>
      </c>
      <c r="U1075" s="51">
        <f t="shared" si="33"/>
        <v>0</v>
      </c>
    </row>
    <row r="1076" spans="1:21" customFormat="1">
      <c r="A1076" s="51">
        <f>SD!C1075</f>
        <v>0</v>
      </c>
      <c r="B1076" s="46">
        <f>SD!A1075</f>
        <v>0</v>
      </c>
      <c r="C1076" s="46">
        <f>SD!B1075</f>
        <v>0</v>
      </c>
      <c r="D1076" s="46">
        <f>SD!C1075</f>
        <v>0</v>
      </c>
      <c r="E1076" s="42">
        <f>SD!D1075</f>
        <v>0</v>
      </c>
      <c r="F1076" s="43">
        <f>SD!E1075</f>
        <v>0</v>
      </c>
      <c r="G1076" s="43">
        <f>SD!F1075</f>
        <v>0</v>
      </c>
      <c r="H1076" s="43">
        <f>SD!G1075</f>
        <v>0</v>
      </c>
      <c r="I1076" s="43">
        <f>SD!H1075</f>
        <v>0</v>
      </c>
      <c r="J1076" s="43">
        <f>SD!I1075</f>
        <v>0</v>
      </c>
      <c r="K1076" s="43">
        <f>SD!O1075</f>
        <v>0</v>
      </c>
      <c r="L1076" s="52"/>
      <c r="M1076" s="56"/>
      <c r="N1076" s="54">
        <f>SD!R1075</f>
        <v>0</v>
      </c>
      <c r="O1076" s="55">
        <f>SD!S1075</f>
        <v>0</v>
      </c>
      <c r="P1076" s="44">
        <f>SD!T1075</f>
        <v>0</v>
      </c>
      <c r="Q1076" s="55">
        <f>SD!V1075</f>
        <v>0</v>
      </c>
      <c r="R1076" s="55">
        <f>SD!W1075</f>
        <v>0</v>
      </c>
      <c r="S1076" s="55">
        <f>SD!AB1075</f>
        <v>0</v>
      </c>
      <c r="T1076" s="51">
        <f t="shared" si="32"/>
        <v>0</v>
      </c>
      <c r="U1076" s="51">
        <f t="shared" si="33"/>
        <v>0</v>
      </c>
    </row>
    <row r="1077" spans="1:21" customFormat="1">
      <c r="A1077" s="51">
        <f>SD!C1076</f>
        <v>0</v>
      </c>
      <c r="B1077" s="46">
        <f>SD!A1076</f>
        <v>0</v>
      </c>
      <c r="C1077" s="46">
        <f>SD!B1076</f>
        <v>0</v>
      </c>
      <c r="D1077" s="46">
        <f>SD!C1076</f>
        <v>0</v>
      </c>
      <c r="E1077" s="42">
        <f>SD!D1076</f>
        <v>0</v>
      </c>
      <c r="F1077" s="43">
        <f>SD!E1076</f>
        <v>0</v>
      </c>
      <c r="G1077" s="43">
        <f>SD!F1076</f>
        <v>0</v>
      </c>
      <c r="H1077" s="43">
        <f>SD!G1076</f>
        <v>0</v>
      </c>
      <c r="I1077" s="43">
        <f>SD!H1076</f>
        <v>0</v>
      </c>
      <c r="J1077" s="43">
        <f>SD!I1076</f>
        <v>0</v>
      </c>
      <c r="K1077" s="43">
        <f>SD!O1076</f>
        <v>0</v>
      </c>
      <c r="L1077" s="52"/>
      <c r="M1077" s="56"/>
      <c r="N1077" s="54">
        <f>SD!R1076</f>
        <v>0</v>
      </c>
      <c r="O1077" s="55">
        <f>SD!S1076</f>
        <v>0</v>
      </c>
      <c r="P1077" s="44">
        <f>SD!T1076</f>
        <v>0</v>
      </c>
      <c r="Q1077" s="55">
        <f>SD!V1076</f>
        <v>0</v>
      </c>
      <c r="R1077" s="55">
        <f>SD!W1076</f>
        <v>0</v>
      </c>
      <c r="S1077" s="55">
        <f>SD!AB1076</f>
        <v>0</v>
      </c>
      <c r="T1077" s="51">
        <f t="shared" si="32"/>
        <v>0</v>
      </c>
      <c r="U1077" s="51">
        <f t="shared" si="33"/>
        <v>0</v>
      </c>
    </row>
    <row r="1078" spans="1:21" customFormat="1">
      <c r="A1078" s="51">
        <f>SD!C1077</f>
        <v>0</v>
      </c>
      <c r="B1078" s="46">
        <f>SD!A1077</f>
        <v>0</v>
      </c>
      <c r="C1078" s="46">
        <f>SD!B1077</f>
        <v>0</v>
      </c>
      <c r="D1078" s="46">
        <f>SD!C1077</f>
        <v>0</v>
      </c>
      <c r="E1078" s="42">
        <f>SD!D1077</f>
        <v>0</v>
      </c>
      <c r="F1078" s="43">
        <f>SD!E1077</f>
        <v>0</v>
      </c>
      <c r="G1078" s="43">
        <f>SD!F1077</f>
        <v>0</v>
      </c>
      <c r="H1078" s="43">
        <f>SD!G1077</f>
        <v>0</v>
      </c>
      <c r="I1078" s="43">
        <f>SD!H1077</f>
        <v>0</v>
      </c>
      <c r="J1078" s="43">
        <f>SD!I1077</f>
        <v>0</v>
      </c>
      <c r="K1078" s="43">
        <f>SD!O1077</f>
        <v>0</v>
      </c>
      <c r="L1078" s="52"/>
      <c r="M1078" s="56"/>
      <c r="N1078" s="54">
        <f>SD!R1077</f>
        <v>0</v>
      </c>
      <c r="O1078" s="55">
        <f>SD!S1077</f>
        <v>0</v>
      </c>
      <c r="P1078" s="44">
        <f>SD!T1077</f>
        <v>0</v>
      </c>
      <c r="Q1078" s="55">
        <f>SD!V1077</f>
        <v>0</v>
      </c>
      <c r="R1078" s="55">
        <f>SD!W1077</f>
        <v>0</v>
      </c>
      <c r="S1078" s="55">
        <f>SD!AB1077</f>
        <v>0</v>
      </c>
      <c r="T1078" s="51">
        <f t="shared" si="32"/>
        <v>0</v>
      </c>
      <c r="U1078" s="51">
        <f t="shared" si="33"/>
        <v>0</v>
      </c>
    </row>
    <row r="1079" spans="1:21" customFormat="1">
      <c r="A1079" s="51">
        <f>SD!C1078</f>
        <v>0</v>
      </c>
      <c r="B1079" s="46">
        <f>SD!A1078</f>
        <v>0</v>
      </c>
      <c r="C1079" s="46">
        <f>SD!B1078</f>
        <v>0</v>
      </c>
      <c r="D1079" s="46">
        <f>SD!C1078</f>
        <v>0</v>
      </c>
      <c r="E1079" s="42">
        <f>SD!D1078</f>
        <v>0</v>
      </c>
      <c r="F1079" s="43">
        <f>SD!E1078</f>
        <v>0</v>
      </c>
      <c r="G1079" s="43">
        <f>SD!F1078</f>
        <v>0</v>
      </c>
      <c r="H1079" s="43">
        <f>SD!G1078</f>
        <v>0</v>
      </c>
      <c r="I1079" s="43">
        <f>SD!H1078</f>
        <v>0</v>
      </c>
      <c r="J1079" s="43">
        <f>SD!I1078</f>
        <v>0</v>
      </c>
      <c r="K1079" s="43">
        <f>SD!O1078</f>
        <v>0</v>
      </c>
      <c r="L1079" s="52"/>
      <c r="M1079" s="56"/>
      <c r="N1079" s="54">
        <f>SD!R1078</f>
        <v>0</v>
      </c>
      <c r="O1079" s="55">
        <f>SD!S1078</f>
        <v>0</v>
      </c>
      <c r="P1079" s="44">
        <f>SD!T1078</f>
        <v>0</v>
      </c>
      <c r="Q1079" s="55">
        <f>SD!V1078</f>
        <v>0</v>
      </c>
      <c r="R1079" s="55">
        <f>SD!W1078</f>
        <v>0</v>
      </c>
      <c r="S1079" s="55">
        <f>SD!AB1078</f>
        <v>0</v>
      </c>
      <c r="T1079" s="51">
        <f t="shared" si="32"/>
        <v>0</v>
      </c>
      <c r="U1079" s="51">
        <f t="shared" si="33"/>
        <v>0</v>
      </c>
    </row>
    <row r="1080" spans="1:21" customFormat="1">
      <c r="A1080" s="51">
        <f>SD!C1079</f>
        <v>0</v>
      </c>
      <c r="B1080" s="46">
        <f>SD!A1079</f>
        <v>0</v>
      </c>
      <c r="C1080" s="46">
        <f>SD!B1079</f>
        <v>0</v>
      </c>
      <c r="D1080" s="46">
        <f>SD!C1079</f>
        <v>0</v>
      </c>
      <c r="E1080" s="42">
        <f>SD!D1079</f>
        <v>0</v>
      </c>
      <c r="F1080" s="43">
        <f>SD!E1079</f>
        <v>0</v>
      </c>
      <c r="G1080" s="43">
        <f>SD!F1079</f>
        <v>0</v>
      </c>
      <c r="H1080" s="43">
        <f>SD!G1079</f>
        <v>0</v>
      </c>
      <c r="I1080" s="43">
        <f>SD!H1079</f>
        <v>0</v>
      </c>
      <c r="J1080" s="43">
        <f>SD!I1079</f>
        <v>0</v>
      </c>
      <c r="K1080" s="43">
        <f>SD!O1079</f>
        <v>0</v>
      </c>
      <c r="L1080" s="52"/>
      <c r="M1080" s="56"/>
      <c r="N1080" s="54">
        <f>SD!R1079</f>
        <v>0</v>
      </c>
      <c r="O1080" s="55">
        <f>SD!S1079</f>
        <v>0</v>
      </c>
      <c r="P1080" s="44">
        <f>SD!T1079</f>
        <v>0</v>
      </c>
      <c r="Q1080" s="55">
        <f>SD!V1079</f>
        <v>0</v>
      </c>
      <c r="R1080" s="55">
        <f>SD!W1079</f>
        <v>0</v>
      </c>
      <c r="S1080" s="55">
        <f>SD!AB1079</f>
        <v>0</v>
      </c>
      <c r="T1080" s="51">
        <f t="shared" si="32"/>
        <v>0</v>
      </c>
      <c r="U1080" s="51">
        <f t="shared" si="33"/>
        <v>0</v>
      </c>
    </row>
    <row r="1081" spans="1:21" customFormat="1">
      <c r="A1081" s="51">
        <f>SD!C1080</f>
        <v>0</v>
      </c>
      <c r="B1081" s="46">
        <f>SD!A1080</f>
        <v>0</v>
      </c>
      <c r="C1081" s="46">
        <f>SD!B1080</f>
        <v>0</v>
      </c>
      <c r="D1081" s="46">
        <f>SD!C1080</f>
        <v>0</v>
      </c>
      <c r="E1081" s="42">
        <f>SD!D1080</f>
        <v>0</v>
      </c>
      <c r="F1081" s="43">
        <f>SD!E1080</f>
        <v>0</v>
      </c>
      <c r="G1081" s="43">
        <f>SD!F1080</f>
        <v>0</v>
      </c>
      <c r="H1081" s="43">
        <f>SD!G1080</f>
        <v>0</v>
      </c>
      <c r="I1081" s="43">
        <f>SD!H1080</f>
        <v>0</v>
      </c>
      <c r="J1081" s="43">
        <f>SD!I1080</f>
        <v>0</v>
      </c>
      <c r="K1081" s="43">
        <f>SD!O1080</f>
        <v>0</v>
      </c>
      <c r="L1081" s="52"/>
      <c r="M1081" s="56"/>
      <c r="N1081" s="54">
        <f>SD!R1080</f>
        <v>0</v>
      </c>
      <c r="O1081" s="55">
        <f>SD!S1080</f>
        <v>0</v>
      </c>
      <c r="P1081" s="44">
        <f>SD!T1080</f>
        <v>0</v>
      </c>
      <c r="Q1081" s="55">
        <f>SD!V1080</f>
        <v>0</v>
      </c>
      <c r="R1081" s="55">
        <f>SD!W1080</f>
        <v>0</v>
      </c>
      <c r="S1081" s="55">
        <f>SD!AB1080</f>
        <v>0</v>
      </c>
      <c r="T1081" s="51">
        <f t="shared" si="32"/>
        <v>0</v>
      </c>
      <c r="U1081" s="51">
        <f t="shared" si="33"/>
        <v>0</v>
      </c>
    </row>
    <row r="1082" spans="1:21" customFormat="1">
      <c r="A1082" s="51">
        <f>SD!C1081</f>
        <v>0</v>
      </c>
      <c r="B1082" s="46">
        <f>SD!A1081</f>
        <v>0</v>
      </c>
      <c r="C1082" s="46">
        <f>SD!B1081</f>
        <v>0</v>
      </c>
      <c r="D1082" s="46">
        <f>SD!C1081</f>
        <v>0</v>
      </c>
      <c r="E1082" s="42">
        <f>SD!D1081</f>
        <v>0</v>
      </c>
      <c r="F1082" s="43">
        <f>SD!E1081</f>
        <v>0</v>
      </c>
      <c r="G1082" s="43">
        <f>SD!F1081</f>
        <v>0</v>
      </c>
      <c r="H1082" s="43">
        <f>SD!G1081</f>
        <v>0</v>
      </c>
      <c r="I1082" s="43">
        <f>SD!H1081</f>
        <v>0</v>
      </c>
      <c r="J1082" s="43">
        <f>SD!I1081</f>
        <v>0</v>
      </c>
      <c r="K1082" s="43">
        <f>SD!O1081</f>
        <v>0</v>
      </c>
      <c r="L1082" s="52"/>
      <c r="M1082" s="56"/>
      <c r="N1082" s="54">
        <f>SD!R1081</f>
        <v>0</v>
      </c>
      <c r="O1082" s="55">
        <f>SD!S1081</f>
        <v>0</v>
      </c>
      <c r="P1082" s="44">
        <f>SD!T1081</f>
        <v>0</v>
      </c>
      <c r="Q1082" s="55">
        <f>SD!V1081</f>
        <v>0</v>
      </c>
      <c r="R1082" s="55">
        <f>SD!W1081</f>
        <v>0</v>
      </c>
      <c r="S1082" s="55">
        <f>SD!AB1081</f>
        <v>0</v>
      </c>
      <c r="T1082" s="51">
        <f t="shared" si="32"/>
        <v>0</v>
      </c>
      <c r="U1082" s="51">
        <f t="shared" si="33"/>
        <v>0</v>
      </c>
    </row>
    <row r="1083" spans="1:21" customFormat="1">
      <c r="A1083" s="51">
        <f>SD!C1082</f>
        <v>0</v>
      </c>
      <c r="B1083" s="46">
        <f>SD!A1082</f>
        <v>0</v>
      </c>
      <c r="C1083" s="46">
        <f>SD!B1082</f>
        <v>0</v>
      </c>
      <c r="D1083" s="46">
        <f>SD!C1082</f>
        <v>0</v>
      </c>
      <c r="E1083" s="42">
        <f>SD!D1082</f>
        <v>0</v>
      </c>
      <c r="F1083" s="43">
        <f>SD!E1082</f>
        <v>0</v>
      </c>
      <c r="G1083" s="43">
        <f>SD!F1082</f>
        <v>0</v>
      </c>
      <c r="H1083" s="43">
        <f>SD!G1082</f>
        <v>0</v>
      </c>
      <c r="I1083" s="43">
        <f>SD!H1082</f>
        <v>0</v>
      </c>
      <c r="J1083" s="43">
        <f>SD!I1082</f>
        <v>0</v>
      </c>
      <c r="K1083" s="43">
        <f>SD!O1082</f>
        <v>0</v>
      </c>
      <c r="L1083" s="52"/>
      <c r="M1083" s="56"/>
      <c r="N1083" s="54">
        <f>SD!R1082</f>
        <v>0</v>
      </c>
      <c r="O1083" s="55">
        <f>SD!S1082</f>
        <v>0</v>
      </c>
      <c r="P1083" s="44">
        <f>SD!T1082</f>
        <v>0</v>
      </c>
      <c r="Q1083" s="55">
        <f>SD!V1082</f>
        <v>0</v>
      </c>
      <c r="R1083" s="55">
        <f>SD!W1082</f>
        <v>0</v>
      </c>
      <c r="S1083" s="55">
        <f>SD!AB1082</f>
        <v>0</v>
      </c>
      <c r="T1083" s="51">
        <f t="shared" si="32"/>
        <v>0</v>
      </c>
      <c r="U1083" s="51">
        <f t="shared" si="33"/>
        <v>0</v>
      </c>
    </row>
    <row r="1084" spans="1:21" customFormat="1">
      <c r="A1084" s="51">
        <f>SD!C1083</f>
        <v>0</v>
      </c>
      <c r="B1084" s="46">
        <f>SD!A1083</f>
        <v>0</v>
      </c>
      <c r="C1084" s="46">
        <f>SD!B1083</f>
        <v>0</v>
      </c>
      <c r="D1084" s="46">
        <f>SD!C1083</f>
        <v>0</v>
      </c>
      <c r="E1084" s="42">
        <f>SD!D1083</f>
        <v>0</v>
      </c>
      <c r="F1084" s="43">
        <f>SD!E1083</f>
        <v>0</v>
      </c>
      <c r="G1084" s="43">
        <f>SD!F1083</f>
        <v>0</v>
      </c>
      <c r="H1084" s="43">
        <f>SD!G1083</f>
        <v>0</v>
      </c>
      <c r="I1084" s="43">
        <f>SD!H1083</f>
        <v>0</v>
      </c>
      <c r="J1084" s="43">
        <f>SD!I1083</f>
        <v>0</v>
      </c>
      <c r="K1084" s="43">
        <f>SD!O1083</f>
        <v>0</v>
      </c>
      <c r="L1084" s="52"/>
      <c r="M1084" s="56"/>
      <c r="N1084" s="54">
        <f>SD!R1083</f>
        <v>0</v>
      </c>
      <c r="O1084" s="55">
        <f>SD!S1083</f>
        <v>0</v>
      </c>
      <c r="P1084" s="44">
        <f>SD!T1083</f>
        <v>0</v>
      </c>
      <c r="Q1084" s="55">
        <f>SD!V1083</f>
        <v>0</v>
      </c>
      <c r="R1084" s="55">
        <f>SD!W1083</f>
        <v>0</v>
      </c>
      <c r="S1084" s="55">
        <f>SD!AB1083</f>
        <v>0</v>
      </c>
      <c r="T1084" s="51">
        <f t="shared" si="32"/>
        <v>0</v>
      </c>
      <c r="U1084" s="51">
        <f t="shared" si="33"/>
        <v>0</v>
      </c>
    </row>
    <row r="1085" spans="1:21" customFormat="1">
      <c r="A1085" s="51">
        <f>SD!C1084</f>
        <v>0</v>
      </c>
      <c r="B1085" s="46">
        <f>SD!A1084</f>
        <v>0</v>
      </c>
      <c r="C1085" s="46">
        <f>SD!B1084</f>
        <v>0</v>
      </c>
      <c r="D1085" s="46">
        <f>SD!C1084</f>
        <v>0</v>
      </c>
      <c r="E1085" s="42">
        <f>SD!D1084</f>
        <v>0</v>
      </c>
      <c r="F1085" s="43">
        <f>SD!E1084</f>
        <v>0</v>
      </c>
      <c r="G1085" s="43">
        <f>SD!F1084</f>
        <v>0</v>
      </c>
      <c r="H1085" s="43">
        <f>SD!G1084</f>
        <v>0</v>
      </c>
      <c r="I1085" s="43">
        <f>SD!H1084</f>
        <v>0</v>
      </c>
      <c r="J1085" s="43">
        <f>SD!I1084</f>
        <v>0</v>
      </c>
      <c r="K1085" s="43">
        <f>SD!O1084</f>
        <v>0</v>
      </c>
      <c r="L1085" s="52"/>
      <c r="M1085" s="56"/>
      <c r="N1085" s="54">
        <f>SD!R1084</f>
        <v>0</v>
      </c>
      <c r="O1085" s="55">
        <f>SD!S1084</f>
        <v>0</v>
      </c>
      <c r="P1085" s="44">
        <f>SD!T1084</f>
        <v>0</v>
      </c>
      <c r="Q1085" s="55">
        <f>SD!V1084</f>
        <v>0</v>
      </c>
      <c r="R1085" s="55">
        <f>SD!W1084</f>
        <v>0</v>
      </c>
      <c r="S1085" s="55">
        <f>SD!AB1084</f>
        <v>0</v>
      </c>
      <c r="T1085" s="51">
        <f t="shared" si="32"/>
        <v>0</v>
      </c>
      <c r="U1085" s="51">
        <f t="shared" si="33"/>
        <v>0</v>
      </c>
    </row>
    <row r="1086" spans="1:21" customFormat="1">
      <c r="A1086" s="51">
        <f>SD!C1085</f>
        <v>0</v>
      </c>
      <c r="B1086" s="46">
        <f>SD!A1085</f>
        <v>0</v>
      </c>
      <c r="C1086" s="46">
        <f>SD!B1085</f>
        <v>0</v>
      </c>
      <c r="D1086" s="46">
        <f>SD!C1085</f>
        <v>0</v>
      </c>
      <c r="E1086" s="42">
        <f>SD!D1085</f>
        <v>0</v>
      </c>
      <c r="F1086" s="43">
        <f>SD!E1085</f>
        <v>0</v>
      </c>
      <c r="G1086" s="43">
        <f>SD!F1085</f>
        <v>0</v>
      </c>
      <c r="H1086" s="43">
        <f>SD!G1085</f>
        <v>0</v>
      </c>
      <c r="I1086" s="43">
        <f>SD!H1085</f>
        <v>0</v>
      </c>
      <c r="J1086" s="43">
        <f>SD!I1085</f>
        <v>0</v>
      </c>
      <c r="K1086" s="43">
        <f>SD!O1085</f>
        <v>0</v>
      </c>
      <c r="L1086" s="52"/>
      <c r="M1086" s="56"/>
      <c r="N1086" s="54">
        <f>SD!R1085</f>
        <v>0</v>
      </c>
      <c r="O1086" s="55">
        <f>SD!S1085</f>
        <v>0</v>
      </c>
      <c r="P1086" s="44">
        <f>SD!T1085</f>
        <v>0</v>
      </c>
      <c r="Q1086" s="55">
        <f>SD!V1085</f>
        <v>0</v>
      </c>
      <c r="R1086" s="55">
        <f>SD!W1085</f>
        <v>0</v>
      </c>
      <c r="S1086" s="55">
        <f>SD!AB1085</f>
        <v>0</v>
      </c>
      <c r="T1086" s="51">
        <f t="shared" si="32"/>
        <v>0</v>
      </c>
      <c r="U1086" s="51">
        <f t="shared" si="33"/>
        <v>0</v>
      </c>
    </row>
    <row r="1087" spans="1:21" customFormat="1">
      <c r="A1087" s="51">
        <f>SD!C1086</f>
        <v>0</v>
      </c>
      <c r="B1087" s="46">
        <f>SD!A1086</f>
        <v>0</v>
      </c>
      <c r="C1087" s="46">
        <f>SD!B1086</f>
        <v>0</v>
      </c>
      <c r="D1087" s="46">
        <f>SD!C1086</f>
        <v>0</v>
      </c>
      <c r="E1087" s="42">
        <f>SD!D1086</f>
        <v>0</v>
      </c>
      <c r="F1087" s="43">
        <f>SD!E1086</f>
        <v>0</v>
      </c>
      <c r="G1087" s="43">
        <f>SD!F1086</f>
        <v>0</v>
      </c>
      <c r="H1087" s="43">
        <f>SD!G1086</f>
        <v>0</v>
      </c>
      <c r="I1087" s="43">
        <f>SD!H1086</f>
        <v>0</v>
      </c>
      <c r="J1087" s="43">
        <f>SD!I1086</f>
        <v>0</v>
      </c>
      <c r="K1087" s="43">
        <f>SD!O1086</f>
        <v>0</v>
      </c>
      <c r="L1087" s="52"/>
      <c r="M1087" s="56"/>
      <c r="N1087" s="54">
        <f>SD!R1086</f>
        <v>0</v>
      </c>
      <c r="O1087" s="55">
        <f>SD!S1086</f>
        <v>0</v>
      </c>
      <c r="P1087" s="44">
        <f>SD!T1086</f>
        <v>0</v>
      </c>
      <c r="Q1087" s="55">
        <f>SD!V1086</f>
        <v>0</v>
      </c>
      <c r="R1087" s="55">
        <f>SD!W1086</f>
        <v>0</v>
      </c>
      <c r="S1087" s="55">
        <f>SD!AB1086</f>
        <v>0</v>
      </c>
      <c r="T1087" s="51">
        <f t="shared" si="32"/>
        <v>0</v>
      </c>
      <c r="U1087" s="51">
        <f t="shared" si="33"/>
        <v>0</v>
      </c>
    </row>
    <row r="1088" spans="1:21" customFormat="1">
      <c r="A1088" s="51">
        <f>SD!C1087</f>
        <v>0</v>
      </c>
      <c r="B1088" s="46">
        <f>SD!A1087</f>
        <v>0</v>
      </c>
      <c r="C1088" s="46">
        <f>SD!B1087</f>
        <v>0</v>
      </c>
      <c r="D1088" s="46">
        <f>SD!C1087</f>
        <v>0</v>
      </c>
      <c r="E1088" s="42">
        <f>SD!D1087</f>
        <v>0</v>
      </c>
      <c r="F1088" s="43">
        <f>SD!E1087</f>
        <v>0</v>
      </c>
      <c r="G1088" s="43">
        <f>SD!F1087</f>
        <v>0</v>
      </c>
      <c r="H1088" s="43">
        <f>SD!G1087</f>
        <v>0</v>
      </c>
      <c r="I1088" s="43">
        <f>SD!H1087</f>
        <v>0</v>
      </c>
      <c r="J1088" s="43">
        <f>SD!I1087</f>
        <v>0</v>
      </c>
      <c r="K1088" s="43">
        <f>SD!O1087</f>
        <v>0</v>
      </c>
      <c r="L1088" s="52"/>
      <c r="M1088" s="56"/>
      <c r="N1088" s="54">
        <f>SD!R1087</f>
        <v>0</v>
      </c>
      <c r="O1088" s="55">
        <f>SD!S1087</f>
        <v>0</v>
      </c>
      <c r="P1088" s="44">
        <f>SD!T1087</f>
        <v>0</v>
      </c>
      <c r="Q1088" s="55">
        <f>SD!V1087</f>
        <v>0</v>
      </c>
      <c r="R1088" s="55">
        <f>SD!W1087</f>
        <v>0</v>
      </c>
      <c r="S1088" s="55">
        <f>SD!AB1087</f>
        <v>0</v>
      </c>
      <c r="T1088" s="51">
        <f t="shared" si="32"/>
        <v>0</v>
      </c>
      <c r="U1088" s="51">
        <f t="shared" si="33"/>
        <v>0</v>
      </c>
    </row>
    <row r="1089" spans="1:21" customFormat="1">
      <c r="A1089" s="51">
        <f>SD!C1088</f>
        <v>0</v>
      </c>
      <c r="B1089" s="46">
        <f>SD!A1088</f>
        <v>0</v>
      </c>
      <c r="C1089" s="46">
        <f>SD!B1088</f>
        <v>0</v>
      </c>
      <c r="D1089" s="46">
        <f>SD!C1088</f>
        <v>0</v>
      </c>
      <c r="E1089" s="42">
        <f>SD!D1088</f>
        <v>0</v>
      </c>
      <c r="F1089" s="43">
        <f>SD!E1088</f>
        <v>0</v>
      </c>
      <c r="G1089" s="43">
        <f>SD!F1088</f>
        <v>0</v>
      </c>
      <c r="H1089" s="43">
        <f>SD!G1088</f>
        <v>0</v>
      </c>
      <c r="I1089" s="43">
        <f>SD!H1088</f>
        <v>0</v>
      </c>
      <c r="J1089" s="43">
        <f>SD!I1088</f>
        <v>0</v>
      </c>
      <c r="K1089" s="43">
        <f>SD!O1088</f>
        <v>0</v>
      </c>
      <c r="L1089" s="52"/>
      <c r="M1089" s="56"/>
      <c r="N1089" s="54">
        <f>SD!R1088</f>
        <v>0</v>
      </c>
      <c r="O1089" s="55">
        <f>SD!S1088</f>
        <v>0</v>
      </c>
      <c r="P1089" s="44">
        <f>SD!T1088</f>
        <v>0</v>
      </c>
      <c r="Q1089" s="55">
        <f>SD!V1088</f>
        <v>0</v>
      </c>
      <c r="R1089" s="55">
        <f>SD!W1088</f>
        <v>0</v>
      </c>
      <c r="S1089" s="55">
        <f>SD!AB1088</f>
        <v>0</v>
      </c>
      <c r="T1089" s="51">
        <f t="shared" si="32"/>
        <v>0</v>
      </c>
      <c r="U1089" s="51">
        <f t="shared" si="33"/>
        <v>0</v>
      </c>
    </row>
    <row r="1090" spans="1:21" customFormat="1">
      <c r="A1090" s="51">
        <f>SD!C1089</f>
        <v>0</v>
      </c>
      <c r="B1090" s="46">
        <f>SD!A1089</f>
        <v>0</v>
      </c>
      <c r="C1090" s="46">
        <f>SD!B1089</f>
        <v>0</v>
      </c>
      <c r="D1090" s="46">
        <f>SD!C1089</f>
        <v>0</v>
      </c>
      <c r="E1090" s="42">
        <f>SD!D1089</f>
        <v>0</v>
      </c>
      <c r="F1090" s="43">
        <f>SD!E1089</f>
        <v>0</v>
      </c>
      <c r="G1090" s="43">
        <f>SD!F1089</f>
        <v>0</v>
      </c>
      <c r="H1090" s="43">
        <f>SD!G1089</f>
        <v>0</v>
      </c>
      <c r="I1090" s="43">
        <f>SD!H1089</f>
        <v>0</v>
      </c>
      <c r="J1090" s="43">
        <f>SD!I1089</f>
        <v>0</v>
      </c>
      <c r="K1090" s="43">
        <f>SD!O1089</f>
        <v>0</v>
      </c>
      <c r="L1090" s="52"/>
      <c r="M1090" s="56"/>
      <c r="N1090" s="54">
        <f>SD!R1089</f>
        <v>0</v>
      </c>
      <c r="O1090" s="55">
        <f>SD!S1089</f>
        <v>0</v>
      </c>
      <c r="P1090" s="44">
        <f>SD!T1089</f>
        <v>0</v>
      </c>
      <c r="Q1090" s="55">
        <f>SD!V1089</f>
        <v>0</v>
      </c>
      <c r="R1090" s="55">
        <f>SD!W1089</f>
        <v>0</v>
      </c>
      <c r="S1090" s="55">
        <f>SD!AB1089</f>
        <v>0</v>
      </c>
      <c r="T1090" s="51">
        <f t="shared" si="32"/>
        <v>0</v>
      </c>
      <c r="U1090" s="51">
        <f t="shared" si="33"/>
        <v>0</v>
      </c>
    </row>
    <row r="1091" spans="1:21" customFormat="1">
      <c r="A1091" s="51">
        <f>SD!C1090</f>
        <v>0</v>
      </c>
      <c r="B1091" s="46">
        <f>SD!A1090</f>
        <v>0</v>
      </c>
      <c r="C1091" s="46">
        <f>SD!B1090</f>
        <v>0</v>
      </c>
      <c r="D1091" s="46">
        <f>SD!C1090</f>
        <v>0</v>
      </c>
      <c r="E1091" s="42">
        <f>SD!D1090</f>
        <v>0</v>
      </c>
      <c r="F1091" s="43">
        <f>SD!E1090</f>
        <v>0</v>
      </c>
      <c r="G1091" s="43">
        <f>SD!F1090</f>
        <v>0</v>
      </c>
      <c r="H1091" s="43">
        <f>SD!G1090</f>
        <v>0</v>
      </c>
      <c r="I1091" s="43">
        <f>SD!H1090</f>
        <v>0</v>
      </c>
      <c r="J1091" s="43">
        <f>SD!I1090</f>
        <v>0</v>
      </c>
      <c r="K1091" s="43">
        <f>SD!O1090</f>
        <v>0</v>
      </c>
      <c r="L1091" s="52"/>
      <c r="M1091" s="56"/>
      <c r="N1091" s="54">
        <f>SD!R1090</f>
        <v>0</v>
      </c>
      <c r="O1091" s="55">
        <f>SD!S1090</f>
        <v>0</v>
      </c>
      <c r="P1091" s="44">
        <f>SD!T1090</f>
        <v>0</v>
      </c>
      <c r="Q1091" s="55">
        <f>SD!V1090</f>
        <v>0</v>
      </c>
      <c r="R1091" s="55">
        <f>SD!W1090</f>
        <v>0</v>
      </c>
      <c r="S1091" s="55">
        <f>SD!AB1090</f>
        <v>0</v>
      </c>
      <c r="T1091" s="51">
        <f t="shared" si="32"/>
        <v>0</v>
      </c>
      <c r="U1091" s="51">
        <f t="shared" si="33"/>
        <v>0</v>
      </c>
    </row>
    <row r="1092" spans="1:21" customFormat="1">
      <c r="A1092" s="51">
        <f>SD!C1091</f>
        <v>0</v>
      </c>
      <c r="B1092" s="46">
        <f>SD!A1091</f>
        <v>0</v>
      </c>
      <c r="C1092" s="46">
        <f>SD!B1091</f>
        <v>0</v>
      </c>
      <c r="D1092" s="46">
        <f>SD!C1091</f>
        <v>0</v>
      </c>
      <c r="E1092" s="42">
        <f>SD!D1091</f>
        <v>0</v>
      </c>
      <c r="F1092" s="43">
        <f>SD!E1091</f>
        <v>0</v>
      </c>
      <c r="G1092" s="43">
        <f>SD!F1091</f>
        <v>0</v>
      </c>
      <c r="H1092" s="43">
        <f>SD!G1091</f>
        <v>0</v>
      </c>
      <c r="I1092" s="43">
        <f>SD!H1091</f>
        <v>0</v>
      </c>
      <c r="J1092" s="43">
        <f>SD!I1091</f>
        <v>0</v>
      </c>
      <c r="K1092" s="43">
        <f>SD!O1091</f>
        <v>0</v>
      </c>
      <c r="L1092" s="52"/>
      <c r="M1092" s="56"/>
      <c r="N1092" s="54">
        <f>SD!R1091</f>
        <v>0</v>
      </c>
      <c r="O1092" s="55">
        <f>SD!S1091</f>
        <v>0</v>
      </c>
      <c r="P1092" s="44">
        <f>SD!T1091</f>
        <v>0</v>
      </c>
      <c r="Q1092" s="55">
        <f>SD!V1091</f>
        <v>0</v>
      </c>
      <c r="R1092" s="55">
        <f>SD!W1091</f>
        <v>0</v>
      </c>
      <c r="S1092" s="55">
        <f>SD!AB1091</f>
        <v>0</v>
      </c>
      <c r="T1092" s="51">
        <f t="shared" ref="T1092:T1155" si="34">B1092</f>
        <v>0</v>
      </c>
      <c r="U1092" s="51">
        <f t="shared" ref="U1092:U1155" si="35">C1092</f>
        <v>0</v>
      </c>
    </row>
    <row r="1093" spans="1:21" customFormat="1">
      <c r="A1093" s="51">
        <f>SD!C1092</f>
        <v>0</v>
      </c>
      <c r="B1093" s="46">
        <f>SD!A1092</f>
        <v>0</v>
      </c>
      <c r="C1093" s="46">
        <f>SD!B1092</f>
        <v>0</v>
      </c>
      <c r="D1093" s="46">
        <f>SD!C1092</f>
        <v>0</v>
      </c>
      <c r="E1093" s="42">
        <f>SD!D1092</f>
        <v>0</v>
      </c>
      <c r="F1093" s="43">
        <f>SD!E1092</f>
        <v>0</v>
      </c>
      <c r="G1093" s="43">
        <f>SD!F1092</f>
        <v>0</v>
      </c>
      <c r="H1093" s="43">
        <f>SD!G1092</f>
        <v>0</v>
      </c>
      <c r="I1093" s="43">
        <f>SD!H1092</f>
        <v>0</v>
      </c>
      <c r="J1093" s="43">
        <f>SD!I1092</f>
        <v>0</v>
      </c>
      <c r="K1093" s="43">
        <f>SD!O1092</f>
        <v>0</v>
      </c>
      <c r="L1093" s="52"/>
      <c r="M1093" s="56"/>
      <c r="N1093" s="54">
        <f>SD!R1092</f>
        <v>0</v>
      </c>
      <c r="O1093" s="55">
        <f>SD!S1092</f>
        <v>0</v>
      </c>
      <c r="P1093" s="44">
        <f>SD!T1092</f>
        <v>0</v>
      </c>
      <c r="Q1093" s="55">
        <f>SD!V1092</f>
        <v>0</v>
      </c>
      <c r="R1093" s="55">
        <f>SD!W1092</f>
        <v>0</v>
      </c>
      <c r="S1093" s="55">
        <f>SD!AB1092</f>
        <v>0</v>
      </c>
      <c r="T1093" s="51">
        <f t="shared" si="34"/>
        <v>0</v>
      </c>
      <c r="U1093" s="51">
        <f t="shared" si="35"/>
        <v>0</v>
      </c>
    </row>
    <row r="1094" spans="1:21" customFormat="1">
      <c r="A1094" s="51">
        <f>SD!C1093</f>
        <v>0</v>
      </c>
      <c r="B1094" s="46">
        <f>SD!A1093</f>
        <v>0</v>
      </c>
      <c r="C1094" s="46">
        <f>SD!B1093</f>
        <v>0</v>
      </c>
      <c r="D1094" s="46">
        <f>SD!C1093</f>
        <v>0</v>
      </c>
      <c r="E1094" s="42">
        <f>SD!D1093</f>
        <v>0</v>
      </c>
      <c r="F1094" s="43">
        <f>SD!E1093</f>
        <v>0</v>
      </c>
      <c r="G1094" s="43">
        <f>SD!F1093</f>
        <v>0</v>
      </c>
      <c r="H1094" s="43">
        <f>SD!G1093</f>
        <v>0</v>
      </c>
      <c r="I1094" s="43">
        <f>SD!H1093</f>
        <v>0</v>
      </c>
      <c r="J1094" s="43">
        <f>SD!I1093</f>
        <v>0</v>
      </c>
      <c r="K1094" s="43">
        <f>SD!O1093</f>
        <v>0</v>
      </c>
      <c r="L1094" s="52"/>
      <c r="M1094" s="56"/>
      <c r="N1094" s="54">
        <f>SD!R1093</f>
        <v>0</v>
      </c>
      <c r="O1094" s="55">
        <f>SD!S1093</f>
        <v>0</v>
      </c>
      <c r="P1094" s="44">
        <f>SD!T1093</f>
        <v>0</v>
      </c>
      <c r="Q1094" s="55">
        <f>SD!V1093</f>
        <v>0</v>
      </c>
      <c r="R1094" s="55">
        <f>SD!W1093</f>
        <v>0</v>
      </c>
      <c r="S1094" s="55">
        <f>SD!AB1093</f>
        <v>0</v>
      </c>
      <c r="T1094" s="51">
        <f t="shared" si="34"/>
        <v>0</v>
      </c>
      <c r="U1094" s="51">
        <f t="shared" si="35"/>
        <v>0</v>
      </c>
    </row>
    <row r="1095" spans="1:21" customFormat="1">
      <c r="A1095" s="51">
        <f>SD!C1094</f>
        <v>0</v>
      </c>
      <c r="B1095" s="46">
        <f>SD!A1094</f>
        <v>0</v>
      </c>
      <c r="C1095" s="46">
        <f>SD!B1094</f>
        <v>0</v>
      </c>
      <c r="D1095" s="46">
        <f>SD!C1094</f>
        <v>0</v>
      </c>
      <c r="E1095" s="42">
        <f>SD!D1094</f>
        <v>0</v>
      </c>
      <c r="F1095" s="43">
        <f>SD!E1094</f>
        <v>0</v>
      </c>
      <c r="G1095" s="43">
        <f>SD!F1094</f>
        <v>0</v>
      </c>
      <c r="H1095" s="43">
        <f>SD!G1094</f>
        <v>0</v>
      </c>
      <c r="I1095" s="43">
        <f>SD!H1094</f>
        <v>0</v>
      </c>
      <c r="J1095" s="43">
        <f>SD!I1094</f>
        <v>0</v>
      </c>
      <c r="K1095" s="43">
        <f>SD!O1094</f>
        <v>0</v>
      </c>
      <c r="L1095" s="52"/>
      <c r="M1095" s="56"/>
      <c r="N1095" s="54">
        <f>SD!R1094</f>
        <v>0</v>
      </c>
      <c r="O1095" s="55">
        <f>SD!S1094</f>
        <v>0</v>
      </c>
      <c r="P1095" s="44">
        <f>SD!T1094</f>
        <v>0</v>
      </c>
      <c r="Q1095" s="55">
        <f>SD!V1094</f>
        <v>0</v>
      </c>
      <c r="R1095" s="55">
        <f>SD!W1094</f>
        <v>0</v>
      </c>
      <c r="S1095" s="55">
        <f>SD!AB1094</f>
        <v>0</v>
      </c>
      <c r="T1095" s="51">
        <f t="shared" si="34"/>
        <v>0</v>
      </c>
      <c r="U1095" s="51">
        <f t="shared" si="35"/>
        <v>0</v>
      </c>
    </row>
    <row r="1096" spans="1:21" customFormat="1">
      <c r="A1096" s="51">
        <f>SD!C1095</f>
        <v>0</v>
      </c>
      <c r="B1096" s="46">
        <f>SD!A1095</f>
        <v>0</v>
      </c>
      <c r="C1096" s="46">
        <f>SD!B1095</f>
        <v>0</v>
      </c>
      <c r="D1096" s="46">
        <f>SD!C1095</f>
        <v>0</v>
      </c>
      <c r="E1096" s="42">
        <f>SD!D1095</f>
        <v>0</v>
      </c>
      <c r="F1096" s="43">
        <f>SD!E1095</f>
        <v>0</v>
      </c>
      <c r="G1096" s="43">
        <f>SD!F1095</f>
        <v>0</v>
      </c>
      <c r="H1096" s="43">
        <f>SD!G1095</f>
        <v>0</v>
      </c>
      <c r="I1096" s="43">
        <f>SD!H1095</f>
        <v>0</v>
      </c>
      <c r="J1096" s="43">
        <f>SD!I1095</f>
        <v>0</v>
      </c>
      <c r="K1096" s="43">
        <f>SD!O1095</f>
        <v>0</v>
      </c>
      <c r="L1096" s="52"/>
      <c r="M1096" s="56"/>
      <c r="N1096" s="54">
        <f>SD!R1095</f>
        <v>0</v>
      </c>
      <c r="O1096" s="55">
        <f>SD!S1095</f>
        <v>0</v>
      </c>
      <c r="P1096" s="44">
        <f>SD!T1095</f>
        <v>0</v>
      </c>
      <c r="Q1096" s="55">
        <f>SD!V1095</f>
        <v>0</v>
      </c>
      <c r="R1096" s="55">
        <f>SD!W1095</f>
        <v>0</v>
      </c>
      <c r="S1096" s="55">
        <f>SD!AB1095</f>
        <v>0</v>
      </c>
      <c r="T1096" s="51">
        <f t="shared" si="34"/>
        <v>0</v>
      </c>
      <c r="U1096" s="51">
        <f t="shared" si="35"/>
        <v>0</v>
      </c>
    </row>
    <row r="1097" spans="1:21" customFormat="1">
      <c r="A1097" s="51">
        <f>SD!C1096</f>
        <v>0</v>
      </c>
      <c r="B1097" s="46">
        <f>SD!A1096</f>
        <v>0</v>
      </c>
      <c r="C1097" s="46">
        <f>SD!B1096</f>
        <v>0</v>
      </c>
      <c r="D1097" s="46">
        <f>SD!C1096</f>
        <v>0</v>
      </c>
      <c r="E1097" s="42">
        <f>SD!D1096</f>
        <v>0</v>
      </c>
      <c r="F1097" s="43">
        <f>SD!E1096</f>
        <v>0</v>
      </c>
      <c r="G1097" s="43">
        <f>SD!F1096</f>
        <v>0</v>
      </c>
      <c r="H1097" s="43">
        <f>SD!G1096</f>
        <v>0</v>
      </c>
      <c r="I1097" s="43">
        <f>SD!H1096</f>
        <v>0</v>
      </c>
      <c r="J1097" s="43">
        <f>SD!I1096</f>
        <v>0</v>
      </c>
      <c r="K1097" s="43">
        <f>SD!O1096</f>
        <v>0</v>
      </c>
      <c r="L1097" s="52"/>
      <c r="M1097" s="56"/>
      <c r="N1097" s="54">
        <f>SD!R1096</f>
        <v>0</v>
      </c>
      <c r="O1097" s="55">
        <f>SD!S1096</f>
        <v>0</v>
      </c>
      <c r="P1097" s="44">
        <f>SD!T1096</f>
        <v>0</v>
      </c>
      <c r="Q1097" s="55">
        <f>SD!V1096</f>
        <v>0</v>
      </c>
      <c r="R1097" s="55">
        <f>SD!W1096</f>
        <v>0</v>
      </c>
      <c r="S1097" s="55">
        <f>SD!AB1096</f>
        <v>0</v>
      </c>
      <c r="T1097" s="51">
        <f t="shared" si="34"/>
        <v>0</v>
      </c>
      <c r="U1097" s="51">
        <f t="shared" si="35"/>
        <v>0</v>
      </c>
    </row>
    <row r="1098" spans="1:21" customFormat="1">
      <c r="A1098" s="51">
        <f>SD!C1097</f>
        <v>0</v>
      </c>
      <c r="B1098" s="46">
        <f>SD!A1097</f>
        <v>0</v>
      </c>
      <c r="C1098" s="46">
        <f>SD!B1097</f>
        <v>0</v>
      </c>
      <c r="D1098" s="46">
        <f>SD!C1097</f>
        <v>0</v>
      </c>
      <c r="E1098" s="42">
        <f>SD!D1097</f>
        <v>0</v>
      </c>
      <c r="F1098" s="43">
        <f>SD!E1097</f>
        <v>0</v>
      </c>
      <c r="G1098" s="43">
        <f>SD!F1097</f>
        <v>0</v>
      </c>
      <c r="H1098" s="43">
        <f>SD!G1097</f>
        <v>0</v>
      </c>
      <c r="I1098" s="43">
        <f>SD!H1097</f>
        <v>0</v>
      </c>
      <c r="J1098" s="43">
        <f>SD!I1097</f>
        <v>0</v>
      </c>
      <c r="K1098" s="43">
        <f>SD!O1097</f>
        <v>0</v>
      </c>
      <c r="L1098" s="52"/>
      <c r="M1098" s="56"/>
      <c r="N1098" s="54">
        <f>SD!R1097</f>
        <v>0</v>
      </c>
      <c r="O1098" s="55">
        <f>SD!S1097</f>
        <v>0</v>
      </c>
      <c r="P1098" s="44">
        <f>SD!T1097</f>
        <v>0</v>
      </c>
      <c r="Q1098" s="55">
        <f>SD!V1097</f>
        <v>0</v>
      </c>
      <c r="R1098" s="55">
        <f>SD!W1097</f>
        <v>0</v>
      </c>
      <c r="S1098" s="55">
        <f>SD!AB1097</f>
        <v>0</v>
      </c>
      <c r="T1098" s="51">
        <f t="shared" si="34"/>
        <v>0</v>
      </c>
      <c r="U1098" s="51">
        <f t="shared" si="35"/>
        <v>0</v>
      </c>
    </row>
    <row r="1099" spans="1:21" customFormat="1">
      <c r="A1099" s="51">
        <f>SD!C1098</f>
        <v>0</v>
      </c>
      <c r="B1099" s="46">
        <f>SD!A1098</f>
        <v>0</v>
      </c>
      <c r="C1099" s="46">
        <f>SD!B1098</f>
        <v>0</v>
      </c>
      <c r="D1099" s="46">
        <f>SD!C1098</f>
        <v>0</v>
      </c>
      <c r="E1099" s="42">
        <f>SD!D1098</f>
        <v>0</v>
      </c>
      <c r="F1099" s="43">
        <f>SD!E1098</f>
        <v>0</v>
      </c>
      <c r="G1099" s="43">
        <f>SD!F1098</f>
        <v>0</v>
      </c>
      <c r="H1099" s="43">
        <f>SD!G1098</f>
        <v>0</v>
      </c>
      <c r="I1099" s="43">
        <f>SD!H1098</f>
        <v>0</v>
      </c>
      <c r="J1099" s="43">
        <f>SD!I1098</f>
        <v>0</v>
      </c>
      <c r="K1099" s="43">
        <f>SD!O1098</f>
        <v>0</v>
      </c>
      <c r="L1099" s="52"/>
      <c r="M1099" s="56"/>
      <c r="N1099" s="54">
        <f>SD!R1098</f>
        <v>0</v>
      </c>
      <c r="O1099" s="55">
        <f>SD!S1098</f>
        <v>0</v>
      </c>
      <c r="P1099" s="44">
        <f>SD!T1098</f>
        <v>0</v>
      </c>
      <c r="Q1099" s="55">
        <f>SD!V1098</f>
        <v>0</v>
      </c>
      <c r="R1099" s="55">
        <f>SD!W1098</f>
        <v>0</v>
      </c>
      <c r="S1099" s="55">
        <f>SD!AB1098</f>
        <v>0</v>
      </c>
      <c r="T1099" s="51">
        <f t="shared" si="34"/>
        <v>0</v>
      </c>
      <c r="U1099" s="51">
        <f t="shared" si="35"/>
        <v>0</v>
      </c>
    </row>
    <row r="1100" spans="1:21" customFormat="1">
      <c r="A1100" s="51">
        <f>SD!C1099</f>
        <v>0</v>
      </c>
      <c r="B1100" s="46">
        <f>SD!A1099</f>
        <v>0</v>
      </c>
      <c r="C1100" s="46">
        <f>SD!B1099</f>
        <v>0</v>
      </c>
      <c r="D1100" s="46">
        <f>SD!C1099</f>
        <v>0</v>
      </c>
      <c r="E1100" s="42">
        <f>SD!D1099</f>
        <v>0</v>
      </c>
      <c r="F1100" s="43">
        <f>SD!E1099</f>
        <v>0</v>
      </c>
      <c r="G1100" s="43">
        <f>SD!F1099</f>
        <v>0</v>
      </c>
      <c r="H1100" s="43">
        <f>SD!G1099</f>
        <v>0</v>
      </c>
      <c r="I1100" s="43">
        <f>SD!H1099</f>
        <v>0</v>
      </c>
      <c r="J1100" s="43">
        <f>SD!I1099</f>
        <v>0</v>
      </c>
      <c r="K1100" s="43">
        <f>SD!O1099</f>
        <v>0</v>
      </c>
      <c r="L1100" s="52"/>
      <c r="M1100" s="56"/>
      <c r="N1100" s="54">
        <f>SD!R1099</f>
        <v>0</v>
      </c>
      <c r="O1100" s="55">
        <f>SD!S1099</f>
        <v>0</v>
      </c>
      <c r="P1100" s="44">
        <f>SD!T1099</f>
        <v>0</v>
      </c>
      <c r="Q1100" s="55">
        <f>SD!V1099</f>
        <v>0</v>
      </c>
      <c r="R1100" s="55">
        <f>SD!W1099</f>
        <v>0</v>
      </c>
      <c r="S1100" s="55">
        <f>SD!AB1099</f>
        <v>0</v>
      </c>
      <c r="T1100" s="51">
        <f t="shared" si="34"/>
        <v>0</v>
      </c>
      <c r="U1100" s="51">
        <f t="shared" si="35"/>
        <v>0</v>
      </c>
    </row>
    <row r="1101" spans="1:21" customFormat="1">
      <c r="A1101" s="51">
        <f>SD!C1100</f>
        <v>0</v>
      </c>
      <c r="B1101" s="46">
        <f>SD!A1100</f>
        <v>0</v>
      </c>
      <c r="C1101" s="46">
        <f>SD!B1100</f>
        <v>0</v>
      </c>
      <c r="D1101" s="46">
        <f>SD!C1100</f>
        <v>0</v>
      </c>
      <c r="E1101" s="42">
        <f>SD!D1100</f>
        <v>0</v>
      </c>
      <c r="F1101" s="43">
        <f>SD!E1100</f>
        <v>0</v>
      </c>
      <c r="G1101" s="43">
        <f>SD!F1100</f>
        <v>0</v>
      </c>
      <c r="H1101" s="43">
        <f>SD!G1100</f>
        <v>0</v>
      </c>
      <c r="I1101" s="43">
        <f>SD!H1100</f>
        <v>0</v>
      </c>
      <c r="J1101" s="43">
        <f>SD!I1100</f>
        <v>0</v>
      </c>
      <c r="K1101" s="43">
        <f>SD!O1100</f>
        <v>0</v>
      </c>
      <c r="L1101" s="52"/>
      <c r="M1101" s="56"/>
      <c r="N1101" s="54">
        <f>SD!R1100</f>
        <v>0</v>
      </c>
      <c r="O1101" s="55">
        <f>SD!S1100</f>
        <v>0</v>
      </c>
      <c r="P1101" s="44">
        <f>SD!T1100</f>
        <v>0</v>
      </c>
      <c r="Q1101" s="55">
        <f>SD!V1100</f>
        <v>0</v>
      </c>
      <c r="R1101" s="55">
        <f>SD!W1100</f>
        <v>0</v>
      </c>
      <c r="S1101" s="55">
        <f>SD!AB1100</f>
        <v>0</v>
      </c>
      <c r="T1101" s="51">
        <f t="shared" si="34"/>
        <v>0</v>
      </c>
      <c r="U1101" s="51">
        <f t="shared" si="35"/>
        <v>0</v>
      </c>
    </row>
    <row r="1102" spans="1:21" customFormat="1">
      <c r="A1102" s="51">
        <f>SD!C1101</f>
        <v>0</v>
      </c>
      <c r="B1102" s="46">
        <f>SD!A1101</f>
        <v>0</v>
      </c>
      <c r="C1102" s="46">
        <f>SD!B1101</f>
        <v>0</v>
      </c>
      <c r="D1102" s="46">
        <f>SD!C1101</f>
        <v>0</v>
      </c>
      <c r="E1102" s="42">
        <f>SD!D1101</f>
        <v>0</v>
      </c>
      <c r="F1102" s="43">
        <f>SD!E1101</f>
        <v>0</v>
      </c>
      <c r="G1102" s="43">
        <f>SD!F1101</f>
        <v>0</v>
      </c>
      <c r="H1102" s="43">
        <f>SD!G1101</f>
        <v>0</v>
      </c>
      <c r="I1102" s="43">
        <f>SD!H1101</f>
        <v>0</v>
      </c>
      <c r="J1102" s="43">
        <f>SD!I1101</f>
        <v>0</v>
      </c>
      <c r="K1102" s="43">
        <f>SD!O1101</f>
        <v>0</v>
      </c>
      <c r="L1102" s="52"/>
      <c r="M1102" s="56"/>
      <c r="N1102" s="54">
        <f>SD!R1101</f>
        <v>0</v>
      </c>
      <c r="O1102" s="55">
        <f>SD!S1101</f>
        <v>0</v>
      </c>
      <c r="P1102" s="44">
        <f>SD!T1101</f>
        <v>0</v>
      </c>
      <c r="Q1102" s="55">
        <f>SD!V1101</f>
        <v>0</v>
      </c>
      <c r="R1102" s="55">
        <f>SD!W1101</f>
        <v>0</v>
      </c>
      <c r="S1102" s="55">
        <f>SD!AB1101</f>
        <v>0</v>
      </c>
      <c r="T1102" s="51">
        <f t="shared" si="34"/>
        <v>0</v>
      </c>
      <c r="U1102" s="51">
        <f t="shared" si="35"/>
        <v>0</v>
      </c>
    </row>
    <row r="1103" spans="1:21" customFormat="1">
      <c r="A1103" s="51">
        <f>SD!C1102</f>
        <v>0</v>
      </c>
      <c r="B1103" s="46">
        <f>SD!A1102</f>
        <v>0</v>
      </c>
      <c r="C1103" s="46">
        <f>SD!B1102</f>
        <v>0</v>
      </c>
      <c r="D1103" s="46">
        <f>SD!C1102</f>
        <v>0</v>
      </c>
      <c r="E1103" s="42">
        <f>SD!D1102</f>
        <v>0</v>
      </c>
      <c r="F1103" s="43">
        <f>SD!E1102</f>
        <v>0</v>
      </c>
      <c r="G1103" s="43">
        <f>SD!F1102</f>
        <v>0</v>
      </c>
      <c r="H1103" s="43">
        <f>SD!G1102</f>
        <v>0</v>
      </c>
      <c r="I1103" s="43">
        <f>SD!H1102</f>
        <v>0</v>
      </c>
      <c r="J1103" s="43">
        <f>SD!I1102</f>
        <v>0</v>
      </c>
      <c r="K1103" s="43">
        <f>SD!O1102</f>
        <v>0</v>
      </c>
      <c r="L1103" s="52"/>
      <c r="M1103" s="56"/>
      <c r="N1103" s="54">
        <f>SD!R1102</f>
        <v>0</v>
      </c>
      <c r="O1103" s="55">
        <f>SD!S1102</f>
        <v>0</v>
      </c>
      <c r="P1103" s="44">
        <f>SD!T1102</f>
        <v>0</v>
      </c>
      <c r="Q1103" s="55">
        <f>SD!V1102</f>
        <v>0</v>
      </c>
      <c r="R1103" s="55">
        <f>SD!W1102</f>
        <v>0</v>
      </c>
      <c r="S1103" s="55">
        <f>SD!AB1102</f>
        <v>0</v>
      </c>
      <c r="T1103" s="51">
        <f t="shared" si="34"/>
        <v>0</v>
      </c>
      <c r="U1103" s="51">
        <f t="shared" si="35"/>
        <v>0</v>
      </c>
    </row>
    <row r="1104" spans="1:21" customFormat="1">
      <c r="A1104" s="51">
        <f>SD!C1103</f>
        <v>0</v>
      </c>
      <c r="B1104" s="46">
        <f>SD!A1103</f>
        <v>0</v>
      </c>
      <c r="C1104" s="46">
        <f>SD!B1103</f>
        <v>0</v>
      </c>
      <c r="D1104" s="46">
        <f>SD!C1103</f>
        <v>0</v>
      </c>
      <c r="E1104" s="42">
        <f>SD!D1103</f>
        <v>0</v>
      </c>
      <c r="F1104" s="43">
        <f>SD!E1103</f>
        <v>0</v>
      </c>
      <c r="G1104" s="43">
        <f>SD!F1103</f>
        <v>0</v>
      </c>
      <c r="H1104" s="43">
        <f>SD!G1103</f>
        <v>0</v>
      </c>
      <c r="I1104" s="43">
        <f>SD!H1103</f>
        <v>0</v>
      </c>
      <c r="J1104" s="43">
        <f>SD!I1103</f>
        <v>0</v>
      </c>
      <c r="K1104" s="43">
        <f>SD!O1103</f>
        <v>0</v>
      </c>
      <c r="L1104" s="52"/>
      <c r="M1104" s="56"/>
      <c r="N1104" s="54">
        <f>SD!R1103</f>
        <v>0</v>
      </c>
      <c r="O1104" s="55">
        <f>SD!S1103</f>
        <v>0</v>
      </c>
      <c r="P1104" s="44">
        <f>SD!T1103</f>
        <v>0</v>
      </c>
      <c r="Q1104" s="55">
        <f>SD!V1103</f>
        <v>0</v>
      </c>
      <c r="R1104" s="55">
        <f>SD!W1103</f>
        <v>0</v>
      </c>
      <c r="S1104" s="55">
        <f>SD!AB1103</f>
        <v>0</v>
      </c>
      <c r="T1104" s="51">
        <f t="shared" si="34"/>
        <v>0</v>
      </c>
      <c r="U1104" s="51">
        <f t="shared" si="35"/>
        <v>0</v>
      </c>
    </row>
    <row r="1105" spans="1:21" customFormat="1">
      <c r="A1105" s="51">
        <f>SD!C1104</f>
        <v>0</v>
      </c>
      <c r="B1105" s="46">
        <f>SD!A1104</f>
        <v>0</v>
      </c>
      <c r="C1105" s="46">
        <f>SD!B1104</f>
        <v>0</v>
      </c>
      <c r="D1105" s="46">
        <f>SD!C1104</f>
        <v>0</v>
      </c>
      <c r="E1105" s="42">
        <f>SD!D1104</f>
        <v>0</v>
      </c>
      <c r="F1105" s="43">
        <f>SD!E1104</f>
        <v>0</v>
      </c>
      <c r="G1105" s="43">
        <f>SD!F1104</f>
        <v>0</v>
      </c>
      <c r="H1105" s="43">
        <f>SD!G1104</f>
        <v>0</v>
      </c>
      <c r="I1105" s="43">
        <f>SD!H1104</f>
        <v>0</v>
      </c>
      <c r="J1105" s="43">
        <f>SD!I1104</f>
        <v>0</v>
      </c>
      <c r="K1105" s="43">
        <f>SD!O1104</f>
        <v>0</v>
      </c>
      <c r="L1105" s="52"/>
      <c r="M1105" s="56"/>
      <c r="N1105" s="54">
        <f>SD!R1104</f>
        <v>0</v>
      </c>
      <c r="O1105" s="55">
        <f>SD!S1104</f>
        <v>0</v>
      </c>
      <c r="P1105" s="44">
        <f>SD!T1104</f>
        <v>0</v>
      </c>
      <c r="Q1105" s="55">
        <f>SD!V1104</f>
        <v>0</v>
      </c>
      <c r="R1105" s="55">
        <f>SD!W1104</f>
        <v>0</v>
      </c>
      <c r="S1105" s="55">
        <f>SD!AB1104</f>
        <v>0</v>
      </c>
      <c r="T1105" s="51">
        <f t="shared" si="34"/>
        <v>0</v>
      </c>
      <c r="U1105" s="51">
        <f t="shared" si="35"/>
        <v>0</v>
      </c>
    </row>
    <row r="1106" spans="1:21" customFormat="1">
      <c r="A1106" s="51">
        <f>SD!C1105</f>
        <v>0</v>
      </c>
      <c r="B1106" s="46">
        <f>SD!A1105</f>
        <v>0</v>
      </c>
      <c r="C1106" s="46">
        <f>SD!B1105</f>
        <v>0</v>
      </c>
      <c r="D1106" s="46">
        <f>SD!C1105</f>
        <v>0</v>
      </c>
      <c r="E1106" s="42">
        <f>SD!D1105</f>
        <v>0</v>
      </c>
      <c r="F1106" s="43">
        <f>SD!E1105</f>
        <v>0</v>
      </c>
      <c r="G1106" s="43">
        <f>SD!F1105</f>
        <v>0</v>
      </c>
      <c r="H1106" s="43">
        <f>SD!G1105</f>
        <v>0</v>
      </c>
      <c r="I1106" s="43">
        <f>SD!H1105</f>
        <v>0</v>
      </c>
      <c r="J1106" s="43">
        <f>SD!I1105</f>
        <v>0</v>
      </c>
      <c r="K1106" s="43">
        <f>SD!O1105</f>
        <v>0</v>
      </c>
      <c r="L1106" s="52"/>
      <c r="M1106" s="56"/>
      <c r="N1106" s="54">
        <f>SD!R1105</f>
        <v>0</v>
      </c>
      <c r="O1106" s="55">
        <f>SD!S1105</f>
        <v>0</v>
      </c>
      <c r="P1106" s="44">
        <f>SD!T1105</f>
        <v>0</v>
      </c>
      <c r="Q1106" s="55">
        <f>SD!V1105</f>
        <v>0</v>
      </c>
      <c r="R1106" s="55">
        <f>SD!W1105</f>
        <v>0</v>
      </c>
      <c r="S1106" s="55">
        <f>SD!AB1105</f>
        <v>0</v>
      </c>
      <c r="T1106" s="51">
        <f t="shared" si="34"/>
        <v>0</v>
      </c>
      <c r="U1106" s="51">
        <f t="shared" si="35"/>
        <v>0</v>
      </c>
    </row>
    <row r="1107" spans="1:21" customFormat="1">
      <c r="A1107" s="51">
        <f>SD!C1106</f>
        <v>0</v>
      </c>
      <c r="B1107" s="46">
        <f>SD!A1106</f>
        <v>0</v>
      </c>
      <c r="C1107" s="46">
        <f>SD!B1106</f>
        <v>0</v>
      </c>
      <c r="D1107" s="46">
        <f>SD!C1106</f>
        <v>0</v>
      </c>
      <c r="E1107" s="42">
        <f>SD!D1106</f>
        <v>0</v>
      </c>
      <c r="F1107" s="43">
        <f>SD!E1106</f>
        <v>0</v>
      </c>
      <c r="G1107" s="43">
        <f>SD!F1106</f>
        <v>0</v>
      </c>
      <c r="H1107" s="43">
        <f>SD!G1106</f>
        <v>0</v>
      </c>
      <c r="I1107" s="43">
        <f>SD!H1106</f>
        <v>0</v>
      </c>
      <c r="J1107" s="43">
        <f>SD!I1106</f>
        <v>0</v>
      </c>
      <c r="K1107" s="43">
        <f>SD!O1106</f>
        <v>0</v>
      </c>
      <c r="L1107" s="52"/>
      <c r="M1107" s="56"/>
      <c r="N1107" s="54">
        <f>SD!R1106</f>
        <v>0</v>
      </c>
      <c r="O1107" s="55">
        <f>SD!S1106</f>
        <v>0</v>
      </c>
      <c r="P1107" s="44">
        <f>SD!T1106</f>
        <v>0</v>
      </c>
      <c r="Q1107" s="55">
        <f>SD!V1106</f>
        <v>0</v>
      </c>
      <c r="R1107" s="55">
        <f>SD!W1106</f>
        <v>0</v>
      </c>
      <c r="S1107" s="55">
        <f>SD!AB1106</f>
        <v>0</v>
      </c>
      <c r="T1107" s="51">
        <f t="shared" si="34"/>
        <v>0</v>
      </c>
      <c r="U1107" s="51">
        <f t="shared" si="35"/>
        <v>0</v>
      </c>
    </row>
    <row r="1108" spans="1:21" customFormat="1">
      <c r="A1108" s="51">
        <f>SD!C1107</f>
        <v>0</v>
      </c>
      <c r="B1108" s="46">
        <f>SD!A1107</f>
        <v>0</v>
      </c>
      <c r="C1108" s="46">
        <f>SD!B1107</f>
        <v>0</v>
      </c>
      <c r="D1108" s="46">
        <f>SD!C1107</f>
        <v>0</v>
      </c>
      <c r="E1108" s="42">
        <f>SD!D1107</f>
        <v>0</v>
      </c>
      <c r="F1108" s="43">
        <f>SD!E1107</f>
        <v>0</v>
      </c>
      <c r="G1108" s="43">
        <f>SD!F1107</f>
        <v>0</v>
      </c>
      <c r="H1108" s="43">
        <f>SD!G1107</f>
        <v>0</v>
      </c>
      <c r="I1108" s="43">
        <f>SD!H1107</f>
        <v>0</v>
      </c>
      <c r="J1108" s="43">
        <f>SD!I1107</f>
        <v>0</v>
      </c>
      <c r="K1108" s="43">
        <f>SD!O1107</f>
        <v>0</v>
      </c>
      <c r="L1108" s="52"/>
      <c r="M1108" s="56"/>
      <c r="N1108" s="54">
        <f>SD!R1107</f>
        <v>0</v>
      </c>
      <c r="O1108" s="55">
        <f>SD!S1107</f>
        <v>0</v>
      </c>
      <c r="P1108" s="44">
        <f>SD!T1107</f>
        <v>0</v>
      </c>
      <c r="Q1108" s="55">
        <f>SD!V1107</f>
        <v>0</v>
      </c>
      <c r="R1108" s="55">
        <f>SD!W1107</f>
        <v>0</v>
      </c>
      <c r="S1108" s="55">
        <f>SD!AB1107</f>
        <v>0</v>
      </c>
      <c r="T1108" s="51">
        <f t="shared" si="34"/>
        <v>0</v>
      </c>
      <c r="U1108" s="51">
        <f t="shared" si="35"/>
        <v>0</v>
      </c>
    </row>
    <row r="1109" spans="1:21" customFormat="1">
      <c r="A1109" s="51">
        <f>SD!C1108</f>
        <v>0</v>
      </c>
      <c r="B1109" s="46">
        <f>SD!A1108</f>
        <v>0</v>
      </c>
      <c r="C1109" s="46">
        <f>SD!B1108</f>
        <v>0</v>
      </c>
      <c r="D1109" s="46">
        <f>SD!C1108</f>
        <v>0</v>
      </c>
      <c r="E1109" s="42">
        <f>SD!D1108</f>
        <v>0</v>
      </c>
      <c r="F1109" s="43">
        <f>SD!E1108</f>
        <v>0</v>
      </c>
      <c r="G1109" s="43">
        <f>SD!F1108</f>
        <v>0</v>
      </c>
      <c r="H1109" s="43">
        <f>SD!G1108</f>
        <v>0</v>
      </c>
      <c r="I1109" s="43">
        <f>SD!H1108</f>
        <v>0</v>
      </c>
      <c r="J1109" s="43">
        <f>SD!I1108</f>
        <v>0</v>
      </c>
      <c r="K1109" s="43">
        <f>SD!O1108</f>
        <v>0</v>
      </c>
      <c r="L1109" s="52"/>
      <c r="M1109" s="56"/>
      <c r="N1109" s="54">
        <f>SD!R1108</f>
        <v>0</v>
      </c>
      <c r="O1109" s="55">
        <f>SD!S1108</f>
        <v>0</v>
      </c>
      <c r="P1109" s="44">
        <f>SD!T1108</f>
        <v>0</v>
      </c>
      <c r="Q1109" s="55">
        <f>SD!V1108</f>
        <v>0</v>
      </c>
      <c r="R1109" s="55">
        <f>SD!W1108</f>
        <v>0</v>
      </c>
      <c r="S1109" s="55">
        <f>SD!AB1108</f>
        <v>0</v>
      </c>
      <c r="T1109" s="51">
        <f t="shared" si="34"/>
        <v>0</v>
      </c>
      <c r="U1109" s="51">
        <f t="shared" si="35"/>
        <v>0</v>
      </c>
    </row>
    <row r="1110" spans="1:21" customFormat="1">
      <c r="A1110" s="51">
        <f>SD!C1109</f>
        <v>0</v>
      </c>
      <c r="B1110" s="46">
        <f>SD!A1109</f>
        <v>0</v>
      </c>
      <c r="C1110" s="46">
        <f>SD!B1109</f>
        <v>0</v>
      </c>
      <c r="D1110" s="46">
        <f>SD!C1109</f>
        <v>0</v>
      </c>
      <c r="E1110" s="42">
        <f>SD!D1109</f>
        <v>0</v>
      </c>
      <c r="F1110" s="43">
        <f>SD!E1109</f>
        <v>0</v>
      </c>
      <c r="G1110" s="43">
        <f>SD!F1109</f>
        <v>0</v>
      </c>
      <c r="H1110" s="43">
        <f>SD!G1109</f>
        <v>0</v>
      </c>
      <c r="I1110" s="43">
        <f>SD!H1109</f>
        <v>0</v>
      </c>
      <c r="J1110" s="43">
        <f>SD!I1109</f>
        <v>0</v>
      </c>
      <c r="K1110" s="43">
        <f>SD!O1109</f>
        <v>0</v>
      </c>
      <c r="L1110" s="52"/>
      <c r="M1110" s="56"/>
      <c r="N1110" s="54">
        <f>SD!R1109</f>
        <v>0</v>
      </c>
      <c r="O1110" s="55">
        <f>SD!S1109</f>
        <v>0</v>
      </c>
      <c r="P1110" s="44">
        <f>SD!T1109</f>
        <v>0</v>
      </c>
      <c r="Q1110" s="55">
        <f>SD!V1109</f>
        <v>0</v>
      </c>
      <c r="R1110" s="55">
        <f>SD!W1109</f>
        <v>0</v>
      </c>
      <c r="S1110" s="55">
        <f>SD!AB1109</f>
        <v>0</v>
      </c>
      <c r="T1110" s="51">
        <f t="shared" si="34"/>
        <v>0</v>
      </c>
      <c r="U1110" s="51">
        <f t="shared" si="35"/>
        <v>0</v>
      </c>
    </row>
    <row r="1111" spans="1:21" customFormat="1">
      <c r="A1111" s="51">
        <f>SD!C1110</f>
        <v>0</v>
      </c>
      <c r="B1111" s="46">
        <f>SD!A1110</f>
        <v>0</v>
      </c>
      <c r="C1111" s="46">
        <f>SD!B1110</f>
        <v>0</v>
      </c>
      <c r="D1111" s="46">
        <f>SD!C1110</f>
        <v>0</v>
      </c>
      <c r="E1111" s="42">
        <f>SD!D1110</f>
        <v>0</v>
      </c>
      <c r="F1111" s="43">
        <f>SD!E1110</f>
        <v>0</v>
      </c>
      <c r="G1111" s="43">
        <f>SD!F1110</f>
        <v>0</v>
      </c>
      <c r="H1111" s="43">
        <f>SD!G1110</f>
        <v>0</v>
      </c>
      <c r="I1111" s="43">
        <f>SD!H1110</f>
        <v>0</v>
      </c>
      <c r="J1111" s="43">
        <f>SD!I1110</f>
        <v>0</v>
      </c>
      <c r="K1111" s="43">
        <f>SD!O1110</f>
        <v>0</v>
      </c>
      <c r="L1111" s="52"/>
      <c r="M1111" s="56"/>
      <c r="N1111" s="54">
        <f>SD!R1110</f>
        <v>0</v>
      </c>
      <c r="O1111" s="55">
        <f>SD!S1110</f>
        <v>0</v>
      </c>
      <c r="P1111" s="44">
        <f>SD!T1110</f>
        <v>0</v>
      </c>
      <c r="Q1111" s="55">
        <f>SD!V1110</f>
        <v>0</v>
      </c>
      <c r="R1111" s="55">
        <f>SD!W1110</f>
        <v>0</v>
      </c>
      <c r="S1111" s="55">
        <f>SD!AB1110</f>
        <v>0</v>
      </c>
      <c r="T1111" s="51">
        <f t="shared" si="34"/>
        <v>0</v>
      </c>
      <c r="U1111" s="51">
        <f t="shared" si="35"/>
        <v>0</v>
      </c>
    </row>
    <row r="1112" spans="1:21" customFormat="1">
      <c r="A1112" s="51">
        <f>SD!C1111</f>
        <v>0</v>
      </c>
      <c r="B1112" s="46">
        <f>SD!A1111</f>
        <v>0</v>
      </c>
      <c r="C1112" s="46">
        <f>SD!B1111</f>
        <v>0</v>
      </c>
      <c r="D1112" s="46">
        <f>SD!C1111</f>
        <v>0</v>
      </c>
      <c r="E1112" s="42">
        <f>SD!D1111</f>
        <v>0</v>
      </c>
      <c r="F1112" s="43">
        <f>SD!E1111</f>
        <v>0</v>
      </c>
      <c r="G1112" s="43">
        <f>SD!F1111</f>
        <v>0</v>
      </c>
      <c r="H1112" s="43">
        <f>SD!G1111</f>
        <v>0</v>
      </c>
      <c r="I1112" s="43">
        <f>SD!H1111</f>
        <v>0</v>
      </c>
      <c r="J1112" s="43">
        <f>SD!I1111</f>
        <v>0</v>
      </c>
      <c r="K1112" s="43">
        <f>SD!O1111</f>
        <v>0</v>
      </c>
      <c r="L1112" s="52"/>
      <c r="M1112" s="56"/>
      <c r="N1112" s="54">
        <f>SD!R1111</f>
        <v>0</v>
      </c>
      <c r="O1112" s="55">
        <f>SD!S1111</f>
        <v>0</v>
      </c>
      <c r="P1112" s="44">
        <f>SD!T1111</f>
        <v>0</v>
      </c>
      <c r="Q1112" s="55">
        <f>SD!V1111</f>
        <v>0</v>
      </c>
      <c r="R1112" s="55">
        <f>SD!W1111</f>
        <v>0</v>
      </c>
      <c r="S1112" s="55">
        <f>SD!AB1111</f>
        <v>0</v>
      </c>
      <c r="T1112" s="51">
        <f t="shared" si="34"/>
        <v>0</v>
      </c>
      <c r="U1112" s="51">
        <f t="shared" si="35"/>
        <v>0</v>
      </c>
    </row>
    <row r="1113" spans="1:21" customFormat="1">
      <c r="A1113" s="51">
        <f>SD!C1112</f>
        <v>0</v>
      </c>
      <c r="B1113" s="46">
        <f>SD!A1112</f>
        <v>0</v>
      </c>
      <c r="C1113" s="46">
        <f>SD!B1112</f>
        <v>0</v>
      </c>
      <c r="D1113" s="46">
        <f>SD!C1112</f>
        <v>0</v>
      </c>
      <c r="E1113" s="42">
        <f>SD!D1112</f>
        <v>0</v>
      </c>
      <c r="F1113" s="43">
        <f>SD!E1112</f>
        <v>0</v>
      </c>
      <c r="G1113" s="43">
        <f>SD!F1112</f>
        <v>0</v>
      </c>
      <c r="H1113" s="43">
        <f>SD!G1112</f>
        <v>0</v>
      </c>
      <c r="I1113" s="43">
        <f>SD!H1112</f>
        <v>0</v>
      </c>
      <c r="J1113" s="43">
        <f>SD!I1112</f>
        <v>0</v>
      </c>
      <c r="K1113" s="43">
        <f>SD!O1112</f>
        <v>0</v>
      </c>
      <c r="L1113" s="52"/>
      <c r="M1113" s="56"/>
      <c r="N1113" s="54">
        <f>SD!R1112</f>
        <v>0</v>
      </c>
      <c r="O1113" s="55">
        <f>SD!S1112</f>
        <v>0</v>
      </c>
      <c r="P1113" s="44">
        <f>SD!T1112</f>
        <v>0</v>
      </c>
      <c r="Q1113" s="55">
        <f>SD!V1112</f>
        <v>0</v>
      </c>
      <c r="R1113" s="55">
        <f>SD!W1112</f>
        <v>0</v>
      </c>
      <c r="S1113" s="55">
        <f>SD!AB1112</f>
        <v>0</v>
      </c>
      <c r="T1113" s="51">
        <f t="shared" si="34"/>
        <v>0</v>
      </c>
      <c r="U1113" s="51">
        <f t="shared" si="35"/>
        <v>0</v>
      </c>
    </row>
    <row r="1114" spans="1:21" customFormat="1">
      <c r="A1114" s="51">
        <f>SD!C1113</f>
        <v>0</v>
      </c>
      <c r="B1114" s="46">
        <f>SD!A1113</f>
        <v>0</v>
      </c>
      <c r="C1114" s="46">
        <f>SD!B1113</f>
        <v>0</v>
      </c>
      <c r="D1114" s="46">
        <f>SD!C1113</f>
        <v>0</v>
      </c>
      <c r="E1114" s="42">
        <f>SD!D1113</f>
        <v>0</v>
      </c>
      <c r="F1114" s="43">
        <f>SD!E1113</f>
        <v>0</v>
      </c>
      <c r="G1114" s="43">
        <f>SD!F1113</f>
        <v>0</v>
      </c>
      <c r="H1114" s="43">
        <f>SD!G1113</f>
        <v>0</v>
      </c>
      <c r="I1114" s="43">
        <f>SD!H1113</f>
        <v>0</v>
      </c>
      <c r="J1114" s="43">
        <f>SD!I1113</f>
        <v>0</v>
      </c>
      <c r="K1114" s="43">
        <f>SD!O1113</f>
        <v>0</v>
      </c>
      <c r="L1114" s="52"/>
      <c r="M1114" s="56"/>
      <c r="N1114" s="54">
        <f>SD!R1113</f>
        <v>0</v>
      </c>
      <c r="O1114" s="55">
        <f>SD!S1113</f>
        <v>0</v>
      </c>
      <c r="P1114" s="44">
        <f>SD!T1113</f>
        <v>0</v>
      </c>
      <c r="Q1114" s="55">
        <f>SD!V1113</f>
        <v>0</v>
      </c>
      <c r="R1114" s="55">
        <f>SD!W1113</f>
        <v>0</v>
      </c>
      <c r="S1114" s="55">
        <f>SD!AB1113</f>
        <v>0</v>
      </c>
      <c r="T1114" s="51">
        <f t="shared" si="34"/>
        <v>0</v>
      </c>
      <c r="U1114" s="51">
        <f t="shared" si="35"/>
        <v>0</v>
      </c>
    </row>
    <row r="1115" spans="1:21" customFormat="1">
      <c r="A1115" s="51">
        <f>SD!C1114</f>
        <v>0</v>
      </c>
      <c r="B1115" s="46">
        <f>SD!A1114</f>
        <v>0</v>
      </c>
      <c r="C1115" s="46">
        <f>SD!B1114</f>
        <v>0</v>
      </c>
      <c r="D1115" s="46">
        <f>SD!C1114</f>
        <v>0</v>
      </c>
      <c r="E1115" s="42">
        <f>SD!D1114</f>
        <v>0</v>
      </c>
      <c r="F1115" s="43">
        <f>SD!E1114</f>
        <v>0</v>
      </c>
      <c r="G1115" s="43">
        <f>SD!F1114</f>
        <v>0</v>
      </c>
      <c r="H1115" s="43">
        <f>SD!G1114</f>
        <v>0</v>
      </c>
      <c r="I1115" s="43">
        <f>SD!H1114</f>
        <v>0</v>
      </c>
      <c r="J1115" s="43">
        <f>SD!I1114</f>
        <v>0</v>
      </c>
      <c r="K1115" s="43">
        <f>SD!O1114</f>
        <v>0</v>
      </c>
      <c r="L1115" s="52"/>
      <c r="M1115" s="56"/>
      <c r="N1115" s="54">
        <f>SD!R1114</f>
        <v>0</v>
      </c>
      <c r="O1115" s="55">
        <f>SD!S1114</f>
        <v>0</v>
      </c>
      <c r="P1115" s="44">
        <f>SD!T1114</f>
        <v>0</v>
      </c>
      <c r="Q1115" s="55">
        <f>SD!V1114</f>
        <v>0</v>
      </c>
      <c r="R1115" s="55">
        <f>SD!W1114</f>
        <v>0</v>
      </c>
      <c r="S1115" s="55">
        <f>SD!AB1114</f>
        <v>0</v>
      </c>
      <c r="T1115" s="51">
        <f t="shared" si="34"/>
        <v>0</v>
      </c>
      <c r="U1115" s="51">
        <f t="shared" si="35"/>
        <v>0</v>
      </c>
    </row>
    <row r="1116" spans="1:21" customFormat="1">
      <c r="A1116" s="51">
        <f>SD!C1115</f>
        <v>0</v>
      </c>
      <c r="B1116" s="46">
        <f>SD!A1115</f>
        <v>0</v>
      </c>
      <c r="C1116" s="46">
        <f>SD!B1115</f>
        <v>0</v>
      </c>
      <c r="D1116" s="46">
        <f>SD!C1115</f>
        <v>0</v>
      </c>
      <c r="E1116" s="42">
        <f>SD!D1115</f>
        <v>0</v>
      </c>
      <c r="F1116" s="43">
        <f>SD!E1115</f>
        <v>0</v>
      </c>
      <c r="G1116" s="43">
        <f>SD!F1115</f>
        <v>0</v>
      </c>
      <c r="H1116" s="43">
        <f>SD!G1115</f>
        <v>0</v>
      </c>
      <c r="I1116" s="43">
        <f>SD!H1115</f>
        <v>0</v>
      </c>
      <c r="J1116" s="43">
        <f>SD!I1115</f>
        <v>0</v>
      </c>
      <c r="K1116" s="43">
        <f>SD!O1115</f>
        <v>0</v>
      </c>
      <c r="L1116" s="52"/>
      <c r="M1116" s="56"/>
      <c r="N1116" s="54">
        <f>SD!R1115</f>
        <v>0</v>
      </c>
      <c r="O1116" s="55">
        <f>SD!S1115</f>
        <v>0</v>
      </c>
      <c r="P1116" s="44">
        <f>SD!T1115</f>
        <v>0</v>
      </c>
      <c r="Q1116" s="55">
        <f>SD!V1115</f>
        <v>0</v>
      </c>
      <c r="R1116" s="55">
        <f>SD!W1115</f>
        <v>0</v>
      </c>
      <c r="S1116" s="55">
        <f>SD!AB1115</f>
        <v>0</v>
      </c>
      <c r="T1116" s="51">
        <f t="shared" si="34"/>
        <v>0</v>
      </c>
      <c r="U1116" s="51">
        <f t="shared" si="35"/>
        <v>0</v>
      </c>
    </row>
    <row r="1117" spans="1:21" customFormat="1">
      <c r="A1117" s="51">
        <f>SD!C1116</f>
        <v>0</v>
      </c>
      <c r="B1117" s="46">
        <f>SD!A1116</f>
        <v>0</v>
      </c>
      <c r="C1117" s="46">
        <f>SD!B1116</f>
        <v>0</v>
      </c>
      <c r="D1117" s="46">
        <f>SD!C1116</f>
        <v>0</v>
      </c>
      <c r="E1117" s="42">
        <f>SD!D1116</f>
        <v>0</v>
      </c>
      <c r="F1117" s="43">
        <f>SD!E1116</f>
        <v>0</v>
      </c>
      <c r="G1117" s="43">
        <f>SD!F1116</f>
        <v>0</v>
      </c>
      <c r="H1117" s="43">
        <f>SD!G1116</f>
        <v>0</v>
      </c>
      <c r="I1117" s="43">
        <f>SD!H1116</f>
        <v>0</v>
      </c>
      <c r="J1117" s="43">
        <f>SD!I1116</f>
        <v>0</v>
      </c>
      <c r="K1117" s="43">
        <f>SD!O1116</f>
        <v>0</v>
      </c>
      <c r="L1117" s="52"/>
      <c r="M1117" s="56"/>
      <c r="N1117" s="54">
        <f>SD!R1116</f>
        <v>0</v>
      </c>
      <c r="O1117" s="55">
        <f>SD!S1116</f>
        <v>0</v>
      </c>
      <c r="P1117" s="44">
        <f>SD!T1116</f>
        <v>0</v>
      </c>
      <c r="Q1117" s="55">
        <f>SD!V1116</f>
        <v>0</v>
      </c>
      <c r="R1117" s="55">
        <f>SD!W1116</f>
        <v>0</v>
      </c>
      <c r="S1117" s="55">
        <f>SD!AB1116</f>
        <v>0</v>
      </c>
      <c r="T1117" s="51">
        <f t="shared" si="34"/>
        <v>0</v>
      </c>
      <c r="U1117" s="51">
        <f t="shared" si="35"/>
        <v>0</v>
      </c>
    </row>
    <row r="1118" spans="1:21" customFormat="1">
      <c r="A1118" s="51">
        <f>SD!C1117</f>
        <v>0</v>
      </c>
      <c r="B1118" s="46">
        <f>SD!A1117</f>
        <v>0</v>
      </c>
      <c r="C1118" s="46">
        <f>SD!B1117</f>
        <v>0</v>
      </c>
      <c r="D1118" s="46">
        <f>SD!C1117</f>
        <v>0</v>
      </c>
      <c r="E1118" s="42">
        <f>SD!D1117</f>
        <v>0</v>
      </c>
      <c r="F1118" s="43">
        <f>SD!E1117</f>
        <v>0</v>
      </c>
      <c r="G1118" s="43">
        <f>SD!F1117</f>
        <v>0</v>
      </c>
      <c r="H1118" s="43">
        <f>SD!G1117</f>
        <v>0</v>
      </c>
      <c r="I1118" s="43">
        <f>SD!H1117</f>
        <v>0</v>
      </c>
      <c r="J1118" s="43">
        <f>SD!I1117</f>
        <v>0</v>
      </c>
      <c r="K1118" s="43">
        <f>SD!O1117</f>
        <v>0</v>
      </c>
      <c r="L1118" s="52"/>
      <c r="M1118" s="56"/>
      <c r="N1118" s="54">
        <f>SD!R1117</f>
        <v>0</v>
      </c>
      <c r="O1118" s="55">
        <f>SD!S1117</f>
        <v>0</v>
      </c>
      <c r="P1118" s="44">
        <f>SD!T1117</f>
        <v>0</v>
      </c>
      <c r="Q1118" s="55">
        <f>SD!V1117</f>
        <v>0</v>
      </c>
      <c r="R1118" s="55">
        <f>SD!W1117</f>
        <v>0</v>
      </c>
      <c r="S1118" s="55">
        <f>SD!AB1117</f>
        <v>0</v>
      </c>
      <c r="T1118" s="51">
        <f t="shared" si="34"/>
        <v>0</v>
      </c>
      <c r="U1118" s="51">
        <f t="shared" si="35"/>
        <v>0</v>
      </c>
    </row>
    <row r="1119" spans="1:21" customFormat="1">
      <c r="A1119" s="51">
        <f>SD!C1118</f>
        <v>0</v>
      </c>
      <c r="B1119" s="46">
        <f>SD!A1118</f>
        <v>0</v>
      </c>
      <c r="C1119" s="46">
        <f>SD!B1118</f>
        <v>0</v>
      </c>
      <c r="D1119" s="46">
        <f>SD!C1118</f>
        <v>0</v>
      </c>
      <c r="E1119" s="42">
        <f>SD!D1118</f>
        <v>0</v>
      </c>
      <c r="F1119" s="43">
        <f>SD!E1118</f>
        <v>0</v>
      </c>
      <c r="G1119" s="43">
        <f>SD!F1118</f>
        <v>0</v>
      </c>
      <c r="H1119" s="43">
        <f>SD!G1118</f>
        <v>0</v>
      </c>
      <c r="I1119" s="43">
        <f>SD!H1118</f>
        <v>0</v>
      </c>
      <c r="J1119" s="43">
        <f>SD!I1118</f>
        <v>0</v>
      </c>
      <c r="K1119" s="43">
        <f>SD!O1118</f>
        <v>0</v>
      </c>
      <c r="L1119" s="52"/>
      <c r="M1119" s="56"/>
      <c r="N1119" s="54">
        <f>SD!R1118</f>
        <v>0</v>
      </c>
      <c r="O1119" s="55">
        <f>SD!S1118</f>
        <v>0</v>
      </c>
      <c r="P1119" s="44">
        <f>SD!T1118</f>
        <v>0</v>
      </c>
      <c r="Q1119" s="55">
        <f>SD!V1118</f>
        <v>0</v>
      </c>
      <c r="R1119" s="55">
        <f>SD!W1118</f>
        <v>0</v>
      </c>
      <c r="S1119" s="55">
        <f>SD!AB1118</f>
        <v>0</v>
      </c>
      <c r="T1119" s="51">
        <f t="shared" si="34"/>
        <v>0</v>
      </c>
      <c r="U1119" s="51">
        <f t="shared" si="35"/>
        <v>0</v>
      </c>
    </row>
    <row r="1120" spans="1:21" customFormat="1">
      <c r="A1120" s="51">
        <f>SD!C1119</f>
        <v>0</v>
      </c>
      <c r="B1120" s="46">
        <f>SD!A1119</f>
        <v>0</v>
      </c>
      <c r="C1120" s="46">
        <f>SD!B1119</f>
        <v>0</v>
      </c>
      <c r="D1120" s="46">
        <f>SD!C1119</f>
        <v>0</v>
      </c>
      <c r="E1120" s="42">
        <f>SD!D1119</f>
        <v>0</v>
      </c>
      <c r="F1120" s="43">
        <f>SD!E1119</f>
        <v>0</v>
      </c>
      <c r="G1120" s="43">
        <f>SD!F1119</f>
        <v>0</v>
      </c>
      <c r="H1120" s="43">
        <f>SD!G1119</f>
        <v>0</v>
      </c>
      <c r="I1120" s="43">
        <f>SD!H1119</f>
        <v>0</v>
      </c>
      <c r="J1120" s="43">
        <f>SD!I1119</f>
        <v>0</v>
      </c>
      <c r="K1120" s="43">
        <f>SD!O1119</f>
        <v>0</v>
      </c>
      <c r="L1120" s="52"/>
      <c r="M1120" s="56"/>
      <c r="N1120" s="54">
        <f>SD!R1119</f>
        <v>0</v>
      </c>
      <c r="O1120" s="55">
        <f>SD!S1119</f>
        <v>0</v>
      </c>
      <c r="P1120" s="44">
        <f>SD!T1119</f>
        <v>0</v>
      </c>
      <c r="Q1120" s="55">
        <f>SD!V1119</f>
        <v>0</v>
      </c>
      <c r="R1120" s="55">
        <f>SD!W1119</f>
        <v>0</v>
      </c>
      <c r="S1120" s="55">
        <f>SD!AB1119</f>
        <v>0</v>
      </c>
      <c r="T1120" s="51">
        <f t="shared" si="34"/>
        <v>0</v>
      </c>
      <c r="U1120" s="51">
        <f t="shared" si="35"/>
        <v>0</v>
      </c>
    </row>
    <row r="1121" spans="1:21" customFormat="1">
      <c r="A1121" s="51">
        <f>SD!C1120</f>
        <v>0</v>
      </c>
      <c r="B1121" s="46">
        <f>SD!A1120</f>
        <v>0</v>
      </c>
      <c r="C1121" s="46">
        <f>SD!B1120</f>
        <v>0</v>
      </c>
      <c r="D1121" s="46">
        <f>SD!C1120</f>
        <v>0</v>
      </c>
      <c r="E1121" s="42">
        <f>SD!D1120</f>
        <v>0</v>
      </c>
      <c r="F1121" s="43">
        <f>SD!E1120</f>
        <v>0</v>
      </c>
      <c r="G1121" s="43">
        <f>SD!F1120</f>
        <v>0</v>
      </c>
      <c r="H1121" s="43">
        <f>SD!G1120</f>
        <v>0</v>
      </c>
      <c r="I1121" s="43">
        <f>SD!H1120</f>
        <v>0</v>
      </c>
      <c r="J1121" s="43">
        <f>SD!I1120</f>
        <v>0</v>
      </c>
      <c r="K1121" s="43">
        <f>SD!O1120</f>
        <v>0</v>
      </c>
      <c r="L1121" s="52"/>
      <c r="M1121" s="56"/>
      <c r="N1121" s="54">
        <f>SD!R1120</f>
        <v>0</v>
      </c>
      <c r="O1121" s="55">
        <f>SD!S1120</f>
        <v>0</v>
      </c>
      <c r="P1121" s="44">
        <f>SD!T1120</f>
        <v>0</v>
      </c>
      <c r="Q1121" s="55">
        <f>SD!V1120</f>
        <v>0</v>
      </c>
      <c r="R1121" s="55">
        <f>SD!W1120</f>
        <v>0</v>
      </c>
      <c r="S1121" s="55">
        <f>SD!AB1120</f>
        <v>0</v>
      </c>
      <c r="T1121" s="51">
        <f t="shared" si="34"/>
        <v>0</v>
      </c>
      <c r="U1121" s="51">
        <f t="shared" si="35"/>
        <v>0</v>
      </c>
    </row>
    <row r="1122" spans="1:21" customFormat="1">
      <c r="A1122" s="51">
        <f>SD!C1121</f>
        <v>0</v>
      </c>
      <c r="B1122" s="46">
        <f>SD!A1121</f>
        <v>0</v>
      </c>
      <c r="C1122" s="46">
        <f>SD!B1121</f>
        <v>0</v>
      </c>
      <c r="D1122" s="46">
        <f>SD!C1121</f>
        <v>0</v>
      </c>
      <c r="E1122" s="42">
        <f>SD!D1121</f>
        <v>0</v>
      </c>
      <c r="F1122" s="43">
        <f>SD!E1121</f>
        <v>0</v>
      </c>
      <c r="G1122" s="43">
        <f>SD!F1121</f>
        <v>0</v>
      </c>
      <c r="H1122" s="43">
        <f>SD!G1121</f>
        <v>0</v>
      </c>
      <c r="I1122" s="43">
        <f>SD!H1121</f>
        <v>0</v>
      </c>
      <c r="J1122" s="43">
        <f>SD!I1121</f>
        <v>0</v>
      </c>
      <c r="K1122" s="43">
        <f>SD!O1121</f>
        <v>0</v>
      </c>
      <c r="L1122" s="52"/>
      <c r="M1122" s="56"/>
      <c r="N1122" s="54">
        <f>SD!R1121</f>
        <v>0</v>
      </c>
      <c r="O1122" s="55">
        <f>SD!S1121</f>
        <v>0</v>
      </c>
      <c r="P1122" s="44">
        <f>SD!T1121</f>
        <v>0</v>
      </c>
      <c r="Q1122" s="55">
        <f>SD!V1121</f>
        <v>0</v>
      </c>
      <c r="R1122" s="55">
        <f>SD!W1121</f>
        <v>0</v>
      </c>
      <c r="S1122" s="55">
        <f>SD!AB1121</f>
        <v>0</v>
      </c>
      <c r="T1122" s="51">
        <f t="shared" si="34"/>
        <v>0</v>
      </c>
      <c r="U1122" s="51">
        <f t="shared" si="35"/>
        <v>0</v>
      </c>
    </row>
    <row r="1123" spans="1:21" customFormat="1">
      <c r="A1123" s="51">
        <f>SD!C1122</f>
        <v>0</v>
      </c>
      <c r="B1123" s="46">
        <f>SD!A1122</f>
        <v>0</v>
      </c>
      <c r="C1123" s="46">
        <f>SD!B1122</f>
        <v>0</v>
      </c>
      <c r="D1123" s="46">
        <f>SD!C1122</f>
        <v>0</v>
      </c>
      <c r="E1123" s="42">
        <f>SD!D1122</f>
        <v>0</v>
      </c>
      <c r="F1123" s="43">
        <f>SD!E1122</f>
        <v>0</v>
      </c>
      <c r="G1123" s="43">
        <f>SD!F1122</f>
        <v>0</v>
      </c>
      <c r="H1123" s="43">
        <f>SD!G1122</f>
        <v>0</v>
      </c>
      <c r="I1123" s="43">
        <f>SD!H1122</f>
        <v>0</v>
      </c>
      <c r="J1123" s="43">
        <f>SD!I1122</f>
        <v>0</v>
      </c>
      <c r="K1123" s="43">
        <f>SD!O1122</f>
        <v>0</v>
      </c>
      <c r="L1123" s="52"/>
      <c r="M1123" s="56"/>
      <c r="N1123" s="54">
        <f>SD!R1122</f>
        <v>0</v>
      </c>
      <c r="O1123" s="55">
        <f>SD!S1122</f>
        <v>0</v>
      </c>
      <c r="P1123" s="44">
        <f>SD!T1122</f>
        <v>0</v>
      </c>
      <c r="Q1123" s="55">
        <f>SD!V1122</f>
        <v>0</v>
      </c>
      <c r="R1123" s="55">
        <f>SD!W1122</f>
        <v>0</v>
      </c>
      <c r="S1123" s="55">
        <f>SD!AB1122</f>
        <v>0</v>
      </c>
      <c r="T1123" s="51">
        <f t="shared" si="34"/>
        <v>0</v>
      </c>
      <c r="U1123" s="51">
        <f t="shared" si="35"/>
        <v>0</v>
      </c>
    </row>
    <row r="1124" spans="1:21" customFormat="1">
      <c r="A1124" s="51">
        <f>SD!C1123</f>
        <v>0</v>
      </c>
      <c r="B1124" s="46">
        <f>SD!A1123</f>
        <v>0</v>
      </c>
      <c r="C1124" s="46">
        <f>SD!B1123</f>
        <v>0</v>
      </c>
      <c r="D1124" s="46">
        <f>SD!C1123</f>
        <v>0</v>
      </c>
      <c r="E1124" s="42">
        <f>SD!D1123</f>
        <v>0</v>
      </c>
      <c r="F1124" s="43">
        <f>SD!E1123</f>
        <v>0</v>
      </c>
      <c r="G1124" s="43">
        <f>SD!F1123</f>
        <v>0</v>
      </c>
      <c r="H1124" s="43">
        <f>SD!G1123</f>
        <v>0</v>
      </c>
      <c r="I1124" s="43">
        <f>SD!H1123</f>
        <v>0</v>
      </c>
      <c r="J1124" s="43">
        <f>SD!I1123</f>
        <v>0</v>
      </c>
      <c r="K1124" s="43">
        <f>SD!O1123</f>
        <v>0</v>
      </c>
      <c r="L1124" s="52"/>
      <c r="M1124" s="56"/>
      <c r="N1124" s="54">
        <f>SD!R1123</f>
        <v>0</v>
      </c>
      <c r="O1124" s="55">
        <f>SD!S1123</f>
        <v>0</v>
      </c>
      <c r="P1124" s="44">
        <f>SD!T1123</f>
        <v>0</v>
      </c>
      <c r="Q1124" s="55">
        <f>SD!V1123</f>
        <v>0</v>
      </c>
      <c r="R1124" s="55">
        <f>SD!W1123</f>
        <v>0</v>
      </c>
      <c r="S1124" s="55">
        <f>SD!AB1123</f>
        <v>0</v>
      </c>
      <c r="T1124" s="51">
        <f t="shared" si="34"/>
        <v>0</v>
      </c>
      <c r="U1124" s="51">
        <f t="shared" si="35"/>
        <v>0</v>
      </c>
    </row>
    <row r="1125" spans="1:21" customFormat="1">
      <c r="A1125" s="51">
        <f>SD!C1124</f>
        <v>0</v>
      </c>
      <c r="B1125" s="46">
        <f>SD!A1124</f>
        <v>0</v>
      </c>
      <c r="C1125" s="46">
        <f>SD!B1124</f>
        <v>0</v>
      </c>
      <c r="D1125" s="46">
        <f>SD!C1124</f>
        <v>0</v>
      </c>
      <c r="E1125" s="42">
        <f>SD!D1124</f>
        <v>0</v>
      </c>
      <c r="F1125" s="43">
        <f>SD!E1124</f>
        <v>0</v>
      </c>
      <c r="G1125" s="43">
        <f>SD!F1124</f>
        <v>0</v>
      </c>
      <c r="H1125" s="43">
        <f>SD!G1124</f>
        <v>0</v>
      </c>
      <c r="I1125" s="43">
        <f>SD!H1124</f>
        <v>0</v>
      </c>
      <c r="J1125" s="43">
        <f>SD!I1124</f>
        <v>0</v>
      </c>
      <c r="K1125" s="43">
        <f>SD!O1124</f>
        <v>0</v>
      </c>
      <c r="L1125" s="52"/>
      <c r="M1125" s="56"/>
      <c r="N1125" s="54">
        <f>SD!R1124</f>
        <v>0</v>
      </c>
      <c r="O1125" s="55">
        <f>SD!S1124</f>
        <v>0</v>
      </c>
      <c r="P1125" s="44">
        <f>SD!T1124</f>
        <v>0</v>
      </c>
      <c r="Q1125" s="55">
        <f>SD!V1124</f>
        <v>0</v>
      </c>
      <c r="R1125" s="55">
        <f>SD!W1124</f>
        <v>0</v>
      </c>
      <c r="S1125" s="55">
        <f>SD!AB1124</f>
        <v>0</v>
      </c>
      <c r="T1125" s="51">
        <f t="shared" si="34"/>
        <v>0</v>
      </c>
      <c r="U1125" s="51">
        <f t="shared" si="35"/>
        <v>0</v>
      </c>
    </row>
    <row r="1126" spans="1:21" customFormat="1">
      <c r="A1126" s="51">
        <f>SD!C1125</f>
        <v>0</v>
      </c>
      <c r="B1126" s="46">
        <f>SD!A1125</f>
        <v>0</v>
      </c>
      <c r="C1126" s="46">
        <f>SD!B1125</f>
        <v>0</v>
      </c>
      <c r="D1126" s="46">
        <f>SD!C1125</f>
        <v>0</v>
      </c>
      <c r="E1126" s="42">
        <f>SD!D1125</f>
        <v>0</v>
      </c>
      <c r="F1126" s="43">
        <f>SD!E1125</f>
        <v>0</v>
      </c>
      <c r="G1126" s="43">
        <f>SD!F1125</f>
        <v>0</v>
      </c>
      <c r="H1126" s="43">
        <f>SD!G1125</f>
        <v>0</v>
      </c>
      <c r="I1126" s="43">
        <f>SD!H1125</f>
        <v>0</v>
      </c>
      <c r="J1126" s="43">
        <f>SD!I1125</f>
        <v>0</v>
      </c>
      <c r="K1126" s="43">
        <f>SD!O1125</f>
        <v>0</v>
      </c>
      <c r="L1126" s="52"/>
      <c r="M1126" s="56"/>
      <c r="N1126" s="54">
        <f>SD!R1125</f>
        <v>0</v>
      </c>
      <c r="O1126" s="55">
        <f>SD!S1125</f>
        <v>0</v>
      </c>
      <c r="P1126" s="44">
        <f>SD!T1125</f>
        <v>0</v>
      </c>
      <c r="Q1126" s="55">
        <f>SD!V1125</f>
        <v>0</v>
      </c>
      <c r="R1126" s="55">
        <f>SD!W1125</f>
        <v>0</v>
      </c>
      <c r="S1126" s="55">
        <f>SD!AB1125</f>
        <v>0</v>
      </c>
      <c r="T1126" s="51">
        <f t="shared" si="34"/>
        <v>0</v>
      </c>
      <c r="U1126" s="51">
        <f t="shared" si="35"/>
        <v>0</v>
      </c>
    </row>
    <row r="1127" spans="1:21" customFormat="1">
      <c r="A1127" s="51">
        <f>SD!C1126</f>
        <v>0</v>
      </c>
      <c r="B1127" s="46">
        <f>SD!A1126</f>
        <v>0</v>
      </c>
      <c r="C1127" s="46">
        <f>SD!B1126</f>
        <v>0</v>
      </c>
      <c r="D1127" s="46">
        <f>SD!C1126</f>
        <v>0</v>
      </c>
      <c r="E1127" s="42">
        <f>SD!D1126</f>
        <v>0</v>
      </c>
      <c r="F1127" s="43">
        <f>SD!E1126</f>
        <v>0</v>
      </c>
      <c r="G1127" s="43">
        <f>SD!F1126</f>
        <v>0</v>
      </c>
      <c r="H1127" s="43">
        <f>SD!G1126</f>
        <v>0</v>
      </c>
      <c r="I1127" s="43">
        <f>SD!H1126</f>
        <v>0</v>
      </c>
      <c r="J1127" s="43">
        <f>SD!I1126</f>
        <v>0</v>
      </c>
      <c r="K1127" s="43">
        <f>SD!O1126</f>
        <v>0</v>
      </c>
      <c r="L1127" s="52"/>
      <c r="M1127" s="56"/>
      <c r="N1127" s="54">
        <f>SD!R1126</f>
        <v>0</v>
      </c>
      <c r="O1127" s="55">
        <f>SD!S1126</f>
        <v>0</v>
      </c>
      <c r="P1127" s="44">
        <f>SD!T1126</f>
        <v>0</v>
      </c>
      <c r="Q1127" s="55">
        <f>SD!V1126</f>
        <v>0</v>
      </c>
      <c r="R1127" s="55">
        <f>SD!W1126</f>
        <v>0</v>
      </c>
      <c r="S1127" s="55">
        <f>SD!AB1126</f>
        <v>0</v>
      </c>
      <c r="T1127" s="51">
        <f t="shared" si="34"/>
        <v>0</v>
      </c>
      <c r="U1127" s="51">
        <f t="shared" si="35"/>
        <v>0</v>
      </c>
    </row>
    <row r="1128" spans="1:21" customFormat="1">
      <c r="A1128" s="51">
        <f>SD!C1127</f>
        <v>0</v>
      </c>
      <c r="B1128" s="46">
        <f>SD!A1127</f>
        <v>0</v>
      </c>
      <c r="C1128" s="46">
        <f>SD!B1127</f>
        <v>0</v>
      </c>
      <c r="D1128" s="46">
        <f>SD!C1127</f>
        <v>0</v>
      </c>
      <c r="E1128" s="42">
        <f>SD!D1127</f>
        <v>0</v>
      </c>
      <c r="F1128" s="43">
        <f>SD!E1127</f>
        <v>0</v>
      </c>
      <c r="G1128" s="43">
        <f>SD!F1127</f>
        <v>0</v>
      </c>
      <c r="H1128" s="43">
        <f>SD!G1127</f>
        <v>0</v>
      </c>
      <c r="I1128" s="43">
        <f>SD!H1127</f>
        <v>0</v>
      </c>
      <c r="J1128" s="43">
        <f>SD!I1127</f>
        <v>0</v>
      </c>
      <c r="K1128" s="43">
        <f>SD!O1127</f>
        <v>0</v>
      </c>
      <c r="L1128" s="52"/>
      <c r="M1128" s="56"/>
      <c r="N1128" s="54">
        <f>SD!R1127</f>
        <v>0</v>
      </c>
      <c r="O1128" s="55">
        <f>SD!S1127</f>
        <v>0</v>
      </c>
      <c r="P1128" s="44">
        <f>SD!T1127</f>
        <v>0</v>
      </c>
      <c r="Q1128" s="55">
        <f>SD!V1127</f>
        <v>0</v>
      </c>
      <c r="R1128" s="55">
        <f>SD!W1127</f>
        <v>0</v>
      </c>
      <c r="S1128" s="55">
        <f>SD!AB1127</f>
        <v>0</v>
      </c>
      <c r="T1128" s="51">
        <f t="shared" si="34"/>
        <v>0</v>
      </c>
      <c r="U1128" s="51">
        <f t="shared" si="35"/>
        <v>0</v>
      </c>
    </row>
    <row r="1129" spans="1:21" customFormat="1">
      <c r="A1129" s="51">
        <f>SD!C1128</f>
        <v>0</v>
      </c>
      <c r="B1129" s="46">
        <f>SD!A1128</f>
        <v>0</v>
      </c>
      <c r="C1129" s="46">
        <f>SD!B1128</f>
        <v>0</v>
      </c>
      <c r="D1129" s="46">
        <f>SD!C1128</f>
        <v>0</v>
      </c>
      <c r="E1129" s="42">
        <f>SD!D1128</f>
        <v>0</v>
      </c>
      <c r="F1129" s="43">
        <f>SD!E1128</f>
        <v>0</v>
      </c>
      <c r="G1129" s="43">
        <f>SD!F1128</f>
        <v>0</v>
      </c>
      <c r="H1129" s="43">
        <f>SD!G1128</f>
        <v>0</v>
      </c>
      <c r="I1129" s="43">
        <f>SD!H1128</f>
        <v>0</v>
      </c>
      <c r="J1129" s="43">
        <f>SD!I1128</f>
        <v>0</v>
      </c>
      <c r="K1129" s="43">
        <f>SD!O1128</f>
        <v>0</v>
      </c>
      <c r="L1129" s="52"/>
      <c r="M1129" s="56"/>
      <c r="N1129" s="54">
        <f>SD!R1128</f>
        <v>0</v>
      </c>
      <c r="O1129" s="55">
        <f>SD!S1128</f>
        <v>0</v>
      </c>
      <c r="P1129" s="44">
        <f>SD!T1128</f>
        <v>0</v>
      </c>
      <c r="Q1129" s="55">
        <f>SD!V1128</f>
        <v>0</v>
      </c>
      <c r="R1129" s="55">
        <f>SD!W1128</f>
        <v>0</v>
      </c>
      <c r="S1129" s="55">
        <f>SD!AB1128</f>
        <v>0</v>
      </c>
      <c r="T1129" s="51">
        <f t="shared" si="34"/>
        <v>0</v>
      </c>
      <c r="U1129" s="51">
        <f t="shared" si="35"/>
        <v>0</v>
      </c>
    </row>
    <row r="1130" spans="1:21" customFormat="1">
      <c r="A1130" s="51">
        <f>SD!C1129</f>
        <v>0</v>
      </c>
      <c r="B1130" s="46">
        <f>SD!A1129</f>
        <v>0</v>
      </c>
      <c r="C1130" s="46">
        <f>SD!B1129</f>
        <v>0</v>
      </c>
      <c r="D1130" s="46">
        <f>SD!C1129</f>
        <v>0</v>
      </c>
      <c r="E1130" s="42">
        <f>SD!D1129</f>
        <v>0</v>
      </c>
      <c r="F1130" s="43">
        <f>SD!E1129</f>
        <v>0</v>
      </c>
      <c r="G1130" s="43">
        <f>SD!F1129</f>
        <v>0</v>
      </c>
      <c r="H1130" s="43">
        <f>SD!G1129</f>
        <v>0</v>
      </c>
      <c r="I1130" s="43">
        <f>SD!H1129</f>
        <v>0</v>
      </c>
      <c r="J1130" s="43">
        <f>SD!I1129</f>
        <v>0</v>
      </c>
      <c r="K1130" s="43">
        <f>SD!O1129</f>
        <v>0</v>
      </c>
      <c r="L1130" s="52"/>
      <c r="M1130" s="56"/>
      <c r="N1130" s="54">
        <f>SD!R1129</f>
        <v>0</v>
      </c>
      <c r="O1130" s="55">
        <f>SD!S1129</f>
        <v>0</v>
      </c>
      <c r="P1130" s="44">
        <f>SD!T1129</f>
        <v>0</v>
      </c>
      <c r="Q1130" s="55">
        <f>SD!V1129</f>
        <v>0</v>
      </c>
      <c r="R1130" s="55">
        <f>SD!W1129</f>
        <v>0</v>
      </c>
      <c r="S1130" s="55">
        <f>SD!AB1129</f>
        <v>0</v>
      </c>
      <c r="T1130" s="51">
        <f t="shared" si="34"/>
        <v>0</v>
      </c>
      <c r="U1130" s="51">
        <f t="shared" si="35"/>
        <v>0</v>
      </c>
    </row>
    <row r="1131" spans="1:21" customFormat="1">
      <c r="A1131" s="51">
        <f>SD!C1130</f>
        <v>0</v>
      </c>
      <c r="B1131" s="46">
        <f>SD!A1130</f>
        <v>0</v>
      </c>
      <c r="C1131" s="46">
        <f>SD!B1130</f>
        <v>0</v>
      </c>
      <c r="D1131" s="46">
        <f>SD!C1130</f>
        <v>0</v>
      </c>
      <c r="E1131" s="42">
        <f>SD!D1130</f>
        <v>0</v>
      </c>
      <c r="F1131" s="43">
        <f>SD!E1130</f>
        <v>0</v>
      </c>
      <c r="G1131" s="43">
        <f>SD!F1130</f>
        <v>0</v>
      </c>
      <c r="H1131" s="43">
        <f>SD!G1130</f>
        <v>0</v>
      </c>
      <c r="I1131" s="43">
        <f>SD!H1130</f>
        <v>0</v>
      </c>
      <c r="J1131" s="43">
        <f>SD!I1130</f>
        <v>0</v>
      </c>
      <c r="K1131" s="43">
        <f>SD!O1130</f>
        <v>0</v>
      </c>
      <c r="L1131" s="52"/>
      <c r="M1131" s="56"/>
      <c r="N1131" s="54">
        <f>SD!R1130</f>
        <v>0</v>
      </c>
      <c r="O1131" s="55">
        <f>SD!S1130</f>
        <v>0</v>
      </c>
      <c r="P1131" s="44">
        <f>SD!T1130</f>
        <v>0</v>
      </c>
      <c r="Q1131" s="55">
        <f>SD!V1130</f>
        <v>0</v>
      </c>
      <c r="R1131" s="55">
        <f>SD!W1130</f>
        <v>0</v>
      </c>
      <c r="S1131" s="55">
        <f>SD!AB1130</f>
        <v>0</v>
      </c>
      <c r="T1131" s="51">
        <f t="shared" si="34"/>
        <v>0</v>
      </c>
      <c r="U1131" s="51">
        <f t="shared" si="35"/>
        <v>0</v>
      </c>
    </row>
    <row r="1132" spans="1:21" customFormat="1">
      <c r="A1132" s="51">
        <f>SD!C1131</f>
        <v>0</v>
      </c>
      <c r="B1132" s="46">
        <f>SD!A1131</f>
        <v>0</v>
      </c>
      <c r="C1132" s="46">
        <f>SD!B1131</f>
        <v>0</v>
      </c>
      <c r="D1132" s="46">
        <f>SD!C1131</f>
        <v>0</v>
      </c>
      <c r="E1132" s="42">
        <f>SD!D1131</f>
        <v>0</v>
      </c>
      <c r="F1132" s="43">
        <f>SD!E1131</f>
        <v>0</v>
      </c>
      <c r="G1132" s="43">
        <f>SD!F1131</f>
        <v>0</v>
      </c>
      <c r="H1132" s="43">
        <f>SD!G1131</f>
        <v>0</v>
      </c>
      <c r="I1132" s="43">
        <f>SD!H1131</f>
        <v>0</v>
      </c>
      <c r="J1132" s="43">
        <f>SD!I1131</f>
        <v>0</v>
      </c>
      <c r="K1132" s="43">
        <f>SD!O1131</f>
        <v>0</v>
      </c>
      <c r="L1132" s="52"/>
      <c r="M1132" s="56"/>
      <c r="N1132" s="54">
        <f>SD!R1131</f>
        <v>0</v>
      </c>
      <c r="O1132" s="55">
        <f>SD!S1131</f>
        <v>0</v>
      </c>
      <c r="P1132" s="44">
        <f>SD!T1131</f>
        <v>0</v>
      </c>
      <c r="Q1132" s="55">
        <f>SD!V1131</f>
        <v>0</v>
      </c>
      <c r="R1132" s="55">
        <f>SD!W1131</f>
        <v>0</v>
      </c>
      <c r="S1132" s="55">
        <f>SD!AB1131</f>
        <v>0</v>
      </c>
      <c r="T1132" s="51">
        <f t="shared" si="34"/>
        <v>0</v>
      </c>
      <c r="U1132" s="51">
        <f t="shared" si="35"/>
        <v>0</v>
      </c>
    </row>
    <row r="1133" spans="1:21" customFormat="1">
      <c r="A1133" s="51">
        <f>SD!C1132</f>
        <v>0</v>
      </c>
      <c r="B1133" s="46">
        <f>SD!A1132</f>
        <v>0</v>
      </c>
      <c r="C1133" s="46">
        <f>SD!B1132</f>
        <v>0</v>
      </c>
      <c r="D1133" s="46">
        <f>SD!C1132</f>
        <v>0</v>
      </c>
      <c r="E1133" s="42">
        <f>SD!D1132</f>
        <v>0</v>
      </c>
      <c r="F1133" s="43">
        <f>SD!E1132</f>
        <v>0</v>
      </c>
      <c r="G1133" s="43">
        <f>SD!F1132</f>
        <v>0</v>
      </c>
      <c r="H1133" s="43">
        <f>SD!G1132</f>
        <v>0</v>
      </c>
      <c r="I1133" s="43">
        <f>SD!H1132</f>
        <v>0</v>
      </c>
      <c r="J1133" s="43">
        <f>SD!I1132</f>
        <v>0</v>
      </c>
      <c r="K1133" s="43">
        <f>SD!O1132</f>
        <v>0</v>
      </c>
      <c r="L1133" s="52"/>
      <c r="M1133" s="56"/>
      <c r="N1133" s="54">
        <f>SD!R1132</f>
        <v>0</v>
      </c>
      <c r="O1133" s="55">
        <f>SD!S1132</f>
        <v>0</v>
      </c>
      <c r="P1133" s="44">
        <f>SD!T1132</f>
        <v>0</v>
      </c>
      <c r="Q1133" s="55">
        <f>SD!V1132</f>
        <v>0</v>
      </c>
      <c r="R1133" s="55">
        <f>SD!W1132</f>
        <v>0</v>
      </c>
      <c r="S1133" s="55">
        <f>SD!AB1132</f>
        <v>0</v>
      </c>
      <c r="T1133" s="51">
        <f t="shared" si="34"/>
        <v>0</v>
      </c>
      <c r="U1133" s="51">
        <f t="shared" si="35"/>
        <v>0</v>
      </c>
    </row>
    <row r="1134" spans="1:21" customFormat="1">
      <c r="A1134" s="51">
        <f>SD!C1133</f>
        <v>0</v>
      </c>
      <c r="B1134" s="46">
        <f>SD!A1133</f>
        <v>0</v>
      </c>
      <c r="C1134" s="46">
        <f>SD!B1133</f>
        <v>0</v>
      </c>
      <c r="D1134" s="46">
        <f>SD!C1133</f>
        <v>0</v>
      </c>
      <c r="E1134" s="42">
        <f>SD!D1133</f>
        <v>0</v>
      </c>
      <c r="F1134" s="43">
        <f>SD!E1133</f>
        <v>0</v>
      </c>
      <c r="G1134" s="43">
        <f>SD!F1133</f>
        <v>0</v>
      </c>
      <c r="H1134" s="43">
        <f>SD!G1133</f>
        <v>0</v>
      </c>
      <c r="I1134" s="43">
        <f>SD!H1133</f>
        <v>0</v>
      </c>
      <c r="J1134" s="43">
        <f>SD!I1133</f>
        <v>0</v>
      </c>
      <c r="K1134" s="43">
        <f>SD!O1133</f>
        <v>0</v>
      </c>
      <c r="L1134" s="52"/>
      <c r="M1134" s="56"/>
      <c r="N1134" s="54">
        <f>SD!R1133</f>
        <v>0</v>
      </c>
      <c r="O1134" s="55">
        <f>SD!S1133</f>
        <v>0</v>
      </c>
      <c r="P1134" s="44">
        <f>SD!T1133</f>
        <v>0</v>
      </c>
      <c r="Q1134" s="55">
        <f>SD!V1133</f>
        <v>0</v>
      </c>
      <c r="R1134" s="55">
        <f>SD!W1133</f>
        <v>0</v>
      </c>
      <c r="S1134" s="55">
        <f>SD!AB1133</f>
        <v>0</v>
      </c>
      <c r="T1134" s="51">
        <f t="shared" si="34"/>
        <v>0</v>
      </c>
      <c r="U1134" s="51">
        <f t="shared" si="35"/>
        <v>0</v>
      </c>
    </row>
    <row r="1135" spans="1:21" customFormat="1">
      <c r="A1135" s="51">
        <f>SD!C1134</f>
        <v>0</v>
      </c>
      <c r="B1135" s="46">
        <f>SD!A1134</f>
        <v>0</v>
      </c>
      <c r="C1135" s="46">
        <f>SD!B1134</f>
        <v>0</v>
      </c>
      <c r="D1135" s="46">
        <f>SD!C1134</f>
        <v>0</v>
      </c>
      <c r="E1135" s="42">
        <f>SD!D1134</f>
        <v>0</v>
      </c>
      <c r="F1135" s="43">
        <f>SD!E1134</f>
        <v>0</v>
      </c>
      <c r="G1135" s="43">
        <f>SD!F1134</f>
        <v>0</v>
      </c>
      <c r="H1135" s="43">
        <f>SD!G1134</f>
        <v>0</v>
      </c>
      <c r="I1135" s="43">
        <f>SD!H1134</f>
        <v>0</v>
      </c>
      <c r="J1135" s="43">
        <f>SD!I1134</f>
        <v>0</v>
      </c>
      <c r="K1135" s="43">
        <f>SD!O1134</f>
        <v>0</v>
      </c>
      <c r="L1135" s="52"/>
      <c r="M1135" s="56"/>
      <c r="N1135" s="54">
        <f>SD!R1134</f>
        <v>0</v>
      </c>
      <c r="O1135" s="55">
        <f>SD!S1134</f>
        <v>0</v>
      </c>
      <c r="P1135" s="44">
        <f>SD!T1134</f>
        <v>0</v>
      </c>
      <c r="Q1135" s="55">
        <f>SD!V1134</f>
        <v>0</v>
      </c>
      <c r="R1135" s="55">
        <f>SD!W1134</f>
        <v>0</v>
      </c>
      <c r="S1135" s="55">
        <f>SD!AB1134</f>
        <v>0</v>
      </c>
      <c r="T1135" s="51">
        <f t="shared" si="34"/>
        <v>0</v>
      </c>
      <c r="U1135" s="51">
        <f t="shared" si="35"/>
        <v>0</v>
      </c>
    </row>
    <row r="1136" spans="1:21" customFormat="1">
      <c r="A1136" s="51">
        <f>SD!C1135</f>
        <v>0</v>
      </c>
      <c r="B1136" s="46">
        <f>SD!A1135</f>
        <v>0</v>
      </c>
      <c r="C1136" s="46">
        <f>SD!B1135</f>
        <v>0</v>
      </c>
      <c r="D1136" s="46">
        <f>SD!C1135</f>
        <v>0</v>
      </c>
      <c r="E1136" s="42">
        <f>SD!D1135</f>
        <v>0</v>
      </c>
      <c r="F1136" s="43">
        <f>SD!E1135</f>
        <v>0</v>
      </c>
      <c r="G1136" s="43">
        <f>SD!F1135</f>
        <v>0</v>
      </c>
      <c r="H1136" s="43">
        <f>SD!G1135</f>
        <v>0</v>
      </c>
      <c r="I1136" s="43">
        <f>SD!H1135</f>
        <v>0</v>
      </c>
      <c r="J1136" s="43">
        <f>SD!I1135</f>
        <v>0</v>
      </c>
      <c r="K1136" s="43">
        <f>SD!O1135</f>
        <v>0</v>
      </c>
      <c r="L1136" s="52"/>
      <c r="M1136" s="56"/>
      <c r="N1136" s="54">
        <f>SD!R1135</f>
        <v>0</v>
      </c>
      <c r="O1136" s="55">
        <f>SD!S1135</f>
        <v>0</v>
      </c>
      <c r="P1136" s="44">
        <f>SD!T1135</f>
        <v>0</v>
      </c>
      <c r="Q1136" s="55">
        <f>SD!V1135</f>
        <v>0</v>
      </c>
      <c r="R1136" s="55">
        <f>SD!W1135</f>
        <v>0</v>
      </c>
      <c r="S1136" s="55">
        <f>SD!AB1135</f>
        <v>0</v>
      </c>
      <c r="T1136" s="51">
        <f t="shared" si="34"/>
        <v>0</v>
      </c>
      <c r="U1136" s="51">
        <f t="shared" si="35"/>
        <v>0</v>
      </c>
    </row>
    <row r="1137" spans="1:21" customFormat="1">
      <c r="A1137" s="51">
        <f>SD!C1136</f>
        <v>0</v>
      </c>
      <c r="B1137" s="46">
        <f>SD!A1136</f>
        <v>0</v>
      </c>
      <c r="C1137" s="46">
        <f>SD!B1136</f>
        <v>0</v>
      </c>
      <c r="D1137" s="46">
        <f>SD!C1136</f>
        <v>0</v>
      </c>
      <c r="E1137" s="42">
        <f>SD!D1136</f>
        <v>0</v>
      </c>
      <c r="F1137" s="43">
        <f>SD!E1136</f>
        <v>0</v>
      </c>
      <c r="G1137" s="43">
        <f>SD!F1136</f>
        <v>0</v>
      </c>
      <c r="H1137" s="43">
        <f>SD!G1136</f>
        <v>0</v>
      </c>
      <c r="I1137" s="43">
        <f>SD!H1136</f>
        <v>0</v>
      </c>
      <c r="J1137" s="43">
        <f>SD!I1136</f>
        <v>0</v>
      </c>
      <c r="K1137" s="43">
        <f>SD!O1136</f>
        <v>0</v>
      </c>
      <c r="L1137" s="52"/>
      <c r="M1137" s="56"/>
      <c r="N1137" s="54">
        <f>SD!R1136</f>
        <v>0</v>
      </c>
      <c r="O1137" s="55">
        <f>SD!S1136</f>
        <v>0</v>
      </c>
      <c r="P1137" s="44">
        <f>SD!T1136</f>
        <v>0</v>
      </c>
      <c r="Q1137" s="55">
        <f>SD!V1136</f>
        <v>0</v>
      </c>
      <c r="R1137" s="55">
        <f>SD!W1136</f>
        <v>0</v>
      </c>
      <c r="S1137" s="55">
        <f>SD!AB1136</f>
        <v>0</v>
      </c>
      <c r="T1137" s="51">
        <f t="shared" si="34"/>
        <v>0</v>
      </c>
      <c r="U1137" s="51">
        <f t="shared" si="35"/>
        <v>0</v>
      </c>
    </row>
    <row r="1138" spans="1:21" customFormat="1">
      <c r="A1138" s="51">
        <f>SD!C1137</f>
        <v>0</v>
      </c>
      <c r="B1138" s="46">
        <f>SD!A1137</f>
        <v>0</v>
      </c>
      <c r="C1138" s="46">
        <f>SD!B1137</f>
        <v>0</v>
      </c>
      <c r="D1138" s="46">
        <f>SD!C1137</f>
        <v>0</v>
      </c>
      <c r="E1138" s="42">
        <f>SD!D1137</f>
        <v>0</v>
      </c>
      <c r="F1138" s="43">
        <f>SD!E1137</f>
        <v>0</v>
      </c>
      <c r="G1138" s="43">
        <f>SD!F1137</f>
        <v>0</v>
      </c>
      <c r="H1138" s="43">
        <f>SD!G1137</f>
        <v>0</v>
      </c>
      <c r="I1138" s="43">
        <f>SD!H1137</f>
        <v>0</v>
      </c>
      <c r="J1138" s="43">
        <f>SD!I1137</f>
        <v>0</v>
      </c>
      <c r="K1138" s="43">
        <f>SD!O1137</f>
        <v>0</v>
      </c>
      <c r="L1138" s="52"/>
      <c r="M1138" s="56"/>
      <c r="N1138" s="54">
        <f>SD!R1137</f>
        <v>0</v>
      </c>
      <c r="O1138" s="55">
        <f>SD!S1137</f>
        <v>0</v>
      </c>
      <c r="P1138" s="44">
        <f>SD!T1137</f>
        <v>0</v>
      </c>
      <c r="Q1138" s="55">
        <f>SD!V1137</f>
        <v>0</v>
      </c>
      <c r="R1138" s="55">
        <f>SD!W1137</f>
        <v>0</v>
      </c>
      <c r="S1138" s="55">
        <f>SD!AB1137</f>
        <v>0</v>
      </c>
      <c r="T1138" s="51">
        <f t="shared" si="34"/>
        <v>0</v>
      </c>
      <c r="U1138" s="51">
        <f t="shared" si="35"/>
        <v>0</v>
      </c>
    </row>
    <row r="1139" spans="1:21" customFormat="1">
      <c r="A1139" s="51">
        <f>SD!C1138</f>
        <v>0</v>
      </c>
      <c r="B1139" s="46">
        <f>SD!A1138</f>
        <v>0</v>
      </c>
      <c r="C1139" s="46">
        <f>SD!B1138</f>
        <v>0</v>
      </c>
      <c r="D1139" s="46">
        <f>SD!C1138</f>
        <v>0</v>
      </c>
      <c r="E1139" s="42">
        <f>SD!D1138</f>
        <v>0</v>
      </c>
      <c r="F1139" s="43">
        <f>SD!E1138</f>
        <v>0</v>
      </c>
      <c r="G1139" s="43">
        <f>SD!F1138</f>
        <v>0</v>
      </c>
      <c r="H1139" s="43">
        <f>SD!G1138</f>
        <v>0</v>
      </c>
      <c r="I1139" s="43">
        <f>SD!H1138</f>
        <v>0</v>
      </c>
      <c r="J1139" s="43">
        <f>SD!I1138</f>
        <v>0</v>
      </c>
      <c r="K1139" s="43">
        <f>SD!O1138</f>
        <v>0</v>
      </c>
      <c r="L1139" s="52"/>
      <c r="M1139" s="56"/>
      <c r="N1139" s="54">
        <f>SD!R1138</f>
        <v>0</v>
      </c>
      <c r="O1139" s="55">
        <f>SD!S1138</f>
        <v>0</v>
      </c>
      <c r="P1139" s="44">
        <f>SD!T1138</f>
        <v>0</v>
      </c>
      <c r="Q1139" s="55">
        <f>SD!V1138</f>
        <v>0</v>
      </c>
      <c r="R1139" s="55">
        <f>SD!W1138</f>
        <v>0</v>
      </c>
      <c r="S1139" s="55">
        <f>SD!AB1138</f>
        <v>0</v>
      </c>
      <c r="T1139" s="51">
        <f t="shared" si="34"/>
        <v>0</v>
      </c>
      <c r="U1139" s="51">
        <f t="shared" si="35"/>
        <v>0</v>
      </c>
    </row>
    <row r="1140" spans="1:21" customFormat="1">
      <c r="A1140" s="51">
        <f>SD!C1139</f>
        <v>0</v>
      </c>
      <c r="B1140" s="46">
        <f>SD!A1139</f>
        <v>0</v>
      </c>
      <c r="C1140" s="46">
        <f>SD!B1139</f>
        <v>0</v>
      </c>
      <c r="D1140" s="46">
        <f>SD!C1139</f>
        <v>0</v>
      </c>
      <c r="E1140" s="42">
        <f>SD!D1139</f>
        <v>0</v>
      </c>
      <c r="F1140" s="43">
        <f>SD!E1139</f>
        <v>0</v>
      </c>
      <c r="G1140" s="43">
        <f>SD!F1139</f>
        <v>0</v>
      </c>
      <c r="H1140" s="43">
        <f>SD!G1139</f>
        <v>0</v>
      </c>
      <c r="I1140" s="43">
        <f>SD!H1139</f>
        <v>0</v>
      </c>
      <c r="J1140" s="43">
        <f>SD!I1139</f>
        <v>0</v>
      </c>
      <c r="K1140" s="43">
        <f>SD!O1139</f>
        <v>0</v>
      </c>
      <c r="L1140" s="52"/>
      <c r="M1140" s="56"/>
      <c r="N1140" s="54">
        <f>SD!R1139</f>
        <v>0</v>
      </c>
      <c r="O1140" s="55">
        <f>SD!S1139</f>
        <v>0</v>
      </c>
      <c r="P1140" s="44">
        <f>SD!T1139</f>
        <v>0</v>
      </c>
      <c r="Q1140" s="55">
        <f>SD!V1139</f>
        <v>0</v>
      </c>
      <c r="R1140" s="55">
        <f>SD!W1139</f>
        <v>0</v>
      </c>
      <c r="S1140" s="55">
        <f>SD!AB1139</f>
        <v>0</v>
      </c>
      <c r="T1140" s="51">
        <f t="shared" si="34"/>
        <v>0</v>
      </c>
      <c r="U1140" s="51">
        <f t="shared" si="35"/>
        <v>0</v>
      </c>
    </row>
    <row r="1141" spans="1:21" customFormat="1">
      <c r="A1141" s="51">
        <f>SD!C1140</f>
        <v>0</v>
      </c>
      <c r="B1141" s="46">
        <f>SD!A1140</f>
        <v>0</v>
      </c>
      <c r="C1141" s="46">
        <f>SD!B1140</f>
        <v>0</v>
      </c>
      <c r="D1141" s="46">
        <f>SD!C1140</f>
        <v>0</v>
      </c>
      <c r="E1141" s="42">
        <f>SD!D1140</f>
        <v>0</v>
      </c>
      <c r="F1141" s="43">
        <f>SD!E1140</f>
        <v>0</v>
      </c>
      <c r="G1141" s="43">
        <f>SD!F1140</f>
        <v>0</v>
      </c>
      <c r="H1141" s="43">
        <f>SD!G1140</f>
        <v>0</v>
      </c>
      <c r="I1141" s="43">
        <f>SD!H1140</f>
        <v>0</v>
      </c>
      <c r="J1141" s="43">
        <f>SD!I1140</f>
        <v>0</v>
      </c>
      <c r="K1141" s="43">
        <f>SD!O1140</f>
        <v>0</v>
      </c>
      <c r="L1141" s="52"/>
      <c r="M1141" s="56"/>
      <c r="N1141" s="54">
        <f>SD!R1140</f>
        <v>0</v>
      </c>
      <c r="O1141" s="55">
        <f>SD!S1140</f>
        <v>0</v>
      </c>
      <c r="P1141" s="44">
        <f>SD!T1140</f>
        <v>0</v>
      </c>
      <c r="Q1141" s="55">
        <f>SD!V1140</f>
        <v>0</v>
      </c>
      <c r="R1141" s="55">
        <f>SD!W1140</f>
        <v>0</v>
      </c>
      <c r="S1141" s="55">
        <f>SD!AB1140</f>
        <v>0</v>
      </c>
      <c r="T1141" s="51">
        <f t="shared" si="34"/>
        <v>0</v>
      </c>
      <c r="U1141" s="51">
        <f t="shared" si="35"/>
        <v>0</v>
      </c>
    </row>
    <row r="1142" spans="1:21" customFormat="1">
      <c r="A1142" s="51">
        <f>SD!C1141</f>
        <v>0</v>
      </c>
      <c r="B1142" s="46">
        <f>SD!A1141</f>
        <v>0</v>
      </c>
      <c r="C1142" s="46">
        <f>SD!B1141</f>
        <v>0</v>
      </c>
      <c r="D1142" s="46">
        <f>SD!C1141</f>
        <v>0</v>
      </c>
      <c r="E1142" s="42">
        <f>SD!D1141</f>
        <v>0</v>
      </c>
      <c r="F1142" s="43">
        <f>SD!E1141</f>
        <v>0</v>
      </c>
      <c r="G1142" s="43">
        <f>SD!F1141</f>
        <v>0</v>
      </c>
      <c r="H1142" s="43">
        <f>SD!G1141</f>
        <v>0</v>
      </c>
      <c r="I1142" s="43">
        <f>SD!H1141</f>
        <v>0</v>
      </c>
      <c r="J1142" s="43">
        <f>SD!I1141</f>
        <v>0</v>
      </c>
      <c r="K1142" s="43">
        <f>SD!O1141</f>
        <v>0</v>
      </c>
      <c r="L1142" s="52"/>
      <c r="M1142" s="56"/>
      <c r="N1142" s="54">
        <f>SD!R1141</f>
        <v>0</v>
      </c>
      <c r="O1142" s="55">
        <f>SD!S1141</f>
        <v>0</v>
      </c>
      <c r="P1142" s="44">
        <f>SD!T1141</f>
        <v>0</v>
      </c>
      <c r="Q1142" s="55">
        <f>SD!V1141</f>
        <v>0</v>
      </c>
      <c r="R1142" s="55">
        <f>SD!W1141</f>
        <v>0</v>
      </c>
      <c r="S1142" s="55">
        <f>SD!AB1141</f>
        <v>0</v>
      </c>
      <c r="T1142" s="51">
        <f t="shared" si="34"/>
        <v>0</v>
      </c>
      <c r="U1142" s="51">
        <f t="shared" si="35"/>
        <v>0</v>
      </c>
    </row>
    <row r="1143" spans="1:21" customFormat="1">
      <c r="A1143" s="51">
        <f>SD!C1142</f>
        <v>0</v>
      </c>
      <c r="B1143" s="46">
        <f>SD!A1142</f>
        <v>0</v>
      </c>
      <c r="C1143" s="46">
        <f>SD!B1142</f>
        <v>0</v>
      </c>
      <c r="D1143" s="46">
        <f>SD!C1142</f>
        <v>0</v>
      </c>
      <c r="E1143" s="42">
        <f>SD!D1142</f>
        <v>0</v>
      </c>
      <c r="F1143" s="43">
        <f>SD!E1142</f>
        <v>0</v>
      </c>
      <c r="G1143" s="43">
        <f>SD!F1142</f>
        <v>0</v>
      </c>
      <c r="H1143" s="43">
        <f>SD!G1142</f>
        <v>0</v>
      </c>
      <c r="I1143" s="43">
        <f>SD!H1142</f>
        <v>0</v>
      </c>
      <c r="J1143" s="43">
        <f>SD!I1142</f>
        <v>0</v>
      </c>
      <c r="K1143" s="43">
        <f>SD!O1142</f>
        <v>0</v>
      </c>
      <c r="L1143" s="52"/>
      <c r="M1143" s="56"/>
      <c r="N1143" s="54">
        <f>SD!R1142</f>
        <v>0</v>
      </c>
      <c r="O1143" s="55">
        <f>SD!S1142</f>
        <v>0</v>
      </c>
      <c r="P1143" s="44">
        <f>SD!T1142</f>
        <v>0</v>
      </c>
      <c r="Q1143" s="55">
        <f>SD!V1142</f>
        <v>0</v>
      </c>
      <c r="R1143" s="55">
        <f>SD!W1142</f>
        <v>0</v>
      </c>
      <c r="S1143" s="55">
        <f>SD!AB1142</f>
        <v>0</v>
      </c>
      <c r="T1143" s="51">
        <f t="shared" si="34"/>
        <v>0</v>
      </c>
      <c r="U1143" s="51">
        <f t="shared" si="35"/>
        <v>0</v>
      </c>
    </row>
    <row r="1144" spans="1:21" customFormat="1">
      <c r="A1144" s="51">
        <f>SD!C1143</f>
        <v>0</v>
      </c>
      <c r="B1144" s="46">
        <f>SD!A1143</f>
        <v>0</v>
      </c>
      <c r="C1144" s="46">
        <f>SD!B1143</f>
        <v>0</v>
      </c>
      <c r="D1144" s="46">
        <f>SD!C1143</f>
        <v>0</v>
      </c>
      <c r="E1144" s="42">
        <f>SD!D1143</f>
        <v>0</v>
      </c>
      <c r="F1144" s="43">
        <f>SD!E1143</f>
        <v>0</v>
      </c>
      <c r="G1144" s="43">
        <f>SD!F1143</f>
        <v>0</v>
      </c>
      <c r="H1144" s="43">
        <f>SD!G1143</f>
        <v>0</v>
      </c>
      <c r="I1144" s="43">
        <f>SD!H1143</f>
        <v>0</v>
      </c>
      <c r="J1144" s="43">
        <f>SD!I1143</f>
        <v>0</v>
      </c>
      <c r="K1144" s="43">
        <f>SD!O1143</f>
        <v>0</v>
      </c>
      <c r="L1144" s="52"/>
      <c r="M1144" s="56"/>
      <c r="N1144" s="54">
        <f>SD!R1143</f>
        <v>0</v>
      </c>
      <c r="O1144" s="55">
        <f>SD!S1143</f>
        <v>0</v>
      </c>
      <c r="P1144" s="44">
        <f>SD!T1143</f>
        <v>0</v>
      </c>
      <c r="Q1144" s="55">
        <f>SD!V1143</f>
        <v>0</v>
      </c>
      <c r="R1144" s="55">
        <f>SD!W1143</f>
        <v>0</v>
      </c>
      <c r="S1144" s="55">
        <f>SD!AB1143</f>
        <v>0</v>
      </c>
      <c r="T1144" s="51">
        <f t="shared" si="34"/>
        <v>0</v>
      </c>
      <c r="U1144" s="51">
        <f t="shared" si="35"/>
        <v>0</v>
      </c>
    </row>
    <row r="1145" spans="1:21" customFormat="1">
      <c r="A1145" s="51">
        <f>SD!C1144</f>
        <v>0</v>
      </c>
      <c r="B1145" s="46">
        <f>SD!A1144</f>
        <v>0</v>
      </c>
      <c r="C1145" s="46">
        <f>SD!B1144</f>
        <v>0</v>
      </c>
      <c r="D1145" s="46">
        <f>SD!C1144</f>
        <v>0</v>
      </c>
      <c r="E1145" s="42">
        <f>SD!D1144</f>
        <v>0</v>
      </c>
      <c r="F1145" s="43">
        <f>SD!E1144</f>
        <v>0</v>
      </c>
      <c r="G1145" s="43">
        <f>SD!F1144</f>
        <v>0</v>
      </c>
      <c r="H1145" s="43">
        <f>SD!G1144</f>
        <v>0</v>
      </c>
      <c r="I1145" s="43">
        <f>SD!H1144</f>
        <v>0</v>
      </c>
      <c r="J1145" s="43">
        <f>SD!I1144</f>
        <v>0</v>
      </c>
      <c r="K1145" s="43">
        <f>SD!O1144</f>
        <v>0</v>
      </c>
      <c r="L1145" s="52"/>
      <c r="M1145" s="56"/>
      <c r="N1145" s="54">
        <f>SD!R1144</f>
        <v>0</v>
      </c>
      <c r="O1145" s="55">
        <f>SD!S1144</f>
        <v>0</v>
      </c>
      <c r="P1145" s="44">
        <f>SD!T1144</f>
        <v>0</v>
      </c>
      <c r="Q1145" s="55">
        <f>SD!V1144</f>
        <v>0</v>
      </c>
      <c r="R1145" s="55">
        <f>SD!W1144</f>
        <v>0</v>
      </c>
      <c r="S1145" s="55">
        <f>SD!AB1144</f>
        <v>0</v>
      </c>
      <c r="T1145" s="51">
        <f t="shared" si="34"/>
        <v>0</v>
      </c>
      <c r="U1145" s="51">
        <f t="shared" si="35"/>
        <v>0</v>
      </c>
    </row>
    <row r="1146" spans="1:21" customFormat="1">
      <c r="A1146" s="51">
        <f>SD!C1145</f>
        <v>0</v>
      </c>
      <c r="B1146" s="46">
        <f>SD!A1145</f>
        <v>0</v>
      </c>
      <c r="C1146" s="46">
        <f>SD!B1145</f>
        <v>0</v>
      </c>
      <c r="D1146" s="46">
        <f>SD!C1145</f>
        <v>0</v>
      </c>
      <c r="E1146" s="42">
        <f>SD!D1145</f>
        <v>0</v>
      </c>
      <c r="F1146" s="43">
        <f>SD!E1145</f>
        <v>0</v>
      </c>
      <c r="G1146" s="43">
        <f>SD!F1145</f>
        <v>0</v>
      </c>
      <c r="H1146" s="43">
        <f>SD!G1145</f>
        <v>0</v>
      </c>
      <c r="I1146" s="43">
        <f>SD!H1145</f>
        <v>0</v>
      </c>
      <c r="J1146" s="43">
        <f>SD!I1145</f>
        <v>0</v>
      </c>
      <c r="K1146" s="43">
        <f>SD!O1145</f>
        <v>0</v>
      </c>
      <c r="L1146" s="52"/>
      <c r="M1146" s="56"/>
      <c r="N1146" s="54">
        <f>SD!R1145</f>
        <v>0</v>
      </c>
      <c r="O1146" s="55">
        <f>SD!S1145</f>
        <v>0</v>
      </c>
      <c r="P1146" s="44">
        <f>SD!T1145</f>
        <v>0</v>
      </c>
      <c r="Q1146" s="55">
        <f>SD!V1145</f>
        <v>0</v>
      </c>
      <c r="R1146" s="55">
        <f>SD!W1145</f>
        <v>0</v>
      </c>
      <c r="S1146" s="55">
        <f>SD!AB1145</f>
        <v>0</v>
      </c>
      <c r="T1146" s="51">
        <f t="shared" si="34"/>
        <v>0</v>
      </c>
      <c r="U1146" s="51">
        <f t="shared" si="35"/>
        <v>0</v>
      </c>
    </row>
    <row r="1147" spans="1:21" customFormat="1">
      <c r="A1147" s="51">
        <f>SD!C1146</f>
        <v>0</v>
      </c>
      <c r="B1147" s="46">
        <f>SD!A1146</f>
        <v>0</v>
      </c>
      <c r="C1147" s="46">
        <f>SD!B1146</f>
        <v>0</v>
      </c>
      <c r="D1147" s="46">
        <f>SD!C1146</f>
        <v>0</v>
      </c>
      <c r="E1147" s="42">
        <f>SD!D1146</f>
        <v>0</v>
      </c>
      <c r="F1147" s="43">
        <f>SD!E1146</f>
        <v>0</v>
      </c>
      <c r="G1147" s="43">
        <f>SD!F1146</f>
        <v>0</v>
      </c>
      <c r="H1147" s="43">
        <f>SD!G1146</f>
        <v>0</v>
      </c>
      <c r="I1147" s="43">
        <f>SD!H1146</f>
        <v>0</v>
      </c>
      <c r="J1147" s="43">
        <f>SD!I1146</f>
        <v>0</v>
      </c>
      <c r="K1147" s="43">
        <f>SD!O1146</f>
        <v>0</v>
      </c>
      <c r="L1147" s="52"/>
      <c r="M1147" s="56"/>
      <c r="N1147" s="54">
        <f>SD!R1146</f>
        <v>0</v>
      </c>
      <c r="O1147" s="55">
        <f>SD!S1146</f>
        <v>0</v>
      </c>
      <c r="P1147" s="44">
        <f>SD!T1146</f>
        <v>0</v>
      </c>
      <c r="Q1147" s="55">
        <f>SD!V1146</f>
        <v>0</v>
      </c>
      <c r="R1147" s="55">
        <f>SD!W1146</f>
        <v>0</v>
      </c>
      <c r="S1147" s="55">
        <f>SD!AB1146</f>
        <v>0</v>
      </c>
      <c r="T1147" s="51">
        <f t="shared" si="34"/>
        <v>0</v>
      </c>
      <c r="U1147" s="51">
        <f t="shared" si="35"/>
        <v>0</v>
      </c>
    </row>
    <row r="1148" spans="1:21" customFormat="1">
      <c r="A1148" s="51">
        <f>SD!C1147</f>
        <v>0</v>
      </c>
      <c r="B1148" s="46">
        <f>SD!A1147</f>
        <v>0</v>
      </c>
      <c r="C1148" s="46">
        <f>SD!B1147</f>
        <v>0</v>
      </c>
      <c r="D1148" s="46">
        <f>SD!C1147</f>
        <v>0</v>
      </c>
      <c r="E1148" s="42">
        <f>SD!D1147</f>
        <v>0</v>
      </c>
      <c r="F1148" s="43">
        <f>SD!E1147</f>
        <v>0</v>
      </c>
      <c r="G1148" s="43">
        <f>SD!F1147</f>
        <v>0</v>
      </c>
      <c r="H1148" s="43">
        <f>SD!G1147</f>
        <v>0</v>
      </c>
      <c r="I1148" s="43">
        <f>SD!H1147</f>
        <v>0</v>
      </c>
      <c r="J1148" s="43">
        <f>SD!I1147</f>
        <v>0</v>
      </c>
      <c r="K1148" s="43">
        <f>SD!O1147</f>
        <v>0</v>
      </c>
      <c r="L1148" s="52"/>
      <c r="M1148" s="56"/>
      <c r="N1148" s="54">
        <f>SD!R1147</f>
        <v>0</v>
      </c>
      <c r="O1148" s="55">
        <f>SD!S1147</f>
        <v>0</v>
      </c>
      <c r="P1148" s="44">
        <f>SD!T1147</f>
        <v>0</v>
      </c>
      <c r="Q1148" s="55">
        <f>SD!V1147</f>
        <v>0</v>
      </c>
      <c r="R1148" s="55">
        <f>SD!W1147</f>
        <v>0</v>
      </c>
      <c r="S1148" s="55">
        <f>SD!AB1147</f>
        <v>0</v>
      </c>
      <c r="T1148" s="51">
        <f t="shared" si="34"/>
        <v>0</v>
      </c>
      <c r="U1148" s="51">
        <f t="shared" si="35"/>
        <v>0</v>
      </c>
    </row>
    <row r="1149" spans="1:21" customFormat="1">
      <c r="A1149" s="51">
        <f>SD!C1148</f>
        <v>0</v>
      </c>
      <c r="B1149" s="46">
        <f>SD!A1148</f>
        <v>0</v>
      </c>
      <c r="C1149" s="46">
        <f>SD!B1148</f>
        <v>0</v>
      </c>
      <c r="D1149" s="46">
        <f>SD!C1148</f>
        <v>0</v>
      </c>
      <c r="E1149" s="42">
        <f>SD!D1148</f>
        <v>0</v>
      </c>
      <c r="F1149" s="43">
        <f>SD!E1148</f>
        <v>0</v>
      </c>
      <c r="G1149" s="43">
        <f>SD!F1148</f>
        <v>0</v>
      </c>
      <c r="H1149" s="43">
        <f>SD!G1148</f>
        <v>0</v>
      </c>
      <c r="I1149" s="43">
        <f>SD!H1148</f>
        <v>0</v>
      </c>
      <c r="J1149" s="43">
        <f>SD!I1148</f>
        <v>0</v>
      </c>
      <c r="K1149" s="43">
        <f>SD!O1148</f>
        <v>0</v>
      </c>
      <c r="L1149" s="52"/>
      <c r="M1149" s="56"/>
      <c r="N1149" s="54">
        <f>SD!R1148</f>
        <v>0</v>
      </c>
      <c r="O1149" s="55">
        <f>SD!S1148</f>
        <v>0</v>
      </c>
      <c r="P1149" s="44">
        <f>SD!T1148</f>
        <v>0</v>
      </c>
      <c r="Q1149" s="55">
        <f>SD!V1148</f>
        <v>0</v>
      </c>
      <c r="R1149" s="55">
        <f>SD!W1148</f>
        <v>0</v>
      </c>
      <c r="S1149" s="55">
        <f>SD!AB1148</f>
        <v>0</v>
      </c>
      <c r="T1149" s="51">
        <f t="shared" si="34"/>
        <v>0</v>
      </c>
      <c r="U1149" s="51">
        <f t="shared" si="35"/>
        <v>0</v>
      </c>
    </row>
    <row r="1150" spans="1:21" customFormat="1">
      <c r="A1150" s="51">
        <f>SD!C1149</f>
        <v>0</v>
      </c>
      <c r="B1150" s="46">
        <f>SD!A1149</f>
        <v>0</v>
      </c>
      <c r="C1150" s="46">
        <f>SD!B1149</f>
        <v>0</v>
      </c>
      <c r="D1150" s="46">
        <f>SD!C1149</f>
        <v>0</v>
      </c>
      <c r="E1150" s="42">
        <f>SD!D1149</f>
        <v>0</v>
      </c>
      <c r="F1150" s="43">
        <f>SD!E1149</f>
        <v>0</v>
      </c>
      <c r="G1150" s="43">
        <f>SD!F1149</f>
        <v>0</v>
      </c>
      <c r="H1150" s="43">
        <f>SD!G1149</f>
        <v>0</v>
      </c>
      <c r="I1150" s="43">
        <f>SD!H1149</f>
        <v>0</v>
      </c>
      <c r="J1150" s="43">
        <f>SD!I1149</f>
        <v>0</v>
      </c>
      <c r="K1150" s="43">
        <f>SD!O1149</f>
        <v>0</v>
      </c>
      <c r="L1150" s="52"/>
      <c r="M1150" s="56"/>
      <c r="N1150" s="54">
        <f>SD!R1149</f>
        <v>0</v>
      </c>
      <c r="O1150" s="55">
        <f>SD!S1149</f>
        <v>0</v>
      </c>
      <c r="P1150" s="44">
        <f>SD!T1149</f>
        <v>0</v>
      </c>
      <c r="Q1150" s="55">
        <f>SD!V1149</f>
        <v>0</v>
      </c>
      <c r="R1150" s="55">
        <f>SD!W1149</f>
        <v>0</v>
      </c>
      <c r="S1150" s="55">
        <f>SD!AB1149</f>
        <v>0</v>
      </c>
      <c r="T1150" s="51">
        <f t="shared" si="34"/>
        <v>0</v>
      </c>
      <c r="U1150" s="51">
        <f t="shared" si="35"/>
        <v>0</v>
      </c>
    </row>
    <row r="1151" spans="1:21" customFormat="1">
      <c r="A1151" s="51">
        <f>SD!C1150</f>
        <v>0</v>
      </c>
      <c r="B1151" s="46">
        <f>SD!A1150</f>
        <v>0</v>
      </c>
      <c r="C1151" s="46">
        <f>SD!B1150</f>
        <v>0</v>
      </c>
      <c r="D1151" s="46">
        <f>SD!C1150</f>
        <v>0</v>
      </c>
      <c r="E1151" s="42">
        <f>SD!D1150</f>
        <v>0</v>
      </c>
      <c r="F1151" s="43">
        <f>SD!E1150</f>
        <v>0</v>
      </c>
      <c r="G1151" s="43">
        <f>SD!F1150</f>
        <v>0</v>
      </c>
      <c r="H1151" s="43">
        <f>SD!G1150</f>
        <v>0</v>
      </c>
      <c r="I1151" s="43">
        <f>SD!H1150</f>
        <v>0</v>
      </c>
      <c r="J1151" s="43">
        <f>SD!I1150</f>
        <v>0</v>
      </c>
      <c r="K1151" s="43">
        <f>SD!O1150</f>
        <v>0</v>
      </c>
      <c r="L1151" s="52"/>
      <c r="M1151" s="56"/>
      <c r="N1151" s="54">
        <f>SD!R1150</f>
        <v>0</v>
      </c>
      <c r="O1151" s="55">
        <f>SD!S1150</f>
        <v>0</v>
      </c>
      <c r="P1151" s="44">
        <f>SD!T1150</f>
        <v>0</v>
      </c>
      <c r="Q1151" s="55">
        <f>SD!V1150</f>
        <v>0</v>
      </c>
      <c r="R1151" s="55">
        <f>SD!W1150</f>
        <v>0</v>
      </c>
      <c r="S1151" s="55">
        <f>SD!AB1150</f>
        <v>0</v>
      </c>
      <c r="T1151" s="51">
        <f t="shared" si="34"/>
        <v>0</v>
      </c>
      <c r="U1151" s="51">
        <f t="shared" si="35"/>
        <v>0</v>
      </c>
    </row>
    <row r="1152" spans="1:21" customFormat="1">
      <c r="A1152" s="51">
        <f>SD!C1151</f>
        <v>0</v>
      </c>
      <c r="B1152" s="46">
        <f>SD!A1151</f>
        <v>0</v>
      </c>
      <c r="C1152" s="46">
        <f>SD!B1151</f>
        <v>0</v>
      </c>
      <c r="D1152" s="46">
        <f>SD!C1151</f>
        <v>0</v>
      </c>
      <c r="E1152" s="42">
        <f>SD!D1151</f>
        <v>0</v>
      </c>
      <c r="F1152" s="43">
        <f>SD!E1151</f>
        <v>0</v>
      </c>
      <c r="G1152" s="43">
        <f>SD!F1151</f>
        <v>0</v>
      </c>
      <c r="H1152" s="43">
        <f>SD!G1151</f>
        <v>0</v>
      </c>
      <c r="I1152" s="43">
        <f>SD!H1151</f>
        <v>0</v>
      </c>
      <c r="J1152" s="43">
        <f>SD!I1151</f>
        <v>0</v>
      </c>
      <c r="K1152" s="43">
        <f>SD!O1151</f>
        <v>0</v>
      </c>
      <c r="L1152" s="52"/>
      <c r="M1152" s="56"/>
      <c r="N1152" s="54">
        <f>SD!R1151</f>
        <v>0</v>
      </c>
      <c r="O1152" s="55">
        <f>SD!S1151</f>
        <v>0</v>
      </c>
      <c r="P1152" s="44">
        <f>SD!T1151</f>
        <v>0</v>
      </c>
      <c r="Q1152" s="55">
        <f>SD!V1151</f>
        <v>0</v>
      </c>
      <c r="R1152" s="55">
        <f>SD!W1151</f>
        <v>0</v>
      </c>
      <c r="S1152" s="55">
        <f>SD!AB1151</f>
        <v>0</v>
      </c>
      <c r="T1152" s="51">
        <f t="shared" si="34"/>
        <v>0</v>
      </c>
      <c r="U1152" s="51">
        <f t="shared" si="35"/>
        <v>0</v>
      </c>
    </row>
    <row r="1153" spans="1:21" customFormat="1">
      <c r="A1153" s="51">
        <f>SD!C1152</f>
        <v>0</v>
      </c>
      <c r="B1153" s="46">
        <f>SD!A1152</f>
        <v>0</v>
      </c>
      <c r="C1153" s="46">
        <f>SD!B1152</f>
        <v>0</v>
      </c>
      <c r="D1153" s="46">
        <f>SD!C1152</f>
        <v>0</v>
      </c>
      <c r="E1153" s="42">
        <f>SD!D1152</f>
        <v>0</v>
      </c>
      <c r="F1153" s="43">
        <f>SD!E1152</f>
        <v>0</v>
      </c>
      <c r="G1153" s="43">
        <f>SD!F1152</f>
        <v>0</v>
      </c>
      <c r="H1153" s="43">
        <f>SD!G1152</f>
        <v>0</v>
      </c>
      <c r="I1153" s="43">
        <f>SD!H1152</f>
        <v>0</v>
      </c>
      <c r="J1153" s="43">
        <f>SD!I1152</f>
        <v>0</v>
      </c>
      <c r="K1153" s="43">
        <f>SD!O1152</f>
        <v>0</v>
      </c>
      <c r="L1153" s="52"/>
      <c r="M1153" s="56"/>
      <c r="N1153" s="54">
        <f>SD!R1152</f>
        <v>0</v>
      </c>
      <c r="O1153" s="55">
        <f>SD!S1152</f>
        <v>0</v>
      </c>
      <c r="P1153" s="44">
        <f>SD!T1152</f>
        <v>0</v>
      </c>
      <c r="Q1153" s="55">
        <f>SD!V1152</f>
        <v>0</v>
      </c>
      <c r="R1153" s="55">
        <f>SD!W1152</f>
        <v>0</v>
      </c>
      <c r="S1153" s="55">
        <f>SD!AB1152</f>
        <v>0</v>
      </c>
      <c r="T1153" s="51">
        <f t="shared" si="34"/>
        <v>0</v>
      </c>
      <c r="U1153" s="51">
        <f t="shared" si="35"/>
        <v>0</v>
      </c>
    </row>
    <row r="1154" spans="1:21" customFormat="1">
      <c r="A1154" s="51">
        <f>SD!C1153</f>
        <v>0</v>
      </c>
      <c r="B1154" s="46">
        <f>SD!A1153</f>
        <v>0</v>
      </c>
      <c r="C1154" s="46">
        <f>SD!B1153</f>
        <v>0</v>
      </c>
      <c r="D1154" s="46">
        <f>SD!C1153</f>
        <v>0</v>
      </c>
      <c r="E1154" s="42">
        <f>SD!D1153</f>
        <v>0</v>
      </c>
      <c r="F1154" s="43">
        <f>SD!E1153</f>
        <v>0</v>
      </c>
      <c r="G1154" s="43">
        <f>SD!F1153</f>
        <v>0</v>
      </c>
      <c r="H1154" s="43">
        <f>SD!G1153</f>
        <v>0</v>
      </c>
      <c r="I1154" s="43">
        <f>SD!H1153</f>
        <v>0</v>
      </c>
      <c r="J1154" s="43">
        <f>SD!I1153</f>
        <v>0</v>
      </c>
      <c r="K1154" s="43">
        <f>SD!O1153</f>
        <v>0</v>
      </c>
      <c r="L1154" s="52"/>
      <c r="M1154" s="56"/>
      <c r="N1154" s="54">
        <f>SD!R1153</f>
        <v>0</v>
      </c>
      <c r="O1154" s="55">
        <f>SD!S1153</f>
        <v>0</v>
      </c>
      <c r="P1154" s="44">
        <f>SD!T1153</f>
        <v>0</v>
      </c>
      <c r="Q1154" s="55">
        <f>SD!V1153</f>
        <v>0</v>
      </c>
      <c r="R1154" s="55">
        <f>SD!W1153</f>
        <v>0</v>
      </c>
      <c r="S1154" s="55">
        <f>SD!AB1153</f>
        <v>0</v>
      </c>
      <c r="T1154" s="51">
        <f t="shared" si="34"/>
        <v>0</v>
      </c>
      <c r="U1154" s="51">
        <f t="shared" si="35"/>
        <v>0</v>
      </c>
    </row>
    <row r="1155" spans="1:21" customFormat="1">
      <c r="A1155" s="51">
        <f>SD!C1154</f>
        <v>0</v>
      </c>
      <c r="B1155" s="46">
        <f>SD!A1154</f>
        <v>0</v>
      </c>
      <c r="C1155" s="46">
        <f>SD!B1154</f>
        <v>0</v>
      </c>
      <c r="D1155" s="46">
        <f>SD!C1154</f>
        <v>0</v>
      </c>
      <c r="E1155" s="42">
        <f>SD!D1154</f>
        <v>0</v>
      </c>
      <c r="F1155" s="43">
        <f>SD!E1154</f>
        <v>0</v>
      </c>
      <c r="G1155" s="43">
        <f>SD!F1154</f>
        <v>0</v>
      </c>
      <c r="H1155" s="43">
        <f>SD!G1154</f>
        <v>0</v>
      </c>
      <c r="I1155" s="43">
        <f>SD!H1154</f>
        <v>0</v>
      </c>
      <c r="J1155" s="43">
        <f>SD!I1154</f>
        <v>0</v>
      </c>
      <c r="K1155" s="43">
        <f>SD!O1154</f>
        <v>0</v>
      </c>
      <c r="L1155" s="52"/>
      <c r="M1155" s="56"/>
      <c r="N1155" s="54">
        <f>SD!R1154</f>
        <v>0</v>
      </c>
      <c r="O1155" s="55">
        <f>SD!S1154</f>
        <v>0</v>
      </c>
      <c r="P1155" s="44">
        <f>SD!T1154</f>
        <v>0</v>
      </c>
      <c r="Q1155" s="55">
        <f>SD!V1154</f>
        <v>0</v>
      </c>
      <c r="R1155" s="55">
        <f>SD!W1154</f>
        <v>0</v>
      </c>
      <c r="S1155" s="55">
        <f>SD!AB1154</f>
        <v>0</v>
      </c>
      <c r="T1155" s="51">
        <f t="shared" si="34"/>
        <v>0</v>
      </c>
      <c r="U1155" s="51">
        <f t="shared" si="35"/>
        <v>0</v>
      </c>
    </row>
    <row r="1156" spans="1:21" customFormat="1">
      <c r="A1156" s="51">
        <f>SD!C1155</f>
        <v>0</v>
      </c>
      <c r="B1156" s="46">
        <f>SD!A1155</f>
        <v>0</v>
      </c>
      <c r="C1156" s="46">
        <f>SD!B1155</f>
        <v>0</v>
      </c>
      <c r="D1156" s="46">
        <f>SD!C1155</f>
        <v>0</v>
      </c>
      <c r="E1156" s="42">
        <f>SD!D1155</f>
        <v>0</v>
      </c>
      <c r="F1156" s="43">
        <f>SD!E1155</f>
        <v>0</v>
      </c>
      <c r="G1156" s="43">
        <f>SD!F1155</f>
        <v>0</v>
      </c>
      <c r="H1156" s="43">
        <f>SD!G1155</f>
        <v>0</v>
      </c>
      <c r="I1156" s="43">
        <f>SD!H1155</f>
        <v>0</v>
      </c>
      <c r="J1156" s="43">
        <f>SD!I1155</f>
        <v>0</v>
      </c>
      <c r="K1156" s="43">
        <f>SD!O1155</f>
        <v>0</v>
      </c>
      <c r="L1156" s="52"/>
      <c r="M1156" s="56"/>
      <c r="N1156" s="54">
        <f>SD!R1155</f>
        <v>0</v>
      </c>
      <c r="O1156" s="55">
        <f>SD!S1155</f>
        <v>0</v>
      </c>
      <c r="P1156" s="44">
        <f>SD!T1155</f>
        <v>0</v>
      </c>
      <c r="Q1156" s="55">
        <f>SD!V1155</f>
        <v>0</v>
      </c>
      <c r="R1156" s="55">
        <f>SD!W1155</f>
        <v>0</v>
      </c>
      <c r="S1156" s="55">
        <f>SD!AB1155</f>
        <v>0</v>
      </c>
      <c r="T1156" s="51">
        <f t="shared" ref="T1156:T1219" si="36">B1156</f>
        <v>0</v>
      </c>
      <c r="U1156" s="51">
        <f t="shared" ref="U1156:U1219" si="37">C1156</f>
        <v>0</v>
      </c>
    </row>
    <row r="1157" spans="1:21" customFormat="1">
      <c r="A1157" s="51">
        <f>SD!C1156</f>
        <v>0</v>
      </c>
      <c r="B1157" s="46">
        <f>SD!A1156</f>
        <v>0</v>
      </c>
      <c r="C1157" s="46">
        <f>SD!B1156</f>
        <v>0</v>
      </c>
      <c r="D1157" s="46">
        <f>SD!C1156</f>
        <v>0</v>
      </c>
      <c r="E1157" s="42">
        <f>SD!D1156</f>
        <v>0</v>
      </c>
      <c r="F1157" s="43">
        <f>SD!E1156</f>
        <v>0</v>
      </c>
      <c r="G1157" s="43">
        <f>SD!F1156</f>
        <v>0</v>
      </c>
      <c r="H1157" s="43">
        <f>SD!G1156</f>
        <v>0</v>
      </c>
      <c r="I1157" s="43">
        <f>SD!H1156</f>
        <v>0</v>
      </c>
      <c r="J1157" s="43">
        <f>SD!I1156</f>
        <v>0</v>
      </c>
      <c r="K1157" s="43">
        <f>SD!O1156</f>
        <v>0</v>
      </c>
      <c r="L1157" s="52"/>
      <c r="M1157" s="56"/>
      <c r="N1157" s="54">
        <f>SD!R1156</f>
        <v>0</v>
      </c>
      <c r="O1157" s="55">
        <f>SD!S1156</f>
        <v>0</v>
      </c>
      <c r="P1157" s="44">
        <f>SD!T1156</f>
        <v>0</v>
      </c>
      <c r="Q1157" s="55">
        <f>SD!V1156</f>
        <v>0</v>
      </c>
      <c r="R1157" s="55">
        <f>SD!W1156</f>
        <v>0</v>
      </c>
      <c r="S1157" s="55">
        <f>SD!AB1156</f>
        <v>0</v>
      </c>
      <c r="T1157" s="51">
        <f t="shared" si="36"/>
        <v>0</v>
      </c>
      <c r="U1157" s="51">
        <f t="shared" si="37"/>
        <v>0</v>
      </c>
    </row>
    <row r="1158" spans="1:21" customFormat="1">
      <c r="A1158" s="51">
        <f>SD!C1157</f>
        <v>0</v>
      </c>
      <c r="B1158" s="46">
        <f>SD!A1157</f>
        <v>0</v>
      </c>
      <c r="C1158" s="46">
        <f>SD!B1157</f>
        <v>0</v>
      </c>
      <c r="D1158" s="46">
        <f>SD!C1157</f>
        <v>0</v>
      </c>
      <c r="E1158" s="42">
        <f>SD!D1157</f>
        <v>0</v>
      </c>
      <c r="F1158" s="43">
        <f>SD!E1157</f>
        <v>0</v>
      </c>
      <c r="G1158" s="43">
        <f>SD!F1157</f>
        <v>0</v>
      </c>
      <c r="H1158" s="43">
        <f>SD!G1157</f>
        <v>0</v>
      </c>
      <c r="I1158" s="43">
        <f>SD!H1157</f>
        <v>0</v>
      </c>
      <c r="J1158" s="43">
        <f>SD!I1157</f>
        <v>0</v>
      </c>
      <c r="K1158" s="43">
        <f>SD!O1157</f>
        <v>0</v>
      </c>
      <c r="L1158" s="52"/>
      <c r="M1158" s="56"/>
      <c r="N1158" s="54">
        <f>SD!R1157</f>
        <v>0</v>
      </c>
      <c r="O1158" s="55">
        <f>SD!S1157</f>
        <v>0</v>
      </c>
      <c r="P1158" s="44">
        <f>SD!T1157</f>
        <v>0</v>
      </c>
      <c r="Q1158" s="55">
        <f>SD!V1157</f>
        <v>0</v>
      </c>
      <c r="R1158" s="55">
        <f>SD!W1157</f>
        <v>0</v>
      </c>
      <c r="S1158" s="55">
        <f>SD!AB1157</f>
        <v>0</v>
      </c>
      <c r="T1158" s="51">
        <f t="shared" si="36"/>
        <v>0</v>
      </c>
      <c r="U1158" s="51">
        <f t="shared" si="37"/>
        <v>0</v>
      </c>
    </row>
    <row r="1159" spans="1:21" customFormat="1">
      <c r="A1159" s="51">
        <f>SD!C1158</f>
        <v>0</v>
      </c>
      <c r="B1159" s="46">
        <f>SD!A1158</f>
        <v>0</v>
      </c>
      <c r="C1159" s="46">
        <f>SD!B1158</f>
        <v>0</v>
      </c>
      <c r="D1159" s="46">
        <f>SD!C1158</f>
        <v>0</v>
      </c>
      <c r="E1159" s="42">
        <f>SD!D1158</f>
        <v>0</v>
      </c>
      <c r="F1159" s="43">
        <f>SD!E1158</f>
        <v>0</v>
      </c>
      <c r="G1159" s="43">
        <f>SD!F1158</f>
        <v>0</v>
      </c>
      <c r="H1159" s="43">
        <f>SD!G1158</f>
        <v>0</v>
      </c>
      <c r="I1159" s="43">
        <f>SD!H1158</f>
        <v>0</v>
      </c>
      <c r="J1159" s="43">
        <f>SD!I1158</f>
        <v>0</v>
      </c>
      <c r="K1159" s="43">
        <f>SD!O1158</f>
        <v>0</v>
      </c>
      <c r="L1159" s="52"/>
      <c r="M1159" s="56"/>
      <c r="N1159" s="54">
        <f>SD!R1158</f>
        <v>0</v>
      </c>
      <c r="O1159" s="55">
        <f>SD!S1158</f>
        <v>0</v>
      </c>
      <c r="P1159" s="44">
        <f>SD!T1158</f>
        <v>0</v>
      </c>
      <c r="Q1159" s="55">
        <f>SD!V1158</f>
        <v>0</v>
      </c>
      <c r="R1159" s="55">
        <f>SD!W1158</f>
        <v>0</v>
      </c>
      <c r="S1159" s="55">
        <f>SD!AB1158</f>
        <v>0</v>
      </c>
      <c r="T1159" s="51">
        <f t="shared" si="36"/>
        <v>0</v>
      </c>
      <c r="U1159" s="51">
        <f t="shared" si="37"/>
        <v>0</v>
      </c>
    </row>
    <row r="1160" spans="1:21" customFormat="1">
      <c r="A1160" s="51">
        <f>SD!C1159</f>
        <v>0</v>
      </c>
      <c r="B1160" s="46">
        <f>SD!A1159</f>
        <v>0</v>
      </c>
      <c r="C1160" s="46">
        <f>SD!B1159</f>
        <v>0</v>
      </c>
      <c r="D1160" s="46">
        <f>SD!C1159</f>
        <v>0</v>
      </c>
      <c r="E1160" s="42">
        <f>SD!D1159</f>
        <v>0</v>
      </c>
      <c r="F1160" s="43">
        <f>SD!E1159</f>
        <v>0</v>
      </c>
      <c r="G1160" s="43">
        <f>SD!F1159</f>
        <v>0</v>
      </c>
      <c r="H1160" s="43">
        <f>SD!G1159</f>
        <v>0</v>
      </c>
      <c r="I1160" s="43">
        <f>SD!H1159</f>
        <v>0</v>
      </c>
      <c r="J1160" s="43">
        <f>SD!I1159</f>
        <v>0</v>
      </c>
      <c r="K1160" s="43">
        <f>SD!O1159</f>
        <v>0</v>
      </c>
      <c r="L1160" s="52"/>
      <c r="M1160" s="56"/>
      <c r="N1160" s="54">
        <f>SD!R1159</f>
        <v>0</v>
      </c>
      <c r="O1160" s="55">
        <f>SD!S1159</f>
        <v>0</v>
      </c>
      <c r="P1160" s="44">
        <f>SD!T1159</f>
        <v>0</v>
      </c>
      <c r="Q1160" s="55">
        <f>SD!V1159</f>
        <v>0</v>
      </c>
      <c r="R1160" s="55">
        <f>SD!W1159</f>
        <v>0</v>
      </c>
      <c r="S1160" s="55">
        <f>SD!AB1159</f>
        <v>0</v>
      </c>
      <c r="T1160" s="51">
        <f t="shared" si="36"/>
        <v>0</v>
      </c>
      <c r="U1160" s="51">
        <f t="shared" si="37"/>
        <v>0</v>
      </c>
    </row>
    <row r="1161" spans="1:21" customFormat="1">
      <c r="A1161" s="51">
        <f>SD!C1160</f>
        <v>0</v>
      </c>
      <c r="B1161" s="46">
        <f>SD!A1160</f>
        <v>0</v>
      </c>
      <c r="C1161" s="46">
        <f>SD!B1160</f>
        <v>0</v>
      </c>
      <c r="D1161" s="46">
        <f>SD!C1160</f>
        <v>0</v>
      </c>
      <c r="E1161" s="42">
        <f>SD!D1160</f>
        <v>0</v>
      </c>
      <c r="F1161" s="43">
        <f>SD!E1160</f>
        <v>0</v>
      </c>
      <c r="G1161" s="43">
        <f>SD!F1160</f>
        <v>0</v>
      </c>
      <c r="H1161" s="43">
        <f>SD!G1160</f>
        <v>0</v>
      </c>
      <c r="I1161" s="43">
        <f>SD!H1160</f>
        <v>0</v>
      </c>
      <c r="J1161" s="43">
        <f>SD!I1160</f>
        <v>0</v>
      </c>
      <c r="K1161" s="43">
        <f>SD!O1160</f>
        <v>0</v>
      </c>
      <c r="L1161" s="52"/>
      <c r="M1161" s="56"/>
      <c r="N1161" s="54">
        <f>SD!R1160</f>
        <v>0</v>
      </c>
      <c r="O1161" s="55">
        <f>SD!S1160</f>
        <v>0</v>
      </c>
      <c r="P1161" s="44">
        <f>SD!T1160</f>
        <v>0</v>
      </c>
      <c r="Q1161" s="55">
        <f>SD!V1160</f>
        <v>0</v>
      </c>
      <c r="R1161" s="55">
        <f>SD!W1160</f>
        <v>0</v>
      </c>
      <c r="S1161" s="55">
        <f>SD!AB1160</f>
        <v>0</v>
      </c>
      <c r="T1161" s="51">
        <f t="shared" si="36"/>
        <v>0</v>
      </c>
      <c r="U1161" s="51">
        <f t="shared" si="37"/>
        <v>0</v>
      </c>
    </row>
    <row r="1162" spans="1:21" customFormat="1">
      <c r="A1162" s="51">
        <f>SD!C1161</f>
        <v>0</v>
      </c>
      <c r="B1162" s="46">
        <f>SD!A1161</f>
        <v>0</v>
      </c>
      <c r="C1162" s="46">
        <f>SD!B1161</f>
        <v>0</v>
      </c>
      <c r="D1162" s="46">
        <f>SD!C1161</f>
        <v>0</v>
      </c>
      <c r="E1162" s="42">
        <f>SD!D1161</f>
        <v>0</v>
      </c>
      <c r="F1162" s="43">
        <f>SD!E1161</f>
        <v>0</v>
      </c>
      <c r="G1162" s="43">
        <f>SD!F1161</f>
        <v>0</v>
      </c>
      <c r="H1162" s="43">
        <f>SD!G1161</f>
        <v>0</v>
      </c>
      <c r="I1162" s="43">
        <f>SD!H1161</f>
        <v>0</v>
      </c>
      <c r="J1162" s="43">
        <f>SD!I1161</f>
        <v>0</v>
      </c>
      <c r="K1162" s="43">
        <f>SD!O1161</f>
        <v>0</v>
      </c>
      <c r="L1162" s="52"/>
      <c r="M1162" s="56"/>
      <c r="N1162" s="54">
        <f>SD!R1161</f>
        <v>0</v>
      </c>
      <c r="O1162" s="55">
        <f>SD!S1161</f>
        <v>0</v>
      </c>
      <c r="P1162" s="44">
        <f>SD!T1161</f>
        <v>0</v>
      </c>
      <c r="Q1162" s="55">
        <f>SD!V1161</f>
        <v>0</v>
      </c>
      <c r="R1162" s="55">
        <f>SD!W1161</f>
        <v>0</v>
      </c>
      <c r="S1162" s="55">
        <f>SD!AB1161</f>
        <v>0</v>
      </c>
      <c r="T1162" s="51">
        <f t="shared" si="36"/>
        <v>0</v>
      </c>
      <c r="U1162" s="51">
        <f t="shared" si="37"/>
        <v>0</v>
      </c>
    </row>
    <row r="1163" spans="1:21" customFormat="1">
      <c r="A1163" s="51">
        <f>SD!C1162</f>
        <v>0</v>
      </c>
      <c r="B1163" s="46">
        <f>SD!A1162</f>
        <v>0</v>
      </c>
      <c r="C1163" s="46">
        <f>SD!B1162</f>
        <v>0</v>
      </c>
      <c r="D1163" s="46">
        <f>SD!C1162</f>
        <v>0</v>
      </c>
      <c r="E1163" s="42">
        <f>SD!D1162</f>
        <v>0</v>
      </c>
      <c r="F1163" s="43">
        <f>SD!E1162</f>
        <v>0</v>
      </c>
      <c r="G1163" s="43">
        <f>SD!F1162</f>
        <v>0</v>
      </c>
      <c r="H1163" s="43">
        <f>SD!G1162</f>
        <v>0</v>
      </c>
      <c r="I1163" s="43">
        <f>SD!H1162</f>
        <v>0</v>
      </c>
      <c r="J1163" s="43">
        <f>SD!I1162</f>
        <v>0</v>
      </c>
      <c r="K1163" s="43">
        <f>SD!O1162</f>
        <v>0</v>
      </c>
      <c r="L1163" s="52"/>
      <c r="M1163" s="56"/>
      <c r="N1163" s="54">
        <f>SD!R1162</f>
        <v>0</v>
      </c>
      <c r="O1163" s="55">
        <f>SD!S1162</f>
        <v>0</v>
      </c>
      <c r="P1163" s="44">
        <f>SD!T1162</f>
        <v>0</v>
      </c>
      <c r="Q1163" s="55">
        <f>SD!V1162</f>
        <v>0</v>
      </c>
      <c r="R1163" s="55">
        <f>SD!W1162</f>
        <v>0</v>
      </c>
      <c r="S1163" s="55">
        <f>SD!AB1162</f>
        <v>0</v>
      </c>
      <c r="T1163" s="51">
        <f t="shared" si="36"/>
        <v>0</v>
      </c>
      <c r="U1163" s="51">
        <f t="shared" si="37"/>
        <v>0</v>
      </c>
    </row>
    <row r="1164" spans="1:21" customFormat="1">
      <c r="A1164" s="51">
        <f>SD!C1163</f>
        <v>0</v>
      </c>
      <c r="B1164" s="46">
        <f>SD!A1163</f>
        <v>0</v>
      </c>
      <c r="C1164" s="46">
        <f>SD!B1163</f>
        <v>0</v>
      </c>
      <c r="D1164" s="46">
        <f>SD!C1163</f>
        <v>0</v>
      </c>
      <c r="E1164" s="42">
        <f>SD!D1163</f>
        <v>0</v>
      </c>
      <c r="F1164" s="43">
        <f>SD!E1163</f>
        <v>0</v>
      </c>
      <c r="G1164" s="43">
        <f>SD!F1163</f>
        <v>0</v>
      </c>
      <c r="H1164" s="43">
        <f>SD!G1163</f>
        <v>0</v>
      </c>
      <c r="I1164" s="43">
        <f>SD!H1163</f>
        <v>0</v>
      </c>
      <c r="J1164" s="43">
        <f>SD!I1163</f>
        <v>0</v>
      </c>
      <c r="K1164" s="43">
        <f>SD!O1163</f>
        <v>0</v>
      </c>
      <c r="L1164" s="52"/>
      <c r="M1164" s="56"/>
      <c r="N1164" s="54">
        <f>SD!R1163</f>
        <v>0</v>
      </c>
      <c r="O1164" s="55">
        <f>SD!S1163</f>
        <v>0</v>
      </c>
      <c r="P1164" s="44">
        <f>SD!T1163</f>
        <v>0</v>
      </c>
      <c r="Q1164" s="55">
        <f>SD!V1163</f>
        <v>0</v>
      </c>
      <c r="R1164" s="55">
        <f>SD!W1163</f>
        <v>0</v>
      </c>
      <c r="S1164" s="55">
        <f>SD!AB1163</f>
        <v>0</v>
      </c>
      <c r="T1164" s="51">
        <f t="shared" si="36"/>
        <v>0</v>
      </c>
      <c r="U1164" s="51">
        <f t="shared" si="37"/>
        <v>0</v>
      </c>
    </row>
    <row r="1165" spans="1:21" customFormat="1">
      <c r="A1165" s="51">
        <f>SD!C1164</f>
        <v>0</v>
      </c>
      <c r="B1165" s="46">
        <f>SD!A1164</f>
        <v>0</v>
      </c>
      <c r="C1165" s="46">
        <f>SD!B1164</f>
        <v>0</v>
      </c>
      <c r="D1165" s="46">
        <f>SD!C1164</f>
        <v>0</v>
      </c>
      <c r="E1165" s="42">
        <f>SD!D1164</f>
        <v>0</v>
      </c>
      <c r="F1165" s="43">
        <f>SD!E1164</f>
        <v>0</v>
      </c>
      <c r="G1165" s="43">
        <f>SD!F1164</f>
        <v>0</v>
      </c>
      <c r="H1165" s="43">
        <f>SD!G1164</f>
        <v>0</v>
      </c>
      <c r="I1165" s="43">
        <f>SD!H1164</f>
        <v>0</v>
      </c>
      <c r="J1165" s="43">
        <f>SD!I1164</f>
        <v>0</v>
      </c>
      <c r="K1165" s="43">
        <f>SD!O1164</f>
        <v>0</v>
      </c>
      <c r="L1165" s="52"/>
      <c r="M1165" s="56"/>
      <c r="N1165" s="54">
        <f>SD!R1164</f>
        <v>0</v>
      </c>
      <c r="O1165" s="55">
        <f>SD!S1164</f>
        <v>0</v>
      </c>
      <c r="P1165" s="44">
        <f>SD!T1164</f>
        <v>0</v>
      </c>
      <c r="Q1165" s="55">
        <f>SD!V1164</f>
        <v>0</v>
      </c>
      <c r="R1165" s="55">
        <f>SD!W1164</f>
        <v>0</v>
      </c>
      <c r="S1165" s="55">
        <f>SD!AB1164</f>
        <v>0</v>
      </c>
      <c r="T1165" s="51">
        <f t="shared" si="36"/>
        <v>0</v>
      </c>
      <c r="U1165" s="51">
        <f t="shared" si="37"/>
        <v>0</v>
      </c>
    </row>
    <row r="1166" spans="1:21" customFormat="1">
      <c r="A1166" s="51">
        <f>SD!C1165</f>
        <v>0</v>
      </c>
      <c r="B1166" s="46">
        <f>SD!A1165</f>
        <v>0</v>
      </c>
      <c r="C1166" s="46">
        <f>SD!B1165</f>
        <v>0</v>
      </c>
      <c r="D1166" s="46">
        <f>SD!C1165</f>
        <v>0</v>
      </c>
      <c r="E1166" s="42">
        <f>SD!D1165</f>
        <v>0</v>
      </c>
      <c r="F1166" s="43">
        <f>SD!E1165</f>
        <v>0</v>
      </c>
      <c r="G1166" s="43">
        <f>SD!F1165</f>
        <v>0</v>
      </c>
      <c r="H1166" s="43">
        <f>SD!G1165</f>
        <v>0</v>
      </c>
      <c r="I1166" s="43">
        <f>SD!H1165</f>
        <v>0</v>
      </c>
      <c r="J1166" s="43">
        <f>SD!I1165</f>
        <v>0</v>
      </c>
      <c r="K1166" s="43">
        <f>SD!O1165</f>
        <v>0</v>
      </c>
      <c r="L1166" s="52"/>
      <c r="M1166" s="56"/>
      <c r="N1166" s="54">
        <f>SD!R1165</f>
        <v>0</v>
      </c>
      <c r="O1166" s="55">
        <f>SD!S1165</f>
        <v>0</v>
      </c>
      <c r="P1166" s="44">
        <f>SD!T1165</f>
        <v>0</v>
      </c>
      <c r="Q1166" s="55">
        <f>SD!V1165</f>
        <v>0</v>
      </c>
      <c r="R1166" s="55">
        <f>SD!W1165</f>
        <v>0</v>
      </c>
      <c r="S1166" s="55">
        <f>SD!AB1165</f>
        <v>0</v>
      </c>
      <c r="T1166" s="51">
        <f t="shared" si="36"/>
        <v>0</v>
      </c>
      <c r="U1166" s="51">
        <f t="shared" si="37"/>
        <v>0</v>
      </c>
    </row>
    <row r="1167" spans="1:21" customFormat="1">
      <c r="A1167" s="51">
        <f>SD!C1166</f>
        <v>0</v>
      </c>
      <c r="B1167" s="46">
        <f>SD!A1166</f>
        <v>0</v>
      </c>
      <c r="C1167" s="46">
        <f>SD!B1166</f>
        <v>0</v>
      </c>
      <c r="D1167" s="46">
        <f>SD!C1166</f>
        <v>0</v>
      </c>
      <c r="E1167" s="42">
        <f>SD!D1166</f>
        <v>0</v>
      </c>
      <c r="F1167" s="43">
        <f>SD!E1166</f>
        <v>0</v>
      </c>
      <c r="G1167" s="43">
        <f>SD!F1166</f>
        <v>0</v>
      </c>
      <c r="H1167" s="43">
        <f>SD!G1166</f>
        <v>0</v>
      </c>
      <c r="I1167" s="43">
        <f>SD!H1166</f>
        <v>0</v>
      </c>
      <c r="J1167" s="43">
        <f>SD!I1166</f>
        <v>0</v>
      </c>
      <c r="K1167" s="43">
        <f>SD!O1166</f>
        <v>0</v>
      </c>
      <c r="L1167" s="52"/>
      <c r="M1167" s="56"/>
      <c r="N1167" s="54">
        <f>SD!R1166</f>
        <v>0</v>
      </c>
      <c r="O1167" s="55">
        <f>SD!S1166</f>
        <v>0</v>
      </c>
      <c r="P1167" s="44">
        <f>SD!T1166</f>
        <v>0</v>
      </c>
      <c r="Q1167" s="55">
        <f>SD!V1166</f>
        <v>0</v>
      </c>
      <c r="R1167" s="55">
        <f>SD!W1166</f>
        <v>0</v>
      </c>
      <c r="S1167" s="55">
        <f>SD!AB1166</f>
        <v>0</v>
      </c>
      <c r="T1167" s="51">
        <f t="shared" si="36"/>
        <v>0</v>
      </c>
      <c r="U1167" s="51">
        <f t="shared" si="37"/>
        <v>0</v>
      </c>
    </row>
    <row r="1168" spans="1:21" customFormat="1">
      <c r="A1168" s="51">
        <f>SD!C1167</f>
        <v>0</v>
      </c>
      <c r="B1168" s="46">
        <f>SD!A1167</f>
        <v>0</v>
      </c>
      <c r="C1168" s="46">
        <f>SD!B1167</f>
        <v>0</v>
      </c>
      <c r="D1168" s="46">
        <f>SD!C1167</f>
        <v>0</v>
      </c>
      <c r="E1168" s="42">
        <f>SD!D1167</f>
        <v>0</v>
      </c>
      <c r="F1168" s="43">
        <f>SD!E1167</f>
        <v>0</v>
      </c>
      <c r="G1168" s="43">
        <f>SD!F1167</f>
        <v>0</v>
      </c>
      <c r="H1168" s="43">
        <f>SD!G1167</f>
        <v>0</v>
      </c>
      <c r="I1168" s="43">
        <f>SD!H1167</f>
        <v>0</v>
      </c>
      <c r="J1168" s="43">
        <f>SD!I1167</f>
        <v>0</v>
      </c>
      <c r="K1168" s="43">
        <f>SD!O1167</f>
        <v>0</v>
      </c>
      <c r="L1168" s="52"/>
      <c r="M1168" s="56"/>
      <c r="N1168" s="54">
        <f>SD!R1167</f>
        <v>0</v>
      </c>
      <c r="O1168" s="55">
        <f>SD!S1167</f>
        <v>0</v>
      </c>
      <c r="P1168" s="44">
        <f>SD!T1167</f>
        <v>0</v>
      </c>
      <c r="Q1168" s="55">
        <f>SD!V1167</f>
        <v>0</v>
      </c>
      <c r="R1168" s="55">
        <f>SD!W1167</f>
        <v>0</v>
      </c>
      <c r="S1168" s="55">
        <f>SD!AB1167</f>
        <v>0</v>
      </c>
      <c r="T1168" s="51">
        <f t="shared" si="36"/>
        <v>0</v>
      </c>
      <c r="U1168" s="51">
        <f t="shared" si="37"/>
        <v>0</v>
      </c>
    </row>
    <row r="1169" spans="1:21" customFormat="1">
      <c r="A1169" s="51">
        <f>SD!C1168</f>
        <v>0</v>
      </c>
      <c r="B1169" s="46">
        <f>SD!A1168</f>
        <v>0</v>
      </c>
      <c r="C1169" s="46">
        <f>SD!B1168</f>
        <v>0</v>
      </c>
      <c r="D1169" s="46">
        <f>SD!C1168</f>
        <v>0</v>
      </c>
      <c r="E1169" s="42">
        <f>SD!D1168</f>
        <v>0</v>
      </c>
      <c r="F1169" s="43">
        <f>SD!E1168</f>
        <v>0</v>
      </c>
      <c r="G1169" s="43">
        <f>SD!F1168</f>
        <v>0</v>
      </c>
      <c r="H1169" s="43">
        <f>SD!G1168</f>
        <v>0</v>
      </c>
      <c r="I1169" s="43">
        <f>SD!H1168</f>
        <v>0</v>
      </c>
      <c r="J1169" s="43">
        <f>SD!I1168</f>
        <v>0</v>
      </c>
      <c r="K1169" s="43">
        <f>SD!O1168</f>
        <v>0</v>
      </c>
      <c r="L1169" s="52"/>
      <c r="M1169" s="56"/>
      <c r="N1169" s="54">
        <f>SD!R1168</f>
        <v>0</v>
      </c>
      <c r="O1169" s="55">
        <f>SD!S1168</f>
        <v>0</v>
      </c>
      <c r="P1169" s="44">
        <f>SD!T1168</f>
        <v>0</v>
      </c>
      <c r="Q1169" s="55">
        <f>SD!V1168</f>
        <v>0</v>
      </c>
      <c r="R1169" s="55">
        <f>SD!W1168</f>
        <v>0</v>
      </c>
      <c r="S1169" s="55">
        <f>SD!AB1168</f>
        <v>0</v>
      </c>
      <c r="T1169" s="51">
        <f t="shared" si="36"/>
        <v>0</v>
      </c>
      <c r="U1169" s="51">
        <f t="shared" si="37"/>
        <v>0</v>
      </c>
    </row>
    <row r="1170" spans="1:21" customFormat="1">
      <c r="A1170" s="51">
        <f>SD!C1169</f>
        <v>0</v>
      </c>
      <c r="B1170" s="46">
        <f>SD!A1169</f>
        <v>0</v>
      </c>
      <c r="C1170" s="46">
        <f>SD!B1169</f>
        <v>0</v>
      </c>
      <c r="D1170" s="46">
        <f>SD!C1169</f>
        <v>0</v>
      </c>
      <c r="E1170" s="42">
        <f>SD!D1169</f>
        <v>0</v>
      </c>
      <c r="F1170" s="43">
        <f>SD!E1169</f>
        <v>0</v>
      </c>
      <c r="G1170" s="43">
        <f>SD!F1169</f>
        <v>0</v>
      </c>
      <c r="H1170" s="43">
        <f>SD!G1169</f>
        <v>0</v>
      </c>
      <c r="I1170" s="43">
        <f>SD!H1169</f>
        <v>0</v>
      </c>
      <c r="J1170" s="43">
        <f>SD!I1169</f>
        <v>0</v>
      </c>
      <c r="K1170" s="43">
        <f>SD!O1169</f>
        <v>0</v>
      </c>
      <c r="L1170" s="52"/>
      <c r="M1170" s="56"/>
      <c r="N1170" s="54">
        <f>SD!R1169</f>
        <v>0</v>
      </c>
      <c r="O1170" s="55">
        <f>SD!S1169</f>
        <v>0</v>
      </c>
      <c r="P1170" s="44">
        <f>SD!T1169</f>
        <v>0</v>
      </c>
      <c r="Q1170" s="55">
        <f>SD!V1169</f>
        <v>0</v>
      </c>
      <c r="R1170" s="55">
        <f>SD!W1169</f>
        <v>0</v>
      </c>
      <c r="S1170" s="55">
        <f>SD!AB1169</f>
        <v>0</v>
      </c>
      <c r="T1170" s="51">
        <f t="shared" si="36"/>
        <v>0</v>
      </c>
      <c r="U1170" s="51">
        <f t="shared" si="37"/>
        <v>0</v>
      </c>
    </row>
    <row r="1171" spans="1:21" customFormat="1">
      <c r="A1171" s="51">
        <f>SD!C1170</f>
        <v>0</v>
      </c>
      <c r="B1171" s="46">
        <f>SD!A1170</f>
        <v>0</v>
      </c>
      <c r="C1171" s="46">
        <f>SD!B1170</f>
        <v>0</v>
      </c>
      <c r="D1171" s="46">
        <f>SD!C1170</f>
        <v>0</v>
      </c>
      <c r="E1171" s="42">
        <f>SD!D1170</f>
        <v>0</v>
      </c>
      <c r="F1171" s="43">
        <f>SD!E1170</f>
        <v>0</v>
      </c>
      <c r="G1171" s="43">
        <f>SD!F1170</f>
        <v>0</v>
      </c>
      <c r="H1171" s="43">
        <f>SD!G1170</f>
        <v>0</v>
      </c>
      <c r="I1171" s="43">
        <f>SD!H1170</f>
        <v>0</v>
      </c>
      <c r="J1171" s="43">
        <f>SD!I1170</f>
        <v>0</v>
      </c>
      <c r="K1171" s="43">
        <f>SD!O1170</f>
        <v>0</v>
      </c>
      <c r="L1171" s="52"/>
      <c r="M1171" s="56"/>
      <c r="N1171" s="54">
        <f>SD!R1170</f>
        <v>0</v>
      </c>
      <c r="O1171" s="55">
        <f>SD!S1170</f>
        <v>0</v>
      </c>
      <c r="P1171" s="44">
        <f>SD!T1170</f>
        <v>0</v>
      </c>
      <c r="Q1171" s="55">
        <f>SD!V1170</f>
        <v>0</v>
      </c>
      <c r="R1171" s="55">
        <f>SD!W1170</f>
        <v>0</v>
      </c>
      <c r="S1171" s="55">
        <f>SD!AB1170</f>
        <v>0</v>
      </c>
      <c r="T1171" s="51">
        <f t="shared" si="36"/>
        <v>0</v>
      </c>
      <c r="U1171" s="51">
        <f t="shared" si="37"/>
        <v>0</v>
      </c>
    </row>
    <row r="1172" spans="1:21" customFormat="1">
      <c r="A1172" s="51">
        <f>SD!C1171</f>
        <v>0</v>
      </c>
      <c r="B1172" s="46">
        <f>SD!A1171</f>
        <v>0</v>
      </c>
      <c r="C1172" s="46">
        <f>SD!B1171</f>
        <v>0</v>
      </c>
      <c r="D1172" s="46">
        <f>SD!C1171</f>
        <v>0</v>
      </c>
      <c r="E1172" s="42">
        <f>SD!D1171</f>
        <v>0</v>
      </c>
      <c r="F1172" s="43">
        <f>SD!E1171</f>
        <v>0</v>
      </c>
      <c r="G1172" s="43">
        <f>SD!F1171</f>
        <v>0</v>
      </c>
      <c r="H1172" s="43">
        <f>SD!G1171</f>
        <v>0</v>
      </c>
      <c r="I1172" s="43">
        <f>SD!H1171</f>
        <v>0</v>
      </c>
      <c r="J1172" s="43">
        <f>SD!I1171</f>
        <v>0</v>
      </c>
      <c r="K1172" s="43">
        <f>SD!O1171</f>
        <v>0</v>
      </c>
      <c r="L1172" s="52"/>
      <c r="M1172" s="56"/>
      <c r="N1172" s="54">
        <f>SD!R1171</f>
        <v>0</v>
      </c>
      <c r="O1172" s="55">
        <f>SD!S1171</f>
        <v>0</v>
      </c>
      <c r="P1172" s="44">
        <f>SD!T1171</f>
        <v>0</v>
      </c>
      <c r="Q1172" s="55">
        <f>SD!V1171</f>
        <v>0</v>
      </c>
      <c r="R1172" s="55">
        <f>SD!W1171</f>
        <v>0</v>
      </c>
      <c r="S1172" s="55">
        <f>SD!AB1171</f>
        <v>0</v>
      </c>
      <c r="T1172" s="51">
        <f t="shared" si="36"/>
        <v>0</v>
      </c>
      <c r="U1172" s="51">
        <f t="shared" si="37"/>
        <v>0</v>
      </c>
    </row>
    <row r="1173" spans="1:21" customFormat="1">
      <c r="A1173" s="51">
        <f>SD!C1172</f>
        <v>0</v>
      </c>
      <c r="B1173" s="46">
        <f>SD!A1172</f>
        <v>0</v>
      </c>
      <c r="C1173" s="46">
        <f>SD!B1172</f>
        <v>0</v>
      </c>
      <c r="D1173" s="46">
        <f>SD!C1172</f>
        <v>0</v>
      </c>
      <c r="E1173" s="42">
        <f>SD!D1172</f>
        <v>0</v>
      </c>
      <c r="F1173" s="43">
        <f>SD!E1172</f>
        <v>0</v>
      </c>
      <c r="G1173" s="43">
        <f>SD!F1172</f>
        <v>0</v>
      </c>
      <c r="H1173" s="43">
        <f>SD!G1172</f>
        <v>0</v>
      </c>
      <c r="I1173" s="43">
        <f>SD!H1172</f>
        <v>0</v>
      </c>
      <c r="J1173" s="43">
        <f>SD!I1172</f>
        <v>0</v>
      </c>
      <c r="K1173" s="43">
        <f>SD!O1172</f>
        <v>0</v>
      </c>
      <c r="L1173" s="52"/>
      <c r="M1173" s="56"/>
      <c r="N1173" s="54">
        <f>SD!R1172</f>
        <v>0</v>
      </c>
      <c r="O1173" s="55">
        <f>SD!S1172</f>
        <v>0</v>
      </c>
      <c r="P1173" s="44">
        <f>SD!T1172</f>
        <v>0</v>
      </c>
      <c r="Q1173" s="55">
        <f>SD!V1172</f>
        <v>0</v>
      </c>
      <c r="R1173" s="55">
        <f>SD!W1172</f>
        <v>0</v>
      </c>
      <c r="S1173" s="55">
        <f>SD!AB1172</f>
        <v>0</v>
      </c>
      <c r="T1173" s="51">
        <f t="shared" si="36"/>
        <v>0</v>
      </c>
      <c r="U1173" s="51">
        <f t="shared" si="37"/>
        <v>0</v>
      </c>
    </row>
    <row r="1174" spans="1:21" customFormat="1">
      <c r="A1174" s="51">
        <f>SD!C1173</f>
        <v>0</v>
      </c>
      <c r="B1174" s="46">
        <f>SD!A1173</f>
        <v>0</v>
      </c>
      <c r="C1174" s="46">
        <f>SD!B1173</f>
        <v>0</v>
      </c>
      <c r="D1174" s="46">
        <f>SD!C1173</f>
        <v>0</v>
      </c>
      <c r="E1174" s="42">
        <f>SD!D1173</f>
        <v>0</v>
      </c>
      <c r="F1174" s="43">
        <f>SD!E1173</f>
        <v>0</v>
      </c>
      <c r="G1174" s="43">
        <f>SD!F1173</f>
        <v>0</v>
      </c>
      <c r="H1174" s="43">
        <f>SD!G1173</f>
        <v>0</v>
      </c>
      <c r="I1174" s="43">
        <f>SD!H1173</f>
        <v>0</v>
      </c>
      <c r="J1174" s="43">
        <f>SD!I1173</f>
        <v>0</v>
      </c>
      <c r="K1174" s="43">
        <f>SD!O1173</f>
        <v>0</v>
      </c>
      <c r="L1174" s="52"/>
      <c r="M1174" s="56"/>
      <c r="N1174" s="54">
        <f>SD!R1173</f>
        <v>0</v>
      </c>
      <c r="O1174" s="55">
        <f>SD!S1173</f>
        <v>0</v>
      </c>
      <c r="P1174" s="44">
        <f>SD!T1173</f>
        <v>0</v>
      </c>
      <c r="Q1174" s="55">
        <f>SD!V1173</f>
        <v>0</v>
      </c>
      <c r="R1174" s="55">
        <f>SD!W1173</f>
        <v>0</v>
      </c>
      <c r="S1174" s="55">
        <f>SD!AB1173</f>
        <v>0</v>
      </c>
      <c r="T1174" s="51">
        <f t="shared" si="36"/>
        <v>0</v>
      </c>
      <c r="U1174" s="51">
        <f t="shared" si="37"/>
        <v>0</v>
      </c>
    </row>
    <row r="1175" spans="1:21" customFormat="1">
      <c r="A1175" s="51">
        <f>SD!C1174</f>
        <v>0</v>
      </c>
      <c r="B1175" s="46">
        <f>SD!A1174</f>
        <v>0</v>
      </c>
      <c r="C1175" s="46">
        <f>SD!B1174</f>
        <v>0</v>
      </c>
      <c r="D1175" s="46">
        <f>SD!C1174</f>
        <v>0</v>
      </c>
      <c r="E1175" s="42">
        <f>SD!D1174</f>
        <v>0</v>
      </c>
      <c r="F1175" s="43">
        <f>SD!E1174</f>
        <v>0</v>
      </c>
      <c r="G1175" s="43">
        <f>SD!F1174</f>
        <v>0</v>
      </c>
      <c r="H1175" s="43">
        <f>SD!G1174</f>
        <v>0</v>
      </c>
      <c r="I1175" s="43">
        <f>SD!H1174</f>
        <v>0</v>
      </c>
      <c r="J1175" s="43">
        <f>SD!I1174</f>
        <v>0</v>
      </c>
      <c r="K1175" s="43">
        <f>SD!O1174</f>
        <v>0</v>
      </c>
      <c r="L1175" s="52"/>
      <c r="M1175" s="56"/>
      <c r="N1175" s="54">
        <f>SD!R1174</f>
        <v>0</v>
      </c>
      <c r="O1175" s="55">
        <f>SD!S1174</f>
        <v>0</v>
      </c>
      <c r="P1175" s="44">
        <f>SD!T1174</f>
        <v>0</v>
      </c>
      <c r="Q1175" s="55">
        <f>SD!V1174</f>
        <v>0</v>
      </c>
      <c r="R1175" s="55">
        <f>SD!W1174</f>
        <v>0</v>
      </c>
      <c r="S1175" s="55">
        <f>SD!AB1174</f>
        <v>0</v>
      </c>
      <c r="T1175" s="51">
        <f t="shared" si="36"/>
        <v>0</v>
      </c>
      <c r="U1175" s="51">
        <f t="shared" si="37"/>
        <v>0</v>
      </c>
    </row>
    <row r="1176" spans="1:21" customFormat="1">
      <c r="A1176" s="51">
        <f>SD!C1175</f>
        <v>0</v>
      </c>
      <c r="B1176" s="46">
        <f>SD!A1175</f>
        <v>0</v>
      </c>
      <c r="C1176" s="46">
        <f>SD!B1175</f>
        <v>0</v>
      </c>
      <c r="D1176" s="46">
        <f>SD!C1175</f>
        <v>0</v>
      </c>
      <c r="E1176" s="42">
        <f>SD!D1175</f>
        <v>0</v>
      </c>
      <c r="F1176" s="43">
        <f>SD!E1175</f>
        <v>0</v>
      </c>
      <c r="G1176" s="43">
        <f>SD!F1175</f>
        <v>0</v>
      </c>
      <c r="H1176" s="43">
        <f>SD!G1175</f>
        <v>0</v>
      </c>
      <c r="I1176" s="43">
        <f>SD!H1175</f>
        <v>0</v>
      </c>
      <c r="J1176" s="43">
        <f>SD!I1175</f>
        <v>0</v>
      </c>
      <c r="K1176" s="43">
        <f>SD!O1175</f>
        <v>0</v>
      </c>
      <c r="L1176" s="52"/>
      <c r="M1176" s="56"/>
      <c r="N1176" s="54">
        <f>SD!R1175</f>
        <v>0</v>
      </c>
      <c r="O1176" s="55">
        <f>SD!S1175</f>
        <v>0</v>
      </c>
      <c r="P1176" s="44">
        <f>SD!T1175</f>
        <v>0</v>
      </c>
      <c r="Q1176" s="55">
        <f>SD!V1175</f>
        <v>0</v>
      </c>
      <c r="R1176" s="55">
        <f>SD!W1175</f>
        <v>0</v>
      </c>
      <c r="S1176" s="55">
        <f>SD!AB1175</f>
        <v>0</v>
      </c>
      <c r="T1176" s="51">
        <f t="shared" si="36"/>
        <v>0</v>
      </c>
      <c r="U1176" s="51">
        <f t="shared" si="37"/>
        <v>0</v>
      </c>
    </row>
    <row r="1177" spans="1:21" customFormat="1">
      <c r="A1177" s="51">
        <f>SD!C1176</f>
        <v>0</v>
      </c>
      <c r="B1177" s="46">
        <f>SD!A1176</f>
        <v>0</v>
      </c>
      <c r="C1177" s="46">
        <f>SD!B1176</f>
        <v>0</v>
      </c>
      <c r="D1177" s="46">
        <f>SD!C1176</f>
        <v>0</v>
      </c>
      <c r="E1177" s="42">
        <f>SD!D1176</f>
        <v>0</v>
      </c>
      <c r="F1177" s="43">
        <f>SD!E1176</f>
        <v>0</v>
      </c>
      <c r="G1177" s="43">
        <f>SD!F1176</f>
        <v>0</v>
      </c>
      <c r="H1177" s="43">
        <f>SD!G1176</f>
        <v>0</v>
      </c>
      <c r="I1177" s="43">
        <f>SD!H1176</f>
        <v>0</v>
      </c>
      <c r="J1177" s="43">
        <f>SD!I1176</f>
        <v>0</v>
      </c>
      <c r="K1177" s="43">
        <f>SD!O1176</f>
        <v>0</v>
      </c>
      <c r="L1177" s="52"/>
      <c r="M1177" s="56"/>
      <c r="N1177" s="54">
        <f>SD!R1176</f>
        <v>0</v>
      </c>
      <c r="O1177" s="55">
        <f>SD!S1176</f>
        <v>0</v>
      </c>
      <c r="P1177" s="44">
        <f>SD!T1176</f>
        <v>0</v>
      </c>
      <c r="Q1177" s="55">
        <f>SD!V1176</f>
        <v>0</v>
      </c>
      <c r="R1177" s="55">
        <f>SD!W1176</f>
        <v>0</v>
      </c>
      <c r="S1177" s="55">
        <f>SD!AB1176</f>
        <v>0</v>
      </c>
      <c r="T1177" s="51">
        <f t="shared" si="36"/>
        <v>0</v>
      </c>
      <c r="U1177" s="51">
        <f t="shared" si="37"/>
        <v>0</v>
      </c>
    </row>
    <row r="1178" spans="1:21" customFormat="1">
      <c r="A1178" s="51">
        <f>SD!C1177</f>
        <v>0</v>
      </c>
      <c r="B1178" s="46">
        <f>SD!A1177</f>
        <v>0</v>
      </c>
      <c r="C1178" s="46">
        <f>SD!B1177</f>
        <v>0</v>
      </c>
      <c r="D1178" s="46">
        <f>SD!C1177</f>
        <v>0</v>
      </c>
      <c r="E1178" s="42">
        <f>SD!D1177</f>
        <v>0</v>
      </c>
      <c r="F1178" s="43">
        <f>SD!E1177</f>
        <v>0</v>
      </c>
      <c r="G1178" s="43">
        <f>SD!F1177</f>
        <v>0</v>
      </c>
      <c r="H1178" s="43">
        <f>SD!G1177</f>
        <v>0</v>
      </c>
      <c r="I1178" s="43">
        <f>SD!H1177</f>
        <v>0</v>
      </c>
      <c r="J1178" s="43">
        <f>SD!I1177</f>
        <v>0</v>
      </c>
      <c r="K1178" s="43">
        <f>SD!O1177</f>
        <v>0</v>
      </c>
      <c r="L1178" s="52"/>
      <c r="M1178" s="56"/>
      <c r="N1178" s="54">
        <f>SD!R1177</f>
        <v>0</v>
      </c>
      <c r="O1178" s="55">
        <f>SD!S1177</f>
        <v>0</v>
      </c>
      <c r="P1178" s="44">
        <f>SD!T1177</f>
        <v>0</v>
      </c>
      <c r="Q1178" s="55">
        <f>SD!V1177</f>
        <v>0</v>
      </c>
      <c r="R1178" s="55">
        <f>SD!W1177</f>
        <v>0</v>
      </c>
      <c r="S1178" s="55">
        <f>SD!AB1177</f>
        <v>0</v>
      </c>
      <c r="T1178" s="51">
        <f t="shared" si="36"/>
        <v>0</v>
      </c>
      <c r="U1178" s="51">
        <f t="shared" si="37"/>
        <v>0</v>
      </c>
    </row>
    <row r="1179" spans="1:21" customFormat="1">
      <c r="A1179" s="51">
        <f>SD!C1178</f>
        <v>0</v>
      </c>
      <c r="B1179" s="46">
        <f>SD!A1178</f>
        <v>0</v>
      </c>
      <c r="C1179" s="46">
        <f>SD!B1178</f>
        <v>0</v>
      </c>
      <c r="D1179" s="46">
        <f>SD!C1178</f>
        <v>0</v>
      </c>
      <c r="E1179" s="42">
        <f>SD!D1178</f>
        <v>0</v>
      </c>
      <c r="F1179" s="43">
        <f>SD!E1178</f>
        <v>0</v>
      </c>
      <c r="G1179" s="43">
        <f>SD!F1178</f>
        <v>0</v>
      </c>
      <c r="H1179" s="43">
        <f>SD!G1178</f>
        <v>0</v>
      </c>
      <c r="I1179" s="43">
        <f>SD!H1178</f>
        <v>0</v>
      </c>
      <c r="J1179" s="43">
        <f>SD!I1178</f>
        <v>0</v>
      </c>
      <c r="K1179" s="43">
        <f>SD!O1178</f>
        <v>0</v>
      </c>
      <c r="L1179" s="52"/>
      <c r="M1179" s="56"/>
      <c r="N1179" s="54">
        <f>SD!R1178</f>
        <v>0</v>
      </c>
      <c r="O1179" s="55">
        <f>SD!S1178</f>
        <v>0</v>
      </c>
      <c r="P1179" s="44">
        <f>SD!T1178</f>
        <v>0</v>
      </c>
      <c r="Q1179" s="55">
        <f>SD!V1178</f>
        <v>0</v>
      </c>
      <c r="R1179" s="55">
        <f>SD!W1178</f>
        <v>0</v>
      </c>
      <c r="S1179" s="55">
        <f>SD!AB1178</f>
        <v>0</v>
      </c>
      <c r="T1179" s="51">
        <f t="shared" si="36"/>
        <v>0</v>
      </c>
      <c r="U1179" s="51">
        <f t="shared" si="37"/>
        <v>0</v>
      </c>
    </row>
    <row r="1180" spans="1:21" customFormat="1">
      <c r="A1180" s="51">
        <f>SD!C1179</f>
        <v>0</v>
      </c>
      <c r="B1180" s="46">
        <f>SD!A1179</f>
        <v>0</v>
      </c>
      <c r="C1180" s="46">
        <f>SD!B1179</f>
        <v>0</v>
      </c>
      <c r="D1180" s="46">
        <f>SD!C1179</f>
        <v>0</v>
      </c>
      <c r="E1180" s="42">
        <f>SD!D1179</f>
        <v>0</v>
      </c>
      <c r="F1180" s="43">
        <f>SD!E1179</f>
        <v>0</v>
      </c>
      <c r="G1180" s="43">
        <f>SD!F1179</f>
        <v>0</v>
      </c>
      <c r="H1180" s="43">
        <f>SD!G1179</f>
        <v>0</v>
      </c>
      <c r="I1180" s="43">
        <f>SD!H1179</f>
        <v>0</v>
      </c>
      <c r="J1180" s="43">
        <f>SD!I1179</f>
        <v>0</v>
      </c>
      <c r="K1180" s="43">
        <f>SD!O1179</f>
        <v>0</v>
      </c>
      <c r="L1180" s="52"/>
      <c r="M1180" s="56"/>
      <c r="N1180" s="54">
        <f>SD!R1179</f>
        <v>0</v>
      </c>
      <c r="O1180" s="55">
        <f>SD!S1179</f>
        <v>0</v>
      </c>
      <c r="P1180" s="44">
        <f>SD!T1179</f>
        <v>0</v>
      </c>
      <c r="Q1180" s="55">
        <f>SD!V1179</f>
        <v>0</v>
      </c>
      <c r="R1180" s="55">
        <f>SD!W1179</f>
        <v>0</v>
      </c>
      <c r="S1180" s="55">
        <f>SD!AB1179</f>
        <v>0</v>
      </c>
      <c r="T1180" s="51">
        <f t="shared" si="36"/>
        <v>0</v>
      </c>
      <c r="U1180" s="51">
        <f t="shared" si="37"/>
        <v>0</v>
      </c>
    </row>
    <row r="1181" spans="1:21" customFormat="1">
      <c r="A1181" s="51">
        <f>SD!C1180</f>
        <v>0</v>
      </c>
      <c r="B1181" s="46">
        <f>SD!A1180</f>
        <v>0</v>
      </c>
      <c r="C1181" s="46">
        <f>SD!B1180</f>
        <v>0</v>
      </c>
      <c r="D1181" s="46">
        <f>SD!C1180</f>
        <v>0</v>
      </c>
      <c r="E1181" s="42">
        <f>SD!D1180</f>
        <v>0</v>
      </c>
      <c r="F1181" s="43">
        <f>SD!E1180</f>
        <v>0</v>
      </c>
      <c r="G1181" s="43">
        <f>SD!F1180</f>
        <v>0</v>
      </c>
      <c r="H1181" s="43">
        <f>SD!G1180</f>
        <v>0</v>
      </c>
      <c r="I1181" s="43">
        <f>SD!H1180</f>
        <v>0</v>
      </c>
      <c r="J1181" s="43">
        <f>SD!I1180</f>
        <v>0</v>
      </c>
      <c r="K1181" s="43">
        <f>SD!O1180</f>
        <v>0</v>
      </c>
      <c r="L1181" s="52"/>
      <c r="M1181" s="56"/>
      <c r="N1181" s="54">
        <f>SD!R1180</f>
        <v>0</v>
      </c>
      <c r="O1181" s="55">
        <f>SD!S1180</f>
        <v>0</v>
      </c>
      <c r="P1181" s="44">
        <f>SD!T1180</f>
        <v>0</v>
      </c>
      <c r="Q1181" s="55">
        <f>SD!V1180</f>
        <v>0</v>
      </c>
      <c r="R1181" s="55">
        <f>SD!W1180</f>
        <v>0</v>
      </c>
      <c r="S1181" s="55">
        <f>SD!AB1180</f>
        <v>0</v>
      </c>
      <c r="T1181" s="51">
        <f t="shared" si="36"/>
        <v>0</v>
      </c>
      <c r="U1181" s="51">
        <f t="shared" si="37"/>
        <v>0</v>
      </c>
    </row>
    <row r="1182" spans="1:21" customFormat="1">
      <c r="A1182" s="51">
        <f>SD!C1181</f>
        <v>0</v>
      </c>
      <c r="B1182" s="46">
        <f>SD!A1181</f>
        <v>0</v>
      </c>
      <c r="C1182" s="46">
        <f>SD!B1181</f>
        <v>0</v>
      </c>
      <c r="D1182" s="46">
        <f>SD!C1181</f>
        <v>0</v>
      </c>
      <c r="E1182" s="42">
        <f>SD!D1181</f>
        <v>0</v>
      </c>
      <c r="F1182" s="43">
        <f>SD!E1181</f>
        <v>0</v>
      </c>
      <c r="G1182" s="43">
        <f>SD!F1181</f>
        <v>0</v>
      </c>
      <c r="H1182" s="43">
        <f>SD!G1181</f>
        <v>0</v>
      </c>
      <c r="I1182" s="43">
        <f>SD!H1181</f>
        <v>0</v>
      </c>
      <c r="J1182" s="43">
        <f>SD!I1181</f>
        <v>0</v>
      </c>
      <c r="K1182" s="43">
        <f>SD!O1181</f>
        <v>0</v>
      </c>
      <c r="L1182" s="52"/>
      <c r="M1182" s="56"/>
      <c r="N1182" s="54">
        <f>SD!R1181</f>
        <v>0</v>
      </c>
      <c r="O1182" s="55">
        <f>SD!S1181</f>
        <v>0</v>
      </c>
      <c r="P1182" s="44">
        <f>SD!T1181</f>
        <v>0</v>
      </c>
      <c r="Q1182" s="55">
        <f>SD!V1181</f>
        <v>0</v>
      </c>
      <c r="R1182" s="55">
        <f>SD!W1181</f>
        <v>0</v>
      </c>
      <c r="S1182" s="55">
        <f>SD!AB1181</f>
        <v>0</v>
      </c>
      <c r="T1182" s="51">
        <f t="shared" si="36"/>
        <v>0</v>
      </c>
      <c r="U1182" s="51">
        <f t="shared" si="37"/>
        <v>0</v>
      </c>
    </row>
    <row r="1183" spans="1:21" customFormat="1">
      <c r="A1183" s="51">
        <f>SD!C1182</f>
        <v>0</v>
      </c>
      <c r="B1183" s="46">
        <f>SD!A1182</f>
        <v>0</v>
      </c>
      <c r="C1183" s="46">
        <f>SD!B1182</f>
        <v>0</v>
      </c>
      <c r="D1183" s="46">
        <f>SD!C1182</f>
        <v>0</v>
      </c>
      <c r="E1183" s="42">
        <f>SD!D1182</f>
        <v>0</v>
      </c>
      <c r="F1183" s="43">
        <f>SD!E1182</f>
        <v>0</v>
      </c>
      <c r="G1183" s="43">
        <f>SD!F1182</f>
        <v>0</v>
      </c>
      <c r="H1183" s="43">
        <f>SD!G1182</f>
        <v>0</v>
      </c>
      <c r="I1183" s="43">
        <f>SD!H1182</f>
        <v>0</v>
      </c>
      <c r="J1183" s="43">
        <f>SD!I1182</f>
        <v>0</v>
      </c>
      <c r="K1183" s="43">
        <f>SD!O1182</f>
        <v>0</v>
      </c>
      <c r="L1183" s="52"/>
      <c r="M1183" s="56"/>
      <c r="N1183" s="54">
        <f>SD!R1182</f>
        <v>0</v>
      </c>
      <c r="O1183" s="55">
        <f>SD!S1182</f>
        <v>0</v>
      </c>
      <c r="P1183" s="44">
        <f>SD!T1182</f>
        <v>0</v>
      </c>
      <c r="Q1183" s="55">
        <f>SD!V1182</f>
        <v>0</v>
      </c>
      <c r="R1183" s="55">
        <f>SD!W1182</f>
        <v>0</v>
      </c>
      <c r="S1183" s="55">
        <f>SD!AB1182</f>
        <v>0</v>
      </c>
      <c r="T1183" s="51">
        <f t="shared" si="36"/>
        <v>0</v>
      </c>
      <c r="U1183" s="51">
        <f t="shared" si="37"/>
        <v>0</v>
      </c>
    </row>
    <row r="1184" spans="1:21" customFormat="1">
      <c r="A1184" s="51">
        <f>SD!C1183</f>
        <v>0</v>
      </c>
      <c r="B1184" s="46">
        <f>SD!A1183</f>
        <v>0</v>
      </c>
      <c r="C1184" s="46">
        <f>SD!B1183</f>
        <v>0</v>
      </c>
      <c r="D1184" s="46">
        <f>SD!C1183</f>
        <v>0</v>
      </c>
      <c r="E1184" s="42">
        <f>SD!D1183</f>
        <v>0</v>
      </c>
      <c r="F1184" s="43">
        <f>SD!E1183</f>
        <v>0</v>
      </c>
      <c r="G1184" s="43">
        <f>SD!F1183</f>
        <v>0</v>
      </c>
      <c r="H1184" s="43">
        <f>SD!G1183</f>
        <v>0</v>
      </c>
      <c r="I1184" s="43">
        <f>SD!H1183</f>
        <v>0</v>
      </c>
      <c r="J1184" s="43">
        <f>SD!I1183</f>
        <v>0</v>
      </c>
      <c r="K1184" s="43">
        <f>SD!O1183</f>
        <v>0</v>
      </c>
      <c r="L1184" s="52"/>
      <c r="M1184" s="56"/>
      <c r="N1184" s="54">
        <f>SD!R1183</f>
        <v>0</v>
      </c>
      <c r="O1184" s="55">
        <f>SD!S1183</f>
        <v>0</v>
      </c>
      <c r="P1184" s="44">
        <f>SD!T1183</f>
        <v>0</v>
      </c>
      <c r="Q1184" s="55">
        <f>SD!V1183</f>
        <v>0</v>
      </c>
      <c r="R1184" s="55">
        <f>SD!W1183</f>
        <v>0</v>
      </c>
      <c r="S1184" s="55">
        <f>SD!AB1183</f>
        <v>0</v>
      </c>
      <c r="T1184" s="51">
        <f t="shared" si="36"/>
        <v>0</v>
      </c>
      <c r="U1184" s="51">
        <f t="shared" si="37"/>
        <v>0</v>
      </c>
    </row>
    <row r="1185" spans="1:21" customFormat="1">
      <c r="A1185" s="51">
        <f>SD!C1184</f>
        <v>0</v>
      </c>
      <c r="B1185" s="46">
        <f>SD!A1184</f>
        <v>0</v>
      </c>
      <c r="C1185" s="46">
        <f>SD!B1184</f>
        <v>0</v>
      </c>
      <c r="D1185" s="46">
        <f>SD!C1184</f>
        <v>0</v>
      </c>
      <c r="E1185" s="42">
        <f>SD!D1184</f>
        <v>0</v>
      </c>
      <c r="F1185" s="43">
        <f>SD!E1184</f>
        <v>0</v>
      </c>
      <c r="G1185" s="43">
        <f>SD!F1184</f>
        <v>0</v>
      </c>
      <c r="H1185" s="43">
        <f>SD!G1184</f>
        <v>0</v>
      </c>
      <c r="I1185" s="43">
        <f>SD!H1184</f>
        <v>0</v>
      </c>
      <c r="J1185" s="43">
        <f>SD!I1184</f>
        <v>0</v>
      </c>
      <c r="K1185" s="43">
        <f>SD!O1184</f>
        <v>0</v>
      </c>
      <c r="L1185" s="52"/>
      <c r="M1185" s="56"/>
      <c r="N1185" s="54">
        <f>SD!R1184</f>
        <v>0</v>
      </c>
      <c r="O1185" s="55">
        <f>SD!S1184</f>
        <v>0</v>
      </c>
      <c r="P1185" s="44">
        <f>SD!T1184</f>
        <v>0</v>
      </c>
      <c r="Q1185" s="55">
        <f>SD!V1184</f>
        <v>0</v>
      </c>
      <c r="R1185" s="55">
        <f>SD!W1184</f>
        <v>0</v>
      </c>
      <c r="S1185" s="55">
        <f>SD!AB1184</f>
        <v>0</v>
      </c>
      <c r="T1185" s="51">
        <f t="shared" si="36"/>
        <v>0</v>
      </c>
      <c r="U1185" s="51">
        <f t="shared" si="37"/>
        <v>0</v>
      </c>
    </row>
    <row r="1186" spans="1:21" customFormat="1">
      <c r="A1186" s="51">
        <f>SD!C1185</f>
        <v>0</v>
      </c>
      <c r="B1186" s="46">
        <f>SD!A1185</f>
        <v>0</v>
      </c>
      <c r="C1186" s="46">
        <f>SD!B1185</f>
        <v>0</v>
      </c>
      <c r="D1186" s="46">
        <f>SD!C1185</f>
        <v>0</v>
      </c>
      <c r="E1186" s="42">
        <f>SD!D1185</f>
        <v>0</v>
      </c>
      <c r="F1186" s="43">
        <f>SD!E1185</f>
        <v>0</v>
      </c>
      <c r="G1186" s="43">
        <f>SD!F1185</f>
        <v>0</v>
      </c>
      <c r="H1186" s="43">
        <f>SD!G1185</f>
        <v>0</v>
      </c>
      <c r="I1186" s="43">
        <f>SD!H1185</f>
        <v>0</v>
      </c>
      <c r="J1186" s="43">
        <f>SD!I1185</f>
        <v>0</v>
      </c>
      <c r="K1186" s="43">
        <f>SD!O1185</f>
        <v>0</v>
      </c>
      <c r="L1186" s="52"/>
      <c r="M1186" s="56"/>
      <c r="N1186" s="54">
        <f>SD!R1185</f>
        <v>0</v>
      </c>
      <c r="O1186" s="55">
        <f>SD!S1185</f>
        <v>0</v>
      </c>
      <c r="P1186" s="44">
        <f>SD!T1185</f>
        <v>0</v>
      </c>
      <c r="Q1186" s="55">
        <f>SD!V1185</f>
        <v>0</v>
      </c>
      <c r="R1186" s="55">
        <f>SD!W1185</f>
        <v>0</v>
      </c>
      <c r="S1186" s="55">
        <f>SD!AB1185</f>
        <v>0</v>
      </c>
      <c r="T1186" s="51">
        <f t="shared" si="36"/>
        <v>0</v>
      </c>
      <c r="U1186" s="51">
        <f t="shared" si="37"/>
        <v>0</v>
      </c>
    </row>
    <row r="1187" spans="1:21" customFormat="1">
      <c r="A1187" s="51">
        <f>SD!C1186</f>
        <v>0</v>
      </c>
      <c r="B1187" s="46">
        <f>SD!A1186</f>
        <v>0</v>
      </c>
      <c r="C1187" s="46">
        <f>SD!B1186</f>
        <v>0</v>
      </c>
      <c r="D1187" s="46">
        <f>SD!C1186</f>
        <v>0</v>
      </c>
      <c r="E1187" s="42">
        <f>SD!D1186</f>
        <v>0</v>
      </c>
      <c r="F1187" s="43">
        <f>SD!E1186</f>
        <v>0</v>
      </c>
      <c r="G1187" s="43">
        <f>SD!F1186</f>
        <v>0</v>
      </c>
      <c r="H1187" s="43">
        <f>SD!G1186</f>
        <v>0</v>
      </c>
      <c r="I1187" s="43">
        <f>SD!H1186</f>
        <v>0</v>
      </c>
      <c r="J1187" s="43">
        <f>SD!I1186</f>
        <v>0</v>
      </c>
      <c r="K1187" s="43">
        <f>SD!O1186</f>
        <v>0</v>
      </c>
      <c r="L1187" s="52"/>
      <c r="M1187" s="56"/>
      <c r="N1187" s="54">
        <f>SD!R1186</f>
        <v>0</v>
      </c>
      <c r="O1187" s="55">
        <f>SD!S1186</f>
        <v>0</v>
      </c>
      <c r="P1187" s="44">
        <f>SD!T1186</f>
        <v>0</v>
      </c>
      <c r="Q1187" s="55">
        <f>SD!V1186</f>
        <v>0</v>
      </c>
      <c r="R1187" s="55">
        <f>SD!W1186</f>
        <v>0</v>
      </c>
      <c r="S1187" s="55">
        <f>SD!AB1186</f>
        <v>0</v>
      </c>
      <c r="T1187" s="51">
        <f t="shared" si="36"/>
        <v>0</v>
      </c>
      <c r="U1187" s="51">
        <f t="shared" si="37"/>
        <v>0</v>
      </c>
    </row>
    <row r="1188" spans="1:21" customFormat="1">
      <c r="A1188" s="51">
        <f>SD!C1187</f>
        <v>0</v>
      </c>
      <c r="B1188" s="46">
        <f>SD!A1187</f>
        <v>0</v>
      </c>
      <c r="C1188" s="46">
        <f>SD!B1187</f>
        <v>0</v>
      </c>
      <c r="D1188" s="46">
        <f>SD!C1187</f>
        <v>0</v>
      </c>
      <c r="E1188" s="42">
        <f>SD!D1187</f>
        <v>0</v>
      </c>
      <c r="F1188" s="43">
        <f>SD!E1187</f>
        <v>0</v>
      </c>
      <c r="G1188" s="43">
        <f>SD!F1187</f>
        <v>0</v>
      </c>
      <c r="H1188" s="43">
        <f>SD!G1187</f>
        <v>0</v>
      </c>
      <c r="I1188" s="43">
        <f>SD!H1187</f>
        <v>0</v>
      </c>
      <c r="J1188" s="43">
        <f>SD!I1187</f>
        <v>0</v>
      </c>
      <c r="K1188" s="43">
        <f>SD!O1187</f>
        <v>0</v>
      </c>
      <c r="L1188" s="52"/>
      <c r="M1188" s="56"/>
      <c r="N1188" s="54">
        <f>SD!R1187</f>
        <v>0</v>
      </c>
      <c r="O1188" s="55">
        <f>SD!S1187</f>
        <v>0</v>
      </c>
      <c r="P1188" s="44">
        <f>SD!T1187</f>
        <v>0</v>
      </c>
      <c r="Q1188" s="55">
        <f>SD!V1187</f>
        <v>0</v>
      </c>
      <c r="R1188" s="55">
        <f>SD!W1187</f>
        <v>0</v>
      </c>
      <c r="S1188" s="55">
        <f>SD!AB1187</f>
        <v>0</v>
      </c>
      <c r="T1188" s="51">
        <f t="shared" si="36"/>
        <v>0</v>
      </c>
      <c r="U1188" s="51">
        <f t="shared" si="37"/>
        <v>0</v>
      </c>
    </row>
    <row r="1189" spans="1:21" customFormat="1">
      <c r="A1189" s="51">
        <f>SD!C1188</f>
        <v>0</v>
      </c>
      <c r="B1189" s="46">
        <f>SD!A1188</f>
        <v>0</v>
      </c>
      <c r="C1189" s="46">
        <f>SD!B1188</f>
        <v>0</v>
      </c>
      <c r="D1189" s="46">
        <f>SD!C1188</f>
        <v>0</v>
      </c>
      <c r="E1189" s="42">
        <f>SD!D1188</f>
        <v>0</v>
      </c>
      <c r="F1189" s="43">
        <f>SD!E1188</f>
        <v>0</v>
      </c>
      <c r="G1189" s="43">
        <f>SD!F1188</f>
        <v>0</v>
      </c>
      <c r="H1189" s="43">
        <f>SD!G1188</f>
        <v>0</v>
      </c>
      <c r="I1189" s="43">
        <f>SD!H1188</f>
        <v>0</v>
      </c>
      <c r="J1189" s="43">
        <f>SD!I1188</f>
        <v>0</v>
      </c>
      <c r="K1189" s="43">
        <f>SD!O1188</f>
        <v>0</v>
      </c>
      <c r="L1189" s="52"/>
      <c r="M1189" s="56"/>
      <c r="N1189" s="54">
        <f>SD!R1188</f>
        <v>0</v>
      </c>
      <c r="O1189" s="55">
        <f>SD!S1188</f>
        <v>0</v>
      </c>
      <c r="P1189" s="44">
        <f>SD!T1188</f>
        <v>0</v>
      </c>
      <c r="Q1189" s="55">
        <f>SD!V1188</f>
        <v>0</v>
      </c>
      <c r="R1189" s="55">
        <f>SD!W1188</f>
        <v>0</v>
      </c>
      <c r="S1189" s="55">
        <f>SD!AB1188</f>
        <v>0</v>
      </c>
      <c r="T1189" s="51">
        <f t="shared" si="36"/>
        <v>0</v>
      </c>
      <c r="U1189" s="51">
        <f t="shared" si="37"/>
        <v>0</v>
      </c>
    </row>
    <row r="1190" spans="1:21" customFormat="1">
      <c r="A1190" s="51">
        <f>SD!C1189</f>
        <v>0</v>
      </c>
      <c r="B1190" s="46">
        <f>SD!A1189</f>
        <v>0</v>
      </c>
      <c r="C1190" s="46">
        <f>SD!B1189</f>
        <v>0</v>
      </c>
      <c r="D1190" s="46">
        <f>SD!C1189</f>
        <v>0</v>
      </c>
      <c r="E1190" s="42">
        <f>SD!D1189</f>
        <v>0</v>
      </c>
      <c r="F1190" s="43">
        <f>SD!E1189</f>
        <v>0</v>
      </c>
      <c r="G1190" s="43">
        <f>SD!F1189</f>
        <v>0</v>
      </c>
      <c r="H1190" s="43">
        <f>SD!G1189</f>
        <v>0</v>
      </c>
      <c r="I1190" s="43">
        <f>SD!H1189</f>
        <v>0</v>
      </c>
      <c r="J1190" s="43">
        <f>SD!I1189</f>
        <v>0</v>
      </c>
      <c r="K1190" s="43">
        <f>SD!O1189</f>
        <v>0</v>
      </c>
      <c r="L1190" s="52"/>
      <c r="M1190" s="56"/>
      <c r="N1190" s="54">
        <f>SD!R1189</f>
        <v>0</v>
      </c>
      <c r="O1190" s="55">
        <f>SD!S1189</f>
        <v>0</v>
      </c>
      <c r="P1190" s="44">
        <f>SD!T1189</f>
        <v>0</v>
      </c>
      <c r="Q1190" s="55">
        <f>SD!V1189</f>
        <v>0</v>
      </c>
      <c r="R1190" s="55">
        <f>SD!W1189</f>
        <v>0</v>
      </c>
      <c r="S1190" s="55">
        <f>SD!AB1189</f>
        <v>0</v>
      </c>
      <c r="T1190" s="51">
        <f t="shared" si="36"/>
        <v>0</v>
      </c>
      <c r="U1190" s="51">
        <f t="shared" si="37"/>
        <v>0</v>
      </c>
    </row>
    <row r="1191" spans="1:21" customFormat="1">
      <c r="A1191" s="51">
        <f>SD!C1190</f>
        <v>0</v>
      </c>
      <c r="B1191" s="46">
        <f>SD!A1190</f>
        <v>0</v>
      </c>
      <c r="C1191" s="46">
        <f>SD!B1190</f>
        <v>0</v>
      </c>
      <c r="D1191" s="46">
        <f>SD!C1190</f>
        <v>0</v>
      </c>
      <c r="E1191" s="42">
        <f>SD!D1190</f>
        <v>0</v>
      </c>
      <c r="F1191" s="43">
        <f>SD!E1190</f>
        <v>0</v>
      </c>
      <c r="G1191" s="43">
        <f>SD!F1190</f>
        <v>0</v>
      </c>
      <c r="H1191" s="43">
        <f>SD!G1190</f>
        <v>0</v>
      </c>
      <c r="I1191" s="43">
        <f>SD!H1190</f>
        <v>0</v>
      </c>
      <c r="J1191" s="43">
        <f>SD!I1190</f>
        <v>0</v>
      </c>
      <c r="K1191" s="43">
        <f>SD!O1190</f>
        <v>0</v>
      </c>
      <c r="L1191" s="52"/>
      <c r="M1191" s="56"/>
      <c r="N1191" s="54">
        <f>SD!R1190</f>
        <v>0</v>
      </c>
      <c r="O1191" s="55">
        <f>SD!S1190</f>
        <v>0</v>
      </c>
      <c r="P1191" s="44">
        <f>SD!T1190</f>
        <v>0</v>
      </c>
      <c r="Q1191" s="55">
        <f>SD!V1190</f>
        <v>0</v>
      </c>
      <c r="R1191" s="55">
        <f>SD!W1190</f>
        <v>0</v>
      </c>
      <c r="S1191" s="55">
        <f>SD!AB1190</f>
        <v>0</v>
      </c>
      <c r="T1191" s="51">
        <f t="shared" si="36"/>
        <v>0</v>
      </c>
      <c r="U1191" s="51">
        <f t="shared" si="37"/>
        <v>0</v>
      </c>
    </row>
    <row r="1192" spans="1:21" customFormat="1">
      <c r="A1192" s="51">
        <f>SD!C1191</f>
        <v>0</v>
      </c>
      <c r="B1192" s="46">
        <f>SD!A1191</f>
        <v>0</v>
      </c>
      <c r="C1192" s="46">
        <f>SD!B1191</f>
        <v>0</v>
      </c>
      <c r="D1192" s="46">
        <f>SD!C1191</f>
        <v>0</v>
      </c>
      <c r="E1192" s="42">
        <f>SD!D1191</f>
        <v>0</v>
      </c>
      <c r="F1192" s="43">
        <f>SD!E1191</f>
        <v>0</v>
      </c>
      <c r="G1192" s="43">
        <f>SD!F1191</f>
        <v>0</v>
      </c>
      <c r="H1192" s="43">
        <f>SD!G1191</f>
        <v>0</v>
      </c>
      <c r="I1192" s="43">
        <f>SD!H1191</f>
        <v>0</v>
      </c>
      <c r="J1192" s="43">
        <f>SD!I1191</f>
        <v>0</v>
      </c>
      <c r="K1192" s="43">
        <f>SD!O1191</f>
        <v>0</v>
      </c>
      <c r="L1192" s="52"/>
      <c r="M1192" s="56"/>
      <c r="N1192" s="54">
        <f>SD!R1191</f>
        <v>0</v>
      </c>
      <c r="O1192" s="55">
        <f>SD!S1191</f>
        <v>0</v>
      </c>
      <c r="P1192" s="44">
        <f>SD!T1191</f>
        <v>0</v>
      </c>
      <c r="Q1192" s="55">
        <f>SD!V1191</f>
        <v>0</v>
      </c>
      <c r="R1192" s="55">
        <f>SD!W1191</f>
        <v>0</v>
      </c>
      <c r="S1192" s="55">
        <f>SD!AB1191</f>
        <v>0</v>
      </c>
      <c r="T1192" s="51">
        <f t="shared" si="36"/>
        <v>0</v>
      </c>
      <c r="U1192" s="51">
        <f t="shared" si="37"/>
        <v>0</v>
      </c>
    </row>
    <row r="1193" spans="1:21" customFormat="1">
      <c r="A1193" s="51">
        <f>SD!C1192</f>
        <v>0</v>
      </c>
      <c r="B1193" s="46">
        <f>SD!A1192</f>
        <v>0</v>
      </c>
      <c r="C1193" s="46">
        <f>SD!B1192</f>
        <v>0</v>
      </c>
      <c r="D1193" s="46">
        <f>SD!C1192</f>
        <v>0</v>
      </c>
      <c r="E1193" s="42">
        <f>SD!D1192</f>
        <v>0</v>
      </c>
      <c r="F1193" s="43">
        <f>SD!E1192</f>
        <v>0</v>
      </c>
      <c r="G1193" s="43">
        <f>SD!F1192</f>
        <v>0</v>
      </c>
      <c r="H1193" s="43">
        <f>SD!G1192</f>
        <v>0</v>
      </c>
      <c r="I1193" s="43">
        <f>SD!H1192</f>
        <v>0</v>
      </c>
      <c r="J1193" s="43">
        <f>SD!I1192</f>
        <v>0</v>
      </c>
      <c r="K1193" s="43">
        <f>SD!O1192</f>
        <v>0</v>
      </c>
      <c r="L1193" s="52"/>
      <c r="M1193" s="56"/>
      <c r="N1193" s="54">
        <f>SD!R1192</f>
        <v>0</v>
      </c>
      <c r="O1193" s="55">
        <f>SD!S1192</f>
        <v>0</v>
      </c>
      <c r="P1193" s="44">
        <f>SD!T1192</f>
        <v>0</v>
      </c>
      <c r="Q1193" s="55">
        <f>SD!V1192</f>
        <v>0</v>
      </c>
      <c r="R1193" s="55">
        <f>SD!W1192</f>
        <v>0</v>
      </c>
      <c r="S1193" s="55">
        <f>SD!AB1192</f>
        <v>0</v>
      </c>
      <c r="T1193" s="51">
        <f t="shared" si="36"/>
        <v>0</v>
      </c>
      <c r="U1193" s="51">
        <f t="shared" si="37"/>
        <v>0</v>
      </c>
    </row>
    <row r="1194" spans="1:21" customFormat="1">
      <c r="A1194" s="51">
        <f>SD!C1193</f>
        <v>0</v>
      </c>
      <c r="B1194" s="46">
        <f>SD!A1193</f>
        <v>0</v>
      </c>
      <c r="C1194" s="46">
        <f>SD!B1193</f>
        <v>0</v>
      </c>
      <c r="D1194" s="46">
        <f>SD!C1193</f>
        <v>0</v>
      </c>
      <c r="E1194" s="42">
        <f>SD!D1193</f>
        <v>0</v>
      </c>
      <c r="F1194" s="43">
        <f>SD!E1193</f>
        <v>0</v>
      </c>
      <c r="G1194" s="43">
        <f>SD!F1193</f>
        <v>0</v>
      </c>
      <c r="H1194" s="43">
        <f>SD!G1193</f>
        <v>0</v>
      </c>
      <c r="I1194" s="43">
        <f>SD!H1193</f>
        <v>0</v>
      </c>
      <c r="J1194" s="43">
        <f>SD!I1193</f>
        <v>0</v>
      </c>
      <c r="K1194" s="43">
        <f>SD!O1193</f>
        <v>0</v>
      </c>
      <c r="L1194" s="52"/>
      <c r="M1194" s="56"/>
      <c r="N1194" s="54">
        <f>SD!R1193</f>
        <v>0</v>
      </c>
      <c r="O1194" s="55">
        <f>SD!S1193</f>
        <v>0</v>
      </c>
      <c r="P1194" s="44">
        <f>SD!T1193</f>
        <v>0</v>
      </c>
      <c r="Q1194" s="55">
        <f>SD!V1193</f>
        <v>0</v>
      </c>
      <c r="R1194" s="55">
        <f>SD!W1193</f>
        <v>0</v>
      </c>
      <c r="S1194" s="55">
        <f>SD!AB1193</f>
        <v>0</v>
      </c>
      <c r="T1194" s="51">
        <f t="shared" si="36"/>
        <v>0</v>
      </c>
      <c r="U1194" s="51">
        <f t="shared" si="37"/>
        <v>0</v>
      </c>
    </row>
    <row r="1195" spans="1:21" customFormat="1">
      <c r="A1195" s="51">
        <f>SD!C1194</f>
        <v>0</v>
      </c>
      <c r="B1195" s="46">
        <f>SD!A1194</f>
        <v>0</v>
      </c>
      <c r="C1195" s="46">
        <f>SD!B1194</f>
        <v>0</v>
      </c>
      <c r="D1195" s="46">
        <f>SD!C1194</f>
        <v>0</v>
      </c>
      <c r="E1195" s="42">
        <f>SD!D1194</f>
        <v>0</v>
      </c>
      <c r="F1195" s="43">
        <f>SD!E1194</f>
        <v>0</v>
      </c>
      <c r="G1195" s="43">
        <f>SD!F1194</f>
        <v>0</v>
      </c>
      <c r="H1195" s="43">
        <f>SD!G1194</f>
        <v>0</v>
      </c>
      <c r="I1195" s="43">
        <f>SD!H1194</f>
        <v>0</v>
      </c>
      <c r="J1195" s="43">
        <f>SD!I1194</f>
        <v>0</v>
      </c>
      <c r="K1195" s="43">
        <f>SD!O1194</f>
        <v>0</v>
      </c>
      <c r="L1195" s="52"/>
      <c r="M1195" s="56"/>
      <c r="N1195" s="54">
        <f>SD!R1194</f>
        <v>0</v>
      </c>
      <c r="O1195" s="55">
        <f>SD!S1194</f>
        <v>0</v>
      </c>
      <c r="P1195" s="44">
        <f>SD!T1194</f>
        <v>0</v>
      </c>
      <c r="Q1195" s="55">
        <f>SD!V1194</f>
        <v>0</v>
      </c>
      <c r="R1195" s="55">
        <f>SD!W1194</f>
        <v>0</v>
      </c>
      <c r="S1195" s="55">
        <f>SD!AB1194</f>
        <v>0</v>
      </c>
      <c r="T1195" s="51">
        <f t="shared" si="36"/>
        <v>0</v>
      </c>
      <c r="U1195" s="51">
        <f t="shared" si="37"/>
        <v>0</v>
      </c>
    </row>
    <row r="1196" spans="1:21" customFormat="1">
      <c r="A1196" s="51">
        <f>SD!C1195</f>
        <v>0</v>
      </c>
      <c r="B1196" s="46">
        <f>SD!A1195</f>
        <v>0</v>
      </c>
      <c r="C1196" s="46">
        <f>SD!B1195</f>
        <v>0</v>
      </c>
      <c r="D1196" s="46">
        <f>SD!C1195</f>
        <v>0</v>
      </c>
      <c r="E1196" s="42">
        <f>SD!D1195</f>
        <v>0</v>
      </c>
      <c r="F1196" s="43">
        <f>SD!E1195</f>
        <v>0</v>
      </c>
      <c r="G1196" s="43">
        <f>SD!F1195</f>
        <v>0</v>
      </c>
      <c r="H1196" s="43">
        <f>SD!G1195</f>
        <v>0</v>
      </c>
      <c r="I1196" s="43">
        <f>SD!H1195</f>
        <v>0</v>
      </c>
      <c r="J1196" s="43">
        <f>SD!I1195</f>
        <v>0</v>
      </c>
      <c r="K1196" s="43">
        <f>SD!O1195</f>
        <v>0</v>
      </c>
      <c r="L1196" s="52"/>
      <c r="M1196" s="56"/>
      <c r="N1196" s="54">
        <f>SD!R1195</f>
        <v>0</v>
      </c>
      <c r="O1196" s="55">
        <f>SD!S1195</f>
        <v>0</v>
      </c>
      <c r="P1196" s="44">
        <f>SD!T1195</f>
        <v>0</v>
      </c>
      <c r="Q1196" s="55">
        <f>SD!V1195</f>
        <v>0</v>
      </c>
      <c r="R1196" s="55">
        <f>SD!W1195</f>
        <v>0</v>
      </c>
      <c r="S1196" s="55">
        <f>SD!AB1195</f>
        <v>0</v>
      </c>
      <c r="T1196" s="51">
        <f t="shared" si="36"/>
        <v>0</v>
      </c>
      <c r="U1196" s="51">
        <f t="shared" si="37"/>
        <v>0</v>
      </c>
    </row>
    <row r="1197" spans="1:21" customFormat="1">
      <c r="A1197" s="51">
        <f>SD!C1196</f>
        <v>0</v>
      </c>
      <c r="B1197" s="46">
        <f>SD!A1196</f>
        <v>0</v>
      </c>
      <c r="C1197" s="46">
        <f>SD!B1196</f>
        <v>0</v>
      </c>
      <c r="D1197" s="46">
        <f>SD!C1196</f>
        <v>0</v>
      </c>
      <c r="E1197" s="42">
        <f>SD!D1196</f>
        <v>0</v>
      </c>
      <c r="F1197" s="43">
        <f>SD!E1196</f>
        <v>0</v>
      </c>
      <c r="G1197" s="43">
        <f>SD!F1196</f>
        <v>0</v>
      </c>
      <c r="H1197" s="43">
        <f>SD!G1196</f>
        <v>0</v>
      </c>
      <c r="I1197" s="43">
        <f>SD!H1196</f>
        <v>0</v>
      </c>
      <c r="J1197" s="43">
        <f>SD!I1196</f>
        <v>0</v>
      </c>
      <c r="K1197" s="43">
        <f>SD!O1196</f>
        <v>0</v>
      </c>
      <c r="L1197" s="52"/>
      <c r="M1197" s="56"/>
      <c r="N1197" s="54">
        <f>SD!R1196</f>
        <v>0</v>
      </c>
      <c r="O1197" s="55">
        <f>SD!S1196</f>
        <v>0</v>
      </c>
      <c r="P1197" s="44">
        <f>SD!T1196</f>
        <v>0</v>
      </c>
      <c r="Q1197" s="55">
        <f>SD!V1196</f>
        <v>0</v>
      </c>
      <c r="R1197" s="55">
        <f>SD!W1196</f>
        <v>0</v>
      </c>
      <c r="S1197" s="55">
        <f>SD!AB1196</f>
        <v>0</v>
      </c>
      <c r="T1197" s="51">
        <f t="shared" si="36"/>
        <v>0</v>
      </c>
      <c r="U1197" s="51">
        <f t="shared" si="37"/>
        <v>0</v>
      </c>
    </row>
    <row r="1198" spans="1:21" customFormat="1">
      <c r="A1198" s="51">
        <f>SD!C1197</f>
        <v>0</v>
      </c>
      <c r="B1198" s="46">
        <f>SD!A1197</f>
        <v>0</v>
      </c>
      <c r="C1198" s="46">
        <f>SD!B1197</f>
        <v>0</v>
      </c>
      <c r="D1198" s="46">
        <f>SD!C1197</f>
        <v>0</v>
      </c>
      <c r="E1198" s="42">
        <f>SD!D1197</f>
        <v>0</v>
      </c>
      <c r="F1198" s="43">
        <f>SD!E1197</f>
        <v>0</v>
      </c>
      <c r="G1198" s="43">
        <f>SD!F1197</f>
        <v>0</v>
      </c>
      <c r="H1198" s="43">
        <f>SD!G1197</f>
        <v>0</v>
      </c>
      <c r="I1198" s="43">
        <f>SD!H1197</f>
        <v>0</v>
      </c>
      <c r="J1198" s="43">
        <f>SD!I1197</f>
        <v>0</v>
      </c>
      <c r="K1198" s="43">
        <f>SD!O1197</f>
        <v>0</v>
      </c>
      <c r="L1198" s="52"/>
      <c r="M1198" s="56"/>
      <c r="N1198" s="54">
        <f>SD!R1197</f>
        <v>0</v>
      </c>
      <c r="O1198" s="55">
        <f>SD!S1197</f>
        <v>0</v>
      </c>
      <c r="P1198" s="44">
        <f>SD!T1197</f>
        <v>0</v>
      </c>
      <c r="Q1198" s="55">
        <f>SD!V1197</f>
        <v>0</v>
      </c>
      <c r="R1198" s="55">
        <f>SD!W1197</f>
        <v>0</v>
      </c>
      <c r="S1198" s="55">
        <f>SD!AB1197</f>
        <v>0</v>
      </c>
      <c r="T1198" s="51">
        <f t="shared" si="36"/>
        <v>0</v>
      </c>
      <c r="U1198" s="51">
        <f t="shared" si="37"/>
        <v>0</v>
      </c>
    </row>
    <row r="1199" spans="1:21" customFormat="1">
      <c r="A1199" s="51">
        <f>SD!C1198</f>
        <v>0</v>
      </c>
      <c r="B1199" s="46">
        <f>SD!A1198</f>
        <v>0</v>
      </c>
      <c r="C1199" s="46">
        <f>SD!B1198</f>
        <v>0</v>
      </c>
      <c r="D1199" s="46">
        <f>SD!C1198</f>
        <v>0</v>
      </c>
      <c r="E1199" s="42">
        <f>SD!D1198</f>
        <v>0</v>
      </c>
      <c r="F1199" s="43">
        <f>SD!E1198</f>
        <v>0</v>
      </c>
      <c r="G1199" s="43">
        <f>SD!F1198</f>
        <v>0</v>
      </c>
      <c r="H1199" s="43">
        <f>SD!G1198</f>
        <v>0</v>
      </c>
      <c r="I1199" s="43">
        <f>SD!H1198</f>
        <v>0</v>
      </c>
      <c r="J1199" s="43">
        <f>SD!I1198</f>
        <v>0</v>
      </c>
      <c r="K1199" s="43">
        <f>SD!O1198</f>
        <v>0</v>
      </c>
      <c r="L1199" s="52"/>
      <c r="M1199" s="56"/>
      <c r="N1199" s="54">
        <f>SD!R1198</f>
        <v>0</v>
      </c>
      <c r="O1199" s="55">
        <f>SD!S1198</f>
        <v>0</v>
      </c>
      <c r="P1199" s="44">
        <f>SD!T1198</f>
        <v>0</v>
      </c>
      <c r="Q1199" s="55">
        <f>SD!V1198</f>
        <v>0</v>
      </c>
      <c r="R1199" s="55">
        <f>SD!W1198</f>
        <v>0</v>
      </c>
      <c r="S1199" s="55">
        <f>SD!AB1198</f>
        <v>0</v>
      </c>
      <c r="T1199" s="51">
        <f t="shared" si="36"/>
        <v>0</v>
      </c>
      <c r="U1199" s="51">
        <f t="shared" si="37"/>
        <v>0</v>
      </c>
    </row>
    <row r="1200" spans="1:21" customFormat="1">
      <c r="A1200" s="51">
        <f>SD!C1199</f>
        <v>0</v>
      </c>
      <c r="B1200" s="46">
        <f>SD!A1199</f>
        <v>0</v>
      </c>
      <c r="C1200" s="46">
        <f>SD!B1199</f>
        <v>0</v>
      </c>
      <c r="D1200" s="46">
        <f>SD!C1199</f>
        <v>0</v>
      </c>
      <c r="E1200" s="42">
        <f>SD!D1199</f>
        <v>0</v>
      </c>
      <c r="F1200" s="43">
        <f>SD!E1199</f>
        <v>0</v>
      </c>
      <c r="G1200" s="43">
        <f>SD!F1199</f>
        <v>0</v>
      </c>
      <c r="H1200" s="43">
        <f>SD!G1199</f>
        <v>0</v>
      </c>
      <c r="I1200" s="43">
        <f>SD!H1199</f>
        <v>0</v>
      </c>
      <c r="J1200" s="43">
        <f>SD!I1199</f>
        <v>0</v>
      </c>
      <c r="K1200" s="43">
        <f>SD!O1199</f>
        <v>0</v>
      </c>
      <c r="L1200" s="52"/>
      <c r="M1200" s="56"/>
      <c r="N1200" s="54">
        <f>SD!R1199</f>
        <v>0</v>
      </c>
      <c r="O1200" s="55">
        <f>SD!S1199</f>
        <v>0</v>
      </c>
      <c r="P1200" s="44">
        <f>SD!T1199</f>
        <v>0</v>
      </c>
      <c r="Q1200" s="55">
        <f>SD!V1199</f>
        <v>0</v>
      </c>
      <c r="R1200" s="55">
        <f>SD!W1199</f>
        <v>0</v>
      </c>
      <c r="S1200" s="55">
        <f>SD!AB1199</f>
        <v>0</v>
      </c>
      <c r="T1200" s="51">
        <f t="shared" si="36"/>
        <v>0</v>
      </c>
      <c r="U1200" s="51">
        <f t="shared" si="37"/>
        <v>0</v>
      </c>
    </row>
    <row r="1201" spans="1:21" customFormat="1">
      <c r="A1201" s="51">
        <f>SD!C1200</f>
        <v>0</v>
      </c>
      <c r="B1201" s="46">
        <f>SD!A1200</f>
        <v>0</v>
      </c>
      <c r="C1201" s="46">
        <f>SD!B1200</f>
        <v>0</v>
      </c>
      <c r="D1201" s="46">
        <f>SD!C1200</f>
        <v>0</v>
      </c>
      <c r="E1201" s="42">
        <f>SD!D1200</f>
        <v>0</v>
      </c>
      <c r="F1201" s="43">
        <f>SD!E1200</f>
        <v>0</v>
      </c>
      <c r="G1201" s="43">
        <f>SD!F1200</f>
        <v>0</v>
      </c>
      <c r="H1201" s="43">
        <f>SD!G1200</f>
        <v>0</v>
      </c>
      <c r="I1201" s="43">
        <f>SD!H1200</f>
        <v>0</v>
      </c>
      <c r="J1201" s="43">
        <f>SD!I1200</f>
        <v>0</v>
      </c>
      <c r="K1201" s="43">
        <f>SD!O1200</f>
        <v>0</v>
      </c>
      <c r="L1201" s="52"/>
      <c r="M1201" s="56"/>
      <c r="N1201" s="54">
        <f>SD!R1200</f>
        <v>0</v>
      </c>
      <c r="O1201" s="55">
        <f>SD!S1200</f>
        <v>0</v>
      </c>
      <c r="P1201" s="44">
        <f>SD!T1200</f>
        <v>0</v>
      </c>
      <c r="Q1201" s="55">
        <f>SD!V1200</f>
        <v>0</v>
      </c>
      <c r="R1201" s="55">
        <f>SD!W1200</f>
        <v>0</v>
      </c>
      <c r="S1201" s="55">
        <f>SD!AB1200</f>
        <v>0</v>
      </c>
      <c r="T1201" s="51">
        <f t="shared" si="36"/>
        <v>0</v>
      </c>
      <c r="U1201" s="51">
        <f t="shared" si="37"/>
        <v>0</v>
      </c>
    </row>
    <row r="1202" spans="1:21" customFormat="1">
      <c r="A1202" s="51">
        <f>SD!C1201</f>
        <v>0</v>
      </c>
      <c r="B1202" s="46">
        <f>SD!A1201</f>
        <v>0</v>
      </c>
      <c r="C1202" s="46">
        <f>SD!B1201</f>
        <v>0</v>
      </c>
      <c r="D1202" s="46">
        <f>SD!C1201</f>
        <v>0</v>
      </c>
      <c r="E1202" s="42">
        <f>SD!D1201</f>
        <v>0</v>
      </c>
      <c r="F1202" s="43">
        <f>SD!E1201</f>
        <v>0</v>
      </c>
      <c r="G1202" s="43">
        <f>SD!F1201</f>
        <v>0</v>
      </c>
      <c r="H1202" s="43">
        <f>SD!G1201</f>
        <v>0</v>
      </c>
      <c r="I1202" s="43">
        <f>SD!H1201</f>
        <v>0</v>
      </c>
      <c r="J1202" s="43">
        <f>SD!I1201</f>
        <v>0</v>
      </c>
      <c r="K1202" s="43">
        <f>SD!O1201</f>
        <v>0</v>
      </c>
      <c r="L1202" s="52"/>
      <c r="M1202" s="56"/>
      <c r="N1202" s="54">
        <f>SD!R1201</f>
        <v>0</v>
      </c>
      <c r="O1202" s="55">
        <f>SD!S1201</f>
        <v>0</v>
      </c>
      <c r="P1202" s="44">
        <f>SD!T1201</f>
        <v>0</v>
      </c>
      <c r="Q1202" s="55">
        <f>SD!V1201</f>
        <v>0</v>
      </c>
      <c r="R1202" s="55">
        <f>SD!W1201</f>
        <v>0</v>
      </c>
      <c r="S1202" s="55">
        <f>SD!AB1201</f>
        <v>0</v>
      </c>
      <c r="T1202" s="51">
        <f t="shared" si="36"/>
        <v>0</v>
      </c>
      <c r="U1202" s="51">
        <f t="shared" si="37"/>
        <v>0</v>
      </c>
    </row>
    <row r="1203" spans="1:21" customFormat="1">
      <c r="A1203" s="51">
        <f>SD!C1202</f>
        <v>0</v>
      </c>
      <c r="B1203" s="46">
        <f>SD!A1202</f>
        <v>0</v>
      </c>
      <c r="C1203" s="46">
        <f>SD!B1202</f>
        <v>0</v>
      </c>
      <c r="D1203" s="46">
        <f>SD!C1202</f>
        <v>0</v>
      </c>
      <c r="E1203" s="42">
        <f>SD!D1202</f>
        <v>0</v>
      </c>
      <c r="F1203" s="43">
        <f>SD!E1202</f>
        <v>0</v>
      </c>
      <c r="G1203" s="43">
        <f>SD!F1202</f>
        <v>0</v>
      </c>
      <c r="H1203" s="43">
        <f>SD!G1202</f>
        <v>0</v>
      </c>
      <c r="I1203" s="43">
        <f>SD!H1202</f>
        <v>0</v>
      </c>
      <c r="J1203" s="43">
        <f>SD!I1202</f>
        <v>0</v>
      </c>
      <c r="K1203" s="43">
        <f>SD!O1202</f>
        <v>0</v>
      </c>
      <c r="L1203" s="52"/>
      <c r="M1203" s="56"/>
      <c r="N1203" s="54">
        <f>SD!R1202</f>
        <v>0</v>
      </c>
      <c r="O1203" s="55">
        <f>SD!S1202</f>
        <v>0</v>
      </c>
      <c r="P1203" s="44">
        <f>SD!T1202</f>
        <v>0</v>
      </c>
      <c r="Q1203" s="55">
        <f>SD!V1202</f>
        <v>0</v>
      </c>
      <c r="R1203" s="55">
        <f>SD!W1202</f>
        <v>0</v>
      </c>
      <c r="S1203" s="55">
        <f>SD!AB1202</f>
        <v>0</v>
      </c>
      <c r="T1203" s="51">
        <f t="shared" si="36"/>
        <v>0</v>
      </c>
      <c r="U1203" s="51">
        <f t="shared" si="37"/>
        <v>0</v>
      </c>
    </row>
    <row r="1204" spans="1:21" customFormat="1">
      <c r="A1204" s="51">
        <f>SD!C1203</f>
        <v>0</v>
      </c>
      <c r="B1204" s="46">
        <f>SD!A1203</f>
        <v>0</v>
      </c>
      <c r="C1204" s="46">
        <f>SD!B1203</f>
        <v>0</v>
      </c>
      <c r="D1204" s="46">
        <f>SD!C1203</f>
        <v>0</v>
      </c>
      <c r="E1204" s="42">
        <f>SD!D1203</f>
        <v>0</v>
      </c>
      <c r="F1204" s="43">
        <f>SD!E1203</f>
        <v>0</v>
      </c>
      <c r="G1204" s="43">
        <f>SD!F1203</f>
        <v>0</v>
      </c>
      <c r="H1204" s="43">
        <f>SD!G1203</f>
        <v>0</v>
      </c>
      <c r="I1204" s="43">
        <f>SD!H1203</f>
        <v>0</v>
      </c>
      <c r="J1204" s="43">
        <f>SD!I1203</f>
        <v>0</v>
      </c>
      <c r="K1204" s="43">
        <f>SD!O1203</f>
        <v>0</v>
      </c>
      <c r="L1204" s="52"/>
      <c r="M1204" s="56"/>
      <c r="N1204" s="54">
        <f>SD!R1203</f>
        <v>0</v>
      </c>
      <c r="O1204" s="55">
        <f>SD!S1203</f>
        <v>0</v>
      </c>
      <c r="P1204" s="44">
        <f>SD!T1203</f>
        <v>0</v>
      </c>
      <c r="Q1204" s="55">
        <f>SD!V1203</f>
        <v>0</v>
      </c>
      <c r="R1204" s="55">
        <f>SD!W1203</f>
        <v>0</v>
      </c>
      <c r="S1204" s="55">
        <f>SD!AB1203</f>
        <v>0</v>
      </c>
      <c r="T1204" s="51">
        <f t="shared" si="36"/>
        <v>0</v>
      </c>
      <c r="U1204" s="51">
        <f t="shared" si="37"/>
        <v>0</v>
      </c>
    </row>
    <row r="1205" spans="1:21" customFormat="1">
      <c r="A1205" s="51">
        <f>SD!C1204</f>
        <v>0</v>
      </c>
      <c r="B1205" s="46">
        <f>SD!A1204</f>
        <v>0</v>
      </c>
      <c r="C1205" s="46">
        <f>SD!B1204</f>
        <v>0</v>
      </c>
      <c r="D1205" s="46">
        <f>SD!C1204</f>
        <v>0</v>
      </c>
      <c r="E1205" s="42">
        <f>SD!D1204</f>
        <v>0</v>
      </c>
      <c r="F1205" s="43">
        <f>SD!E1204</f>
        <v>0</v>
      </c>
      <c r="G1205" s="43">
        <f>SD!F1204</f>
        <v>0</v>
      </c>
      <c r="H1205" s="43">
        <f>SD!G1204</f>
        <v>0</v>
      </c>
      <c r="I1205" s="43">
        <f>SD!H1204</f>
        <v>0</v>
      </c>
      <c r="J1205" s="43">
        <f>SD!I1204</f>
        <v>0</v>
      </c>
      <c r="K1205" s="43">
        <f>SD!O1204</f>
        <v>0</v>
      </c>
      <c r="L1205" s="52"/>
      <c r="M1205" s="56"/>
      <c r="N1205" s="54">
        <f>SD!R1204</f>
        <v>0</v>
      </c>
      <c r="O1205" s="55">
        <f>SD!S1204</f>
        <v>0</v>
      </c>
      <c r="P1205" s="44">
        <f>SD!T1204</f>
        <v>0</v>
      </c>
      <c r="Q1205" s="55">
        <f>SD!V1204</f>
        <v>0</v>
      </c>
      <c r="R1205" s="55">
        <f>SD!W1204</f>
        <v>0</v>
      </c>
      <c r="S1205" s="55">
        <f>SD!AB1204</f>
        <v>0</v>
      </c>
      <c r="T1205" s="51">
        <f t="shared" si="36"/>
        <v>0</v>
      </c>
      <c r="U1205" s="51">
        <f t="shared" si="37"/>
        <v>0</v>
      </c>
    </row>
    <row r="1206" spans="1:21" customFormat="1">
      <c r="A1206" s="51">
        <f>SD!C1205</f>
        <v>0</v>
      </c>
      <c r="B1206" s="46">
        <f>SD!A1205</f>
        <v>0</v>
      </c>
      <c r="C1206" s="46">
        <f>SD!B1205</f>
        <v>0</v>
      </c>
      <c r="D1206" s="46">
        <f>SD!C1205</f>
        <v>0</v>
      </c>
      <c r="E1206" s="42">
        <f>SD!D1205</f>
        <v>0</v>
      </c>
      <c r="F1206" s="43">
        <f>SD!E1205</f>
        <v>0</v>
      </c>
      <c r="G1206" s="43">
        <f>SD!F1205</f>
        <v>0</v>
      </c>
      <c r="H1206" s="43">
        <f>SD!G1205</f>
        <v>0</v>
      </c>
      <c r="I1206" s="43">
        <f>SD!H1205</f>
        <v>0</v>
      </c>
      <c r="J1206" s="43">
        <f>SD!I1205</f>
        <v>0</v>
      </c>
      <c r="K1206" s="43">
        <f>SD!O1205</f>
        <v>0</v>
      </c>
      <c r="L1206" s="52"/>
      <c r="M1206" s="56"/>
      <c r="N1206" s="54">
        <f>SD!R1205</f>
        <v>0</v>
      </c>
      <c r="O1206" s="55">
        <f>SD!S1205</f>
        <v>0</v>
      </c>
      <c r="P1206" s="44">
        <f>SD!T1205</f>
        <v>0</v>
      </c>
      <c r="Q1206" s="55">
        <f>SD!V1205</f>
        <v>0</v>
      </c>
      <c r="R1206" s="55">
        <f>SD!W1205</f>
        <v>0</v>
      </c>
      <c r="S1206" s="55">
        <f>SD!AB1205</f>
        <v>0</v>
      </c>
      <c r="T1206" s="51">
        <f t="shared" si="36"/>
        <v>0</v>
      </c>
      <c r="U1206" s="51">
        <f t="shared" si="37"/>
        <v>0</v>
      </c>
    </row>
    <row r="1207" spans="1:21" customFormat="1">
      <c r="A1207" s="51">
        <f>SD!C1206</f>
        <v>0</v>
      </c>
      <c r="B1207" s="46">
        <f>SD!A1206</f>
        <v>0</v>
      </c>
      <c r="C1207" s="46">
        <f>SD!B1206</f>
        <v>0</v>
      </c>
      <c r="D1207" s="46">
        <f>SD!C1206</f>
        <v>0</v>
      </c>
      <c r="E1207" s="42">
        <f>SD!D1206</f>
        <v>0</v>
      </c>
      <c r="F1207" s="43">
        <f>SD!E1206</f>
        <v>0</v>
      </c>
      <c r="G1207" s="43">
        <f>SD!F1206</f>
        <v>0</v>
      </c>
      <c r="H1207" s="43">
        <f>SD!G1206</f>
        <v>0</v>
      </c>
      <c r="I1207" s="43">
        <f>SD!H1206</f>
        <v>0</v>
      </c>
      <c r="J1207" s="43">
        <f>SD!I1206</f>
        <v>0</v>
      </c>
      <c r="K1207" s="43">
        <f>SD!O1206</f>
        <v>0</v>
      </c>
      <c r="L1207" s="52"/>
      <c r="M1207" s="56"/>
      <c r="N1207" s="54">
        <f>SD!R1206</f>
        <v>0</v>
      </c>
      <c r="O1207" s="55">
        <f>SD!S1206</f>
        <v>0</v>
      </c>
      <c r="P1207" s="44">
        <f>SD!T1206</f>
        <v>0</v>
      </c>
      <c r="Q1207" s="55">
        <f>SD!V1206</f>
        <v>0</v>
      </c>
      <c r="R1207" s="55">
        <f>SD!W1206</f>
        <v>0</v>
      </c>
      <c r="S1207" s="55">
        <f>SD!AB1206</f>
        <v>0</v>
      </c>
      <c r="T1207" s="51">
        <f t="shared" si="36"/>
        <v>0</v>
      </c>
      <c r="U1207" s="51">
        <f t="shared" si="37"/>
        <v>0</v>
      </c>
    </row>
    <row r="1208" spans="1:21" customFormat="1">
      <c r="A1208" s="51">
        <f>SD!C1207</f>
        <v>0</v>
      </c>
      <c r="B1208" s="46">
        <f>SD!A1207</f>
        <v>0</v>
      </c>
      <c r="C1208" s="46">
        <f>SD!B1207</f>
        <v>0</v>
      </c>
      <c r="D1208" s="46">
        <f>SD!C1207</f>
        <v>0</v>
      </c>
      <c r="E1208" s="42">
        <f>SD!D1207</f>
        <v>0</v>
      </c>
      <c r="F1208" s="43">
        <f>SD!E1207</f>
        <v>0</v>
      </c>
      <c r="G1208" s="43">
        <f>SD!F1207</f>
        <v>0</v>
      </c>
      <c r="H1208" s="43">
        <f>SD!G1207</f>
        <v>0</v>
      </c>
      <c r="I1208" s="43">
        <f>SD!H1207</f>
        <v>0</v>
      </c>
      <c r="J1208" s="43">
        <f>SD!I1207</f>
        <v>0</v>
      </c>
      <c r="K1208" s="43">
        <f>SD!O1207</f>
        <v>0</v>
      </c>
      <c r="L1208" s="52"/>
      <c r="M1208" s="56"/>
      <c r="N1208" s="54">
        <f>SD!R1207</f>
        <v>0</v>
      </c>
      <c r="O1208" s="55">
        <f>SD!S1207</f>
        <v>0</v>
      </c>
      <c r="P1208" s="44">
        <f>SD!T1207</f>
        <v>0</v>
      </c>
      <c r="Q1208" s="55">
        <f>SD!V1207</f>
        <v>0</v>
      </c>
      <c r="R1208" s="55">
        <f>SD!W1207</f>
        <v>0</v>
      </c>
      <c r="S1208" s="55">
        <f>SD!AB1207</f>
        <v>0</v>
      </c>
      <c r="T1208" s="51">
        <f t="shared" si="36"/>
        <v>0</v>
      </c>
      <c r="U1208" s="51">
        <f t="shared" si="37"/>
        <v>0</v>
      </c>
    </row>
    <row r="1209" spans="1:21" customFormat="1">
      <c r="A1209" s="51">
        <f>SD!C1208</f>
        <v>0</v>
      </c>
      <c r="B1209" s="46">
        <f>SD!A1208</f>
        <v>0</v>
      </c>
      <c r="C1209" s="46">
        <f>SD!B1208</f>
        <v>0</v>
      </c>
      <c r="D1209" s="46">
        <f>SD!C1208</f>
        <v>0</v>
      </c>
      <c r="E1209" s="42">
        <f>SD!D1208</f>
        <v>0</v>
      </c>
      <c r="F1209" s="43">
        <f>SD!E1208</f>
        <v>0</v>
      </c>
      <c r="G1209" s="43">
        <f>SD!F1208</f>
        <v>0</v>
      </c>
      <c r="H1209" s="43">
        <f>SD!G1208</f>
        <v>0</v>
      </c>
      <c r="I1209" s="43">
        <f>SD!H1208</f>
        <v>0</v>
      </c>
      <c r="J1209" s="43">
        <f>SD!I1208</f>
        <v>0</v>
      </c>
      <c r="K1209" s="43">
        <f>SD!O1208</f>
        <v>0</v>
      </c>
      <c r="L1209" s="52"/>
      <c r="M1209" s="56"/>
      <c r="N1209" s="54">
        <f>SD!R1208</f>
        <v>0</v>
      </c>
      <c r="O1209" s="55">
        <f>SD!S1208</f>
        <v>0</v>
      </c>
      <c r="P1209" s="44">
        <f>SD!T1208</f>
        <v>0</v>
      </c>
      <c r="Q1209" s="55">
        <f>SD!V1208</f>
        <v>0</v>
      </c>
      <c r="R1209" s="55">
        <f>SD!W1208</f>
        <v>0</v>
      </c>
      <c r="S1209" s="55">
        <f>SD!AB1208</f>
        <v>0</v>
      </c>
      <c r="T1209" s="51">
        <f t="shared" si="36"/>
        <v>0</v>
      </c>
      <c r="U1209" s="51">
        <f t="shared" si="37"/>
        <v>0</v>
      </c>
    </row>
    <row r="1210" spans="1:21" customFormat="1">
      <c r="A1210" s="51">
        <f>SD!C1209</f>
        <v>0</v>
      </c>
      <c r="B1210" s="46">
        <f>SD!A1209</f>
        <v>0</v>
      </c>
      <c r="C1210" s="46">
        <f>SD!B1209</f>
        <v>0</v>
      </c>
      <c r="D1210" s="46">
        <f>SD!C1209</f>
        <v>0</v>
      </c>
      <c r="E1210" s="42">
        <f>SD!D1209</f>
        <v>0</v>
      </c>
      <c r="F1210" s="43">
        <f>SD!E1209</f>
        <v>0</v>
      </c>
      <c r="G1210" s="43">
        <f>SD!F1209</f>
        <v>0</v>
      </c>
      <c r="H1210" s="43">
        <f>SD!G1209</f>
        <v>0</v>
      </c>
      <c r="I1210" s="43">
        <f>SD!H1209</f>
        <v>0</v>
      </c>
      <c r="J1210" s="43">
        <f>SD!I1209</f>
        <v>0</v>
      </c>
      <c r="K1210" s="43">
        <f>SD!O1209</f>
        <v>0</v>
      </c>
      <c r="L1210" s="52"/>
      <c r="M1210" s="56"/>
      <c r="N1210" s="54">
        <f>SD!R1209</f>
        <v>0</v>
      </c>
      <c r="O1210" s="55">
        <f>SD!S1209</f>
        <v>0</v>
      </c>
      <c r="P1210" s="44">
        <f>SD!T1209</f>
        <v>0</v>
      </c>
      <c r="Q1210" s="55">
        <f>SD!V1209</f>
        <v>0</v>
      </c>
      <c r="R1210" s="55">
        <f>SD!W1209</f>
        <v>0</v>
      </c>
      <c r="S1210" s="55">
        <f>SD!AB1209</f>
        <v>0</v>
      </c>
      <c r="T1210" s="51">
        <f t="shared" si="36"/>
        <v>0</v>
      </c>
      <c r="U1210" s="51">
        <f t="shared" si="37"/>
        <v>0</v>
      </c>
    </row>
    <row r="1211" spans="1:21" customFormat="1">
      <c r="A1211" s="51">
        <f>SD!C1210</f>
        <v>0</v>
      </c>
      <c r="B1211" s="46">
        <f>SD!A1210</f>
        <v>0</v>
      </c>
      <c r="C1211" s="46">
        <f>SD!B1210</f>
        <v>0</v>
      </c>
      <c r="D1211" s="46">
        <f>SD!C1210</f>
        <v>0</v>
      </c>
      <c r="E1211" s="42">
        <f>SD!D1210</f>
        <v>0</v>
      </c>
      <c r="F1211" s="43">
        <f>SD!E1210</f>
        <v>0</v>
      </c>
      <c r="G1211" s="43">
        <f>SD!F1210</f>
        <v>0</v>
      </c>
      <c r="H1211" s="43">
        <f>SD!G1210</f>
        <v>0</v>
      </c>
      <c r="I1211" s="43">
        <f>SD!H1210</f>
        <v>0</v>
      </c>
      <c r="J1211" s="43">
        <f>SD!I1210</f>
        <v>0</v>
      </c>
      <c r="K1211" s="43">
        <f>SD!O1210</f>
        <v>0</v>
      </c>
      <c r="L1211" s="52"/>
      <c r="M1211" s="56"/>
      <c r="N1211" s="54">
        <f>SD!R1210</f>
        <v>0</v>
      </c>
      <c r="O1211" s="55">
        <f>SD!S1210</f>
        <v>0</v>
      </c>
      <c r="P1211" s="44">
        <f>SD!T1210</f>
        <v>0</v>
      </c>
      <c r="Q1211" s="55">
        <f>SD!V1210</f>
        <v>0</v>
      </c>
      <c r="R1211" s="55">
        <f>SD!W1210</f>
        <v>0</v>
      </c>
      <c r="S1211" s="55">
        <f>SD!AB1210</f>
        <v>0</v>
      </c>
      <c r="T1211" s="51">
        <f t="shared" si="36"/>
        <v>0</v>
      </c>
      <c r="U1211" s="51">
        <f t="shared" si="37"/>
        <v>0</v>
      </c>
    </row>
    <row r="1212" spans="1:21" customFormat="1">
      <c r="A1212" s="51">
        <f>SD!C1211</f>
        <v>0</v>
      </c>
      <c r="B1212" s="46">
        <f>SD!A1211</f>
        <v>0</v>
      </c>
      <c r="C1212" s="46">
        <f>SD!B1211</f>
        <v>0</v>
      </c>
      <c r="D1212" s="46">
        <f>SD!C1211</f>
        <v>0</v>
      </c>
      <c r="E1212" s="42">
        <f>SD!D1211</f>
        <v>0</v>
      </c>
      <c r="F1212" s="43">
        <f>SD!E1211</f>
        <v>0</v>
      </c>
      <c r="G1212" s="43">
        <f>SD!F1211</f>
        <v>0</v>
      </c>
      <c r="H1212" s="43">
        <f>SD!G1211</f>
        <v>0</v>
      </c>
      <c r="I1212" s="43">
        <f>SD!H1211</f>
        <v>0</v>
      </c>
      <c r="J1212" s="43">
        <f>SD!I1211</f>
        <v>0</v>
      </c>
      <c r="K1212" s="43">
        <f>SD!O1211</f>
        <v>0</v>
      </c>
      <c r="L1212" s="52"/>
      <c r="M1212" s="56"/>
      <c r="N1212" s="54">
        <f>SD!R1211</f>
        <v>0</v>
      </c>
      <c r="O1212" s="55">
        <f>SD!S1211</f>
        <v>0</v>
      </c>
      <c r="P1212" s="44">
        <f>SD!T1211</f>
        <v>0</v>
      </c>
      <c r="Q1212" s="55">
        <f>SD!V1211</f>
        <v>0</v>
      </c>
      <c r="R1212" s="55">
        <f>SD!W1211</f>
        <v>0</v>
      </c>
      <c r="S1212" s="55">
        <f>SD!AB1211</f>
        <v>0</v>
      </c>
      <c r="T1212" s="51">
        <f t="shared" si="36"/>
        <v>0</v>
      </c>
      <c r="U1212" s="51">
        <f t="shared" si="37"/>
        <v>0</v>
      </c>
    </row>
    <row r="1213" spans="1:21" customFormat="1">
      <c r="A1213" s="51">
        <f>SD!C1212</f>
        <v>0</v>
      </c>
      <c r="B1213" s="46">
        <f>SD!A1212</f>
        <v>0</v>
      </c>
      <c r="C1213" s="46">
        <f>SD!B1212</f>
        <v>0</v>
      </c>
      <c r="D1213" s="46">
        <f>SD!C1212</f>
        <v>0</v>
      </c>
      <c r="E1213" s="42">
        <f>SD!D1212</f>
        <v>0</v>
      </c>
      <c r="F1213" s="43">
        <f>SD!E1212</f>
        <v>0</v>
      </c>
      <c r="G1213" s="43">
        <f>SD!F1212</f>
        <v>0</v>
      </c>
      <c r="H1213" s="43">
        <f>SD!G1212</f>
        <v>0</v>
      </c>
      <c r="I1213" s="43">
        <f>SD!H1212</f>
        <v>0</v>
      </c>
      <c r="J1213" s="43">
        <f>SD!I1212</f>
        <v>0</v>
      </c>
      <c r="K1213" s="43">
        <f>SD!O1212</f>
        <v>0</v>
      </c>
      <c r="L1213" s="52"/>
      <c r="M1213" s="56"/>
      <c r="N1213" s="54">
        <f>SD!R1212</f>
        <v>0</v>
      </c>
      <c r="O1213" s="55">
        <f>SD!S1212</f>
        <v>0</v>
      </c>
      <c r="P1213" s="44">
        <f>SD!T1212</f>
        <v>0</v>
      </c>
      <c r="Q1213" s="55">
        <f>SD!V1212</f>
        <v>0</v>
      </c>
      <c r="R1213" s="55">
        <f>SD!W1212</f>
        <v>0</v>
      </c>
      <c r="S1213" s="55">
        <f>SD!AB1212</f>
        <v>0</v>
      </c>
      <c r="T1213" s="51">
        <f t="shared" si="36"/>
        <v>0</v>
      </c>
      <c r="U1213" s="51">
        <f t="shared" si="37"/>
        <v>0</v>
      </c>
    </row>
    <row r="1214" spans="1:21" customFormat="1">
      <c r="A1214" s="51">
        <f>SD!C1213</f>
        <v>0</v>
      </c>
      <c r="B1214" s="46">
        <f>SD!A1213</f>
        <v>0</v>
      </c>
      <c r="C1214" s="46">
        <f>SD!B1213</f>
        <v>0</v>
      </c>
      <c r="D1214" s="46">
        <f>SD!C1213</f>
        <v>0</v>
      </c>
      <c r="E1214" s="42">
        <f>SD!D1213</f>
        <v>0</v>
      </c>
      <c r="F1214" s="43">
        <f>SD!E1213</f>
        <v>0</v>
      </c>
      <c r="G1214" s="43">
        <f>SD!F1213</f>
        <v>0</v>
      </c>
      <c r="H1214" s="43">
        <f>SD!G1213</f>
        <v>0</v>
      </c>
      <c r="I1214" s="43">
        <f>SD!H1213</f>
        <v>0</v>
      </c>
      <c r="J1214" s="43">
        <f>SD!I1213</f>
        <v>0</v>
      </c>
      <c r="K1214" s="43">
        <f>SD!O1213</f>
        <v>0</v>
      </c>
      <c r="L1214" s="52"/>
      <c r="M1214" s="56"/>
      <c r="N1214" s="54">
        <f>SD!R1213</f>
        <v>0</v>
      </c>
      <c r="O1214" s="55">
        <f>SD!S1213</f>
        <v>0</v>
      </c>
      <c r="P1214" s="44">
        <f>SD!T1213</f>
        <v>0</v>
      </c>
      <c r="Q1214" s="55">
        <f>SD!V1213</f>
        <v>0</v>
      </c>
      <c r="R1214" s="55">
        <f>SD!W1213</f>
        <v>0</v>
      </c>
      <c r="S1214" s="55">
        <f>SD!AB1213</f>
        <v>0</v>
      </c>
      <c r="T1214" s="51">
        <f t="shared" si="36"/>
        <v>0</v>
      </c>
      <c r="U1214" s="51">
        <f t="shared" si="37"/>
        <v>0</v>
      </c>
    </row>
    <row r="1215" spans="1:21" customFormat="1">
      <c r="A1215" s="51">
        <f>SD!C1214</f>
        <v>0</v>
      </c>
      <c r="B1215" s="46">
        <f>SD!A1214</f>
        <v>0</v>
      </c>
      <c r="C1215" s="46">
        <f>SD!B1214</f>
        <v>0</v>
      </c>
      <c r="D1215" s="46">
        <f>SD!C1214</f>
        <v>0</v>
      </c>
      <c r="E1215" s="42">
        <f>SD!D1214</f>
        <v>0</v>
      </c>
      <c r="F1215" s="43">
        <f>SD!E1214</f>
        <v>0</v>
      </c>
      <c r="G1215" s="43">
        <f>SD!F1214</f>
        <v>0</v>
      </c>
      <c r="H1215" s="43">
        <f>SD!G1214</f>
        <v>0</v>
      </c>
      <c r="I1215" s="43">
        <f>SD!H1214</f>
        <v>0</v>
      </c>
      <c r="J1215" s="43">
        <f>SD!I1214</f>
        <v>0</v>
      </c>
      <c r="K1215" s="43">
        <f>SD!O1214</f>
        <v>0</v>
      </c>
      <c r="L1215" s="52"/>
      <c r="M1215" s="56"/>
      <c r="N1215" s="54">
        <f>SD!R1214</f>
        <v>0</v>
      </c>
      <c r="O1215" s="55">
        <f>SD!S1214</f>
        <v>0</v>
      </c>
      <c r="P1215" s="44">
        <f>SD!T1214</f>
        <v>0</v>
      </c>
      <c r="Q1215" s="55">
        <f>SD!V1214</f>
        <v>0</v>
      </c>
      <c r="R1215" s="55">
        <f>SD!W1214</f>
        <v>0</v>
      </c>
      <c r="S1215" s="55">
        <f>SD!AB1214</f>
        <v>0</v>
      </c>
      <c r="T1215" s="51">
        <f t="shared" si="36"/>
        <v>0</v>
      </c>
      <c r="U1215" s="51">
        <f t="shared" si="37"/>
        <v>0</v>
      </c>
    </row>
    <row r="1216" spans="1:21" customFormat="1">
      <c r="A1216" s="51">
        <f>SD!C1215</f>
        <v>0</v>
      </c>
      <c r="B1216" s="46">
        <f>SD!A1215</f>
        <v>0</v>
      </c>
      <c r="C1216" s="46">
        <f>SD!B1215</f>
        <v>0</v>
      </c>
      <c r="D1216" s="46">
        <f>SD!C1215</f>
        <v>0</v>
      </c>
      <c r="E1216" s="42">
        <f>SD!D1215</f>
        <v>0</v>
      </c>
      <c r="F1216" s="43">
        <f>SD!E1215</f>
        <v>0</v>
      </c>
      <c r="G1216" s="43">
        <f>SD!F1215</f>
        <v>0</v>
      </c>
      <c r="H1216" s="43">
        <f>SD!G1215</f>
        <v>0</v>
      </c>
      <c r="I1216" s="43">
        <f>SD!H1215</f>
        <v>0</v>
      </c>
      <c r="J1216" s="43">
        <f>SD!I1215</f>
        <v>0</v>
      </c>
      <c r="K1216" s="43">
        <f>SD!O1215</f>
        <v>0</v>
      </c>
      <c r="L1216" s="52"/>
      <c r="M1216" s="56"/>
      <c r="N1216" s="54">
        <f>SD!R1215</f>
        <v>0</v>
      </c>
      <c r="O1216" s="55">
        <f>SD!S1215</f>
        <v>0</v>
      </c>
      <c r="P1216" s="44">
        <f>SD!T1215</f>
        <v>0</v>
      </c>
      <c r="Q1216" s="55">
        <f>SD!V1215</f>
        <v>0</v>
      </c>
      <c r="R1216" s="55">
        <f>SD!W1215</f>
        <v>0</v>
      </c>
      <c r="S1216" s="55">
        <f>SD!AB1215</f>
        <v>0</v>
      </c>
      <c r="T1216" s="51">
        <f t="shared" si="36"/>
        <v>0</v>
      </c>
      <c r="U1216" s="51">
        <f t="shared" si="37"/>
        <v>0</v>
      </c>
    </row>
    <row r="1217" spans="1:21" customFormat="1">
      <c r="A1217" s="51">
        <f>SD!C1216</f>
        <v>0</v>
      </c>
      <c r="B1217" s="46">
        <f>SD!A1216</f>
        <v>0</v>
      </c>
      <c r="C1217" s="46">
        <f>SD!B1216</f>
        <v>0</v>
      </c>
      <c r="D1217" s="46">
        <f>SD!C1216</f>
        <v>0</v>
      </c>
      <c r="E1217" s="42">
        <f>SD!D1216</f>
        <v>0</v>
      </c>
      <c r="F1217" s="43">
        <f>SD!E1216</f>
        <v>0</v>
      </c>
      <c r="G1217" s="43">
        <f>SD!F1216</f>
        <v>0</v>
      </c>
      <c r="H1217" s="43">
        <f>SD!G1216</f>
        <v>0</v>
      </c>
      <c r="I1217" s="43">
        <f>SD!H1216</f>
        <v>0</v>
      </c>
      <c r="J1217" s="43">
        <f>SD!I1216</f>
        <v>0</v>
      </c>
      <c r="K1217" s="43">
        <f>SD!O1216</f>
        <v>0</v>
      </c>
      <c r="L1217" s="52"/>
      <c r="M1217" s="56"/>
      <c r="N1217" s="54">
        <f>SD!R1216</f>
        <v>0</v>
      </c>
      <c r="O1217" s="55">
        <f>SD!S1216</f>
        <v>0</v>
      </c>
      <c r="P1217" s="44">
        <f>SD!T1216</f>
        <v>0</v>
      </c>
      <c r="Q1217" s="55">
        <f>SD!V1216</f>
        <v>0</v>
      </c>
      <c r="R1217" s="55">
        <f>SD!W1216</f>
        <v>0</v>
      </c>
      <c r="S1217" s="55">
        <f>SD!AB1216</f>
        <v>0</v>
      </c>
      <c r="T1217" s="51">
        <f t="shared" si="36"/>
        <v>0</v>
      </c>
      <c r="U1217" s="51">
        <f t="shared" si="37"/>
        <v>0</v>
      </c>
    </row>
    <row r="1218" spans="1:21" customFormat="1">
      <c r="A1218" s="51">
        <f>SD!C1217</f>
        <v>0</v>
      </c>
      <c r="B1218" s="46">
        <f>SD!A1217</f>
        <v>0</v>
      </c>
      <c r="C1218" s="46">
        <f>SD!B1217</f>
        <v>0</v>
      </c>
      <c r="D1218" s="46">
        <f>SD!C1217</f>
        <v>0</v>
      </c>
      <c r="E1218" s="42">
        <f>SD!D1217</f>
        <v>0</v>
      </c>
      <c r="F1218" s="43">
        <f>SD!E1217</f>
        <v>0</v>
      </c>
      <c r="G1218" s="43">
        <f>SD!F1217</f>
        <v>0</v>
      </c>
      <c r="H1218" s="43">
        <f>SD!G1217</f>
        <v>0</v>
      </c>
      <c r="I1218" s="43">
        <f>SD!H1217</f>
        <v>0</v>
      </c>
      <c r="J1218" s="43">
        <f>SD!I1217</f>
        <v>0</v>
      </c>
      <c r="K1218" s="43">
        <f>SD!O1217</f>
        <v>0</v>
      </c>
      <c r="L1218" s="52"/>
      <c r="M1218" s="56"/>
      <c r="N1218" s="54">
        <f>SD!R1217</f>
        <v>0</v>
      </c>
      <c r="O1218" s="55">
        <f>SD!S1217</f>
        <v>0</v>
      </c>
      <c r="P1218" s="44">
        <f>SD!T1217</f>
        <v>0</v>
      </c>
      <c r="Q1218" s="55">
        <f>SD!V1217</f>
        <v>0</v>
      </c>
      <c r="R1218" s="55">
        <f>SD!W1217</f>
        <v>0</v>
      </c>
      <c r="S1218" s="55">
        <f>SD!AB1217</f>
        <v>0</v>
      </c>
      <c r="T1218" s="51">
        <f t="shared" si="36"/>
        <v>0</v>
      </c>
      <c r="U1218" s="51">
        <f t="shared" si="37"/>
        <v>0</v>
      </c>
    </row>
    <row r="1219" spans="1:21" customFormat="1">
      <c r="A1219" s="51">
        <f>SD!C1218</f>
        <v>0</v>
      </c>
      <c r="B1219" s="46">
        <f>SD!A1218</f>
        <v>0</v>
      </c>
      <c r="C1219" s="46">
        <f>SD!B1218</f>
        <v>0</v>
      </c>
      <c r="D1219" s="46">
        <f>SD!C1218</f>
        <v>0</v>
      </c>
      <c r="E1219" s="42">
        <f>SD!D1218</f>
        <v>0</v>
      </c>
      <c r="F1219" s="43">
        <f>SD!E1218</f>
        <v>0</v>
      </c>
      <c r="G1219" s="43">
        <f>SD!F1218</f>
        <v>0</v>
      </c>
      <c r="H1219" s="43">
        <f>SD!G1218</f>
        <v>0</v>
      </c>
      <c r="I1219" s="43">
        <f>SD!H1218</f>
        <v>0</v>
      </c>
      <c r="J1219" s="43">
        <f>SD!I1218</f>
        <v>0</v>
      </c>
      <c r="K1219" s="43">
        <f>SD!O1218</f>
        <v>0</v>
      </c>
      <c r="L1219" s="52"/>
      <c r="M1219" s="56"/>
      <c r="N1219" s="54">
        <f>SD!R1218</f>
        <v>0</v>
      </c>
      <c r="O1219" s="55">
        <f>SD!S1218</f>
        <v>0</v>
      </c>
      <c r="P1219" s="44">
        <f>SD!T1218</f>
        <v>0</v>
      </c>
      <c r="Q1219" s="55">
        <f>SD!V1218</f>
        <v>0</v>
      </c>
      <c r="R1219" s="55">
        <f>SD!W1218</f>
        <v>0</v>
      </c>
      <c r="S1219" s="55">
        <f>SD!AB1218</f>
        <v>0</v>
      </c>
      <c r="T1219" s="51">
        <f t="shared" si="36"/>
        <v>0</v>
      </c>
      <c r="U1219" s="51">
        <f t="shared" si="37"/>
        <v>0</v>
      </c>
    </row>
    <row r="1220" spans="1:21" customFormat="1">
      <c r="A1220" s="51">
        <f>SD!C1219</f>
        <v>0</v>
      </c>
      <c r="B1220" s="46">
        <f>SD!A1219</f>
        <v>0</v>
      </c>
      <c r="C1220" s="46">
        <f>SD!B1219</f>
        <v>0</v>
      </c>
      <c r="D1220" s="46">
        <f>SD!C1219</f>
        <v>0</v>
      </c>
      <c r="E1220" s="42">
        <f>SD!D1219</f>
        <v>0</v>
      </c>
      <c r="F1220" s="43">
        <f>SD!E1219</f>
        <v>0</v>
      </c>
      <c r="G1220" s="43">
        <f>SD!F1219</f>
        <v>0</v>
      </c>
      <c r="H1220" s="43">
        <f>SD!G1219</f>
        <v>0</v>
      </c>
      <c r="I1220" s="43">
        <f>SD!H1219</f>
        <v>0</v>
      </c>
      <c r="J1220" s="43">
        <f>SD!I1219</f>
        <v>0</v>
      </c>
      <c r="K1220" s="43">
        <f>SD!O1219</f>
        <v>0</v>
      </c>
      <c r="L1220" s="52"/>
      <c r="M1220" s="56"/>
      <c r="N1220" s="54">
        <f>SD!R1219</f>
        <v>0</v>
      </c>
      <c r="O1220" s="55">
        <f>SD!S1219</f>
        <v>0</v>
      </c>
      <c r="P1220" s="44">
        <f>SD!T1219</f>
        <v>0</v>
      </c>
      <c r="Q1220" s="55">
        <f>SD!V1219</f>
        <v>0</v>
      </c>
      <c r="R1220" s="55">
        <f>SD!W1219</f>
        <v>0</v>
      </c>
      <c r="S1220" s="55">
        <f>SD!AB1219</f>
        <v>0</v>
      </c>
      <c r="T1220" s="51">
        <f t="shared" ref="T1220:T1283" si="38">B1220</f>
        <v>0</v>
      </c>
      <c r="U1220" s="51">
        <f t="shared" ref="U1220:U1283" si="39">C1220</f>
        <v>0</v>
      </c>
    </row>
    <row r="1221" spans="1:21" customFormat="1">
      <c r="A1221" s="51">
        <f>SD!C1220</f>
        <v>0</v>
      </c>
      <c r="B1221" s="46">
        <f>SD!A1220</f>
        <v>0</v>
      </c>
      <c r="C1221" s="46">
        <f>SD!B1220</f>
        <v>0</v>
      </c>
      <c r="D1221" s="46">
        <f>SD!C1220</f>
        <v>0</v>
      </c>
      <c r="E1221" s="42">
        <f>SD!D1220</f>
        <v>0</v>
      </c>
      <c r="F1221" s="43">
        <f>SD!E1220</f>
        <v>0</v>
      </c>
      <c r="G1221" s="43">
        <f>SD!F1220</f>
        <v>0</v>
      </c>
      <c r="H1221" s="43">
        <f>SD!G1220</f>
        <v>0</v>
      </c>
      <c r="I1221" s="43">
        <f>SD!H1220</f>
        <v>0</v>
      </c>
      <c r="J1221" s="43">
        <f>SD!I1220</f>
        <v>0</v>
      </c>
      <c r="K1221" s="43">
        <f>SD!O1220</f>
        <v>0</v>
      </c>
      <c r="L1221" s="52"/>
      <c r="M1221" s="56"/>
      <c r="N1221" s="54">
        <f>SD!R1220</f>
        <v>0</v>
      </c>
      <c r="O1221" s="55">
        <f>SD!S1220</f>
        <v>0</v>
      </c>
      <c r="P1221" s="44">
        <f>SD!T1220</f>
        <v>0</v>
      </c>
      <c r="Q1221" s="55">
        <f>SD!V1220</f>
        <v>0</v>
      </c>
      <c r="R1221" s="55">
        <f>SD!W1220</f>
        <v>0</v>
      </c>
      <c r="S1221" s="55">
        <f>SD!AB1220</f>
        <v>0</v>
      </c>
      <c r="T1221" s="51">
        <f t="shared" si="38"/>
        <v>0</v>
      </c>
      <c r="U1221" s="51">
        <f t="shared" si="39"/>
        <v>0</v>
      </c>
    </row>
    <row r="1222" spans="1:21" customFormat="1">
      <c r="A1222" s="51">
        <f>SD!C1221</f>
        <v>0</v>
      </c>
      <c r="B1222" s="46">
        <f>SD!A1221</f>
        <v>0</v>
      </c>
      <c r="C1222" s="46">
        <f>SD!B1221</f>
        <v>0</v>
      </c>
      <c r="D1222" s="46">
        <f>SD!C1221</f>
        <v>0</v>
      </c>
      <c r="E1222" s="42">
        <f>SD!D1221</f>
        <v>0</v>
      </c>
      <c r="F1222" s="43">
        <f>SD!E1221</f>
        <v>0</v>
      </c>
      <c r="G1222" s="43">
        <f>SD!F1221</f>
        <v>0</v>
      </c>
      <c r="H1222" s="43">
        <f>SD!G1221</f>
        <v>0</v>
      </c>
      <c r="I1222" s="43">
        <f>SD!H1221</f>
        <v>0</v>
      </c>
      <c r="J1222" s="43">
        <f>SD!I1221</f>
        <v>0</v>
      </c>
      <c r="K1222" s="43">
        <f>SD!O1221</f>
        <v>0</v>
      </c>
      <c r="L1222" s="52"/>
      <c r="M1222" s="56"/>
      <c r="N1222" s="54">
        <f>SD!R1221</f>
        <v>0</v>
      </c>
      <c r="O1222" s="55">
        <f>SD!S1221</f>
        <v>0</v>
      </c>
      <c r="P1222" s="44">
        <f>SD!T1221</f>
        <v>0</v>
      </c>
      <c r="Q1222" s="55">
        <f>SD!V1221</f>
        <v>0</v>
      </c>
      <c r="R1222" s="55">
        <f>SD!W1221</f>
        <v>0</v>
      </c>
      <c r="S1222" s="55">
        <f>SD!AB1221</f>
        <v>0</v>
      </c>
      <c r="T1222" s="51">
        <f t="shared" si="38"/>
        <v>0</v>
      </c>
      <c r="U1222" s="51">
        <f t="shared" si="39"/>
        <v>0</v>
      </c>
    </row>
    <row r="1223" spans="1:21" customFormat="1">
      <c r="A1223" s="51">
        <f>SD!C1222</f>
        <v>0</v>
      </c>
      <c r="B1223" s="46">
        <f>SD!A1222</f>
        <v>0</v>
      </c>
      <c r="C1223" s="46">
        <f>SD!B1222</f>
        <v>0</v>
      </c>
      <c r="D1223" s="46">
        <f>SD!C1222</f>
        <v>0</v>
      </c>
      <c r="E1223" s="42">
        <f>SD!D1222</f>
        <v>0</v>
      </c>
      <c r="F1223" s="43">
        <f>SD!E1222</f>
        <v>0</v>
      </c>
      <c r="G1223" s="43">
        <f>SD!F1222</f>
        <v>0</v>
      </c>
      <c r="H1223" s="43">
        <f>SD!G1222</f>
        <v>0</v>
      </c>
      <c r="I1223" s="43">
        <f>SD!H1222</f>
        <v>0</v>
      </c>
      <c r="J1223" s="43">
        <f>SD!I1222</f>
        <v>0</v>
      </c>
      <c r="K1223" s="43">
        <f>SD!O1222</f>
        <v>0</v>
      </c>
      <c r="L1223" s="52"/>
      <c r="M1223" s="56"/>
      <c r="N1223" s="54">
        <f>SD!R1222</f>
        <v>0</v>
      </c>
      <c r="O1223" s="55">
        <f>SD!S1222</f>
        <v>0</v>
      </c>
      <c r="P1223" s="44">
        <f>SD!T1222</f>
        <v>0</v>
      </c>
      <c r="Q1223" s="55">
        <f>SD!V1222</f>
        <v>0</v>
      </c>
      <c r="R1223" s="55">
        <f>SD!W1222</f>
        <v>0</v>
      </c>
      <c r="S1223" s="55">
        <f>SD!AB1222</f>
        <v>0</v>
      </c>
      <c r="T1223" s="51">
        <f t="shared" si="38"/>
        <v>0</v>
      </c>
      <c r="U1223" s="51">
        <f t="shared" si="39"/>
        <v>0</v>
      </c>
    </row>
    <row r="1224" spans="1:21" customFormat="1">
      <c r="A1224" s="51">
        <f>SD!C1223</f>
        <v>0</v>
      </c>
      <c r="B1224" s="46">
        <f>SD!A1223</f>
        <v>0</v>
      </c>
      <c r="C1224" s="46">
        <f>SD!B1223</f>
        <v>0</v>
      </c>
      <c r="D1224" s="46">
        <f>SD!C1223</f>
        <v>0</v>
      </c>
      <c r="E1224" s="42">
        <f>SD!D1223</f>
        <v>0</v>
      </c>
      <c r="F1224" s="43">
        <f>SD!E1223</f>
        <v>0</v>
      </c>
      <c r="G1224" s="43">
        <f>SD!F1223</f>
        <v>0</v>
      </c>
      <c r="H1224" s="43">
        <f>SD!G1223</f>
        <v>0</v>
      </c>
      <c r="I1224" s="43">
        <f>SD!H1223</f>
        <v>0</v>
      </c>
      <c r="J1224" s="43">
        <f>SD!I1223</f>
        <v>0</v>
      </c>
      <c r="K1224" s="43">
        <f>SD!O1223</f>
        <v>0</v>
      </c>
      <c r="L1224" s="52"/>
      <c r="M1224" s="56"/>
      <c r="N1224" s="54">
        <f>SD!R1223</f>
        <v>0</v>
      </c>
      <c r="O1224" s="55">
        <f>SD!S1223</f>
        <v>0</v>
      </c>
      <c r="P1224" s="44">
        <f>SD!T1223</f>
        <v>0</v>
      </c>
      <c r="Q1224" s="55">
        <f>SD!V1223</f>
        <v>0</v>
      </c>
      <c r="R1224" s="55">
        <f>SD!W1223</f>
        <v>0</v>
      </c>
      <c r="S1224" s="55">
        <f>SD!AB1223</f>
        <v>0</v>
      </c>
      <c r="T1224" s="51">
        <f t="shared" si="38"/>
        <v>0</v>
      </c>
      <c r="U1224" s="51">
        <f t="shared" si="39"/>
        <v>0</v>
      </c>
    </row>
    <row r="1225" spans="1:21" customFormat="1">
      <c r="A1225" s="51">
        <f>SD!C1224</f>
        <v>0</v>
      </c>
      <c r="B1225" s="46">
        <f>SD!A1224</f>
        <v>0</v>
      </c>
      <c r="C1225" s="46">
        <f>SD!B1224</f>
        <v>0</v>
      </c>
      <c r="D1225" s="46">
        <f>SD!C1224</f>
        <v>0</v>
      </c>
      <c r="E1225" s="42">
        <f>SD!D1224</f>
        <v>0</v>
      </c>
      <c r="F1225" s="43">
        <f>SD!E1224</f>
        <v>0</v>
      </c>
      <c r="G1225" s="43">
        <f>SD!F1224</f>
        <v>0</v>
      </c>
      <c r="H1225" s="43">
        <f>SD!G1224</f>
        <v>0</v>
      </c>
      <c r="I1225" s="43">
        <f>SD!H1224</f>
        <v>0</v>
      </c>
      <c r="J1225" s="43">
        <f>SD!I1224</f>
        <v>0</v>
      </c>
      <c r="K1225" s="43">
        <f>SD!O1224</f>
        <v>0</v>
      </c>
      <c r="L1225" s="52"/>
      <c r="M1225" s="56"/>
      <c r="N1225" s="54">
        <f>SD!R1224</f>
        <v>0</v>
      </c>
      <c r="O1225" s="55">
        <f>SD!S1224</f>
        <v>0</v>
      </c>
      <c r="P1225" s="44">
        <f>SD!T1224</f>
        <v>0</v>
      </c>
      <c r="Q1225" s="55">
        <f>SD!V1224</f>
        <v>0</v>
      </c>
      <c r="R1225" s="55">
        <f>SD!W1224</f>
        <v>0</v>
      </c>
      <c r="S1225" s="55">
        <f>SD!AB1224</f>
        <v>0</v>
      </c>
      <c r="T1225" s="51">
        <f t="shared" si="38"/>
        <v>0</v>
      </c>
      <c r="U1225" s="51">
        <f t="shared" si="39"/>
        <v>0</v>
      </c>
    </row>
    <row r="1226" spans="1:21" customFormat="1">
      <c r="A1226" s="51">
        <f>SD!C1225</f>
        <v>0</v>
      </c>
      <c r="B1226" s="46">
        <f>SD!A1225</f>
        <v>0</v>
      </c>
      <c r="C1226" s="46">
        <f>SD!B1225</f>
        <v>0</v>
      </c>
      <c r="D1226" s="46">
        <f>SD!C1225</f>
        <v>0</v>
      </c>
      <c r="E1226" s="42">
        <f>SD!D1225</f>
        <v>0</v>
      </c>
      <c r="F1226" s="43">
        <f>SD!E1225</f>
        <v>0</v>
      </c>
      <c r="G1226" s="43">
        <f>SD!F1225</f>
        <v>0</v>
      </c>
      <c r="H1226" s="43">
        <f>SD!G1225</f>
        <v>0</v>
      </c>
      <c r="I1226" s="43">
        <f>SD!H1225</f>
        <v>0</v>
      </c>
      <c r="J1226" s="43">
        <f>SD!I1225</f>
        <v>0</v>
      </c>
      <c r="K1226" s="43">
        <f>SD!O1225</f>
        <v>0</v>
      </c>
      <c r="L1226" s="52"/>
      <c r="M1226" s="56"/>
      <c r="N1226" s="54">
        <f>SD!R1225</f>
        <v>0</v>
      </c>
      <c r="O1226" s="55">
        <f>SD!S1225</f>
        <v>0</v>
      </c>
      <c r="P1226" s="44">
        <f>SD!T1225</f>
        <v>0</v>
      </c>
      <c r="Q1226" s="55">
        <f>SD!V1225</f>
        <v>0</v>
      </c>
      <c r="R1226" s="55">
        <f>SD!W1225</f>
        <v>0</v>
      </c>
      <c r="S1226" s="55">
        <f>SD!AB1225</f>
        <v>0</v>
      </c>
      <c r="T1226" s="51">
        <f t="shared" si="38"/>
        <v>0</v>
      </c>
      <c r="U1226" s="51">
        <f t="shared" si="39"/>
        <v>0</v>
      </c>
    </row>
    <row r="1227" spans="1:21" customFormat="1">
      <c r="A1227" s="51">
        <f>SD!C1226</f>
        <v>0</v>
      </c>
      <c r="B1227" s="46">
        <f>SD!A1226</f>
        <v>0</v>
      </c>
      <c r="C1227" s="46">
        <f>SD!B1226</f>
        <v>0</v>
      </c>
      <c r="D1227" s="46">
        <f>SD!C1226</f>
        <v>0</v>
      </c>
      <c r="E1227" s="42">
        <f>SD!D1226</f>
        <v>0</v>
      </c>
      <c r="F1227" s="43">
        <f>SD!E1226</f>
        <v>0</v>
      </c>
      <c r="G1227" s="43">
        <f>SD!F1226</f>
        <v>0</v>
      </c>
      <c r="H1227" s="43">
        <f>SD!G1226</f>
        <v>0</v>
      </c>
      <c r="I1227" s="43">
        <f>SD!H1226</f>
        <v>0</v>
      </c>
      <c r="J1227" s="43">
        <f>SD!I1226</f>
        <v>0</v>
      </c>
      <c r="K1227" s="43">
        <f>SD!O1226</f>
        <v>0</v>
      </c>
      <c r="L1227" s="52"/>
      <c r="M1227" s="56"/>
      <c r="N1227" s="54">
        <f>SD!R1226</f>
        <v>0</v>
      </c>
      <c r="O1227" s="55">
        <f>SD!S1226</f>
        <v>0</v>
      </c>
      <c r="P1227" s="44">
        <f>SD!T1226</f>
        <v>0</v>
      </c>
      <c r="Q1227" s="55">
        <f>SD!V1226</f>
        <v>0</v>
      </c>
      <c r="R1227" s="55">
        <f>SD!W1226</f>
        <v>0</v>
      </c>
      <c r="S1227" s="55">
        <f>SD!AB1226</f>
        <v>0</v>
      </c>
      <c r="T1227" s="51">
        <f t="shared" si="38"/>
        <v>0</v>
      </c>
      <c r="U1227" s="51">
        <f t="shared" si="39"/>
        <v>0</v>
      </c>
    </row>
    <row r="1228" spans="1:21" customFormat="1">
      <c r="A1228" s="51">
        <f>SD!C1227</f>
        <v>0</v>
      </c>
      <c r="B1228" s="46">
        <f>SD!A1227</f>
        <v>0</v>
      </c>
      <c r="C1228" s="46">
        <f>SD!B1227</f>
        <v>0</v>
      </c>
      <c r="D1228" s="46">
        <f>SD!C1227</f>
        <v>0</v>
      </c>
      <c r="E1228" s="42">
        <f>SD!D1227</f>
        <v>0</v>
      </c>
      <c r="F1228" s="43">
        <f>SD!E1227</f>
        <v>0</v>
      </c>
      <c r="G1228" s="43">
        <f>SD!F1227</f>
        <v>0</v>
      </c>
      <c r="H1228" s="43">
        <f>SD!G1227</f>
        <v>0</v>
      </c>
      <c r="I1228" s="43">
        <f>SD!H1227</f>
        <v>0</v>
      </c>
      <c r="J1228" s="43">
        <f>SD!I1227</f>
        <v>0</v>
      </c>
      <c r="K1228" s="43">
        <f>SD!O1227</f>
        <v>0</v>
      </c>
      <c r="L1228" s="52"/>
      <c r="M1228" s="56"/>
      <c r="N1228" s="54">
        <f>SD!R1227</f>
        <v>0</v>
      </c>
      <c r="O1228" s="55">
        <f>SD!S1227</f>
        <v>0</v>
      </c>
      <c r="P1228" s="44">
        <f>SD!T1227</f>
        <v>0</v>
      </c>
      <c r="Q1228" s="55">
        <f>SD!V1227</f>
        <v>0</v>
      </c>
      <c r="R1228" s="55">
        <f>SD!W1227</f>
        <v>0</v>
      </c>
      <c r="S1228" s="55">
        <f>SD!AB1227</f>
        <v>0</v>
      </c>
      <c r="T1228" s="51">
        <f t="shared" si="38"/>
        <v>0</v>
      </c>
      <c r="U1228" s="51">
        <f t="shared" si="39"/>
        <v>0</v>
      </c>
    </row>
    <row r="1229" spans="1:21" customFormat="1">
      <c r="A1229" s="51">
        <f>SD!C1228</f>
        <v>0</v>
      </c>
      <c r="B1229" s="46">
        <f>SD!A1228</f>
        <v>0</v>
      </c>
      <c r="C1229" s="46">
        <f>SD!B1228</f>
        <v>0</v>
      </c>
      <c r="D1229" s="46">
        <f>SD!C1228</f>
        <v>0</v>
      </c>
      <c r="E1229" s="42">
        <f>SD!D1228</f>
        <v>0</v>
      </c>
      <c r="F1229" s="43">
        <f>SD!E1228</f>
        <v>0</v>
      </c>
      <c r="G1229" s="43">
        <f>SD!F1228</f>
        <v>0</v>
      </c>
      <c r="H1229" s="43">
        <f>SD!G1228</f>
        <v>0</v>
      </c>
      <c r="I1229" s="43">
        <f>SD!H1228</f>
        <v>0</v>
      </c>
      <c r="J1229" s="43">
        <f>SD!I1228</f>
        <v>0</v>
      </c>
      <c r="K1229" s="43">
        <f>SD!O1228</f>
        <v>0</v>
      </c>
      <c r="L1229" s="52"/>
      <c r="M1229" s="56"/>
      <c r="N1229" s="54">
        <f>SD!R1228</f>
        <v>0</v>
      </c>
      <c r="O1229" s="55">
        <f>SD!S1228</f>
        <v>0</v>
      </c>
      <c r="P1229" s="44">
        <f>SD!T1228</f>
        <v>0</v>
      </c>
      <c r="Q1229" s="55">
        <f>SD!V1228</f>
        <v>0</v>
      </c>
      <c r="R1229" s="55">
        <f>SD!W1228</f>
        <v>0</v>
      </c>
      <c r="S1229" s="55">
        <f>SD!AB1228</f>
        <v>0</v>
      </c>
      <c r="T1229" s="51">
        <f t="shared" si="38"/>
        <v>0</v>
      </c>
      <c r="U1229" s="51">
        <f t="shared" si="39"/>
        <v>0</v>
      </c>
    </row>
    <row r="1230" spans="1:21" customFormat="1">
      <c r="A1230" s="51">
        <f>SD!C1229</f>
        <v>0</v>
      </c>
      <c r="B1230" s="46">
        <f>SD!A1229</f>
        <v>0</v>
      </c>
      <c r="C1230" s="46">
        <f>SD!B1229</f>
        <v>0</v>
      </c>
      <c r="D1230" s="46">
        <f>SD!C1229</f>
        <v>0</v>
      </c>
      <c r="E1230" s="42">
        <f>SD!D1229</f>
        <v>0</v>
      </c>
      <c r="F1230" s="43">
        <f>SD!E1229</f>
        <v>0</v>
      </c>
      <c r="G1230" s="43">
        <f>SD!F1229</f>
        <v>0</v>
      </c>
      <c r="H1230" s="43">
        <f>SD!G1229</f>
        <v>0</v>
      </c>
      <c r="I1230" s="43">
        <f>SD!H1229</f>
        <v>0</v>
      </c>
      <c r="J1230" s="43">
        <f>SD!I1229</f>
        <v>0</v>
      </c>
      <c r="K1230" s="43">
        <f>SD!O1229</f>
        <v>0</v>
      </c>
      <c r="L1230" s="52"/>
      <c r="M1230" s="56"/>
      <c r="N1230" s="54">
        <f>SD!R1229</f>
        <v>0</v>
      </c>
      <c r="O1230" s="55">
        <f>SD!S1229</f>
        <v>0</v>
      </c>
      <c r="P1230" s="44">
        <f>SD!T1229</f>
        <v>0</v>
      </c>
      <c r="Q1230" s="55">
        <f>SD!V1229</f>
        <v>0</v>
      </c>
      <c r="R1230" s="55">
        <f>SD!W1229</f>
        <v>0</v>
      </c>
      <c r="S1230" s="55">
        <f>SD!AB1229</f>
        <v>0</v>
      </c>
      <c r="T1230" s="51">
        <f t="shared" si="38"/>
        <v>0</v>
      </c>
      <c r="U1230" s="51">
        <f t="shared" si="39"/>
        <v>0</v>
      </c>
    </row>
    <row r="1231" spans="1:21" customFormat="1">
      <c r="A1231" s="51">
        <f>SD!C1230</f>
        <v>0</v>
      </c>
      <c r="B1231" s="46">
        <f>SD!A1230</f>
        <v>0</v>
      </c>
      <c r="C1231" s="46">
        <f>SD!B1230</f>
        <v>0</v>
      </c>
      <c r="D1231" s="46">
        <f>SD!C1230</f>
        <v>0</v>
      </c>
      <c r="E1231" s="42">
        <f>SD!D1230</f>
        <v>0</v>
      </c>
      <c r="F1231" s="43">
        <f>SD!E1230</f>
        <v>0</v>
      </c>
      <c r="G1231" s="43">
        <f>SD!F1230</f>
        <v>0</v>
      </c>
      <c r="H1231" s="43">
        <f>SD!G1230</f>
        <v>0</v>
      </c>
      <c r="I1231" s="43">
        <f>SD!H1230</f>
        <v>0</v>
      </c>
      <c r="J1231" s="43">
        <f>SD!I1230</f>
        <v>0</v>
      </c>
      <c r="K1231" s="43">
        <f>SD!O1230</f>
        <v>0</v>
      </c>
      <c r="L1231" s="52"/>
      <c r="M1231" s="56"/>
      <c r="N1231" s="54">
        <f>SD!R1230</f>
        <v>0</v>
      </c>
      <c r="O1231" s="55">
        <f>SD!S1230</f>
        <v>0</v>
      </c>
      <c r="P1231" s="44">
        <f>SD!T1230</f>
        <v>0</v>
      </c>
      <c r="Q1231" s="55">
        <f>SD!V1230</f>
        <v>0</v>
      </c>
      <c r="R1231" s="55">
        <f>SD!W1230</f>
        <v>0</v>
      </c>
      <c r="S1231" s="55">
        <f>SD!AB1230</f>
        <v>0</v>
      </c>
      <c r="T1231" s="51">
        <f t="shared" si="38"/>
        <v>0</v>
      </c>
      <c r="U1231" s="51">
        <f t="shared" si="39"/>
        <v>0</v>
      </c>
    </row>
    <row r="1232" spans="1:21" customFormat="1">
      <c r="A1232" s="51">
        <f>SD!C1231</f>
        <v>0</v>
      </c>
      <c r="B1232" s="46">
        <f>SD!A1231</f>
        <v>0</v>
      </c>
      <c r="C1232" s="46">
        <f>SD!B1231</f>
        <v>0</v>
      </c>
      <c r="D1232" s="46">
        <f>SD!C1231</f>
        <v>0</v>
      </c>
      <c r="E1232" s="42">
        <f>SD!D1231</f>
        <v>0</v>
      </c>
      <c r="F1232" s="43">
        <f>SD!E1231</f>
        <v>0</v>
      </c>
      <c r="G1232" s="43">
        <f>SD!F1231</f>
        <v>0</v>
      </c>
      <c r="H1232" s="43">
        <f>SD!G1231</f>
        <v>0</v>
      </c>
      <c r="I1232" s="43">
        <f>SD!H1231</f>
        <v>0</v>
      </c>
      <c r="J1232" s="43">
        <f>SD!I1231</f>
        <v>0</v>
      </c>
      <c r="K1232" s="43">
        <f>SD!O1231</f>
        <v>0</v>
      </c>
      <c r="L1232" s="52"/>
      <c r="M1232" s="56"/>
      <c r="N1232" s="54">
        <f>SD!R1231</f>
        <v>0</v>
      </c>
      <c r="O1232" s="55">
        <f>SD!S1231</f>
        <v>0</v>
      </c>
      <c r="P1232" s="44">
        <f>SD!T1231</f>
        <v>0</v>
      </c>
      <c r="Q1232" s="55">
        <f>SD!V1231</f>
        <v>0</v>
      </c>
      <c r="R1232" s="55">
        <f>SD!W1231</f>
        <v>0</v>
      </c>
      <c r="S1232" s="55">
        <f>SD!AB1231</f>
        <v>0</v>
      </c>
      <c r="T1232" s="51">
        <f t="shared" si="38"/>
        <v>0</v>
      </c>
      <c r="U1232" s="51">
        <f t="shared" si="39"/>
        <v>0</v>
      </c>
    </row>
    <row r="1233" spans="1:21" customFormat="1">
      <c r="A1233" s="51">
        <f>SD!C1232</f>
        <v>0</v>
      </c>
      <c r="B1233" s="46">
        <f>SD!A1232</f>
        <v>0</v>
      </c>
      <c r="C1233" s="46">
        <f>SD!B1232</f>
        <v>0</v>
      </c>
      <c r="D1233" s="46">
        <f>SD!C1232</f>
        <v>0</v>
      </c>
      <c r="E1233" s="42">
        <f>SD!D1232</f>
        <v>0</v>
      </c>
      <c r="F1233" s="43">
        <f>SD!E1232</f>
        <v>0</v>
      </c>
      <c r="G1233" s="43">
        <f>SD!F1232</f>
        <v>0</v>
      </c>
      <c r="H1233" s="43">
        <f>SD!G1232</f>
        <v>0</v>
      </c>
      <c r="I1233" s="43">
        <f>SD!H1232</f>
        <v>0</v>
      </c>
      <c r="J1233" s="43">
        <f>SD!I1232</f>
        <v>0</v>
      </c>
      <c r="K1233" s="43">
        <f>SD!O1232</f>
        <v>0</v>
      </c>
      <c r="L1233" s="52"/>
      <c r="M1233" s="56"/>
      <c r="N1233" s="54">
        <f>SD!R1232</f>
        <v>0</v>
      </c>
      <c r="O1233" s="55">
        <f>SD!S1232</f>
        <v>0</v>
      </c>
      <c r="P1233" s="44">
        <f>SD!T1232</f>
        <v>0</v>
      </c>
      <c r="Q1233" s="55">
        <f>SD!V1232</f>
        <v>0</v>
      </c>
      <c r="R1233" s="55">
        <f>SD!W1232</f>
        <v>0</v>
      </c>
      <c r="S1233" s="55">
        <f>SD!AB1232</f>
        <v>0</v>
      </c>
      <c r="T1233" s="51">
        <f t="shared" si="38"/>
        <v>0</v>
      </c>
      <c r="U1233" s="51">
        <f t="shared" si="39"/>
        <v>0</v>
      </c>
    </row>
    <row r="1234" spans="1:21" customFormat="1">
      <c r="A1234" s="51">
        <f>SD!C1233</f>
        <v>0</v>
      </c>
      <c r="B1234" s="46">
        <f>SD!A1233</f>
        <v>0</v>
      </c>
      <c r="C1234" s="46">
        <f>SD!B1233</f>
        <v>0</v>
      </c>
      <c r="D1234" s="46">
        <f>SD!C1233</f>
        <v>0</v>
      </c>
      <c r="E1234" s="42">
        <f>SD!D1233</f>
        <v>0</v>
      </c>
      <c r="F1234" s="43">
        <f>SD!E1233</f>
        <v>0</v>
      </c>
      <c r="G1234" s="43">
        <f>SD!F1233</f>
        <v>0</v>
      </c>
      <c r="H1234" s="43">
        <f>SD!G1233</f>
        <v>0</v>
      </c>
      <c r="I1234" s="43">
        <f>SD!H1233</f>
        <v>0</v>
      </c>
      <c r="J1234" s="43">
        <f>SD!I1233</f>
        <v>0</v>
      </c>
      <c r="K1234" s="43">
        <f>SD!O1233</f>
        <v>0</v>
      </c>
      <c r="L1234" s="52"/>
      <c r="M1234" s="56"/>
      <c r="N1234" s="54">
        <f>SD!R1233</f>
        <v>0</v>
      </c>
      <c r="O1234" s="55">
        <f>SD!S1233</f>
        <v>0</v>
      </c>
      <c r="P1234" s="44">
        <f>SD!T1233</f>
        <v>0</v>
      </c>
      <c r="Q1234" s="55">
        <f>SD!V1233</f>
        <v>0</v>
      </c>
      <c r="R1234" s="55">
        <f>SD!W1233</f>
        <v>0</v>
      </c>
      <c r="S1234" s="55">
        <f>SD!AB1233</f>
        <v>0</v>
      </c>
      <c r="T1234" s="51">
        <f t="shared" si="38"/>
        <v>0</v>
      </c>
      <c r="U1234" s="51">
        <f t="shared" si="39"/>
        <v>0</v>
      </c>
    </row>
    <row r="1235" spans="1:21" customFormat="1">
      <c r="A1235" s="51">
        <f>SD!C1234</f>
        <v>0</v>
      </c>
      <c r="B1235" s="46">
        <f>SD!A1234</f>
        <v>0</v>
      </c>
      <c r="C1235" s="46">
        <f>SD!B1234</f>
        <v>0</v>
      </c>
      <c r="D1235" s="46">
        <f>SD!C1234</f>
        <v>0</v>
      </c>
      <c r="E1235" s="42">
        <f>SD!D1234</f>
        <v>0</v>
      </c>
      <c r="F1235" s="43">
        <f>SD!E1234</f>
        <v>0</v>
      </c>
      <c r="G1235" s="43">
        <f>SD!F1234</f>
        <v>0</v>
      </c>
      <c r="H1235" s="43">
        <f>SD!G1234</f>
        <v>0</v>
      </c>
      <c r="I1235" s="43">
        <f>SD!H1234</f>
        <v>0</v>
      </c>
      <c r="J1235" s="43">
        <f>SD!I1234</f>
        <v>0</v>
      </c>
      <c r="K1235" s="43">
        <f>SD!O1234</f>
        <v>0</v>
      </c>
      <c r="L1235" s="52"/>
      <c r="M1235" s="56"/>
      <c r="N1235" s="54">
        <f>SD!R1234</f>
        <v>0</v>
      </c>
      <c r="O1235" s="55">
        <f>SD!S1234</f>
        <v>0</v>
      </c>
      <c r="P1235" s="44">
        <f>SD!T1234</f>
        <v>0</v>
      </c>
      <c r="Q1235" s="55">
        <f>SD!V1234</f>
        <v>0</v>
      </c>
      <c r="R1235" s="55">
        <f>SD!W1234</f>
        <v>0</v>
      </c>
      <c r="S1235" s="55">
        <f>SD!AB1234</f>
        <v>0</v>
      </c>
      <c r="T1235" s="51">
        <f t="shared" si="38"/>
        <v>0</v>
      </c>
      <c r="U1235" s="51">
        <f t="shared" si="39"/>
        <v>0</v>
      </c>
    </row>
    <row r="1236" spans="1:21" customFormat="1">
      <c r="A1236" s="51">
        <f>SD!C1235</f>
        <v>0</v>
      </c>
      <c r="B1236" s="46">
        <f>SD!A1235</f>
        <v>0</v>
      </c>
      <c r="C1236" s="46">
        <f>SD!B1235</f>
        <v>0</v>
      </c>
      <c r="D1236" s="46">
        <f>SD!C1235</f>
        <v>0</v>
      </c>
      <c r="E1236" s="42">
        <f>SD!D1235</f>
        <v>0</v>
      </c>
      <c r="F1236" s="43">
        <f>SD!E1235</f>
        <v>0</v>
      </c>
      <c r="G1236" s="43">
        <f>SD!F1235</f>
        <v>0</v>
      </c>
      <c r="H1236" s="43">
        <f>SD!G1235</f>
        <v>0</v>
      </c>
      <c r="I1236" s="43">
        <f>SD!H1235</f>
        <v>0</v>
      </c>
      <c r="J1236" s="43">
        <f>SD!I1235</f>
        <v>0</v>
      </c>
      <c r="K1236" s="43">
        <f>SD!O1235</f>
        <v>0</v>
      </c>
      <c r="L1236" s="52"/>
      <c r="M1236" s="56"/>
      <c r="N1236" s="54">
        <f>SD!R1235</f>
        <v>0</v>
      </c>
      <c r="O1236" s="55">
        <f>SD!S1235</f>
        <v>0</v>
      </c>
      <c r="P1236" s="44">
        <f>SD!T1235</f>
        <v>0</v>
      </c>
      <c r="Q1236" s="55">
        <f>SD!V1235</f>
        <v>0</v>
      </c>
      <c r="R1236" s="55">
        <f>SD!W1235</f>
        <v>0</v>
      </c>
      <c r="S1236" s="55">
        <f>SD!AB1235</f>
        <v>0</v>
      </c>
      <c r="T1236" s="51">
        <f t="shared" si="38"/>
        <v>0</v>
      </c>
      <c r="U1236" s="51">
        <f t="shared" si="39"/>
        <v>0</v>
      </c>
    </row>
    <row r="1237" spans="1:21" customFormat="1">
      <c r="A1237" s="51">
        <f>SD!C1236</f>
        <v>0</v>
      </c>
      <c r="B1237" s="46">
        <f>SD!A1236</f>
        <v>0</v>
      </c>
      <c r="C1237" s="46">
        <f>SD!B1236</f>
        <v>0</v>
      </c>
      <c r="D1237" s="46">
        <f>SD!C1236</f>
        <v>0</v>
      </c>
      <c r="E1237" s="42">
        <f>SD!D1236</f>
        <v>0</v>
      </c>
      <c r="F1237" s="43">
        <f>SD!E1236</f>
        <v>0</v>
      </c>
      <c r="G1237" s="43">
        <f>SD!F1236</f>
        <v>0</v>
      </c>
      <c r="H1237" s="43">
        <f>SD!G1236</f>
        <v>0</v>
      </c>
      <c r="I1237" s="43">
        <f>SD!H1236</f>
        <v>0</v>
      </c>
      <c r="J1237" s="43">
        <f>SD!I1236</f>
        <v>0</v>
      </c>
      <c r="K1237" s="43">
        <f>SD!O1236</f>
        <v>0</v>
      </c>
      <c r="L1237" s="52"/>
      <c r="M1237" s="56"/>
      <c r="N1237" s="54">
        <f>SD!R1236</f>
        <v>0</v>
      </c>
      <c r="O1237" s="55">
        <f>SD!S1236</f>
        <v>0</v>
      </c>
      <c r="P1237" s="44">
        <f>SD!T1236</f>
        <v>0</v>
      </c>
      <c r="Q1237" s="55">
        <f>SD!V1236</f>
        <v>0</v>
      </c>
      <c r="R1237" s="55">
        <f>SD!W1236</f>
        <v>0</v>
      </c>
      <c r="S1237" s="55">
        <f>SD!AB1236</f>
        <v>0</v>
      </c>
      <c r="T1237" s="51">
        <f t="shared" si="38"/>
        <v>0</v>
      </c>
      <c r="U1237" s="51">
        <f t="shared" si="39"/>
        <v>0</v>
      </c>
    </row>
    <row r="1238" spans="1:21" customFormat="1">
      <c r="A1238" s="51">
        <f>SD!C1237</f>
        <v>0</v>
      </c>
      <c r="B1238" s="46">
        <f>SD!A1237</f>
        <v>0</v>
      </c>
      <c r="C1238" s="46">
        <f>SD!B1237</f>
        <v>0</v>
      </c>
      <c r="D1238" s="46">
        <f>SD!C1237</f>
        <v>0</v>
      </c>
      <c r="E1238" s="42">
        <f>SD!D1237</f>
        <v>0</v>
      </c>
      <c r="F1238" s="43">
        <f>SD!E1237</f>
        <v>0</v>
      </c>
      <c r="G1238" s="43">
        <f>SD!F1237</f>
        <v>0</v>
      </c>
      <c r="H1238" s="43">
        <f>SD!G1237</f>
        <v>0</v>
      </c>
      <c r="I1238" s="43">
        <f>SD!H1237</f>
        <v>0</v>
      </c>
      <c r="J1238" s="43">
        <f>SD!I1237</f>
        <v>0</v>
      </c>
      <c r="K1238" s="43">
        <f>SD!O1237</f>
        <v>0</v>
      </c>
      <c r="L1238" s="52"/>
      <c r="M1238" s="56"/>
      <c r="N1238" s="54">
        <f>SD!R1237</f>
        <v>0</v>
      </c>
      <c r="O1238" s="55">
        <f>SD!S1237</f>
        <v>0</v>
      </c>
      <c r="P1238" s="44">
        <f>SD!T1237</f>
        <v>0</v>
      </c>
      <c r="Q1238" s="55">
        <f>SD!V1237</f>
        <v>0</v>
      </c>
      <c r="R1238" s="55">
        <f>SD!W1237</f>
        <v>0</v>
      </c>
      <c r="S1238" s="55">
        <f>SD!AB1237</f>
        <v>0</v>
      </c>
      <c r="T1238" s="51">
        <f t="shared" si="38"/>
        <v>0</v>
      </c>
      <c r="U1238" s="51">
        <f t="shared" si="39"/>
        <v>0</v>
      </c>
    </row>
    <row r="1239" spans="1:21" customFormat="1">
      <c r="A1239" s="51">
        <f>SD!C1238</f>
        <v>0</v>
      </c>
      <c r="B1239" s="46">
        <f>SD!A1238</f>
        <v>0</v>
      </c>
      <c r="C1239" s="46">
        <f>SD!B1238</f>
        <v>0</v>
      </c>
      <c r="D1239" s="46">
        <f>SD!C1238</f>
        <v>0</v>
      </c>
      <c r="E1239" s="42">
        <f>SD!D1238</f>
        <v>0</v>
      </c>
      <c r="F1239" s="43">
        <f>SD!E1238</f>
        <v>0</v>
      </c>
      <c r="G1239" s="43">
        <f>SD!F1238</f>
        <v>0</v>
      </c>
      <c r="H1239" s="43">
        <f>SD!G1238</f>
        <v>0</v>
      </c>
      <c r="I1239" s="43">
        <f>SD!H1238</f>
        <v>0</v>
      </c>
      <c r="J1239" s="43">
        <f>SD!I1238</f>
        <v>0</v>
      </c>
      <c r="K1239" s="43">
        <f>SD!O1238</f>
        <v>0</v>
      </c>
      <c r="L1239" s="52"/>
      <c r="M1239" s="56"/>
      <c r="N1239" s="54">
        <f>SD!R1238</f>
        <v>0</v>
      </c>
      <c r="O1239" s="55">
        <f>SD!S1238</f>
        <v>0</v>
      </c>
      <c r="P1239" s="44">
        <f>SD!T1238</f>
        <v>0</v>
      </c>
      <c r="Q1239" s="55">
        <f>SD!V1238</f>
        <v>0</v>
      </c>
      <c r="R1239" s="55">
        <f>SD!W1238</f>
        <v>0</v>
      </c>
      <c r="S1239" s="55">
        <f>SD!AB1238</f>
        <v>0</v>
      </c>
      <c r="T1239" s="51">
        <f t="shared" si="38"/>
        <v>0</v>
      </c>
      <c r="U1239" s="51">
        <f t="shared" si="39"/>
        <v>0</v>
      </c>
    </row>
    <row r="1240" spans="1:21" customFormat="1">
      <c r="A1240" s="51">
        <f>SD!C1239</f>
        <v>0</v>
      </c>
      <c r="B1240" s="46">
        <f>SD!A1239</f>
        <v>0</v>
      </c>
      <c r="C1240" s="46">
        <f>SD!B1239</f>
        <v>0</v>
      </c>
      <c r="D1240" s="46">
        <f>SD!C1239</f>
        <v>0</v>
      </c>
      <c r="E1240" s="42">
        <f>SD!D1239</f>
        <v>0</v>
      </c>
      <c r="F1240" s="43">
        <f>SD!E1239</f>
        <v>0</v>
      </c>
      <c r="G1240" s="43">
        <f>SD!F1239</f>
        <v>0</v>
      </c>
      <c r="H1240" s="43">
        <f>SD!G1239</f>
        <v>0</v>
      </c>
      <c r="I1240" s="43">
        <f>SD!H1239</f>
        <v>0</v>
      </c>
      <c r="J1240" s="43">
        <f>SD!I1239</f>
        <v>0</v>
      </c>
      <c r="K1240" s="43">
        <f>SD!O1239</f>
        <v>0</v>
      </c>
      <c r="L1240" s="52"/>
      <c r="M1240" s="56"/>
      <c r="N1240" s="54">
        <f>SD!R1239</f>
        <v>0</v>
      </c>
      <c r="O1240" s="55">
        <f>SD!S1239</f>
        <v>0</v>
      </c>
      <c r="P1240" s="44">
        <f>SD!T1239</f>
        <v>0</v>
      </c>
      <c r="Q1240" s="55">
        <f>SD!V1239</f>
        <v>0</v>
      </c>
      <c r="R1240" s="55">
        <f>SD!W1239</f>
        <v>0</v>
      </c>
      <c r="S1240" s="55">
        <f>SD!AB1239</f>
        <v>0</v>
      </c>
      <c r="T1240" s="51">
        <f t="shared" si="38"/>
        <v>0</v>
      </c>
      <c r="U1240" s="51">
        <f t="shared" si="39"/>
        <v>0</v>
      </c>
    </row>
    <row r="1241" spans="1:21" customFormat="1">
      <c r="A1241" s="51">
        <f>SD!C1240</f>
        <v>0</v>
      </c>
      <c r="B1241" s="46">
        <f>SD!A1240</f>
        <v>0</v>
      </c>
      <c r="C1241" s="46">
        <f>SD!B1240</f>
        <v>0</v>
      </c>
      <c r="D1241" s="46">
        <f>SD!C1240</f>
        <v>0</v>
      </c>
      <c r="E1241" s="42">
        <f>SD!D1240</f>
        <v>0</v>
      </c>
      <c r="F1241" s="43">
        <f>SD!E1240</f>
        <v>0</v>
      </c>
      <c r="G1241" s="43">
        <f>SD!F1240</f>
        <v>0</v>
      </c>
      <c r="H1241" s="43">
        <f>SD!G1240</f>
        <v>0</v>
      </c>
      <c r="I1241" s="43">
        <f>SD!H1240</f>
        <v>0</v>
      </c>
      <c r="J1241" s="43">
        <f>SD!I1240</f>
        <v>0</v>
      </c>
      <c r="K1241" s="43">
        <f>SD!O1240</f>
        <v>0</v>
      </c>
      <c r="L1241" s="52"/>
      <c r="M1241" s="56"/>
      <c r="N1241" s="54">
        <f>SD!R1240</f>
        <v>0</v>
      </c>
      <c r="O1241" s="55">
        <f>SD!S1240</f>
        <v>0</v>
      </c>
      <c r="P1241" s="44">
        <f>SD!T1240</f>
        <v>0</v>
      </c>
      <c r="Q1241" s="55">
        <f>SD!V1240</f>
        <v>0</v>
      </c>
      <c r="R1241" s="55">
        <f>SD!W1240</f>
        <v>0</v>
      </c>
      <c r="S1241" s="55">
        <f>SD!AB1240</f>
        <v>0</v>
      </c>
      <c r="T1241" s="51">
        <f t="shared" si="38"/>
        <v>0</v>
      </c>
      <c r="U1241" s="51">
        <f t="shared" si="39"/>
        <v>0</v>
      </c>
    </row>
    <row r="1242" spans="1:21" customFormat="1">
      <c r="A1242" s="51">
        <f>SD!C1241</f>
        <v>0</v>
      </c>
      <c r="B1242" s="46">
        <f>SD!A1241</f>
        <v>0</v>
      </c>
      <c r="C1242" s="46">
        <f>SD!B1241</f>
        <v>0</v>
      </c>
      <c r="D1242" s="46">
        <f>SD!C1241</f>
        <v>0</v>
      </c>
      <c r="E1242" s="42">
        <f>SD!D1241</f>
        <v>0</v>
      </c>
      <c r="F1242" s="43">
        <f>SD!E1241</f>
        <v>0</v>
      </c>
      <c r="G1242" s="43">
        <f>SD!F1241</f>
        <v>0</v>
      </c>
      <c r="H1242" s="43">
        <f>SD!G1241</f>
        <v>0</v>
      </c>
      <c r="I1242" s="43">
        <f>SD!H1241</f>
        <v>0</v>
      </c>
      <c r="J1242" s="43">
        <f>SD!I1241</f>
        <v>0</v>
      </c>
      <c r="K1242" s="43">
        <f>SD!O1241</f>
        <v>0</v>
      </c>
      <c r="L1242" s="52"/>
      <c r="M1242" s="56"/>
      <c r="N1242" s="54">
        <f>SD!R1241</f>
        <v>0</v>
      </c>
      <c r="O1242" s="55">
        <f>SD!S1241</f>
        <v>0</v>
      </c>
      <c r="P1242" s="44">
        <f>SD!T1241</f>
        <v>0</v>
      </c>
      <c r="Q1242" s="55">
        <f>SD!V1241</f>
        <v>0</v>
      </c>
      <c r="R1242" s="55">
        <f>SD!W1241</f>
        <v>0</v>
      </c>
      <c r="S1242" s="55">
        <f>SD!AB1241</f>
        <v>0</v>
      </c>
      <c r="T1242" s="51">
        <f t="shared" si="38"/>
        <v>0</v>
      </c>
      <c r="U1242" s="51">
        <f t="shared" si="39"/>
        <v>0</v>
      </c>
    </row>
    <row r="1243" spans="1:21" customFormat="1">
      <c r="A1243" s="51">
        <f>SD!C1242</f>
        <v>0</v>
      </c>
      <c r="B1243" s="46">
        <f>SD!A1242</f>
        <v>0</v>
      </c>
      <c r="C1243" s="46">
        <f>SD!B1242</f>
        <v>0</v>
      </c>
      <c r="D1243" s="46">
        <f>SD!C1242</f>
        <v>0</v>
      </c>
      <c r="E1243" s="42">
        <f>SD!D1242</f>
        <v>0</v>
      </c>
      <c r="F1243" s="43">
        <f>SD!E1242</f>
        <v>0</v>
      </c>
      <c r="G1243" s="43">
        <f>SD!F1242</f>
        <v>0</v>
      </c>
      <c r="H1243" s="43">
        <f>SD!G1242</f>
        <v>0</v>
      </c>
      <c r="I1243" s="43">
        <f>SD!H1242</f>
        <v>0</v>
      </c>
      <c r="J1243" s="43">
        <f>SD!I1242</f>
        <v>0</v>
      </c>
      <c r="K1243" s="43">
        <f>SD!O1242</f>
        <v>0</v>
      </c>
      <c r="L1243" s="52"/>
      <c r="M1243" s="56"/>
      <c r="N1243" s="54">
        <f>SD!R1242</f>
        <v>0</v>
      </c>
      <c r="O1243" s="55">
        <f>SD!S1242</f>
        <v>0</v>
      </c>
      <c r="P1243" s="44">
        <f>SD!T1242</f>
        <v>0</v>
      </c>
      <c r="Q1243" s="55">
        <f>SD!V1242</f>
        <v>0</v>
      </c>
      <c r="R1243" s="55">
        <f>SD!W1242</f>
        <v>0</v>
      </c>
      <c r="S1243" s="55">
        <f>SD!AB1242</f>
        <v>0</v>
      </c>
      <c r="T1243" s="51">
        <f t="shared" si="38"/>
        <v>0</v>
      </c>
      <c r="U1243" s="51">
        <f t="shared" si="39"/>
        <v>0</v>
      </c>
    </row>
    <row r="1244" spans="1:21" customFormat="1">
      <c r="A1244" s="51">
        <f>SD!C1243</f>
        <v>0</v>
      </c>
      <c r="B1244" s="46">
        <f>SD!A1243</f>
        <v>0</v>
      </c>
      <c r="C1244" s="46">
        <f>SD!B1243</f>
        <v>0</v>
      </c>
      <c r="D1244" s="46">
        <f>SD!C1243</f>
        <v>0</v>
      </c>
      <c r="E1244" s="42">
        <f>SD!D1243</f>
        <v>0</v>
      </c>
      <c r="F1244" s="43">
        <f>SD!E1243</f>
        <v>0</v>
      </c>
      <c r="G1244" s="43">
        <f>SD!F1243</f>
        <v>0</v>
      </c>
      <c r="H1244" s="43">
        <f>SD!G1243</f>
        <v>0</v>
      </c>
      <c r="I1244" s="43">
        <f>SD!H1243</f>
        <v>0</v>
      </c>
      <c r="J1244" s="43">
        <f>SD!I1243</f>
        <v>0</v>
      </c>
      <c r="K1244" s="43">
        <f>SD!O1243</f>
        <v>0</v>
      </c>
      <c r="L1244" s="52"/>
      <c r="M1244" s="56"/>
      <c r="N1244" s="54">
        <f>SD!R1243</f>
        <v>0</v>
      </c>
      <c r="O1244" s="55">
        <f>SD!S1243</f>
        <v>0</v>
      </c>
      <c r="P1244" s="44">
        <f>SD!T1243</f>
        <v>0</v>
      </c>
      <c r="Q1244" s="55">
        <f>SD!V1243</f>
        <v>0</v>
      </c>
      <c r="R1244" s="55">
        <f>SD!W1243</f>
        <v>0</v>
      </c>
      <c r="S1244" s="55">
        <f>SD!AB1243</f>
        <v>0</v>
      </c>
      <c r="T1244" s="51">
        <f t="shared" si="38"/>
        <v>0</v>
      </c>
      <c r="U1244" s="51">
        <f t="shared" si="39"/>
        <v>0</v>
      </c>
    </row>
    <row r="1245" spans="1:21" customFormat="1">
      <c r="A1245" s="51">
        <f>SD!C1244</f>
        <v>0</v>
      </c>
      <c r="B1245" s="46">
        <f>SD!A1244</f>
        <v>0</v>
      </c>
      <c r="C1245" s="46">
        <f>SD!B1244</f>
        <v>0</v>
      </c>
      <c r="D1245" s="46">
        <f>SD!C1244</f>
        <v>0</v>
      </c>
      <c r="E1245" s="42">
        <f>SD!D1244</f>
        <v>0</v>
      </c>
      <c r="F1245" s="43">
        <f>SD!E1244</f>
        <v>0</v>
      </c>
      <c r="G1245" s="43">
        <f>SD!F1244</f>
        <v>0</v>
      </c>
      <c r="H1245" s="43">
        <f>SD!G1244</f>
        <v>0</v>
      </c>
      <c r="I1245" s="43">
        <f>SD!H1244</f>
        <v>0</v>
      </c>
      <c r="J1245" s="43">
        <f>SD!I1244</f>
        <v>0</v>
      </c>
      <c r="K1245" s="43">
        <f>SD!O1244</f>
        <v>0</v>
      </c>
      <c r="L1245" s="52"/>
      <c r="M1245" s="56"/>
      <c r="N1245" s="54">
        <f>SD!R1244</f>
        <v>0</v>
      </c>
      <c r="O1245" s="55">
        <f>SD!S1244</f>
        <v>0</v>
      </c>
      <c r="P1245" s="44">
        <f>SD!T1244</f>
        <v>0</v>
      </c>
      <c r="Q1245" s="55">
        <f>SD!V1244</f>
        <v>0</v>
      </c>
      <c r="R1245" s="55">
        <f>SD!W1244</f>
        <v>0</v>
      </c>
      <c r="S1245" s="55">
        <f>SD!AB1244</f>
        <v>0</v>
      </c>
      <c r="T1245" s="51">
        <f t="shared" si="38"/>
        <v>0</v>
      </c>
      <c r="U1245" s="51">
        <f t="shared" si="39"/>
        <v>0</v>
      </c>
    </row>
    <row r="1246" spans="1:21" customFormat="1">
      <c r="A1246" s="51">
        <f>SD!C1245</f>
        <v>0</v>
      </c>
      <c r="B1246" s="46">
        <f>SD!A1245</f>
        <v>0</v>
      </c>
      <c r="C1246" s="46">
        <f>SD!B1245</f>
        <v>0</v>
      </c>
      <c r="D1246" s="46">
        <f>SD!C1245</f>
        <v>0</v>
      </c>
      <c r="E1246" s="42">
        <f>SD!D1245</f>
        <v>0</v>
      </c>
      <c r="F1246" s="43">
        <f>SD!E1245</f>
        <v>0</v>
      </c>
      <c r="G1246" s="43">
        <f>SD!F1245</f>
        <v>0</v>
      </c>
      <c r="H1246" s="43">
        <f>SD!G1245</f>
        <v>0</v>
      </c>
      <c r="I1246" s="43">
        <f>SD!H1245</f>
        <v>0</v>
      </c>
      <c r="J1246" s="43">
        <f>SD!I1245</f>
        <v>0</v>
      </c>
      <c r="K1246" s="43">
        <f>SD!O1245</f>
        <v>0</v>
      </c>
      <c r="L1246" s="52"/>
      <c r="M1246" s="56"/>
      <c r="N1246" s="54">
        <f>SD!R1245</f>
        <v>0</v>
      </c>
      <c r="O1246" s="55">
        <f>SD!S1245</f>
        <v>0</v>
      </c>
      <c r="P1246" s="44">
        <f>SD!T1245</f>
        <v>0</v>
      </c>
      <c r="Q1246" s="55">
        <f>SD!V1245</f>
        <v>0</v>
      </c>
      <c r="R1246" s="55">
        <f>SD!W1245</f>
        <v>0</v>
      </c>
      <c r="S1246" s="55">
        <f>SD!AB1245</f>
        <v>0</v>
      </c>
      <c r="T1246" s="51">
        <f t="shared" si="38"/>
        <v>0</v>
      </c>
      <c r="U1246" s="51">
        <f t="shared" si="39"/>
        <v>0</v>
      </c>
    </row>
    <row r="1247" spans="1:21" customFormat="1">
      <c r="A1247" s="51">
        <f>SD!C1246</f>
        <v>0</v>
      </c>
      <c r="B1247" s="46">
        <f>SD!A1246</f>
        <v>0</v>
      </c>
      <c r="C1247" s="46">
        <f>SD!B1246</f>
        <v>0</v>
      </c>
      <c r="D1247" s="46">
        <f>SD!C1246</f>
        <v>0</v>
      </c>
      <c r="E1247" s="42">
        <f>SD!D1246</f>
        <v>0</v>
      </c>
      <c r="F1247" s="43">
        <f>SD!E1246</f>
        <v>0</v>
      </c>
      <c r="G1247" s="43">
        <f>SD!F1246</f>
        <v>0</v>
      </c>
      <c r="H1247" s="43">
        <f>SD!G1246</f>
        <v>0</v>
      </c>
      <c r="I1247" s="43">
        <f>SD!H1246</f>
        <v>0</v>
      </c>
      <c r="J1247" s="43">
        <f>SD!I1246</f>
        <v>0</v>
      </c>
      <c r="K1247" s="43">
        <f>SD!O1246</f>
        <v>0</v>
      </c>
      <c r="L1247" s="52"/>
      <c r="M1247" s="56"/>
      <c r="N1247" s="54">
        <f>SD!R1246</f>
        <v>0</v>
      </c>
      <c r="O1247" s="55">
        <f>SD!S1246</f>
        <v>0</v>
      </c>
      <c r="P1247" s="44">
        <f>SD!T1246</f>
        <v>0</v>
      </c>
      <c r="Q1247" s="55">
        <f>SD!V1246</f>
        <v>0</v>
      </c>
      <c r="R1247" s="55">
        <f>SD!W1246</f>
        <v>0</v>
      </c>
      <c r="S1247" s="55">
        <f>SD!AB1246</f>
        <v>0</v>
      </c>
      <c r="T1247" s="51">
        <f t="shared" si="38"/>
        <v>0</v>
      </c>
      <c r="U1247" s="51">
        <f t="shared" si="39"/>
        <v>0</v>
      </c>
    </row>
    <row r="1248" spans="1:21" customFormat="1">
      <c r="A1248" s="51">
        <f>SD!C1247</f>
        <v>0</v>
      </c>
      <c r="B1248" s="46">
        <f>SD!A1247</f>
        <v>0</v>
      </c>
      <c r="C1248" s="46">
        <f>SD!B1247</f>
        <v>0</v>
      </c>
      <c r="D1248" s="46">
        <f>SD!C1247</f>
        <v>0</v>
      </c>
      <c r="E1248" s="42">
        <f>SD!D1247</f>
        <v>0</v>
      </c>
      <c r="F1248" s="43">
        <f>SD!E1247</f>
        <v>0</v>
      </c>
      <c r="G1248" s="43">
        <f>SD!F1247</f>
        <v>0</v>
      </c>
      <c r="H1248" s="43">
        <f>SD!G1247</f>
        <v>0</v>
      </c>
      <c r="I1248" s="43">
        <f>SD!H1247</f>
        <v>0</v>
      </c>
      <c r="J1248" s="43">
        <f>SD!I1247</f>
        <v>0</v>
      </c>
      <c r="K1248" s="43">
        <f>SD!O1247</f>
        <v>0</v>
      </c>
      <c r="L1248" s="52"/>
      <c r="M1248" s="56"/>
      <c r="N1248" s="54">
        <f>SD!R1247</f>
        <v>0</v>
      </c>
      <c r="O1248" s="55">
        <f>SD!S1247</f>
        <v>0</v>
      </c>
      <c r="P1248" s="44">
        <f>SD!T1247</f>
        <v>0</v>
      </c>
      <c r="Q1248" s="55">
        <f>SD!V1247</f>
        <v>0</v>
      </c>
      <c r="R1248" s="55">
        <f>SD!W1247</f>
        <v>0</v>
      </c>
      <c r="S1248" s="55">
        <f>SD!AB1247</f>
        <v>0</v>
      </c>
      <c r="T1248" s="51">
        <f t="shared" si="38"/>
        <v>0</v>
      </c>
      <c r="U1248" s="51">
        <f t="shared" si="39"/>
        <v>0</v>
      </c>
    </row>
    <row r="1249" spans="1:21" customFormat="1">
      <c r="A1249" s="51">
        <f>SD!C1248</f>
        <v>0</v>
      </c>
      <c r="B1249" s="46">
        <f>SD!A1248</f>
        <v>0</v>
      </c>
      <c r="C1249" s="46">
        <f>SD!B1248</f>
        <v>0</v>
      </c>
      <c r="D1249" s="46">
        <f>SD!C1248</f>
        <v>0</v>
      </c>
      <c r="E1249" s="42">
        <f>SD!D1248</f>
        <v>0</v>
      </c>
      <c r="F1249" s="43">
        <f>SD!E1248</f>
        <v>0</v>
      </c>
      <c r="G1249" s="43">
        <f>SD!F1248</f>
        <v>0</v>
      </c>
      <c r="H1249" s="43">
        <f>SD!G1248</f>
        <v>0</v>
      </c>
      <c r="I1249" s="43">
        <f>SD!H1248</f>
        <v>0</v>
      </c>
      <c r="J1249" s="43">
        <f>SD!I1248</f>
        <v>0</v>
      </c>
      <c r="K1249" s="43">
        <f>SD!O1248</f>
        <v>0</v>
      </c>
      <c r="L1249" s="52"/>
      <c r="M1249" s="56"/>
      <c r="N1249" s="54">
        <f>SD!R1248</f>
        <v>0</v>
      </c>
      <c r="O1249" s="55">
        <f>SD!S1248</f>
        <v>0</v>
      </c>
      <c r="P1249" s="44">
        <f>SD!T1248</f>
        <v>0</v>
      </c>
      <c r="Q1249" s="55">
        <f>SD!V1248</f>
        <v>0</v>
      </c>
      <c r="R1249" s="55">
        <f>SD!W1248</f>
        <v>0</v>
      </c>
      <c r="S1249" s="55">
        <f>SD!AB1248</f>
        <v>0</v>
      </c>
      <c r="T1249" s="51">
        <f t="shared" si="38"/>
        <v>0</v>
      </c>
      <c r="U1249" s="51">
        <f t="shared" si="39"/>
        <v>0</v>
      </c>
    </row>
    <row r="1250" spans="1:21" customFormat="1">
      <c r="A1250" s="51">
        <f>SD!C1249</f>
        <v>0</v>
      </c>
      <c r="B1250" s="46">
        <f>SD!A1249</f>
        <v>0</v>
      </c>
      <c r="C1250" s="46">
        <f>SD!B1249</f>
        <v>0</v>
      </c>
      <c r="D1250" s="46">
        <f>SD!C1249</f>
        <v>0</v>
      </c>
      <c r="E1250" s="42">
        <f>SD!D1249</f>
        <v>0</v>
      </c>
      <c r="F1250" s="43">
        <f>SD!E1249</f>
        <v>0</v>
      </c>
      <c r="G1250" s="43">
        <f>SD!F1249</f>
        <v>0</v>
      </c>
      <c r="H1250" s="43">
        <f>SD!G1249</f>
        <v>0</v>
      </c>
      <c r="I1250" s="43">
        <f>SD!H1249</f>
        <v>0</v>
      </c>
      <c r="J1250" s="43">
        <f>SD!I1249</f>
        <v>0</v>
      </c>
      <c r="K1250" s="43">
        <f>SD!O1249</f>
        <v>0</v>
      </c>
      <c r="L1250" s="52"/>
      <c r="M1250" s="56"/>
      <c r="N1250" s="54">
        <f>SD!R1249</f>
        <v>0</v>
      </c>
      <c r="O1250" s="55">
        <f>SD!S1249</f>
        <v>0</v>
      </c>
      <c r="P1250" s="44">
        <f>SD!T1249</f>
        <v>0</v>
      </c>
      <c r="Q1250" s="55">
        <f>SD!V1249</f>
        <v>0</v>
      </c>
      <c r="R1250" s="55">
        <f>SD!W1249</f>
        <v>0</v>
      </c>
      <c r="S1250" s="55">
        <f>SD!AB1249</f>
        <v>0</v>
      </c>
      <c r="T1250" s="51">
        <f t="shared" si="38"/>
        <v>0</v>
      </c>
      <c r="U1250" s="51">
        <f t="shared" si="39"/>
        <v>0</v>
      </c>
    </row>
    <row r="1251" spans="1:21" customFormat="1">
      <c r="A1251" s="51">
        <f>SD!C1250</f>
        <v>0</v>
      </c>
      <c r="B1251" s="46">
        <f>SD!A1250</f>
        <v>0</v>
      </c>
      <c r="C1251" s="46">
        <f>SD!B1250</f>
        <v>0</v>
      </c>
      <c r="D1251" s="46">
        <f>SD!C1250</f>
        <v>0</v>
      </c>
      <c r="E1251" s="42">
        <f>SD!D1250</f>
        <v>0</v>
      </c>
      <c r="F1251" s="43">
        <f>SD!E1250</f>
        <v>0</v>
      </c>
      <c r="G1251" s="43">
        <f>SD!F1250</f>
        <v>0</v>
      </c>
      <c r="H1251" s="43">
        <f>SD!G1250</f>
        <v>0</v>
      </c>
      <c r="I1251" s="43">
        <f>SD!H1250</f>
        <v>0</v>
      </c>
      <c r="J1251" s="43">
        <f>SD!I1250</f>
        <v>0</v>
      </c>
      <c r="K1251" s="43">
        <f>SD!O1250</f>
        <v>0</v>
      </c>
      <c r="L1251" s="52"/>
      <c r="M1251" s="56"/>
      <c r="N1251" s="54">
        <f>SD!R1250</f>
        <v>0</v>
      </c>
      <c r="O1251" s="55">
        <f>SD!S1250</f>
        <v>0</v>
      </c>
      <c r="P1251" s="44">
        <f>SD!T1250</f>
        <v>0</v>
      </c>
      <c r="Q1251" s="55">
        <f>SD!V1250</f>
        <v>0</v>
      </c>
      <c r="R1251" s="55">
        <f>SD!W1250</f>
        <v>0</v>
      </c>
      <c r="S1251" s="55">
        <f>SD!AB1250</f>
        <v>0</v>
      </c>
      <c r="T1251" s="51">
        <f t="shared" si="38"/>
        <v>0</v>
      </c>
      <c r="U1251" s="51">
        <f t="shared" si="39"/>
        <v>0</v>
      </c>
    </row>
    <row r="1252" spans="1:21" customFormat="1">
      <c r="A1252" s="51">
        <f>SD!C1251</f>
        <v>0</v>
      </c>
      <c r="B1252" s="46">
        <f>SD!A1251</f>
        <v>0</v>
      </c>
      <c r="C1252" s="46">
        <f>SD!B1251</f>
        <v>0</v>
      </c>
      <c r="D1252" s="46">
        <f>SD!C1251</f>
        <v>0</v>
      </c>
      <c r="E1252" s="42">
        <f>SD!D1251</f>
        <v>0</v>
      </c>
      <c r="F1252" s="43">
        <f>SD!E1251</f>
        <v>0</v>
      </c>
      <c r="G1252" s="43">
        <f>SD!F1251</f>
        <v>0</v>
      </c>
      <c r="H1252" s="43">
        <f>SD!G1251</f>
        <v>0</v>
      </c>
      <c r="I1252" s="43">
        <f>SD!H1251</f>
        <v>0</v>
      </c>
      <c r="J1252" s="43">
        <f>SD!I1251</f>
        <v>0</v>
      </c>
      <c r="K1252" s="43">
        <f>SD!O1251</f>
        <v>0</v>
      </c>
      <c r="L1252" s="52"/>
      <c r="M1252" s="56"/>
      <c r="N1252" s="54">
        <f>SD!R1251</f>
        <v>0</v>
      </c>
      <c r="O1252" s="55">
        <f>SD!S1251</f>
        <v>0</v>
      </c>
      <c r="P1252" s="44">
        <f>SD!T1251</f>
        <v>0</v>
      </c>
      <c r="Q1252" s="55">
        <f>SD!V1251</f>
        <v>0</v>
      </c>
      <c r="R1252" s="55">
        <f>SD!W1251</f>
        <v>0</v>
      </c>
      <c r="S1252" s="55">
        <f>SD!AB1251</f>
        <v>0</v>
      </c>
      <c r="T1252" s="51">
        <f t="shared" si="38"/>
        <v>0</v>
      </c>
      <c r="U1252" s="51">
        <f t="shared" si="39"/>
        <v>0</v>
      </c>
    </row>
    <row r="1253" spans="1:21" customFormat="1">
      <c r="A1253" s="51">
        <f>SD!C1252</f>
        <v>0</v>
      </c>
      <c r="B1253" s="46">
        <f>SD!A1252</f>
        <v>0</v>
      </c>
      <c r="C1253" s="46">
        <f>SD!B1252</f>
        <v>0</v>
      </c>
      <c r="D1253" s="46">
        <f>SD!C1252</f>
        <v>0</v>
      </c>
      <c r="E1253" s="42">
        <f>SD!D1252</f>
        <v>0</v>
      </c>
      <c r="F1253" s="43">
        <f>SD!E1252</f>
        <v>0</v>
      </c>
      <c r="G1253" s="43">
        <f>SD!F1252</f>
        <v>0</v>
      </c>
      <c r="H1253" s="43">
        <f>SD!G1252</f>
        <v>0</v>
      </c>
      <c r="I1253" s="43">
        <f>SD!H1252</f>
        <v>0</v>
      </c>
      <c r="J1253" s="43">
        <f>SD!I1252</f>
        <v>0</v>
      </c>
      <c r="K1253" s="43">
        <f>SD!O1252</f>
        <v>0</v>
      </c>
      <c r="L1253" s="52"/>
      <c r="M1253" s="56"/>
      <c r="N1253" s="54">
        <f>SD!R1252</f>
        <v>0</v>
      </c>
      <c r="O1253" s="55">
        <f>SD!S1252</f>
        <v>0</v>
      </c>
      <c r="P1253" s="44">
        <f>SD!T1252</f>
        <v>0</v>
      </c>
      <c r="Q1253" s="55">
        <f>SD!V1252</f>
        <v>0</v>
      </c>
      <c r="R1253" s="55">
        <f>SD!W1252</f>
        <v>0</v>
      </c>
      <c r="S1253" s="55">
        <f>SD!AB1252</f>
        <v>0</v>
      </c>
      <c r="T1253" s="51">
        <f t="shared" si="38"/>
        <v>0</v>
      </c>
      <c r="U1253" s="51">
        <f t="shared" si="39"/>
        <v>0</v>
      </c>
    </row>
    <row r="1254" spans="1:21" customFormat="1">
      <c r="A1254" s="51">
        <f>SD!C1253</f>
        <v>0</v>
      </c>
      <c r="B1254" s="46">
        <f>SD!A1253</f>
        <v>0</v>
      </c>
      <c r="C1254" s="46">
        <f>SD!B1253</f>
        <v>0</v>
      </c>
      <c r="D1254" s="46">
        <f>SD!C1253</f>
        <v>0</v>
      </c>
      <c r="E1254" s="42">
        <f>SD!D1253</f>
        <v>0</v>
      </c>
      <c r="F1254" s="43">
        <f>SD!E1253</f>
        <v>0</v>
      </c>
      <c r="G1254" s="43">
        <f>SD!F1253</f>
        <v>0</v>
      </c>
      <c r="H1254" s="43">
        <f>SD!G1253</f>
        <v>0</v>
      </c>
      <c r="I1254" s="43">
        <f>SD!H1253</f>
        <v>0</v>
      </c>
      <c r="J1254" s="43">
        <f>SD!I1253</f>
        <v>0</v>
      </c>
      <c r="K1254" s="43">
        <f>SD!O1253</f>
        <v>0</v>
      </c>
      <c r="L1254" s="52"/>
      <c r="M1254" s="56"/>
      <c r="N1254" s="54">
        <f>SD!R1253</f>
        <v>0</v>
      </c>
      <c r="O1254" s="55">
        <f>SD!S1253</f>
        <v>0</v>
      </c>
      <c r="P1254" s="44">
        <f>SD!T1253</f>
        <v>0</v>
      </c>
      <c r="Q1254" s="55">
        <f>SD!V1253</f>
        <v>0</v>
      </c>
      <c r="R1254" s="55">
        <f>SD!W1253</f>
        <v>0</v>
      </c>
      <c r="S1254" s="55">
        <f>SD!AB1253</f>
        <v>0</v>
      </c>
      <c r="T1254" s="51">
        <f t="shared" si="38"/>
        <v>0</v>
      </c>
      <c r="U1254" s="51">
        <f t="shared" si="39"/>
        <v>0</v>
      </c>
    </row>
    <row r="1255" spans="1:21" customFormat="1">
      <c r="A1255" s="51">
        <f>SD!C1254</f>
        <v>0</v>
      </c>
      <c r="B1255" s="46">
        <f>SD!A1254</f>
        <v>0</v>
      </c>
      <c r="C1255" s="46">
        <f>SD!B1254</f>
        <v>0</v>
      </c>
      <c r="D1255" s="46">
        <f>SD!C1254</f>
        <v>0</v>
      </c>
      <c r="E1255" s="42">
        <f>SD!D1254</f>
        <v>0</v>
      </c>
      <c r="F1255" s="43">
        <f>SD!E1254</f>
        <v>0</v>
      </c>
      <c r="G1255" s="43">
        <f>SD!F1254</f>
        <v>0</v>
      </c>
      <c r="H1255" s="43">
        <f>SD!G1254</f>
        <v>0</v>
      </c>
      <c r="I1255" s="43">
        <f>SD!H1254</f>
        <v>0</v>
      </c>
      <c r="J1255" s="43">
        <f>SD!I1254</f>
        <v>0</v>
      </c>
      <c r="K1255" s="43">
        <f>SD!O1254</f>
        <v>0</v>
      </c>
      <c r="L1255" s="52"/>
      <c r="M1255" s="56"/>
      <c r="N1255" s="54">
        <f>SD!R1254</f>
        <v>0</v>
      </c>
      <c r="O1255" s="55">
        <f>SD!S1254</f>
        <v>0</v>
      </c>
      <c r="P1255" s="44">
        <f>SD!T1254</f>
        <v>0</v>
      </c>
      <c r="Q1255" s="55">
        <f>SD!V1254</f>
        <v>0</v>
      </c>
      <c r="R1255" s="55">
        <f>SD!W1254</f>
        <v>0</v>
      </c>
      <c r="S1255" s="55">
        <f>SD!AB1254</f>
        <v>0</v>
      </c>
      <c r="T1255" s="51">
        <f t="shared" si="38"/>
        <v>0</v>
      </c>
      <c r="U1255" s="51">
        <f t="shared" si="39"/>
        <v>0</v>
      </c>
    </row>
    <row r="1256" spans="1:21" customFormat="1">
      <c r="A1256" s="51">
        <f>SD!C1255</f>
        <v>0</v>
      </c>
      <c r="B1256" s="46">
        <f>SD!A1255</f>
        <v>0</v>
      </c>
      <c r="C1256" s="46">
        <f>SD!B1255</f>
        <v>0</v>
      </c>
      <c r="D1256" s="46">
        <f>SD!C1255</f>
        <v>0</v>
      </c>
      <c r="E1256" s="42">
        <f>SD!D1255</f>
        <v>0</v>
      </c>
      <c r="F1256" s="43">
        <f>SD!E1255</f>
        <v>0</v>
      </c>
      <c r="G1256" s="43">
        <f>SD!F1255</f>
        <v>0</v>
      </c>
      <c r="H1256" s="43">
        <f>SD!G1255</f>
        <v>0</v>
      </c>
      <c r="I1256" s="43">
        <f>SD!H1255</f>
        <v>0</v>
      </c>
      <c r="J1256" s="43">
        <f>SD!I1255</f>
        <v>0</v>
      </c>
      <c r="K1256" s="43">
        <f>SD!O1255</f>
        <v>0</v>
      </c>
      <c r="L1256" s="52"/>
      <c r="M1256" s="56"/>
      <c r="N1256" s="54">
        <f>SD!R1255</f>
        <v>0</v>
      </c>
      <c r="O1256" s="55">
        <f>SD!S1255</f>
        <v>0</v>
      </c>
      <c r="P1256" s="44">
        <f>SD!T1255</f>
        <v>0</v>
      </c>
      <c r="Q1256" s="55">
        <f>SD!V1255</f>
        <v>0</v>
      </c>
      <c r="R1256" s="55">
        <f>SD!W1255</f>
        <v>0</v>
      </c>
      <c r="S1256" s="55">
        <f>SD!AB1255</f>
        <v>0</v>
      </c>
      <c r="T1256" s="51">
        <f t="shared" si="38"/>
        <v>0</v>
      </c>
      <c r="U1256" s="51">
        <f t="shared" si="39"/>
        <v>0</v>
      </c>
    </row>
    <row r="1257" spans="1:21" customFormat="1">
      <c r="A1257" s="51">
        <f>SD!C1256</f>
        <v>0</v>
      </c>
      <c r="B1257" s="46">
        <f>SD!A1256</f>
        <v>0</v>
      </c>
      <c r="C1257" s="46">
        <f>SD!B1256</f>
        <v>0</v>
      </c>
      <c r="D1257" s="46">
        <f>SD!C1256</f>
        <v>0</v>
      </c>
      <c r="E1257" s="42">
        <f>SD!D1256</f>
        <v>0</v>
      </c>
      <c r="F1257" s="43">
        <f>SD!E1256</f>
        <v>0</v>
      </c>
      <c r="G1257" s="43">
        <f>SD!F1256</f>
        <v>0</v>
      </c>
      <c r="H1257" s="43">
        <f>SD!G1256</f>
        <v>0</v>
      </c>
      <c r="I1257" s="43">
        <f>SD!H1256</f>
        <v>0</v>
      </c>
      <c r="J1257" s="43">
        <f>SD!I1256</f>
        <v>0</v>
      </c>
      <c r="K1257" s="43">
        <f>SD!O1256</f>
        <v>0</v>
      </c>
      <c r="L1257" s="52"/>
      <c r="M1257" s="56"/>
      <c r="N1257" s="54">
        <f>SD!R1256</f>
        <v>0</v>
      </c>
      <c r="O1257" s="55">
        <f>SD!S1256</f>
        <v>0</v>
      </c>
      <c r="P1257" s="44">
        <f>SD!T1256</f>
        <v>0</v>
      </c>
      <c r="Q1257" s="55">
        <f>SD!V1256</f>
        <v>0</v>
      </c>
      <c r="R1257" s="55">
        <f>SD!W1256</f>
        <v>0</v>
      </c>
      <c r="S1257" s="55">
        <f>SD!AB1256</f>
        <v>0</v>
      </c>
      <c r="T1257" s="51">
        <f t="shared" si="38"/>
        <v>0</v>
      </c>
      <c r="U1257" s="51">
        <f t="shared" si="39"/>
        <v>0</v>
      </c>
    </row>
    <row r="1258" spans="1:21" customFormat="1">
      <c r="A1258" s="51">
        <f>SD!C1257</f>
        <v>0</v>
      </c>
      <c r="B1258" s="46">
        <f>SD!A1257</f>
        <v>0</v>
      </c>
      <c r="C1258" s="46">
        <f>SD!B1257</f>
        <v>0</v>
      </c>
      <c r="D1258" s="46">
        <f>SD!C1257</f>
        <v>0</v>
      </c>
      <c r="E1258" s="42">
        <f>SD!D1257</f>
        <v>0</v>
      </c>
      <c r="F1258" s="43">
        <f>SD!E1257</f>
        <v>0</v>
      </c>
      <c r="G1258" s="43">
        <f>SD!F1257</f>
        <v>0</v>
      </c>
      <c r="H1258" s="43">
        <f>SD!G1257</f>
        <v>0</v>
      </c>
      <c r="I1258" s="43">
        <f>SD!H1257</f>
        <v>0</v>
      </c>
      <c r="J1258" s="43">
        <f>SD!I1257</f>
        <v>0</v>
      </c>
      <c r="K1258" s="43">
        <f>SD!O1257</f>
        <v>0</v>
      </c>
      <c r="L1258" s="52"/>
      <c r="M1258" s="56"/>
      <c r="N1258" s="54">
        <f>SD!R1257</f>
        <v>0</v>
      </c>
      <c r="O1258" s="55">
        <f>SD!S1257</f>
        <v>0</v>
      </c>
      <c r="P1258" s="44">
        <f>SD!T1257</f>
        <v>0</v>
      </c>
      <c r="Q1258" s="55">
        <f>SD!V1257</f>
        <v>0</v>
      </c>
      <c r="R1258" s="55">
        <f>SD!W1257</f>
        <v>0</v>
      </c>
      <c r="S1258" s="55">
        <f>SD!AB1257</f>
        <v>0</v>
      </c>
      <c r="T1258" s="51">
        <f t="shared" si="38"/>
        <v>0</v>
      </c>
      <c r="U1258" s="51">
        <f t="shared" si="39"/>
        <v>0</v>
      </c>
    </row>
    <row r="1259" spans="1:21" customFormat="1">
      <c r="A1259" s="51">
        <f>SD!C1258</f>
        <v>0</v>
      </c>
      <c r="B1259" s="46">
        <f>SD!A1258</f>
        <v>0</v>
      </c>
      <c r="C1259" s="46">
        <f>SD!B1258</f>
        <v>0</v>
      </c>
      <c r="D1259" s="46">
        <f>SD!C1258</f>
        <v>0</v>
      </c>
      <c r="E1259" s="42">
        <f>SD!D1258</f>
        <v>0</v>
      </c>
      <c r="F1259" s="43">
        <f>SD!E1258</f>
        <v>0</v>
      </c>
      <c r="G1259" s="43">
        <f>SD!F1258</f>
        <v>0</v>
      </c>
      <c r="H1259" s="43">
        <f>SD!G1258</f>
        <v>0</v>
      </c>
      <c r="I1259" s="43">
        <f>SD!H1258</f>
        <v>0</v>
      </c>
      <c r="J1259" s="43">
        <f>SD!I1258</f>
        <v>0</v>
      </c>
      <c r="K1259" s="43">
        <f>SD!O1258</f>
        <v>0</v>
      </c>
      <c r="L1259" s="52"/>
      <c r="M1259" s="56"/>
      <c r="N1259" s="54">
        <f>SD!R1258</f>
        <v>0</v>
      </c>
      <c r="O1259" s="55">
        <f>SD!S1258</f>
        <v>0</v>
      </c>
      <c r="P1259" s="44">
        <f>SD!T1258</f>
        <v>0</v>
      </c>
      <c r="Q1259" s="55">
        <f>SD!V1258</f>
        <v>0</v>
      </c>
      <c r="R1259" s="55">
        <f>SD!W1258</f>
        <v>0</v>
      </c>
      <c r="S1259" s="55">
        <f>SD!AB1258</f>
        <v>0</v>
      </c>
      <c r="T1259" s="51">
        <f t="shared" si="38"/>
        <v>0</v>
      </c>
      <c r="U1259" s="51">
        <f t="shared" si="39"/>
        <v>0</v>
      </c>
    </row>
    <row r="1260" spans="1:21" customFormat="1">
      <c r="A1260" s="51">
        <f>SD!C1259</f>
        <v>0</v>
      </c>
      <c r="B1260" s="46">
        <f>SD!A1259</f>
        <v>0</v>
      </c>
      <c r="C1260" s="46">
        <f>SD!B1259</f>
        <v>0</v>
      </c>
      <c r="D1260" s="46">
        <f>SD!C1259</f>
        <v>0</v>
      </c>
      <c r="E1260" s="42">
        <f>SD!D1259</f>
        <v>0</v>
      </c>
      <c r="F1260" s="43">
        <f>SD!E1259</f>
        <v>0</v>
      </c>
      <c r="G1260" s="43">
        <f>SD!F1259</f>
        <v>0</v>
      </c>
      <c r="H1260" s="43">
        <f>SD!G1259</f>
        <v>0</v>
      </c>
      <c r="I1260" s="43">
        <f>SD!H1259</f>
        <v>0</v>
      </c>
      <c r="J1260" s="43">
        <f>SD!I1259</f>
        <v>0</v>
      </c>
      <c r="K1260" s="43">
        <f>SD!O1259</f>
        <v>0</v>
      </c>
      <c r="L1260" s="52"/>
      <c r="M1260" s="56"/>
      <c r="N1260" s="54">
        <f>SD!R1259</f>
        <v>0</v>
      </c>
      <c r="O1260" s="55">
        <f>SD!S1259</f>
        <v>0</v>
      </c>
      <c r="P1260" s="44">
        <f>SD!T1259</f>
        <v>0</v>
      </c>
      <c r="Q1260" s="55">
        <f>SD!V1259</f>
        <v>0</v>
      </c>
      <c r="R1260" s="55">
        <f>SD!W1259</f>
        <v>0</v>
      </c>
      <c r="S1260" s="55">
        <f>SD!AB1259</f>
        <v>0</v>
      </c>
      <c r="T1260" s="51">
        <f t="shared" si="38"/>
        <v>0</v>
      </c>
      <c r="U1260" s="51">
        <f t="shared" si="39"/>
        <v>0</v>
      </c>
    </row>
    <row r="1261" spans="1:21" customFormat="1">
      <c r="A1261" s="51">
        <f>SD!C1260</f>
        <v>0</v>
      </c>
      <c r="B1261" s="46">
        <f>SD!A1260</f>
        <v>0</v>
      </c>
      <c r="C1261" s="46">
        <f>SD!B1260</f>
        <v>0</v>
      </c>
      <c r="D1261" s="46">
        <f>SD!C1260</f>
        <v>0</v>
      </c>
      <c r="E1261" s="42">
        <f>SD!D1260</f>
        <v>0</v>
      </c>
      <c r="F1261" s="43">
        <f>SD!E1260</f>
        <v>0</v>
      </c>
      <c r="G1261" s="43">
        <f>SD!F1260</f>
        <v>0</v>
      </c>
      <c r="H1261" s="43">
        <f>SD!G1260</f>
        <v>0</v>
      </c>
      <c r="I1261" s="43">
        <f>SD!H1260</f>
        <v>0</v>
      </c>
      <c r="J1261" s="43">
        <f>SD!I1260</f>
        <v>0</v>
      </c>
      <c r="K1261" s="43">
        <f>SD!O1260</f>
        <v>0</v>
      </c>
      <c r="L1261" s="52"/>
      <c r="M1261" s="56"/>
      <c r="N1261" s="54">
        <f>SD!R1260</f>
        <v>0</v>
      </c>
      <c r="O1261" s="55">
        <f>SD!S1260</f>
        <v>0</v>
      </c>
      <c r="P1261" s="44">
        <f>SD!T1260</f>
        <v>0</v>
      </c>
      <c r="Q1261" s="55">
        <f>SD!V1260</f>
        <v>0</v>
      </c>
      <c r="R1261" s="55">
        <f>SD!W1260</f>
        <v>0</v>
      </c>
      <c r="S1261" s="55">
        <f>SD!AB1260</f>
        <v>0</v>
      </c>
      <c r="T1261" s="51">
        <f t="shared" si="38"/>
        <v>0</v>
      </c>
      <c r="U1261" s="51">
        <f t="shared" si="39"/>
        <v>0</v>
      </c>
    </row>
    <row r="1262" spans="1:21" customFormat="1">
      <c r="A1262" s="51">
        <f>SD!C1261</f>
        <v>0</v>
      </c>
      <c r="B1262" s="46">
        <f>SD!A1261</f>
        <v>0</v>
      </c>
      <c r="C1262" s="46">
        <f>SD!B1261</f>
        <v>0</v>
      </c>
      <c r="D1262" s="46">
        <f>SD!C1261</f>
        <v>0</v>
      </c>
      <c r="E1262" s="42">
        <f>SD!D1261</f>
        <v>0</v>
      </c>
      <c r="F1262" s="43">
        <f>SD!E1261</f>
        <v>0</v>
      </c>
      <c r="G1262" s="43">
        <f>SD!F1261</f>
        <v>0</v>
      </c>
      <c r="H1262" s="43">
        <f>SD!G1261</f>
        <v>0</v>
      </c>
      <c r="I1262" s="43">
        <f>SD!H1261</f>
        <v>0</v>
      </c>
      <c r="J1262" s="43">
        <f>SD!I1261</f>
        <v>0</v>
      </c>
      <c r="K1262" s="43">
        <f>SD!O1261</f>
        <v>0</v>
      </c>
      <c r="L1262" s="52"/>
      <c r="M1262" s="56"/>
      <c r="N1262" s="54">
        <f>SD!R1261</f>
        <v>0</v>
      </c>
      <c r="O1262" s="55">
        <f>SD!S1261</f>
        <v>0</v>
      </c>
      <c r="P1262" s="44">
        <f>SD!T1261</f>
        <v>0</v>
      </c>
      <c r="Q1262" s="55">
        <f>SD!V1261</f>
        <v>0</v>
      </c>
      <c r="R1262" s="55">
        <f>SD!W1261</f>
        <v>0</v>
      </c>
      <c r="S1262" s="55">
        <f>SD!AB1261</f>
        <v>0</v>
      </c>
      <c r="T1262" s="51">
        <f t="shared" si="38"/>
        <v>0</v>
      </c>
      <c r="U1262" s="51">
        <f t="shared" si="39"/>
        <v>0</v>
      </c>
    </row>
    <row r="1263" spans="1:21" customFormat="1">
      <c r="A1263" s="51">
        <f>SD!C1262</f>
        <v>0</v>
      </c>
      <c r="B1263" s="46">
        <f>SD!A1262</f>
        <v>0</v>
      </c>
      <c r="C1263" s="46">
        <f>SD!B1262</f>
        <v>0</v>
      </c>
      <c r="D1263" s="46">
        <f>SD!C1262</f>
        <v>0</v>
      </c>
      <c r="E1263" s="42">
        <f>SD!D1262</f>
        <v>0</v>
      </c>
      <c r="F1263" s="43">
        <f>SD!E1262</f>
        <v>0</v>
      </c>
      <c r="G1263" s="43">
        <f>SD!F1262</f>
        <v>0</v>
      </c>
      <c r="H1263" s="43">
        <f>SD!G1262</f>
        <v>0</v>
      </c>
      <c r="I1263" s="43">
        <f>SD!H1262</f>
        <v>0</v>
      </c>
      <c r="J1263" s="43">
        <f>SD!I1262</f>
        <v>0</v>
      </c>
      <c r="K1263" s="43">
        <f>SD!O1262</f>
        <v>0</v>
      </c>
      <c r="L1263" s="52"/>
      <c r="M1263" s="56"/>
      <c r="N1263" s="54">
        <f>SD!R1262</f>
        <v>0</v>
      </c>
      <c r="O1263" s="55">
        <f>SD!S1262</f>
        <v>0</v>
      </c>
      <c r="P1263" s="44">
        <f>SD!T1262</f>
        <v>0</v>
      </c>
      <c r="Q1263" s="55">
        <f>SD!V1262</f>
        <v>0</v>
      </c>
      <c r="R1263" s="55">
        <f>SD!W1262</f>
        <v>0</v>
      </c>
      <c r="S1263" s="55">
        <f>SD!AB1262</f>
        <v>0</v>
      </c>
      <c r="T1263" s="51">
        <f t="shared" si="38"/>
        <v>0</v>
      </c>
      <c r="U1263" s="51">
        <f t="shared" si="39"/>
        <v>0</v>
      </c>
    </row>
    <row r="1264" spans="1:21" customFormat="1">
      <c r="A1264" s="51">
        <f>SD!C1263</f>
        <v>0</v>
      </c>
      <c r="B1264" s="46">
        <f>SD!A1263</f>
        <v>0</v>
      </c>
      <c r="C1264" s="46">
        <f>SD!B1263</f>
        <v>0</v>
      </c>
      <c r="D1264" s="46">
        <f>SD!C1263</f>
        <v>0</v>
      </c>
      <c r="E1264" s="42">
        <f>SD!D1263</f>
        <v>0</v>
      </c>
      <c r="F1264" s="43">
        <f>SD!E1263</f>
        <v>0</v>
      </c>
      <c r="G1264" s="43">
        <f>SD!F1263</f>
        <v>0</v>
      </c>
      <c r="H1264" s="43">
        <f>SD!G1263</f>
        <v>0</v>
      </c>
      <c r="I1264" s="43">
        <f>SD!H1263</f>
        <v>0</v>
      </c>
      <c r="J1264" s="43">
        <f>SD!I1263</f>
        <v>0</v>
      </c>
      <c r="K1264" s="43">
        <f>SD!O1263</f>
        <v>0</v>
      </c>
      <c r="L1264" s="52"/>
      <c r="M1264" s="56"/>
      <c r="N1264" s="54">
        <f>SD!R1263</f>
        <v>0</v>
      </c>
      <c r="O1264" s="55">
        <f>SD!S1263</f>
        <v>0</v>
      </c>
      <c r="P1264" s="44">
        <f>SD!T1263</f>
        <v>0</v>
      </c>
      <c r="Q1264" s="55">
        <f>SD!V1263</f>
        <v>0</v>
      </c>
      <c r="R1264" s="55">
        <f>SD!W1263</f>
        <v>0</v>
      </c>
      <c r="S1264" s="55">
        <f>SD!AB1263</f>
        <v>0</v>
      </c>
      <c r="T1264" s="51">
        <f t="shared" si="38"/>
        <v>0</v>
      </c>
      <c r="U1264" s="51">
        <f t="shared" si="39"/>
        <v>0</v>
      </c>
    </row>
    <row r="1265" spans="1:21" customFormat="1">
      <c r="A1265" s="51">
        <f>SD!C1264</f>
        <v>0</v>
      </c>
      <c r="B1265" s="46">
        <f>SD!A1264</f>
        <v>0</v>
      </c>
      <c r="C1265" s="46">
        <f>SD!B1264</f>
        <v>0</v>
      </c>
      <c r="D1265" s="46">
        <f>SD!C1264</f>
        <v>0</v>
      </c>
      <c r="E1265" s="42">
        <f>SD!D1264</f>
        <v>0</v>
      </c>
      <c r="F1265" s="43">
        <f>SD!E1264</f>
        <v>0</v>
      </c>
      <c r="G1265" s="43">
        <f>SD!F1264</f>
        <v>0</v>
      </c>
      <c r="H1265" s="43">
        <f>SD!G1264</f>
        <v>0</v>
      </c>
      <c r="I1265" s="43">
        <f>SD!H1264</f>
        <v>0</v>
      </c>
      <c r="J1265" s="43">
        <f>SD!I1264</f>
        <v>0</v>
      </c>
      <c r="K1265" s="43">
        <f>SD!O1264</f>
        <v>0</v>
      </c>
      <c r="L1265" s="52"/>
      <c r="M1265" s="56"/>
      <c r="N1265" s="54">
        <f>SD!R1264</f>
        <v>0</v>
      </c>
      <c r="O1265" s="55">
        <f>SD!S1264</f>
        <v>0</v>
      </c>
      <c r="P1265" s="44">
        <f>SD!T1264</f>
        <v>0</v>
      </c>
      <c r="Q1265" s="55">
        <f>SD!V1264</f>
        <v>0</v>
      </c>
      <c r="R1265" s="55">
        <f>SD!W1264</f>
        <v>0</v>
      </c>
      <c r="S1265" s="55">
        <f>SD!AB1264</f>
        <v>0</v>
      </c>
      <c r="T1265" s="51">
        <f t="shared" si="38"/>
        <v>0</v>
      </c>
      <c r="U1265" s="51">
        <f t="shared" si="39"/>
        <v>0</v>
      </c>
    </row>
    <row r="1266" spans="1:21" customFormat="1">
      <c r="A1266" s="51">
        <f>SD!C1265</f>
        <v>0</v>
      </c>
      <c r="B1266" s="46">
        <f>SD!A1265</f>
        <v>0</v>
      </c>
      <c r="C1266" s="46">
        <f>SD!B1265</f>
        <v>0</v>
      </c>
      <c r="D1266" s="46">
        <f>SD!C1265</f>
        <v>0</v>
      </c>
      <c r="E1266" s="42">
        <f>SD!D1265</f>
        <v>0</v>
      </c>
      <c r="F1266" s="43">
        <f>SD!E1265</f>
        <v>0</v>
      </c>
      <c r="G1266" s="43">
        <f>SD!F1265</f>
        <v>0</v>
      </c>
      <c r="H1266" s="43">
        <f>SD!G1265</f>
        <v>0</v>
      </c>
      <c r="I1266" s="43">
        <f>SD!H1265</f>
        <v>0</v>
      </c>
      <c r="J1266" s="43">
        <f>SD!I1265</f>
        <v>0</v>
      </c>
      <c r="K1266" s="43">
        <f>SD!O1265</f>
        <v>0</v>
      </c>
      <c r="L1266" s="52"/>
      <c r="M1266" s="56"/>
      <c r="N1266" s="54">
        <f>SD!R1265</f>
        <v>0</v>
      </c>
      <c r="O1266" s="55">
        <f>SD!S1265</f>
        <v>0</v>
      </c>
      <c r="P1266" s="44">
        <f>SD!T1265</f>
        <v>0</v>
      </c>
      <c r="Q1266" s="55">
        <f>SD!V1265</f>
        <v>0</v>
      </c>
      <c r="R1266" s="55">
        <f>SD!W1265</f>
        <v>0</v>
      </c>
      <c r="S1266" s="55">
        <f>SD!AB1265</f>
        <v>0</v>
      </c>
      <c r="T1266" s="51">
        <f t="shared" si="38"/>
        <v>0</v>
      </c>
      <c r="U1266" s="51">
        <f t="shared" si="39"/>
        <v>0</v>
      </c>
    </row>
    <row r="1267" spans="1:21" customFormat="1">
      <c r="A1267" s="51">
        <f>SD!C1266</f>
        <v>0</v>
      </c>
      <c r="B1267" s="46">
        <f>SD!A1266</f>
        <v>0</v>
      </c>
      <c r="C1267" s="46">
        <f>SD!B1266</f>
        <v>0</v>
      </c>
      <c r="D1267" s="46">
        <f>SD!C1266</f>
        <v>0</v>
      </c>
      <c r="E1267" s="42">
        <f>SD!D1266</f>
        <v>0</v>
      </c>
      <c r="F1267" s="43">
        <f>SD!E1266</f>
        <v>0</v>
      </c>
      <c r="G1267" s="43">
        <f>SD!F1266</f>
        <v>0</v>
      </c>
      <c r="H1267" s="43">
        <f>SD!G1266</f>
        <v>0</v>
      </c>
      <c r="I1267" s="43">
        <f>SD!H1266</f>
        <v>0</v>
      </c>
      <c r="J1267" s="43">
        <f>SD!I1266</f>
        <v>0</v>
      </c>
      <c r="K1267" s="43">
        <f>SD!O1266</f>
        <v>0</v>
      </c>
      <c r="L1267" s="52"/>
      <c r="M1267" s="56"/>
      <c r="N1267" s="54">
        <f>SD!R1266</f>
        <v>0</v>
      </c>
      <c r="O1267" s="55">
        <f>SD!S1266</f>
        <v>0</v>
      </c>
      <c r="P1267" s="44">
        <f>SD!T1266</f>
        <v>0</v>
      </c>
      <c r="Q1267" s="55">
        <f>SD!V1266</f>
        <v>0</v>
      </c>
      <c r="R1267" s="55">
        <f>SD!W1266</f>
        <v>0</v>
      </c>
      <c r="S1267" s="55">
        <f>SD!AB1266</f>
        <v>0</v>
      </c>
      <c r="T1267" s="51">
        <f t="shared" si="38"/>
        <v>0</v>
      </c>
      <c r="U1267" s="51">
        <f t="shared" si="39"/>
        <v>0</v>
      </c>
    </row>
    <row r="1268" spans="1:21" customFormat="1">
      <c r="A1268" s="51">
        <f>SD!C1267</f>
        <v>0</v>
      </c>
      <c r="B1268" s="46">
        <f>SD!A1267</f>
        <v>0</v>
      </c>
      <c r="C1268" s="46">
        <f>SD!B1267</f>
        <v>0</v>
      </c>
      <c r="D1268" s="46">
        <f>SD!C1267</f>
        <v>0</v>
      </c>
      <c r="E1268" s="42">
        <f>SD!D1267</f>
        <v>0</v>
      </c>
      <c r="F1268" s="43">
        <f>SD!E1267</f>
        <v>0</v>
      </c>
      <c r="G1268" s="43">
        <f>SD!F1267</f>
        <v>0</v>
      </c>
      <c r="H1268" s="43">
        <f>SD!G1267</f>
        <v>0</v>
      </c>
      <c r="I1268" s="43">
        <f>SD!H1267</f>
        <v>0</v>
      </c>
      <c r="J1268" s="43">
        <f>SD!I1267</f>
        <v>0</v>
      </c>
      <c r="K1268" s="43">
        <f>SD!O1267</f>
        <v>0</v>
      </c>
      <c r="L1268" s="52"/>
      <c r="M1268" s="56"/>
      <c r="N1268" s="54">
        <f>SD!R1267</f>
        <v>0</v>
      </c>
      <c r="O1268" s="55">
        <f>SD!S1267</f>
        <v>0</v>
      </c>
      <c r="P1268" s="44">
        <f>SD!T1267</f>
        <v>0</v>
      </c>
      <c r="Q1268" s="55">
        <f>SD!V1267</f>
        <v>0</v>
      </c>
      <c r="R1268" s="55">
        <f>SD!W1267</f>
        <v>0</v>
      </c>
      <c r="S1268" s="55">
        <f>SD!AB1267</f>
        <v>0</v>
      </c>
      <c r="T1268" s="51">
        <f t="shared" si="38"/>
        <v>0</v>
      </c>
      <c r="U1268" s="51">
        <f t="shared" si="39"/>
        <v>0</v>
      </c>
    </row>
    <row r="1269" spans="1:21" customFormat="1">
      <c r="A1269" s="51">
        <f>SD!C1268</f>
        <v>0</v>
      </c>
      <c r="B1269" s="46">
        <f>SD!A1268</f>
        <v>0</v>
      </c>
      <c r="C1269" s="46">
        <f>SD!B1268</f>
        <v>0</v>
      </c>
      <c r="D1269" s="46">
        <f>SD!C1268</f>
        <v>0</v>
      </c>
      <c r="E1269" s="42">
        <f>SD!D1268</f>
        <v>0</v>
      </c>
      <c r="F1269" s="43">
        <f>SD!E1268</f>
        <v>0</v>
      </c>
      <c r="G1269" s="43">
        <f>SD!F1268</f>
        <v>0</v>
      </c>
      <c r="H1269" s="43">
        <f>SD!G1268</f>
        <v>0</v>
      </c>
      <c r="I1269" s="43">
        <f>SD!H1268</f>
        <v>0</v>
      </c>
      <c r="J1269" s="43">
        <f>SD!I1268</f>
        <v>0</v>
      </c>
      <c r="K1269" s="43">
        <f>SD!O1268</f>
        <v>0</v>
      </c>
      <c r="L1269" s="52"/>
      <c r="M1269" s="56"/>
      <c r="N1269" s="54">
        <f>SD!R1268</f>
        <v>0</v>
      </c>
      <c r="O1269" s="55">
        <f>SD!S1268</f>
        <v>0</v>
      </c>
      <c r="P1269" s="44">
        <f>SD!T1268</f>
        <v>0</v>
      </c>
      <c r="Q1269" s="55">
        <f>SD!V1268</f>
        <v>0</v>
      </c>
      <c r="R1269" s="55">
        <f>SD!W1268</f>
        <v>0</v>
      </c>
      <c r="S1269" s="55">
        <f>SD!AB1268</f>
        <v>0</v>
      </c>
      <c r="T1269" s="51">
        <f t="shared" si="38"/>
        <v>0</v>
      </c>
      <c r="U1269" s="51">
        <f t="shared" si="39"/>
        <v>0</v>
      </c>
    </row>
    <row r="1270" spans="1:21" customFormat="1">
      <c r="A1270" s="51">
        <f>SD!C1269</f>
        <v>0</v>
      </c>
      <c r="B1270" s="46">
        <f>SD!A1269</f>
        <v>0</v>
      </c>
      <c r="C1270" s="46">
        <f>SD!B1269</f>
        <v>0</v>
      </c>
      <c r="D1270" s="46">
        <f>SD!C1269</f>
        <v>0</v>
      </c>
      <c r="E1270" s="42">
        <f>SD!D1269</f>
        <v>0</v>
      </c>
      <c r="F1270" s="43">
        <f>SD!E1269</f>
        <v>0</v>
      </c>
      <c r="G1270" s="43">
        <f>SD!F1269</f>
        <v>0</v>
      </c>
      <c r="H1270" s="43">
        <f>SD!G1269</f>
        <v>0</v>
      </c>
      <c r="I1270" s="43">
        <f>SD!H1269</f>
        <v>0</v>
      </c>
      <c r="J1270" s="43">
        <f>SD!I1269</f>
        <v>0</v>
      </c>
      <c r="K1270" s="43">
        <f>SD!O1269</f>
        <v>0</v>
      </c>
      <c r="L1270" s="52"/>
      <c r="M1270" s="56"/>
      <c r="N1270" s="54">
        <f>SD!R1269</f>
        <v>0</v>
      </c>
      <c r="O1270" s="55">
        <f>SD!S1269</f>
        <v>0</v>
      </c>
      <c r="P1270" s="44">
        <f>SD!T1269</f>
        <v>0</v>
      </c>
      <c r="Q1270" s="55">
        <f>SD!V1269</f>
        <v>0</v>
      </c>
      <c r="R1270" s="55">
        <f>SD!W1269</f>
        <v>0</v>
      </c>
      <c r="S1270" s="55">
        <f>SD!AB1269</f>
        <v>0</v>
      </c>
      <c r="T1270" s="51">
        <f t="shared" si="38"/>
        <v>0</v>
      </c>
      <c r="U1270" s="51">
        <f t="shared" si="39"/>
        <v>0</v>
      </c>
    </row>
    <row r="1271" spans="1:21" customFormat="1">
      <c r="A1271" s="51">
        <f>SD!C1270</f>
        <v>0</v>
      </c>
      <c r="B1271" s="46">
        <f>SD!A1270</f>
        <v>0</v>
      </c>
      <c r="C1271" s="46">
        <f>SD!B1270</f>
        <v>0</v>
      </c>
      <c r="D1271" s="46">
        <f>SD!C1270</f>
        <v>0</v>
      </c>
      <c r="E1271" s="42">
        <f>SD!D1270</f>
        <v>0</v>
      </c>
      <c r="F1271" s="43">
        <f>SD!E1270</f>
        <v>0</v>
      </c>
      <c r="G1271" s="43">
        <f>SD!F1270</f>
        <v>0</v>
      </c>
      <c r="H1271" s="43">
        <f>SD!G1270</f>
        <v>0</v>
      </c>
      <c r="I1271" s="43">
        <f>SD!H1270</f>
        <v>0</v>
      </c>
      <c r="J1271" s="43">
        <f>SD!I1270</f>
        <v>0</v>
      </c>
      <c r="K1271" s="43">
        <f>SD!O1270</f>
        <v>0</v>
      </c>
      <c r="L1271" s="52"/>
      <c r="M1271" s="56"/>
      <c r="N1271" s="54">
        <f>SD!R1270</f>
        <v>0</v>
      </c>
      <c r="O1271" s="55">
        <f>SD!S1270</f>
        <v>0</v>
      </c>
      <c r="P1271" s="44">
        <f>SD!T1270</f>
        <v>0</v>
      </c>
      <c r="Q1271" s="55">
        <f>SD!V1270</f>
        <v>0</v>
      </c>
      <c r="R1271" s="55">
        <f>SD!W1270</f>
        <v>0</v>
      </c>
      <c r="S1271" s="55">
        <f>SD!AB1270</f>
        <v>0</v>
      </c>
      <c r="T1271" s="51">
        <f t="shared" si="38"/>
        <v>0</v>
      </c>
      <c r="U1271" s="51">
        <f t="shared" si="39"/>
        <v>0</v>
      </c>
    </row>
    <row r="1272" spans="1:21" customFormat="1">
      <c r="A1272" s="51">
        <f>SD!C1271</f>
        <v>0</v>
      </c>
      <c r="B1272" s="46">
        <f>SD!A1271</f>
        <v>0</v>
      </c>
      <c r="C1272" s="46">
        <f>SD!B1271</f>
        <v>0</v>
      </c>
      <c r="D1272" s="46">
        <f>SD!C1271</f>
        <v>0</v>
      </c>
      <c r="E1272" s="42">
        <f>SD!D1271</f>
        <v>0</v>
      </c>
      <c r="F1272" s="43">
        <f>SD!E1271</f>
        <v>0</v>
      </c>
      <c r="G1272" s="43">
        <f>SD!F1271</f>
        <v>0</v>
      </c>
      <c r="H1272" s="43">
        <f>SD!G1271</f>
        <v>0</v>
      </c>
      <c r="I1272" s="43">
        <f>SD!H1271</f>
        <v>0</v>
      </c>
      <c r="J1272" s="43">
        <f>SD!I1271</f>
        <v>0</v>
      </c>
      <c r="K1272" s="43">
        <f>SD!O1271</f>
        <v>0</v>
      </c>
      <c r="L1272" s="52"/>
      <c r="M1272" s="56"/>
      <c r="N1272" s="54">
        <f>SD!R1271</f>
        <v>0</v>
      </c>
      <c r="O1272" s="55">
        <f>SD!S1271</f>
        <v>0</v>
      </c>
      <c r="P1272" s="44">
        <f>SD!T1271</f>
        <v>0</v>
      </c>
      <c r="Q1272" s="55">
        <f>SD!V1271</f>
        <v>0</v>
      </c>
      <c r="R1272" s="55">
        <f>SD!W1271</f>
        <v>0</v>
      </c>
      <c r="S1272" s="55">
        <f>SD!AB1271</f>
        <v>0</v>
      </c>
      <c r="T1272" s="51">
        <f t="shared" si="38"/>
        <v>0</v>
      </c>
      <c r="U1272" s="51">
        <f t="shared" si="39"/>
        <v>0</v>
      </c>
    </row>
    <row r="1273" spans="1:21" customFormat="1">
      <c r="A1273" s="51">
        <f>SD!C1272</f>
        <v>0</v>
      </c>
      <c r="B1273" s="46">
        <f>SD!A1272</f>
        <v>0</v>
      </c>
      <c r="C1273" s="46">
        <f>SD!B1272</f>
        <v>0</v>
      </c>
      <c r="D1273" s="46">
        <f>SD!C1272</f>
        <v>0</v>
      </c>
      <c r="E1273" s="42">
        <f>SD!D1272</f>
        <v>0</v>
      </c>
      <c r="F1273" s="43">
        <f>SD!E1272</f>
        <v>0</v>
      </c>
      <c r="G1273" s="43">
        <f>SD!F1272</f>
        <v>0</v>
      </c>
      <c r="H1273" s="43">
        <f>SD!G1272</f>
        <v>0</v>
      </c>
      <c r="I1273" s="43">
        <f>SD!H1272</f>
        <v>0</v>
      </c>
      <c r="J1273" s="43">
        <f>SD!I1272</f>
        <v>0</v>
      </c>
      <c r="K1273" s="43">
        <f>SD!O1272</f>
        <v>0</v>
      </c>
      <c r="L1273" s="52"/>
      <c r="M1273" s="56"/>
      <c r="N1273" s="54">
        <f>SD!R1272</f>
        <v>0</v>
      </c>
      <c r="O1273" s="55">
        <f>SD!S1272</f>
        <v>0</v>
      </c>
      <c r="P1273" s="44">
        <f>SD!T1272</f>
        <v>0</v>
      </c>
      <c r="Q1273" s="55">
        <f>SD!V1272</f>
        <v>0</v>
      </c>
      <c r="R1273" s="55">
        <f>SD!W1272</f>
        <v>0</v>
      </c>
      <c r="S1273" s="55">
        <f>SD!AB1272</f>
        <v>0</v>
      </c>
      <c r="T1273" s="51">
        <f t="shared" si="38"/>
        <v>0</v>
      </c>
      <c r="U1273" s="51">
        <f t="shared" si="39"/>
        <v>0</v>
      </c>
    </row>
    <row r="1274" spans="1:21" customFormat="1">
      <c r="A1274" s="51">
        <f>SD!C1273</f>
        <v>0</v>
      </c>
      <c r="B1274" s="46">
        <f>SD!A1273</f>
        <v>0</v>
      </c>
      <c r="C1274" s="46">
        <f>SD!B1273</f>
        <v>0</v>
      </c>
      <c r="D1274" s="46">
        <f>SD!C1273</f>
        <v>0</v>
      </c>
      <c r="E1274" s="42">
        <f>SD!D1273</f>
        <v>0</v>
      </c>
      <c r="F1274" s="43">
        <f>SD!E1273</f>
        <v>0</v>
      </c>
      <c r="G1274" s="43">
        <f>SD!F1273</f>
        <v>0</v>
      </c>
      <c r="H1274" s="43">
        <f>SD!G1273</f>
        <v>0</v>
      </c>
      <c r="I1274" s="43">
        <f>SD!H1273</f>
        <v>0</v>
      </c>
      <c r="J1274" s="43">
        <f>SD!I1273</f>
        <v>0</v>
      </c>
      <c r="K1274" s="43">
        <f>SD!O1273</f>
        <v>0</v>
      </c>
      <c r="L1274" s="52"/>
      <c r="M1274" s="56"/>
      <c r="N1274" s="54">
        <f>SD!R1273</f>
        <v>0</v>
      </c>
      <c r="O1274" s="55">
        <f>SD!S1273</f>
        <v>0</v>
      </c>
      <c r="P1274" s="44">
        <f>SD!T1273</f>
        <v>0</v>
      </c>
      <c r="Q1274" s="55">
        <f>SD!V1273</f>
        <v>0</v>
      </c>
      <c r="R1274" s="55">
        <f>SD!W1273</f>
        <v>0</v>
      </c>
      <c r="S1274" s="55">
        <f>SD!AB1273</f>
        <v>0</v>
      </c>
      <c r="T1274" s="51">
        <f t="shared" si="38"/>
        <v>0</v>
      </c>
      <c r="U1274" s="51">
        <f t="shared" si="39"/>
        <v>0</v>
      </c>
    </row>
    <row r="1275" spans="1:21" customFormat="1">
      <c r="A1275" s="51">
        <f>SD!C1274</f>
        <v>0</v>
      </c>
      <c r="B1275" s="46">
        <f>SD!A1274</f>
        <v>0</v>
      </c>
      <c r="C1275" s="46">
        <f>SD!B1274</f>
        <v>0</v>
      </c>
      <c r="D1275" s="46">
        <f>SD!C1274</f>
        <v>0</v>
      </c>
      <c r="E1275" s="42">
        <f>SD!D1274</f>
        <v>0</v>
      </c>
      <c r="F1275" s="43">
        <f>SD!E1274</f>
        <v>0</v>
      </c>
      <c r="G1275" s="43">
        <f>SD!F1274</f>
        <v>0</v>
      </c>
      <c r="H1275" s="43">
        <f>SD!G1274</f>
        <v>0</v>
      </c>
      <c r="I1275" s="43">
        <f>SD!H1274</f>
        <v>0</v>
      </c>
      <c r="J1275" s="43">
        <f>SD!I1274</f>
        <v>0</v>
      </c>
      <c r="K1275" s="43">
        <f>SD!O1274</f>
        <v>0</v>
      </c>
      <c r="L1275" s="52"/>
      <c r="M1275" s="56"/>
      <c r="N1275" s="54">
        <f>SD!R1274</f>
        <v>0</v>
      </c>
      <c r="O1275" s="55">
        <f>SD!S1274</f>
        <v>0</v>
      </c>
      <c r="P1275" s="44">
        <f>SD!T1274</f>
        <v>0</v>
      </c>
      <c r="Q1275" s="55">
        <f>SD!V1274</f>
        <v>0</v>
      </c>
      <c r="R1275" s="55">
        <f>SD!W1274</f>
        <v>0</v>
      </c>
      <c r="S1275" s="55">
        <f>SD!AB1274</f>
        <v>0</v>
      </c>
      <c r="T1275" s="51">
        <f t="shared" si="38"/>
        <v>0</v>
      </c>
      <c r="U1275" s="51">
        <f t="shared" si="39"/>
        <v>0</v>
      </c>
    </row>
    <row r="1276" spans="1:21" customFormat="1">
      <c r="A1276" s="51">
        <f>SD!C1275</f>
        <v>0</v>
      </c>
      <c r="B1276" s="46">
        <f>SD!A1275</f>
        <v>0</v>
      </c>
      <c r="C1276" s="46">
        <f>SD!B1275</f>
        <v>0</v>
      </c>
      <c r="D1276" s="46">
        <f>SD!C1275</f>
        <v>0</v>
      </c>
      <c r="E1276" s="42">
        <f>SD!D1275</f>
        <v>0</v>
      </c>
      <c r="F1276" s="43">
        <f>SD!E1275</f>
        <v>0</v>
      </c>
      <c r="G1276" s="43">
        <f>SD!F1275</f>
        <v>0</v>
      </c>
      <c r="H1276" s="43">
        <f>SD!G1275</f>
        <v>0</v>
      </c>
      <c r="I1276" s="43">
        <f>SD!H1275</f>
        <v>0</v>
      </c>
      <c r="J1276" s="43">
        <f>SD!I1275</f>
        <v>0</v>
      </c>
      <c r="K1276" s="43">
        <f>SD!O1275</f>
        <v>0</v>
      </c>
      <c r="L1276" s="52"/>
      <c r="M1276" s="56"/>
      <c r="N1276" s="54">
        <f>SD!R1275</f>
        <v>0</v>
      </c>
      <c r="O1276" s="55">
        <f>SD!S1275</f>
        <v>0</v>
      </c>
      <c r="P1276" s="44">
        <f>SD!T1275</f>
        <v>0</v>
      </c>
      <c r="Q1276" s="55">
        <f>SD!V1275</f>
        <v>0</v>
      </c>
      <c r="R1276" s="55">
        <f>SD!W1275</f>
        <v>0</v>
      </c>
      <c r="S1276" s="55">
        <f>SD!AB1275</f>
        <v>0</v>
      </c>
      <c r="T1276" s="51">
        <f t="shared" si="38"/>
        <v>0</v>
      </c>
      <c r="U1276" s="51">
        <f t="shared" si="39"/>
        <v>0</v>
      </c>
    </row>
    <row r="1277" spans="1:21" customFormat="1">
      <c r="A1277" s="51">
        <f>SD!C1276</f>
        <v>0</v>
      </c>
      <c r="B1277" s="46">
        <f>SD!A1276</f>
        <v>0</v>
      </c>
      <c r="C1277" s="46">
        <f>SD!B1276</f>
        <v>0</v>
      </c>
      <c r="D1277" s="46">
        <f>SD!C1276</f>
        <v>0</v>
      </c>
      <c r="E1277" s="42">
        <f>SD!D1276</f>
        <v>0</v>
      </c>
      <c r="F1277" s="43">
        <f>SD!E1276</f>
        <v>0</v>
      </c>
      <c r="G1277" s="43">
        <f>SD!F1276</f>
        <v>0</v>
      </c>
      <c r="H1277" s="43">
        <f>SD!G1276</f>
        <v>0</v>
      </c>
      <c r="I1277" s="43">
        <f>SD!H1276</f>
        <v>0</v>
      </c>
      <c r="J1277" s="43">
        <f>SD!I1276</f>
        <v>0</v>
      </c>
      <c r="K1277" s="43">
        <f>SD!O1276</f>
        <v>0</v>
      </c>
      <c r="L1277" s="52"/>
      <c r="M1277" s="56"/>
      <c r="N1277" s="54">
        <f>SD!R1276</f>
        <v>0</v>
      </c>
      <c r="O1277" s="55">
        <f>SD!S1276</f>
        <v>0</v>
      </c>
      <c r="P1277" s="44">
        <f>SD!T1276</f>
        <v>0</v>
      </c>
      <c r="Q1277" s="55">
        <f>SD!V1276</f>
        <v>0</v>
      </c>
      <c r="R1277" s="55">
        <f>SD!W1276</f>
        <v>0</v>
      </c>
      <c r="S1277" s="55">
        <f>SD!AB1276</f>
        <v>0</v>
      </c>
      <c r="T1277" s="51">
        <f t="shared" si="38"/>
        <v>0</v>
      </c>
      <c r="U1277" s="51">
        <f t="shared" si="39"/>
        <v>0</v>
      </c>
    </row>
    <row r="1278" spans="1:21" customFormat="1">
      <c r="A1278" s="51">
        <f>SD!C1277</f>
        <v>0</v>
      </c>
      <c r="B1278" s="46">
        <f>SD!A1277</f>
        <v>0</v>
      </c>
      <c r="C1278" s="46">
        <f>SD!B1277</f>
        <v>0</v>
      </c>
      <c r="D1278" s="46">
        <f>SD!C1277</f>
        <v>0</v>
      </c>
      <c r="E1278" s="42">
        <f>SD!D1277</f>
        <v>0</v>
      </c>
      <c r="F1278" s="43">
        <f>SD!E1277</f>
        <v>0</v>
      </c>
      <c r="G1278" s="43">
        <f>SD!F1277</f>
        <v>0</v>
      </c>
      <c r="H1278" s="43">
        <f>SD!G1277</f>
        <v>0</v>
      </c>
      <c r="I1278" s="43">
        <f>SD!H1277</f>
        <v>0</v>
      </c>
      <c r="J1278" s="43">
        <f>SD!I1277</f>
        <v>0</v>
      </c>
      <c r="K1278" s="43">
        <f>SD!O1277</f>
        <v>0</v>
      </c>
      <c r="L1278" s="52"/>
      <c r="M1278" s="56"/>
      <c r="N1278" s="54">
        <f>SD!R1277</f>
        <v>0</v>
      </c>
      <c r="O1278" s="55">
        <f>SD!S1277</f>
        <v>0</v>
      </c>
      <c r="P1278" s="44">
        <f>SD!T1277</f>
        <v>0</v>
      </c>
      <c r="Q1278" s="55">
        <f>SD!V1277</f>
        <v>0</v>
      </c>
      <c r="R1278" s="55">
        <f>SD!W1277</f>
        <v>0</v>
      </c>
      <c r="S1278" s="55">
        <f>SD!AB1277</f>
        <v>0</v>
      </c>
      <c r="T1278" s="51">
        <f t="shared" si="38"/>
        <v>0</v>
      </c>
      <c r="U1278" s="51">
        <f t="shared" si="39"/>
        <v>0</v>
      </c>
    </row>
    <row r="1279" spans="1:21" customFormat="1">
      <c r="A1279" s="51">
        <f>SD!C1278</f>
        <v>0</v>
      </c>
      <c r="B1279" s="46">
        <f>SD!A1278</f>
        <v>0</v>
      </c>
      <c r="C1279" s="46">
        <f>SD!B1278</f>
        <v>0</v>
      </c>
      <c r="D1279" s="46">
        <f>SD!C1278</f>
        <v>0</v>
      </c>
      <c r="E1279" s="42">
        <f>SD!D1278</f>
        <v>0</v>
      </c>
      <c r="F1279" s="43">
        <f>SD!E1278</f>
        <v>0</v>
      </c>
      <c r="G1279" s="43">
        <f>SD!F1278</f>
        <v>0</v>
      </c>
      <c r="H1279" s="43">
        <f>SD!G1278</f>
        <v>0</v>
      </c>
      <c r="I1279" s="43">
        <f>SD!H1278</f>
        <v>0</v>
      </c>
      <c r="J1279" s="43">
        <f>SD!I1278</f>
        <v>0</v>
      </c>
      <c r="K1279" s="43">
        <f>SD!O1278</f>
        <v>0</v>
      </c>
      <c r="L1279" s="52"/>
      <c r="M1279" s="56"/>
      <c r="N1279" s="54">
        <f>SD!R1278</f>
        <v>0</v>
      </c>
      <c r="O1279" s="55">
        <f>SD!S1278</f>
        <v>0</v>
      </c>
      <c r="P1279" s="44">
        <f>SD!T1278</f>
        <v>0</v>
      </c>
      <c r="Q1279" s="55">
        <f>SD!V1278</f>
        <v>0</v>
      </c>
      <c r="R1279" s="55">
        <f>SD!W1278</f>
        <v>0</v>
      </c>
      <c r="S1279" s="55">
        <f>SD!AB1278</f>
        <v>0</v>
      </c>
      <c r="T1279" s="51">
        <f t="shared" si="38"/>
        <v>0</v>
      </c>
      <c r="U1279" s="51">
        <f t="shared" si="39"/>
        <v>0</v>
      </c>
    </row>
    <row r="1280" spans="1:21" customFormat="1">
      <c r="A1280" s="51">
        <f>SD!C1279</f>
        <v>0</v>
      </c>
      <c r="B1280" s="46">
        <f>SD!A1279</f>
        <v>0</v>
      </c>
      <c r="C1280" s="46">
        <f>SD!B1279</f>
        <v>0</v>
      </c>
      <c r="D1280" s="46">
        <f>SD!C1279</f>
        <v>0</v>
      </c>
      <c r="E1280" s="42">
        <f>SD!D1279</f>
        <v>0</v>
      </c>
      <c r="F1280" s="43">
        <f>SD!E1279</f>
        <v>0</v>
      </c>
      <c r="G1280" s="43">
        <f>SD!F1279</f>
        <v>0</v>
      </c>
      <c r="H1280" s="43">
        <f>SD!G1279</f>
        <v>0</v>
      </c>
      <c r="I1280" s="43">
        <f>SD!H1279</f>
        <v>0</v>
      </c>
      <c r="J1280" s="43">
        <f>SD!I1279</f>
        <v>0</v>
      </c>
      <c r="K1280" s="43">
        <f>SD!O1279</f>
        <v>0</v>
      </c>
      <c r="L1280" s="52"/>
      <c r="M1280" s="56"/>
      <c r="N1280" s="54">
        <f>SD!R1279</f>
        <v>0</v>
      </c>
      <c r="O1280" s="55">
        <f>SD!S1279</f>
        <v>0</v>
      </c>
      <c r="P1280" s="44">
        <f>SD!T1279</f>
        <v>0</v>
      </c>
      <c r="Q1280" s="55">
        <f>SD!V1279</f>
        <v>0</v>
      </c>
      <c r="R1280" s="55">
        <f>SD!W1279</f>
        <v>0</v>
      </c>
      <c r="S1280" s="55">
        <f>SD!AB1279</f>
        <v>0</v>
      </c>
      <c r="T1280" s="51">
        <f t="shared" si="38"/>
        <v>0</v>
      </c>
      <c r="U1280" s="51">
        <f t="shared" si="39"/>
        <v>0</v>
      </c>
    </row>
    <row r="1281" spans="1:21" customFormat="1">
      <c r="A1281" s="51">
        <f>SD!C1280</f>
        <v>0</v>
      </c>
      <c r="B1281" s="46">
        <f>SD!A1280</f>
        <v>0</v>
      </c>
      <c r="C1281" s="46">
        <f>SD!B1280</f>
        <v>0</v>
      </c>
      <c r="D1281" s="46">
        <f>SD!C1280</f>
        <v>0</v>
      </c>
      <c r="E1281" s="42">
        <f>SD!D1280</f>
        <v>0</v>
      </c>
      <c r="F1281" s="43">
        <f>SD!E1280</f>
        <v>0</v>
      </c>
      <c r="G1281" s="43">
        <f>SD!F1280</f>
        <v>0</v>
      </c>
      <c r="H1281" s="43">
        <f>SD!G1280</f>
        <v>0</v>
      </c>
      <c r="I1281" s="43">
        <f>SD!H1280</f>
        <v>0</v>
      </c>
      <c r="J1281" s="43">
        <f>SD!I1280</f>
        <v>0</v>
      </c>
      <c r="K1281" s="43">
        <f>SD!O1280</f>
        <v>0</v>
      </c>
      <c r="L1281" s="52"/>
      <c r="M1281" s="56"/>
      <c r="N1281" s="54">
        <f>SD!R1280</f>
        <v>0</v>
      </c>
      <c r="O1281" s="55">
        <f>SD!S1280</f>
        <v>0</v>
      </c>
      <c r="P1281" s="44">
        <f>SD!T1280</f>
        <v>0</v>
      </c>
      <c r="Q1281" s="55">
        <f>SD!V1280</f>
        <v>0</v>
      </c>
      <c r="R1281" s="55">
        <f>SD!W1280</f>
        <v>0</v>
      </c>
      <c r="S1281" s="55">
        <f>SD!AB1280</f>
        <v>0</v>
      </c>
      <c r="T1281" s="51">
        <f t="shared" si="38"/>
        <v>0</v>
      </c>
      <c r="U1281" s="51">
        <f t="shared" si="39"/>
        <v>0</v>
      </c>
    </row>
    <row r="1282" spans="1:21" customFormat="1">
      <c r="A1282" s="51">
        <f>SD!C1281</f>
        <v>0</v>
      </c>
      <c r="B1282" s="46">
        <f>SD!A1281</f>
        <v>0</v>
      </c>
      <c r="C1282" s="46">
        <f>SD!B1281</f>
        <v>0</v>
      </c>
      <c r="D1282" s="46">
        <f>SD!C1281</f>
        <v>0</v>
      </c>
      <c r="E1282" s="42">
        <f>SD!D1281</f>
        <v>0</v>
      </c>
      <c r="F1282" s="43">
        <f>SD!E1281</f>
        <v>0</v>
      </c>
      <c r="G1282" s="43">
        <f>SD!F1281</f>
        <v>0</v>
      </c>
      <c r="H1282" s="43">
        <f>SD!G1281</f>
        <v>0</v>
      </c>
      <c r="I1282" s="43">
        <f>SD!H1281</f>
        <v>0</v>
      </c>
      <c r="J1282" s="43">
        <f>SD!I1281</f>
        <v>0</v>
      </c>
      <c r="K1282" s="43">
        <f>SD!O1281</f>
        <v>0</v>
      </c>
      <c r="L1282" s="52"/>
      <c r="M1282" s="56"/>
      <c r="N1282" s="54">
        <f>SD!R1281</f>
        <v>0</v>
      </c>
      <c r="O1282" s="55">
        <f>SD!S1281</f>
        <v>0</v>
      </c>
      <c r="P1282" s="44">
        <f>SD!T1281</f>
        <v>0</v>
      </c>
      <c r="Q1282" s="55">
        <f>SD!V1281</f>
        <v>0</v>
      </c>
      <c r="R1282" s="55">
        <f>SD!W1281</f>
        <v>0</v>
      </c>
      <c r="S1282" s="55">
        <f>SD!AB1281</f>
        <v>0</v>
      </c>
      <c r="T1282" s="51">
        <f t="shared" si="38"/>
        <v>0</v>
      </c>
      <c r="U1282" s="51">
        <f t="shared" si="39"/>
        <v>0</v>
      </c>
    </row>
    <row r="1283" spans="1:21" customFormat="1">
      <c r="A1283" s="51">
        <f>SD!C1282</f>
        <v>0</v>
      </c>
      <c r="B1283" s="46">
        <f>SD!A1282</f>
        <v>0</v>
      </c>
      <c r="C1283" s="46">
        <f>SD!B1282</f>
        <v>0</v>
      </c>
      <c r="D1283" s="46">
        <f>SD!C1282</f>
        <v>0</v>
      </c>
      <c r="E1283" s="42">
        <f>SD!D1282</f>
        <v>0</v>
      </c>
      <c r="F1283" s="43">
        <f>SD!E1282</f>
        <v>0</v>
      </c>
      <c r="G1283" s="43">
        <f>SD!F1282</f>
        <v>0</v>
      </c>
      <c r="H1283" s="43">
        <f>SD!G1282</f>
        <v>0</v>
      </c>
      <c r="I1283" s="43">
        <f>SD!H1282</f>
        <v>0</v>
      </c>
      <c r="J1283" s="43">
        <f>SD!I1282</f>
        <v>0</v>
      </c>
      <c r="K1283" s="43">
        <f>SD!O1282</f>
        <v>0</v>
      </c>
      <c r="L1283" s="52"/>
      <c r="M1283" s="56"/>
      <c r="N1283" s="54">
        <f>SD!R1282</f>
        <v>0</v>
      </c>
      <c r="O1283" s="55">
        <f>SD!S1282</f>
        <v>0</v>
      </c>
      <c r="P1283" s="44">
        <f>SD!T1282</f>
        <v>0</v>
      </c>
      <c r="Q1283" s="55">
        <f>SD!V1282</f>
        <v>0</v>
      </c>
      <c r="R1283" s="55">
        <f>SD!W1282</f>
        <v>0</v>
      </c>
      <c r="S1283" s="55">
        <f>SD!AB1282</f>
        <v>0</v>
      </c>
      <c r="T1283" s="51">
        <f t="shared" si="38"/>
        <v>0</v>
      </c>
      <c r="U1283" s="51">
        <f t="shared" si="39"/>
        <v>0</v>
      </c>
    </row>
    <row r="1284" spans="1:21" customFormat="1">
      <c r="A1284" s="51">
        <f>SD!C1283</f>
        <v>0</v>
      </c>
      <c r="B1284" s="46">
        <f>SD!A1283</f>
        <v>0</v>
      </c>
      <c r="C1284" s="46">
        <f>SD!B1283</f>
        <v>0</v>
      </c>
      <c r="D1284" s="46">
        <f>SD!C1283</f>
        <v>0</v>
      </c>
      <c r="E1284" s="42">
        <f>SD!D1283</f>
        <v>0</v>
      </c>
      <c r="F1284" s="43">
        <f>SD!E1283</f>
        <v>0</v>
      </c>
      <c r="G1284" s="43">
        <f>SD!F1283</f>
        <v>0</v>
      </c>
      <c r="H1284" s="43">
        <f>SD!G1283</f>
        <v>0</v>
      </c>
      <c r="I1284" s="43">
        <f>SD!H1283</f>
        <v>0</v>
      </c>
      <c r="J1284" s="43">
        <f>SD!I1283</f>
        <v>0</v>
      </c>
      <c r="K1284" s="43">
        <f>SD!O1283</f>
        <v>0</v>
      </c>
      <c r="L1284" s="52"/>
      <c r="M1284" s="56"/>
      <c r="N1284" s="54">
        <f>SD!R1283</f>
        <v>0</v>
      </c>
      <c r="O1284" s="55">
        <f>SD!S1283</f>
        <v>0</v>
      </c>
      <c r="P1284" s="44">
        <f>SD!T1283</f>
        <v>0</v>
      </c>
      <c r="Q1284" s="55">
        <f>SD!V1283</f>
        <v>0</v>
      </c>
      <c r="R1284" s="55">
        <f>SD!W1283</f>
        <v>0</v>
      </c>
      <c r="S1284" s="55">
        <f>SD!AB1283</f>
        <v>0</v>
      </c>
      <c r="T1284" s="51">
        <f t="shared" ref="T1284:T1347" si="40">B1284</f>
        <v>0</v>
      </c>
      <c r="U1284" s="51">
        <f t="shared" ref="U1284:U1347" si="41">C1284</f>
        <v>0</v>
      </c>
    </row>
    <row r="1285" spans="1:21" customFormat="1">
      <c r="A1285" s="51">
        <f>SD!C1284</f>
        <v>0</v>
      </c>
      <c r="B1285" s="46">
        <f>SD!A1284</f>
        <v>0</v>
      </c>
      <c r="C1285" s="46">
        <f>SD!B1284</f>
        <v>0</v>
      </c>
      <c r="D1285" s="46">
        <f>SD!C1284</f>
        <v>0</v>
      </c>
      <c r="E1285" s="42">
        <f>SD!D1284</f>
        <v>0</v>
      </c>
      <c r="F1285" s="43">
        <f>SD!E1284</f>
        <v>0</v>
      </c>
      <c r="G1285" s="43">
        <f>SD!F1284</f>
        <v>0</v>
      </c>
      <c r="H1285" s="43">
        <f>SD!G1284</f>
        <v>0</v>
      </c>
      <c r="I1285" s="43">
        <f>SD!H1284</f>
        <v>0</v>
      </c>
      <c r="J1285" s="43">
        <f>SD!I1284</f>
        <v>0</v>
      </c>
      <c r="K1285" s="43">
        <f>SD!O1284</f>
        <v>0</v>
      </c>
      <c r="L1285" s="52"/>
      <c r="M1285" s="56"/>
      <c r="N1285" s="54">
        <f>SD!R1284</f>
        <v>0</v>
      </c>
      <c r="O1285" s="55">
        <f>SD!S1284</f>
        <v>0</v>
      </c>
      <c r="P1285" s="44">
        <f>SD!T1284</f>
        <v>0</v>
      </c>
      <c r="Q1285" s="55">
        <f>SD!V1284</f>
        <v>0</v>
      </c>
      <c r="R1285" s="55">
        <f>SD!W1284</f>
        <v>0</v>
      </c>
      <c r="S1285" s="55">
        <f>SD!AB1284</f>
        <v>0</v>
      </c>
      <c r="T1285" s="51">
        <f t="shared" si="40"/>
        <v>0</v>
      </c>
      <c r="U1285" s="51">
        <f t="shared" si="41"/>
        <v>0</v>
      </c>
    </row>
    <row r="1286" spans="1:21" customFormat="1">
      <c r="A1286" s="51">
        <f>SD!C1285</f>
        <v>0</v>
      </c>
      <c r="B1286" s="46">
        <f>SD!A1285</f>
        <v>0</v>
      </c>
      <c r="C1286" s="46">
        <f>SD!B1285</f>
        <v>0</v>
      </c>
      <c r="D1286" s="46">
        <f>SD!C1285</f>
        <v>0</v>
      </c>
      <c r="E1286" s="42">
        <f>SD!D1285</f>
        <v>0</v>
      </c>
      <c r="F1286" s="43">
        <f>SD!E1285</f>
        <v>0</v>
      </c>
      <c r="G1286" s="43">
        <f>SD!F1285</f>
        <v>0</v>
      </c>
      <c r="H1286" s="43">
        <f>SD!G1285</f>
        <v>0</v>
      </c>
      <c r="I1286" s="43">
        <f>SD!H1285</f>
        <v>0</v>
      </c>
      <c r="J1286" s="43">
        <f>SD!I1285</f>
        <v>0</v>
      </c>
      <c r="K1286" s="43">
        <f>SD!O1285</f>
        <v>0</v>
      </c>
      <c r="L1286" s="52"/>
      <c r="M1286" s="56"/>
      <c r="N1286" s="54">
        <f>SD!R1285</f>
        <v>0</v>
      </c>
      <c r="O1286" s="55">
        <f>SD!S1285</f>
        <v>0</v>
      </c>
      <c r="P1286" s="44">
        <f>SD!T1285</f>
        <v>0</v>
      </c>
      <c r="Q1286" s="55">
        <f>SD!V1285</f>
        <v>0</v>
      </c>
      <c r="R1286" s="55">
        <f>SD!W1285</f>
        <v>0</v>
      </c>
      <c r="S1286" s="55">
        <f>SD!AB1285</f>
        <v>0</v>
      </c>
      <c r="T1286" s="51">
        <f t="shared" si="40"/>
        <v>0</v>
      </c>
      <c r="U1286" s="51">
        <f t="shared" si="41"/>
        <v>0</v>
      </c>
    </row>
    <row r="1287" spans="1:21" customFormat="1">
      <c r="A1287" s="51">
        <f>SD!C1286</f>
        <v>0</v>
      </c>
      <c r="B1287" s="46">
        <f>SD!A1286</f>
        <v>0</v>
      </c>
      <c r="C1287" s="46">
        <f>SD!B1286</f>
        <v>0</v>
      </c>
      <c r="D1287" s="46">
        <f>SD!C1286</f>
        <v>0</v>
      </c>
      <c r="E1287" s="42">
        <f>SD!D1286</f>
        <v>0</v>
      </c>
      <c r="F1287" s="43">
        <f>SD!E1286</f>
        <v>0</v>
      </c>
      <c r="G1287" s="43">
        <f>SD!F1286</f>
        <v>0</v>
      </c>
      <c r="H1287" s="43">
        <f>SD!G1286</f>
        <v>0</v>
      </c>
      <c r="I1287" s="43">
        <f>SD!H1286</f>
        <v>0</v>
      </c>
      <c r="J1287" s="43">
        <f>SD!I1286</f>
        <v>0</v>
      </c>
      <c r="K1287" s="43">
        <f>SD!O1286</f>
        <v>0</v>
      </c>
      <c r="L1287" s="52"/>
      <c r="M1287" s="56"/>
      <c r="N1287" s="54">
        <f>SD!R1286</f>
        <v>0</v>
      </c>
      <c r="O1287" s="55">
        <f>SD!S1286</f>
        <v>0</v>
      </c>
      <c r="P1287" s="44">
        <f>SD!T1286</f>
        <v>0</v>
      </c>
      <c r="Q1287" s="55">
        <f>SD!V1286</f>
        <v>0</v>
      </c>
      <c r="R1287" s="55">
        <f>SD!W1286</f>
        <v>0</v>
      </c>
      <c r="S1287" s="55">
        <f>SD!AB1286</f>
        <v>0</v>
      </c>
      <c r="T1287" s="51">
        <f t="shared" si="40"/>
        <v>0</v>
      </c>
      <c r="U1287" s="51">
        <f t="shared" si="41"/>
        <v>0</v>
      </c>
    </row>
    <row r="1288" spans="1:21" customFormat="1">
      <c r="A1288" s="51">
        <f>SD!C1287</f>
        <v>0</v>
      </c>
      <c r="B1288" s="46">
        <f>SD!A1287</f>
        <v>0</v>
      </c>
      <c r="C1288" s="46">
        <f>SD!B1287</f>
        <v>0</v>
      </c>
      <c r="D1288" s="46">
        <f>SD!C1287</f>
        <v>0</v>
      </c>
      <c r="E1288" s="42">
        <f>SD!D1287</f>
        <v>0</v>
      </c>
      <c r="F1288" s="43">
        <f>SD!E1287</f>
        <v>0</v>
      </c>
      <c r="G1288" s="43">
        <f>SD!F1287</f>
        <v>0</v>
      </c>
      <c r="H1288" s="43">
        <f>SD!G1287</f>
        <v>0</v>
      </c>
      <c r="I1288" s="43">
        <f>SD!H1287</f>
        <v>0</v>
      </c>
      <c r="J1288" s="43">
        <f>SD!I1287</f>
        <v>0</v>
      </c>
      <c r="K1288" s="43">
        <f>SD!O1287</f>
        <v>0</v>
      </c>
      <c r="L1288" s="52"/>
      <c r="M1288" s="56"/>
      <c r="N1288" s="54">
        <f>SD!R1287</f>
        <v>0</v>
      </c>
      <c r="O1288" s="55">
        <f>SD!S1287</f>
        <v>0</v>
      </c>
      <c r="P1288" s="44">
        <f>SD!T1287</f>
        <v>0</v>
      </c>
      <c r="Q1288" s="55">
        <f>SD!V1287</f>
        <v>0</v>
      </c>
      <c r="R1288" s="55">
        <f>SD!W1287</f>
        <v>0</v>
      </c>
      <c r="S1288" s="55">
        <f>SD!AB1287</f>
        <v>0</v>
      </c>
      <c r="T1288" s="51">
        <f t="shared" si="40"/>
        <v>0</v>
      </c>
      <c r="U1288" s="51">
        <f t="shared" si="41"/>
        <v>0</v>
      </c>
    </row>
    <row r="1289" spans="1:21" customFormat="1">
      <c r="A1289" s="51">
        <f>SD!C1288</f>
        <v>0</v>
      </c>
      <c r="B1289" s="46">
        <f>SD!A1288</f>
        <v>0</v>
      </c>
      <c r="C1289" s="46">
        <f>SD!B1288</f>
        <v>0</v>
      </c>
      <c r="D1289" s="46">
        <f>SD!C1288</f>
        <v>0</v>
      </c>
      <c r="E1289" s="42">
        <f>SD!D1288</f>
        <v>0</v>
      </c>
      <c r="F1289" s="43">
        <f>SD!E1288</f>
        <v>0</v>
      </c>
      <c r="G1289" s="43">
        <f>SD!F1288</f>
        <v>0</v>
      </c>
      <c r="H1289" s="43">
        <f>SD!G1288</f>
        <v>0</v>
      </c>
      <c r="I1289" s="43">
        <f>SD!H1288</f>
        <v>0</v>
      </c>
      <c r="J1289" s="43">
        <f>SD!I1288</f>
        <v>0</v>
      </c>
      <c r="K1289" s="43">
        <f>SD!O1288</f>
        <v>0</v>
      </c>
      <c r="L1289" s="52"/>
      <c r="M1289" s="56"/>
      <c r="N1289" s="54">
        <f>SD!R1288</f>
        <v>0</v>
      </c>
      <c r="O1289" s="55">
        <f>SD!S1288</f>
        <v>0</v>
      </c>
      <c r="P1289" s="44">
        <f>SD!T1288</f>
        <v>0</v>
      </c>
      <c r="Q1289" s="55">
        <f>SD!V1288</f>
        <v>0</v>
      </c>
      <c r="R1289" s="55">
        <f>SD!W1288</f>
        <v>0</v>
      </c>
      <c r="S1289" s="55">
        <f>SD!AB1288</f>
        <v>0</v>
      </c>
      <c r="T1289" s="51">
        <f t="shared" si="40"/>
        <v>0</v>
      </c>
      <c r="U1289" s="51">
        <f t="shared" si="41"/>
        <v>0</v>
      </c>
    </row>
    <row r="1290" spans="1:21" customFormat="1">
      <c r="A1290" s="51">
        <f>SD!C1289</f>
        <v>0</v>
      </c>
      <c r="B1290" s="46">
        <f>SD!A1289</f>
        <v>0</v>
      </c>
      <c r="C1290" s="46">
        <f>SD!B1289</f>
        <v>0</v>
      </c>
      <c r="D1290" s="46">
        <f>SD!C1289</f>
        <v>0</v>
      </c>
      <c r="E1290" s="42">
        <f>SD!D1289</f>
        <v>0</v>
      </c>
      <c r="F1290" s="43">
        <f>SD!E1289</f>
        <v>0</v>
      </c>
      <c r="G1290" s="43">
        <f>SD!F1289</f>
        <v>0</v>
      </c>
      <c r="H1290" s="43">
        <f>SD!G1289</f>
        <v>0</v>
      </c>
      <c r="I1290" s="43">
        <f>SD!H1289</f>
        <v>0</v>
      </c>
      <c r="J1290" s="43">
        <f>SD!I1289</f>
        <v>0</v>
      </c>
      <c r="K1290" s="43">
        <f>SD!O1289</f>
        <v>0</v>
      </c>
      <c r="L1290" s="52"/>
      <c r="M1290" s="56"/>
      <c r="N1290" s="54">
        <f>SD!R1289</f>
        <v>0</v>
      </c>
      <c r="O1290" s="55">
        <f>SD!S1289</f>
        <v>0</v>
      </c>
      <c r="P1290" s="44">
        <f>SD!T1289</f>
        <v>0</v>
      </c>
      <c r="Q1290" s="55">
        <f>SD!V1289</f>
        <v>0</v>
      </c>
      <c r="R1290" s="55">
        <f>SD!W1289</f>
        <v>0</v>
      </c>
      <c r="S1290" s="55">
        <f>SD!AB1289</f>
        <v>0</v>
      </c>
      <c r="T1290" s="51">
        <f t="shared" si="40"/>
        <v>0</v>
      </c>
      <c r="U1290" s="51">
        <f t="shared" si="41"/>
        <v>0</v>
      </c>
    </row>
    <row r="1291" spans="1:21" customFormat="1">
      <c r="A1291" s="51">
        <f>SD!C1290</f>
        <v>0</v>
      </c>
      <c r="B1291" s="46">
        <f>SD!A1290</f>
        <v>0</v>
      </c>
      <c r="C1291" s="46">
        <f>SD!B1290</f>
        <v>0</v>
      </c>
      <c r="D1291" s="46">
        <f>SD!C1290</f>
        <v>0</v>
      </c>
      <c r="E1291" s="42">
        <f>SD!D1290</f>
        <v>0</v>
      </c>
      <c r="F1291" s="43">
        <f>SD!E1290</f>
        <v>0</v>
      </c>
      <c r="G1291" s="43">
        <f>SD!F1290</f>
        <v>0</v>
      </c>
      <c r="H1291" s="43">
        <f>SD!G1290</f>
        <v>0</v>
      </c>
      <c r="I1291" s="43">
        <f>SD!H1290</f>
        <v>0</v>
      </c>
      <c r="J1291" s="43">
        <f>SD!I1290</f>
        <v>0</v>
      </c>
      <c r="K1291" s="43">
        <f>SD!O1290</f>
        <v>0</v>
      </c>
      <c r="L1291" s="52"/>
      <c r="M1291" s="56"/>
      <c r="N1291" s="54">
        <f>SD!R1290</f>
        <v>0</v>
      </c>
      <c r="O1291" s="55">
        <f>SD!S1290</f>
        <v>0</v>
      </c>
      <c r="P1291" s="44">
        <f>SD!T1290</f>
        <v>0</v>
      </c>
      <c r="Q1291" s="55">
        <f>SD!V1290</f>
        <v>0</v>
      </c>
      <c r="R1291" s="55">
        <f>SD!W1290</f>
        <v>0</v>
      </c>
      <c r="S1291" s="55">
        <f>SD!AB1290</f>
        <v>0</v>
      </c>
      <c r="T1291" s="51">
        <f t="shared" si="40"/>
        <v>0</v>
      </c>
      <c r="U1291" s="51">
        <f t="shared" si="41"/>
        <v>0</v>
      </c>
    </row>
    <row r="1292" spans="1:21" customFormat="1">
      <c r="A1292" s="51">
        <f>SD!C1291</f>
        <v>0</v>
      </c>
      <c r="B1292" s="46">
        <f>SD!A1291</f>
        <v>0</v>
      </c>
      <c r="C1292" s="46">
        <f>SD!B1291</f>
        <v>0</v>
      </c>
      <c r="D1292" s="46">
        <f>SD!C1291</f>
        <v>0</v>
      </c>
      <c r="E1292" s="42">
        <f>SD!D1291</f>
        <v>0</v>
      </c>
      <c r="F1292" s="43">
        <f>SD!E1291</f>
        <v>0</v>
      </c>
      <c r="G1292" s="43">
        <f>SD!F1291</f>
        <v>0</v>
      </c>
      <c r="H1292" s="43">
        <f>SD!G1291</f>
        <v>0</v>
      </c>
      <c r="I1292" s="43">
        <f>SD!H1291</f>
        <v>0</v>
      </c>
      <c r="J1292" s="43">
        <f>SD!I1291</f>
        <v>0</v>
      </c>
      <c r="K1292" s="43">
        <f>SD!O1291</f>
        <v>0</v>
      </c>
      <c r="L1292" s="52"/>
      <c r="M1292" s="56"/>
      <c r="N1292" s="54">
        <f>SD!R1291</f>
        <v>0</v>
      </c>
      <c r="O1292" s="55">
        <f>SD!S1291</f>
        <v>0</v>
      </c>
      <c r="P1292" s="44">
        <f>SD!T1291</f>
        <v>0</v>
      </c>
      <c r="Q1292" s="55">
        <f>SD!V1291</f>
        <v>0</v>
      </c>
      <c r="R1292" s="55">
        <f>SD!W1291</f>
        <v>0</v>
      </c>
      <c r="S1292" s="55">
        <f>SD!AB1291</f>
        <v>0</v>
      </c>
      <c r="T1292" s="51">
        <f t="shared" si="40"/>
        <v>0</v>
      </c>
      <c r="U1292" s="51">
        <f t="shared" si="41"/>
        <v>0</v>
      </c>
    </row>
    <row r="1293" spans="1:21" customFormat="1">
      <c r="A1293" s="51">
        <f>SD!C1292</f>
        <v>0</v>
      </c>
      <c r="B1293" s="46">
        <f>SD!A1292</f>
        <v>0</v>
      </c>
      <c r="C1293" s="46">
        <f>SD!B1292</f>
        <v>0</v>
      </c>
      <c r="D1293" s="46">
        <f>SD!C1292</f>
        <v>0</v>
      </c>
      <c r="E1293" s="42">
        <f>SD!D1292</f>
        <v>0</v>
      </c>
      <c r="F1293" s="43">
        <f>SD!E1292</f>
        <v>0</v>
      </c>
      <c r="G1293" s="43">
        <f>SD!F1292</f>
        <v>0</v>
      </c>
      <c r="H1293" s="43">
        <f>SD!G1292</f>
        <v>0</v>
      </c>
      <c r="I1293" s="43">
        <f>SD!H1292</f>
        <v>0</v>
      </c>
      <c r="J1293" s="43">
        <f>SD!I1292</f>
        <v>0</v>
      </c>
      <c r="K1293" s="43">
        <f>SD!O1292</f>
        <v>0</v>
      </c>
      <c r="L1293" s="52"/>
      <c r="M1293" s="56"/>
      <c r="N1293" s="54">
        <f>SD!R1292</f>
        <v>0</v>
      </c>
      <c r="O1293" s="55">
        <f>SD!S1292</f>
        <v>0</v>
      </c>
      <c r="P1293" s="44">
        <f>SD!T1292</f>
        <v>0</v>
      </c>
      <c r="Q1293" s="55">
        <f>SD!V1292</f>
        <v>0</v>
      </c>
      <c r="R1293" s="55">
        <f>SD!W1292</f>
        <v>0</v>
      </c>
      <c r="S1293" s="55">
        <f>SD!AB1292</f>
        <v>0</v>
      </c>
      <c r="T1293" s="51">
        <f t="shared" si="40"/>
        <v>0</v>
      </c>
      <c r="U1293" s="51">
        <f t="shared" si="41"/>
        <v>0</v>
      </c>
    </row>
    <row r="1294" spans="1:21" customFormat="1">
      <c r="A1294" s="51">
        <f>SD!C1293</f>
        <v>0</v>
      </c>
      <c r="B1294" s="46">
        <f>SD!A1293</f>
        <v>0</v>
      </c>
      <c r="C1294" s="46">
        <f>SD!B1293</f>
        <v>0</v>
      </c>
      <c r="D1294" s="46">
        <f>SD!C1293</f>
        <v>0</v>
      </c>
      <c r="E1294" s="42">
        <f>SD!D1293</f>
        <v>0</v>
      </c>
      <c r="F1294" s="43">
        <f>SD!E1293</f>
        <v>0</v>
      </c>
      <c r="G1294" s="43">
        <f>SD!F1293</f>
        <v>0</v>
      </c>
      <c r="H1294" s="43">
        <f>SD!G1293</f>
        <v>0</v>
      </c>
      <c r="I1294" s="43">
        <f>SD!H1293</f>
        <v>0</v>
      </c>
      <c r="J1294" s="43">
        <f>SD!I1293</f>
        <v>0</v>
      </c>
      <c r="K1294" s="43">
        <f>SD!O1293</f>
        <v>0</v>
      </c>
      <c r="L1294" s="52"/>
      <c r="M1294" s="56"/>
      <c r="N1294" s="54">
        <f>SD!R1293</f>
        <v>0</v>
      </c>
      <c r="O1294" s="55">
        <f>SD!S1293</f>
        <v>0</v>
      </c>
      <c r="P1294" s="44">
        <f>SD!T1293</f>
        <v>0</v>
      </c>
      <c r="Q1294" s="55">
        <f>SD!V1293</f>
        <v>0</v>
      </c>
      <c r="R1294" s="55">
        <f>SD!W1293</f>
        <v>0</v>
      </c>
      <c r="S1294" s="55">
        <f>SD!AB1293</f>
        <v>0</v>
      </c>
      <c r="T1294" s="51">
        <f t="shared" si="40"/>
        <v>0</v>
      </c>
      <c r="U1294" s="51">
        <f t="shared" si="41"/>
        <v>0</v>
      </c>
    </row>
    <row r="1295" spans="1:21" customFormat="1">
      <c r="A1295" s="51">
        <f>SD!C1294</f>
        <v>0</v>
      </c>
      <c r="B1295" s="46">
        <f>SD!A1294</f>
        <v>0</v>
      </c>
      <c r="C1295" s="46">
        <f>SD!B1294</f>
        <v>0</v>
      </c>
      <c r="D1295" s="46">
        <f>SD!C1294</f>
        <v>0</v>
      </c>
      <c r="E1295" s="42">
        <f>SD!D1294</f>
        <v>0</v>
      </c>
      <c r="F1295" s="43">
        <f>SD!E1294</f>
        <v>0</v>
      </c>
      <c r="G1295" s="43">
        <f>SD!F1294</f>
        <v>0</v>
      </c>
      <c r="H1295" s="43">
        <f>SD!G1294</f>
        <v>0</v>
      </c>
      <c r="I1295" s="43">
        <f>SD!H1294</f>
        <v>0</v>
      </c>
      <c r="J1295" s="43">
        <f>SD!I1294</f>
        <v>0</v>
      </c>
      <c r="K1295" s="43">
        <f>SD!O1294</f>
        <v>0</v>
      </c>
      <c r="L1295" s="52"/>
      <c r="M1295" s="56"/>
      <c r="N1295" s="54">
        <f>SD!R1294</f>
        <v>0</v>
      </c>
      <c r="O1295" s="55">
        <f>SD!S1294</f>
        <v>0</v>
      </c>
      <c r="P1295" s="44">
        <f>SD!T1294</f>
        <v>0</v>
      </c>
      <c r="Q1295" s="55">
        <f>SD!V1294</f>
        <v>0</v>
      </c>
      <c r="R1295" s="55">
        <f>SD!W1294</f>
        <v>0</v>
      </c>
      <c r="S1295" s="55">
        <f>SD!AB1294</f>
        <v>0</v>
      </c>
      <c r="T1295" s="51">
        <f t="shared" si="40"/>
        <v>0</v>
      </c>
      <c r="U1295" s="51">
        <f t="shared" si="41"/>
        <v>0</v>
      </c>
    </row>
    <row r="1296" spans="1:21" customFormat="1">
      <c r="A1296" s="51">
        <f>SD!C1295</f>
        <v>0</v>
      </c>
      <c r="B1296" s="46">
        <f>SD!A1295</f>
        <v>0</v>
      </c>
      <c r="C1296" s="46">
        <f>SD!B1295</f>
        <v>0</v>
      </c>
      <c r="D1296" s="46">
        <f>SD!C1295</f>
        <v>0</v>
      </c>
      <c r="E1296" s="42">
        <f>SD!D1295</f>
        <v>0</v>
      </c>
      <c r="F1296" s="43">
        <f>SD!E1295</f>
        <v>0</v>
      </c>
      <c r="G1296" s="43">
        <f>SD!F1295</f>
        <v>0</v>
      </c>
      <c r="H1296" s="43">
        <f>SD!G1295</f>
        <v>0</v>
      </c>
      <c r="I1296" s="43">
        <f>SD!H1295</f>
        <v>0</v>
      </c>
      <c r="J1296" s="43">
        <f>SD!I1295</f>
        <v>0</v>
      </c>
      <c r="K1296" s="43">
        <f>SD!O1295</f>
        <v>0</v>
      </c>
      <c r="L1296" s="52"/>
      <c r="M1296" s="56"/>
      <c r="N1296" s="54">
        <f>SD!R1295</f>
        <v>0</v>
      </c>
      <c r="O1296" s="55">
        <f>SD!S1295</f>
        <v>0</v>
      </c>
      <c r="P1296" s="44">
        <f>SD!T1295</f>
        <v>0</v>
      </c>
      <c r="Q1296" s="55">
        <f>SD!V1295</f>
        <v>0</v>
      </c>
      <c r="R1296" s="55">
        <f>SD!W1295</f>
        <v>0</v>
      </c>
      <c r="S1296" s="55">
        <f>SD!AB1295</f>
        <v>0</v>
      </c>
      <c r="T1296" s="51">
        <f t="shared" si="40"/>
        <v>0</v>
      </c>
      <c r="U1296" s="51">
        <f t="shared" si="41"/>
        <v>0</v>
      </c>
    </row>
    <row r="1297" spans="1:21" customFormat="1">
      <c r="A1297" s="51">
        <f>SD!C1296</f>
        <v>0</v>
      </c>
      <c r="B1297" s="46">
        <f>SD!A1296</f>
        <v>0</v>
      </c>
      <c r="C1297" s="46">
        <f>SD!B1296</f>
        <v>0</v>
      </c>
      <c r="D1297" s="46">
        <f>SD!C1296</f>
        <v>0</v>
      </c>
      <c r="E1297" s="42">
        <f>SD!D1296</f>
        <v>0</v>
      </c>
      <c r="F1297" s="43">
        <f>SD!E1296</f>
        <v>0</v>
      </c>
      <c r="G1297" s="43">
        <f>SD!F1296</f>
        <v>0</v>
      </c>
      <c r="H1297" s="43">
        <f>SD!G1296</f>
        <v>0</v>
      </c>
      <c r="I1297" s="43">
        <f>SD!H1296</f>
        <v>0</v>
      </c>
      <c r="J1297" s="43">
        <f>SD!I1296</f>
        <v>0</v>
      </c>
      <c r="K1297" s="43">
        <f>SD!O1296</f>
        <v>0</v>
      </c>
      <c r="L1297" s="52"/>
      <c r="M1297" s="56"/>
      <c r="N1297" s="54">
        <f>SD!R1296</f>
        <v>0</v>
      </c>
      <c r="O1297" s="55">
        <f>SD!S1296</f>
        <v>0</v>
      </c>
      <c r="P1297" s="44">
        <f>SD!T1296</f>
        <v>0</v>
      </c>
      <c r="Q1297" s="55">
        <f>SD!V1296</f>
        <v>0</v>
      </c>
      <c r="R1297" s="55">
        <f>SD!W1296</f>
        <v>0</v>
      </c>
      <c r="S1297" s="55">
        <f>SD!AB1296</f>
        <v>0</v>
      </c>
      <c r="T1297" s="51">
        <f t="shared" si="40"/>
        <v>0</v>
      </c>
      <c r="U1297" s="51">
        <f t="shared" si="41"/>
        <v>0</v>
      </c>
    </row>
    <row r="1298" spans="1:21" customFormat="1">
      <c r="A1298" s="51">
        <f>SD!C1297</f>
        <v>0</v>
      </c>
      <c r="B1298" s="46">
        <f>SD!A1297</f>
        <v>0</v>
      </c>
      <c r="C1298" s="46">
        <f>SD!B1297</f>
        <v>0</v>
      </c>
      <c r="D1298" s="46">
        <f>SD!C1297</f>
        <v>0</v>
      </c>
      <c r="E1298" s="42">
        <f>SD!D1297</f>
        <v>0</v>
      </c>
      <c r="F1298" s="43">
        <f>SD!E1297</f>
        <v>0</v>
      </c>
      <c r="G1298" s="43">
        <f>SD!F1297</f>
        <v>0</v>
      </c>
      <c r="H1298" s="43">
        <f>SD!G1297</f>
        <v>0</v>
      </c>
      <c r="I1298" s="43">
        <f>SD!H1297</f>
        <v>0</v>
      </c>
      <c r="J1298" s="43">
        <f>SD!I1297</f>
        <v>0</v>
      </c>
      <c r="K1298" s="43">
        <f>SD!O1297</f>
        <v>0</v>
      </c>
      <c r="L1298" s="52"/>
      <c r="M1298" s="56"/>
      <c r="N1298" s="54">
        <f>SD!R1297</f>
        <v>0</v>
      </c>
      <c r="O1298" s="55">
        <f>SD!S1297</f>
        <v>0</v>
      </c>
      <c r="P1298" s="44">
        <f>SD!T1297</f>
        <v>0</v>
      </c>
      <c r="Q1298" s="55">
        <f>SD!V1297</f>
        <v>0</v>
      </c>
      <c r="R1298" s="55">
        <f>SD!W1297</f>
        <v>0</v>
      </c>
      <c r="S1298" s="55">
        <f>SD!AB1297</f>
        <v>0</v>
      </c>
      <c r="T1298" s="51">
        <f t="shared" si="40"/>
        <v>0</v>
      </c>
      <c r="U1298" s="51">
        <f t="shared" si="41"/>
        <v>0</v>
      </c>
    </row>
    <row r="1299" spans="1:21" customFormat="1">
      <c r="A1299" s="51">
        <f>SD!C1298</f>
        <v>0</v>
      </c>
      <c r="B1299" s="46">
        <f>SD!A1298</f>
        <v>0</v>
      </c>
      <c r="C1299" s="46">
        <f>SD!B1298</f>
        <v>0</v>
      </c>
      <c r="D1299" s="46">
        <f>SD!C1298</f>
        <v>0</v>
      </c>
      <c r="E1299" s="42">
        <f>SD!D1298</f>
        <v>0</v>
      </c>
      <c r="F1299" s="43">
        <f>SD!E1298</f>
        <v>0</v>
      </c>
      <c r="G1299" s="43">
        <f>SD!F1298</f>
        <v>0</v>
      </c>
      <c r="H1299" s="43">
        <f>SD!G1298</f>
        <v>0</v>
      </c>
      <c r="I1299" s="43">
        <f>SD!H1298</f>
        <v>0</v>
      </c>
      <c r="J1299" s="43">
        <f>SD!I1298</f>
        <v>0</v>
      </c>
      <c r="K1299" s="43">
        <f>SD!O1298</f>
        <v>0</v>
      </c>
      <c r="L1299" s="52"/>
      <c r="M1299" s="56"/>
      <c r="N1299" s="54">
        <f>SD!R1298</f>
        <v>0</v>
      </c>
      <c r="O1299" s="55">
        <f>SD!S1298</f>
        <v>0</v>
      </c>
      <c r="P1299" s="44">
        <f>SD!T1298</f>
        <v>0</v>
      </c>
      <c r="Q1299" s="55">
        <f>SD!V1298</f>
        <v>0</v>
      </c>
      <c r="R1299" s="55">
        <f>SD!W1298</f>
        <v>0</v>
      </c>
      <c r="S1299" s="55">
        <f>SD!AB1298</f>
        <v>0</v>
      </c>
      <c r="T1299" s="51">
        <f t="shared" si="40"/>
        <v>0</v>
      </c>
      <c r="U1299" s="51">
        <f t="shared" si="41"/>
        <v>0</v>
      </c>
    </row>
    <row r="1300" spans="1:21" customFormat="1">
      <c r="A1300" s="51">
        <f>SD!C1299</f>
        <v>0</v>
      </c>
      <c r="B1300" s="46">
        <f>SD!A1299</f>
        <v>0</v>
      </c>
      <c r="C1300" s="46">
        <f>SD!B1299</f>
        <v>0</v>
      </c>
      <c r="D1300" s="46">
        <f>SD!C1299</f>
        <v>0</v>
      </c>
      <c r="E1300" s="42">
        <f>SD!D1299</f>
        <v>0</v>
      </c>
      <c r="F1300" s="43">
        <f>SD!E1299</f>
        <v>0</v>
      </c>
      <c r="G1300" s="43">
        <f>SD!F1299</f>
        <v>0</v>
      </c>
      <c r="H1300" s="43">
        <f>SD!G1299</f>
        <v>0</v>
      </c>
      <c r="I1300" s="43">
        <f>SD!H1299</f>
        <v>0</v>
      </c>
      <c r="J1300" s="43">
        <f>SD!I1299</f>
        <v>0</v>
      </c>
      <c r="K1300" s="43">
        <f>SD!O1299</f>
        <v>0</v>
      </c>
      <c r="L1300" s="52"/>
      <c r="M1300" s="56"/>
      <c r="N1300" s="54">
        <f>SD!R1299</f>
        <v>0</v>
      </c>
      <c r="O1300" s="55">
        <f>SD!S1299</f>
        <v>0</v>
      </c>
      <c r="P1300" s="44">
        <f>SD!T1299</f>
        <v>0</v>
      </c>
      <c r="Q1300" s="55">
        <f>SD!V1299</f>
        <v>0</v>
      </c>
      <c r="R1300" s="55">
        <f>SD!W1299</f>
        <v>0</v>
      </c>
      <c r="S1300" s="55">
        <f>SD!AB1299</f>
        <v>0</v>
      </c>
      <c r="T1300" s="51">
        <f t="shared" si="40"/>
        <v>0</v>
      </c>
      <c r="U1300" s="51">
        <f t="shared" si="41"/>
        <v>0</v>
      </c>
    </row>
    <row r="1301" spans="1:21" customFormat="1">
      <c r="A1301" s="51">
        <f>SD!C1300</f>
        <v>0</v>
      </c>
      <c r="B1301" s="46">
        <f>SD!A1300</f>
        <v>0</v>
      </c>
      <c r="C1301" s="46">
        <f>SD!B1300</f>
        <v>0</v>
      </c>
      <c r="D1301" s="46">
        <f>SD!C1300</f>
        <v>0</v>
      </c>
      <c r="E1301" s="42">
        <f>SD!D1300</f>
        <v>0</v>
      </c>
      <c r="F1301" s="43">
        <f>SD!E1300</f>
        <v>0</v>
      </c>
      <c r="G1301" s="43">
        <f>SD!F1300</f>
        <v>0</v>
      </c>
      <c r="H1301" s="43">
        <f>SD!G1300</f>
        <v>0</v>
      </c>
      <c r="I1301" s="43">
        <f>SD!H1300</f>
        <v>0</v>
      </c>
      <c r="J1301" s="43">
        <f>SD!I1300</f>
        <v>0</v>
      </c>
      <c r="K1301" s="43">
        <f>SD!O1300</f>
        <v>0</v>
      </c>
      <c r="L1301" s="52"/>
      <c r="M1301" s="56"/>
      <c r="N1301" s="54">
        <f>SD!R1300</f>
        <v>0</v>
      </c>
      <c r="O1301" s="55">
        <f>SD!S1300</f>
        <v>0</v>
      </c>
      <c r="P1301" s="44">
        <f>SD!T1300</f>
        <v>0</v>
      </c>
      <c r="Q1301" s="55">
        <f>SD!V1300</f>
        <v>0</v>
      </c>
      <c r="R1301" s="55">
        <f>SD!W1300</f>
        <v>0</v>
      </c>
      <c r="S1301" s="55">
        <f>SD!AB1300</f>
        <v>0</v>
      </c>
      <c r="T1301" s="51">
        <f t="shared" si="40"/>
        <v>0</v>
      </c>
      <c r="U1301" s="51">
        <f t="shared" si="41"/>
        <v>0</v>
      </c>
    </row>
    <row r="1302" spans="1:21" customFormat="1">
      <c r="A1302" s="51">
        <f>SD!C1301</f>
        <v>0</v>
      </c>
      <c r="B1302" s="46">
        <f>SD!A1301</f>
        <v>0</v>
      </c>
      <c r="C1302" s="46">
        <f>SD!B1301</f>
        <v>0</v>
      </c>
      <c r="D1302" s="46">
        <f>SD!C1301</f>
        <v>0</v>
      </c>
      <c r="E1302" s="42">
        <f>SD!D1301</f>
        <v>0</v>
      </c>
      <c r="F1302" s="43">
        <f>SD!E1301</f>
        <v>0</v>
      </c>
      <c r="G1302" s="43">
        <f>SD!F1301</f>
        <v>0</v>
      </c>
      <c r="H1302" s="43">
        <f>SD!G1301</f>
        <v>0</v>
      </c>
      <c r="I1302" s="43">
        <f>SD!H1301</f>
        <v>0</v>
      </c>
      <c r="J1302" s="43">
        <f>SD!I1301</f>
        <v>0</v>
      </c>
      <c r="K1302" s="43">
        <f>SD!O1301</f>
        <v>0</v>
      </c>
      <c r="L1302" s="52"/>
      <c r="M1302" s="56"/>
      <c r="N1302" s="54">
        <f>SD!R1301</f>
        <v>0</v>
      </c>
      <c r="O1302" s="55">
        <f>SD!S1301</f>
        <v>0</v>
      </c>
      <c r="P1302" s="44">
        <f>SD!T1301</f>
        <v>0</v>
      </c>
      <c r="Q1302" s="55">
        <f>SD!V1301</f>
        <v>0</v>
      </c>
      <c r="R1302" s="55">
        <f>SD!W1301</f>
        <v>0</v>
      </c>
      <c r="S1302" s="55">
        <f>SD!AB1301</f>
        <v>0</v>
      </c>
      <c r="T1302" s="51">
        <f t="shared" si="40"/>
        <v>0</v>
      </c>
      <c r="U1302" s="51">
        <f t="shared" si="41"/>
        <v>0</v>
      </c>
    </row>
    <row r="1303" spans="1:21" customFormat="1">
      <c r="A1303" s="51">
        <f>SD!C1302</f>
        <v>0</v>
      </c>
      <c r="B1303" s="46">
        <f>SD!A1302</f>
        <v>0</v>
      </c>
      <c r="C1303" s="46">
        <f>SD!B1302</f>
        <v>0</v>
      </c>
      <c r="D1303" s="46">
        <f>SD!C1302</f>
        <v>0</v>
      </c>
      <c r="E1303" s="42">
        <f>SD!D1302</f>
        <v>0</v>
      </c>
      <c r="F1303" s="43">
        <f>SD!E1302</f>
        <v>0</v>
      </c>
      <c r="G1303" s="43">
        <f>SD!F1302</f>
        <v>0</v>
      </c>
      <c r="H1303" s="43">
        <f>SD!G1302</f>
        <v>0</v>
      </c>
      <c r="I1303" s="43">
        <f>SD!H1302</f>
        <v>0</v>
      </c>
      <c r="J1303" s="43">
        <f>SD!I1302</f>
        <v>0</v>
      </c>
      <c r="K1303" s="43">
        <f>SD!O1302</f>
        <v>0</v>
      </c>
      <c r="L1303" s="52"/>
      <c r="M1303" s="56"/>
      <c r="N1303" s="54">
        <f>SD!R1302</f>
        <v>0</v>
      </c>
      <c r="O1303" s="55">
        <f>SD!S1302</f>
        <v>0</v>
      </c>
      <c r="P1303" s="44">
        <f>SD!T1302</f>
        <v>0</v>
      </c>
      <c r="Q1303" s="55">
        <f>SD!V1302</f>
        <v>0</v>
      </c>
      <c r="R1303" s="55">
        <f>SD!W1302</f>
        <v>0</v>
      </c>
      <c r="S1303" s="55">
        <f>SD!AB1302</f>
        <v>0</v>
      </c>
      <c r="T1303" s="51">
        <f t="shared" si="40"/>
        <v>0</v>
      </c>
      <c r="U1303" s="51">
        <f t="shared" si="41"/>
        <v>0</v>
      </c>
    </row>
    <row r="1304" spans="1:21" customFormat="1">
      <c r="A1304" s="51">
        <f>SD!C1303</f>
        <v>0</v>
      </c>
      <c r="B1304" s="46">
        <f>SD!A1303</f>
        <v>0</v>
      </c>
      <c r="C1304" s="46">
        <f>SD!B1303</f>
        <v>0</v>
      </c>
      <c r="D1304" s="46">
        <f>SD!C1303</f>
        <v>0</v>
      </c>
      <c r="E1304" s="42">
        <f>SD!D1303</f>
        <v>0</v>
      </c>
      <c r="F1304" s="43">
        <f>SD!E1303</f>
        <v>0</v>
      </c>
      <c r="G1304" s="43">
        <f>SD!F1303</f>
        <v>0</v>
      </c>
      <c r="H1304" s="43">
        <f>SD!G1303</f>
        <v>0</v>
      </c>
      <c r="I1304" s="43">
        <f>SD!H1303</f>
        <v>0</v>
      </c>
      <c r="J1304" s="43">
        <f>SD!I1303</f>
        <v>0</v>
      </c>
      <c r="K1304" s="43">
        <f>SD!O1303</f>
        <v>0</v>
      </c>
      <c r="L1304" s="52"/>
      <c r="M1304" s="56"/>
      <c r="N1304" s="54">
        <f>SD!R1303</f>
        <v>0</v>
      </c>
      <c r="O1304" s="55">
        <f>SD!S1303</f>
        <v>0</v>
      </c>
      <c r="P1304" s="44">
        <f>SD!T1303</f>
        <v>0</v>
      </c>
      <c r="Q1304" s="55">
        <f>SD!V1303</f>
        <v>0</v>
      </c>
      <c r="R1304" s="55">
        <f>SD!W1303</f>
        <v>0</v>
      </c>
      <c r="S1304" s="55">
        <f>SD!AB1303</f>
        <v>0</v>
      </c>
      <c r="T1304" s="51">
        <f t="shared" si="40"/>
        <v>0</v>
      </c>
      <c r="U1304" s="51">
        <f t="shared" si="41"/>
        <v>0</v>
      </c>
    </row>
    <row r="1305" spans="1:21" customFormat="1">
      <c r="A1305" s="51">
        <f>SD!C1304</f>
        <v>0</v>
      </c>
      <c r="B1305" s="46">
        <f>SD!A1304</f>
        <v>0</v>
      </c>
      <c r="C1305" s="46">
        <f>SD!B1304</f>
        <v>0</v>
      </c>
      <c r="D1305" s="46">
        <f>SD!C1304</f>
        <v>0</v>
      </c>
      <c r="E1305" s="42">
        <f>SD!D1304</f>
        <v>0</v>
      </c>
      <c r="F1305" s="43">
        <f>SD!E1304</f>
        <v>0</v>
      </c>
      <c r="G1305" s="43">
        <f>SD!F1304</f>
        <v>0</v>
      </c>
      <c r="H1305" s="43">
        <f>SD!G1304</f>
        <v>0</v>
      </c>
      <c r="I1305" s="43">
        <f>SD!H1304</f>
        <v>0</v>
      </c>
      <c r="J1305" s="43">
        <f>SD!I1304</f>
        <v>0</v>
      </c>
      <c r="K1305" s="43">
        <f>SD!O1304</f>
        <v>0</v>
      </c>
      <c r="L1305" s="52"/>
      <c r="M1305" s="56"/>
      <c r="N1305" s="54">
        <f>SD!R1304</f>
        <v>0</v>
      </c>
      <c r="O1305" s="55">
        <f>SD!S1304</f>
        <v>0</v>
      </c>
      <c r="P1305" s="44">
        <f>SD!T1304</f>
        <v>0</v>
      </c>
      <c r="Q1305" s="55">
        <f>SD!V1304</f>
        <v>0</v>
      </c>
      <c r="R1305" s="55">
        <f>SD!W1304</f>
        <v>0</v>
      </c>
      <c r="S1305" s="55">
        <f>SD!AB1304</f>
        <v>0</v>
      </c>
      <c r="T1305" s="51">
        <f t="shared" si="40"/>
        <v>0</v>
      </c>
      <c r="U1305" s="51">
        <f t="shared" si="41"/>
        <v>0</v>
      </c>
    </row>
    <row r="1306" spans="1:21" customFormat="1">
      <c r="A1306" s="51">
        <f>SD!C1305</f>
        <v>0</v>
      </c>
      <c r="B1306" s="46">
        <f>SD!A1305</f>
        <v>0</v>
      </c>
      <c r="C1306" s="46">
        <f>SD!B1305</f>
        <v>0</v>
      </c>
      <c r="D1306" s="46">
        <f>SD!C1305</f>
        <v>0</v>
      </c>
      <c r="E1306" s="42">
        <f>SD!D1305</f>
        <v>0</v>
      </c>
      <c r="F1306" s="43">
        <f>SD!E1305</f>
        <v>0</v>
      </c>
      <c r="G1306" s="43">
        <f>SD!F1305</f>
        <v>0</v>
      </c>
      <c r="H1306" s="43">
        <f>SD!G1305</f>
        <v>0</v>
      </c>
      <c r="I1306" s="43">
        <f>SD!H1305</f>
        <v>0</v>
      </c>
      <c r="J1306" s="43">
        <f>SD!I1305</f>
        <v>0</v>
      </c>
      <c r="K1306" s="43">
        <f>SD!O1305</f>
        <v>0</v>
      </c>
      <c r="L1306" s="52"/>
      <c r="M1306" s="56"/>
      <c r="N1306" s="54">
        <f>SD!R1305</f>
        <v>0</v>
      </c>
      <c r="O1306" s="55">
        <f>SD!S1305</f>
        <v>0</v>
      </c>
      <c r="P1306" s="44">
        <f>SD!T1305</f>
        <v>0</v>
      </c>
      <c r="Q1306" s="55">
        <f>SD!V1305</f>
        <v>0</v>
      </c>
      <c r="R1306" s="55">
        <f>SD!W1305</f>
        <v>0</v>
      </c>
      <c r="S1306" s="55">
        <f>SD!AB1305</f>
        <v>0</v>
      </c>
      <c r="T1306" s="51">
        <f t="shared" si="40"/>
        <v>0</v>
      </c>
      <c r="U1306" s="51">
        <f t="shared" si="41"/>
        <v>0</v>
      </c>
    </row>
    <row r="1307" spans="1:21" customFormat="1">
      <c r="A1307" s="51">
        <f>SD!C1306</f>
        <v>0</v>
      </c>
      <c r="B1307" s="46">
        <f>SD!A1306</f>
        <v>0</v>
      </c>
      <c r="C1307" s="46">
        <f>SD!B1306</f>
        <v>0</v>
      </c>
      <c r="D1307" s="46">
        <f>SD!C1306</f>
        <v>0</v>
      </c>
      <c r="E1307" s="42">
        <f>SD!D1306</f>
        <v>0</v>
      </c>
      <c r="F1307" s="43">
        <f>SD!E1306</f>
        <v>0</v>
      </c>
      <c r="G1307" s="43">
        <f>SD!F1306</f>
        <v>0</v>
      </c>
      <c r="H1307" s="43">
        <f>SD!G1306</f>
        <v>0</v>
      </c>
      <c r="I1307" s="43">
        <f>SD!H1306</f>
        <v>0</v>
      </c>
      <c r="J1307" s="43">
        <f>SD!I1306</f>
        <v>0</v>
      </c>
      <c r="K1307" s="43">
        <f>SD!O1306</f>
        <v>0</v>
      </c>
      <c r="L1307" s="52"/>
      <c r="M1307" s="56"/>
      <c r="N1307" s="54">
        <f>SD!R1306</f>
        <v>0</v>
      </c>
      <c r="O1307" s="55">
        <f>SD!S1306</f>
        <v>0</v>
      </c>
      <c r="P1307" s="44">
        <f>SD!T1306</f>
        <v>0</v>
      </c>
      <c r="Q1307" s="55">
        <f>SD!V1306</f>
        <v>0</v>
      </c>
      <c r="R1307" s="55">
        <f>SD!W1306</f>
        <v>0</v>
      </c>
      <c r="S1307" s="55">
        <f>SD!AB1306</f>
        <v>0</v>
      </c>
      <c r="T1307" s="51">
        <f t="shared" si="40"/>
        <v>0</v>
      </c>
      <c r="U1307" s="51">
        <f t="shared" si="41"/>
        <v>0</v>
      </c>
    </row>
    <row r="1308" spans="1:21" customFormat="1">
      <c r="A1308" s="51">
        <f>SD!C1307</f>
        <v>0</v>
      </c>
      <c r="B1308" s="46">
        <f>SD!A1307</f>
        <v>0</v>
      </c>
      <c r="C1308" s="46">
        <f>SD!B1307</f>
        <v>0</v>
      </c>
      <c r="D1308" s="46">
        <f>SD!C1307</f>
        <v>0</v>
      </c>
      <c r="E1308" s="42">
        <f>SD!D1307</f>
        <v>0</v>
      </c>
      <c r="F1308" s="43">
        <f>SD!E1307</f>
        <v>0</v>
      </c>
      <c r="G1308" s="43">
        <f>SD!F1307</f>
        <v>0</v>
      </c>
      <c r="H1308" s="43">
        <f>SD!G1307</f>
        <v>0</v>
      </c>
      <c r="I1308" s="43">
        <f>SD!H1307</f>
        <v>0</v>
      </c>
      <c r="J1308" s="43">
        <f>SD!I1307</f>
        <v>0</v>
      </c>
      <c r="K1308" s="43">
        <f>SD!O1307</f>
        <v>0</v>
      </c>
      <c r="L1308" s="52"/>
      <c r="M1308" s="56"/>
      <c r="N1308" s="54">
        <f>SD!R1307</f>
        <v>0</v>
      </c>
      <c r="O1308" s="55">
        <f>SD!S1307</f>
        <v>0</v>
      </c>
      <c r="P1308" s="44">
        <f>SD!T1307</f>
        <v>0</v>
      </c>
      <c r="Q1308" s="55">
        <f>SD!V1307</f>
        <v>0</v>
      </c>
      <c r="R1308" s="55">
        <f>SD!W1307</f>
        <v>0</v>
      </c>
      <c r="S1308" s="55">
        <f>SD!AB1307</f>
        <v>0</v>
      </c>
      <c r="T1308" s="51">
        <f t="shared" si="40"/>
        <v>0</v>
      </c>
      <c r="U1308" s="51">
        <f t="shared" si="41"/>
        <v>0</v>
      </c>
    </row>
    <row r="1309" spans="1:21" customFormat="1">
      <c r="A1309" s="51">
        <f>SD!C1308</f>
        <v>0</v>
      </c>
      <c r="B1309" s="46">
        <f>SD!A1308</f>
        <v>0</v>
      </c>
      <c r="C1309" s="46">
        <f>SD!B1308</f>
        <v>0</v>
      </c>
      <c r="D1309" s="46">
        <f>SD!C1308</f>
        <v>0</v>
      </c>
      <c r="E1309" s="42">
        <f>SD!D1308</f>
        <v>0</v>
      </c>
      <c r="F1309" s="43">
        <f>SD!E1308</f>
        <v>0</v>
      </c>
      <c r="G1309" s="43">
        <f>SD!F1308</f>
        <v>0</v>
      </c>
      <c r="H1309" s="43">
        <f>SD!G1308</f>
        <v>0</v>
      </c>
      <c r="I1309" s="43">
        <f>SD!H1308</f>
        <v>0</v>
      </c>
      <c r="J1309" s="43">
        <f>SD!I1308</f>
        <v>0</v>
      </c>
      <c r="K1309" s="43">
        <f>SD!O1308</f>
        <v>0</v>
      </c>
      <c r="L1309" s="52"/>
      <c r="M1309" s="56"/>
      <c r="N1309" s="54">
        <f>SD!R1308</f>
        <v>0</v>
      </c>
      <c r="O1309" s="55">
        <f>SD!S1308</f>
        <v>0</v>
      </c>
      <c r="P1309" s="44">
        <f>SD!T1308</f>
        <v>0</v>
      </c>
      <c r="Q1309" s="55">
        <f>SD!V1308</f>
        <v>0</v>
      </c>
      <c r="R1309" s="55">
        <f>SD!W1308</f>
        <v>0</v>
      </c>
      <c r="S1309" s="55">
        <f>SD!AB1308</f>
        <v>0</v>
      </c>
      <c r="T1309" s="51">
        <f t="shared" si="40"/>
        <v>0</v>
      </c>
      <c r="U1309" s="51">
        <f t="shared" si="41"/>
        <v>0</v>
      </c>
    </row>
    <row r="1310" spans="1:21" customFormat="1">
      <c r="A1310" s="51">
        <f>SD!C1309</f>
        <v>0</v>
      </c>
      <c r="B1310" s="46">
        <f>SD!A1309</f>
        <v>0</v>
      </c>
      <c r="C1310" s="46">
        <f>SD!B1309</f>
        <v>0</v>
      </c>
      <c r="D1310" s="46">
        <f>SD!C1309</f>
        <v>0</v>
      </c>
      <c r="E1310" s="42">
        <f>SD!D1309</f>
        <v>0</v>
      </c>
      <c r="F1310" s="43">
        <f>SD!E1309</f>
        <v>0</v>
      </c>
      <c r="G1310" s="43">
        <f>SD!F1309</f>
        <v>0</v>
      </c>
      <c r="H1310" s="43">
        <f>SD!G1309</f>
        <v>0</v>
      </c>
      <c r="I1310" s="43">
        <f>SD!H1309</f>
        <v>0</v>
      </c>
      <c r="J1310" s="43">
        <f>SD!I1309</f>
        <v>0</v>
      </c>
      <c r="K1310" s="43">
        <f>SD!O1309</f>
        <v>0</v>
      </c>
      <c r="L1310" s="52"/>
      <c r="M1310" s="56"/>
      <c r="N1310" s="54">
        <f>SD!R1309</f>
        <v>0</v>
      </c>
      <c r="O1310" s="55">
        <f>SD!S1309</f>
        <v>0</v>
      </c>
      <c r="P1310" s="44">
        <f>SD!T1309</f>
        <v>0</v>
      </c>
      <c r="Q1310" s="55">
        <f>SD!V1309</f>
        <v>0</v>
      </c>
      <c r="R1310" s="55">
        <f>SD!W1309</f>
        <v>0</v>
      </c>
      <c r="S1310" s="55">
        <f>SD!AB1309</f>
        <v>0</v>
      </c>
      <c r="T1310" s="51">
        <f t="shared" si="40"/>
        <v>0</v>
      </c>
      <c r="U1310" s="51">
        <f t="shared" si="41"/>
        <v>0</v>
      </c>
    </row>
    <row r="1311" spans="1:21" customFormat="1">
      <c r="A1311" s="51">
        <f>SD!C1310</f>
        <v>0</v>
      </c>
      <c r="B1311" s="46">
        <f>SD!A1310</f>
        <v>0</v>
      </c>
      <c r="C1311" s="46">
        <f>SD!B1310</f>
        <v>0</v>
      </c>
      <c r="D1311" s="46">
        <f>SD!C1310</f>
        <v>0</v>
      </c>
      <c r="E1311" s="42">
        <f>SD!D1310</f>
        <v>0</v>
      </c>
      <c r="F1311" s="43">
        <f>SD!E1310</f>
        <v>0</v>
      </c>
      <c r="G1311" s="43">
        <f>SD!F1310</f>
        <v>0</v>
      </c>
      <c r="H1311" s="43">
        <f>SD!G1310</f>
        <v>0</v>
      </c>
      <c r="I1311" s="43">
        <f>SD!H1310</f>
        <v>0</v>
      </c>
      <c r="J1311" s="43">
        <f>SD!I1310</f>
        <v>0</v>
      </c>
      <c r="K1311" s="43">
        <f>SD!O1310</f>
        <v>0</v>
      </c>
      <c r="L1311" s="52"/>
      <c r="M1311" s="56"/>
      <c r="N1311" s="54">
        <f>SD!R1310</f>
        <v>0</v>
      </c>
      <c r="O1311" s="55">
        <f>SD!S1310</f>
        <v>0</v>
      </c>
      <c r="P1311" s="44">
        <f>SD!T1310</f>
        <v>0</v>
      </c>
      <c r="Q1311" s="55">
        <f>SD!V1310</f>
        <v>0</v>
      </c>
      <c r="R1311" s="55">
        <f>SD!W1310</f>
        <v>0</v>
      </c>
      <c r="S1311" s="55">
        <f>SD!AB1310</f>
        <v>0</v>
      </c>
      <c r="T1311" s="51">
        <f t="shared" si="40"/>
        <v>0</v>
      </c>
      <c r="U1311" s="51">
        <f t="shared" si="41"/>
        <v>0</v>
      </c>
    </row>
    <row r="1312" spans="1:21" customFormat="1">
      <c r="A1312" s="51">
        <f>SD!C1311</f>
        <v>0</v>
      </c>
      <c r="B1312" s="46">
        <f>SD!A1311</f>
        <v>0</v>
      </c>
      <c r="C1312" s="46">
        <f>SD!B1311</f>
        <v>0</v>
      </c>
      <c r="D1312" s="46">
        <f>SD!C1311</f>
        <v>0</v>
      </c>
      <c r="E1312" s="42">
        <f>SD!D1311</f>
        <v>0</v>
      </c>
      <c r="F1312" s="43">
        <f>SD!E1311</f>
        <v>0</v>
      </c>
      <c r="G1312" s="43">
        <f>SD!F1311</f>
        <v>0</v>
      </c>
      <c r="H1312" s="43">
        <f>SD!G1311</f>
        <v>0</v>
      </c>
      <c r="I1312" s="43">
        <f>SD!H1311</f>
        <v>0</v>
      </c>
      <c r="J1312" s="43">
        <f>SD!I1311</f>
        <v>0</v>
      </c>
      <c r="K1312" s="43">
        <f>SD!O1311</f>
        <v>0</v>
      </c>
      <c r="L1312" s="52"/>
      <c r="M1312" s="56"/>
      <c r="N1312" s="54">
        <f>SD!R1311</f>
        <v>0</v>
      </c>
      <c r="O1312" s="55">
        <f>SD!S1311</f>
        <v>0</v>
      </c>
      <c r="P1312" s="44">
        <f>SD!T1311</f>
        <v>0</v>
      </c>
      <c r="Q1312" s="55">
        <f>SD!V1311</f>
        <v>0</v>
      </c>
      <c r="R1312" s="55">
        <f>SD!W1311</f>
        <v>0</v>
      </c>
      <c r="S1312" s="55">
        <f>SD!AB1311</f>
        <v>0</v>
      </c>
      <c r="T1312" s="51">
        <f t="shared" si="40"/>
        <v>0</v>
      </c>
      <c r="U1312" s="51">
        <f t="shared" si="41"/>
        <v>0</v>
      </c>
    </row>
    <row r="1313" spans="1:21" customFormat="1">
      <c r="A1313" s="51">
        <f>SD!C1312</f>
        <v>0</v>
      </c>
      <c r="B1313" s="46">
        <f>SD!A1312</f>
        <v>0</v>
      </c>
      <c r="C1313" s="46">
        <f>SD!B1312</f>
        <v>0</v>
      </c>
      <c r="D1313" s="46">
        <f>SD!C1312</f>
        <v>0</v>
      </c>
      <c r="E1313" s="42">
        <f>SD!D1312</f>
        <v>0</v>
      </c>
      <c r="F1313" s="43">
        <f>SD!E1312</f>
        <v>0</v>
      </c>
      <c r="G1313" s="43">
        <f>SD!F1312</f>
        <v>0</v>
      </c>
      <c r="H1313" s="43">
        <f>SD!G1312</f>
        <v>0</v>
      </c>
      <c r="I1313" s="43">
        <f>SD!H1312</f>
        <v>0</v>
      </c>
      <c r="J1313" s="43">
        <f>SD!I1312</f>
        <v>0</v>
      </c>
      <c r="K1313" s="43">
        <f>SD!O1312</f>
        <v>0</v>
      </c>
      <c r="L1313" s="52"/>
      <c r="M1313" s="56"/>
      <c r="N1313" s="54">
        <f>SD!R1312</f>
        <v>0</v>
      </c>
      <c r="O1313" s="55">
        <f>SD!S1312</f>
        <v>0</v>
      </c>
      <c r="P1313" s="44">
        <f>SD!T1312</f>
        <v>0</v>
      </c>
      <c r="Q1313" s="55">
        <f>SD!V1312</f>
        <v>0</v>
      </c>
      <c r="R1313" s="55">
        <f>SD!W1312</f>
        <v>0</v>
      </c>
      <c r="S1313" s="55">
        <f>SD!AB1312</f>
        <v>0</v>
      </c>
      <c r="T1313" s="51">
        <f t="shared" si="40"/>
        <v>0</v>
      </c>
      <c r="U1313" s="51">
        <f t="shared" si="41"/>
        <v>0</v>
      </c>
    </row>
    <row r="1314" spans="1:21" customFormat="1">
      <c r="A1314" s="51">
        <f>SD!C1313</f>
        <v>0</v>
      </c>
      <c r="B1314" s="46">
        <f>SD!A1313</f>
        <v>0</v>
      </c>
      <c r="C1314" s="46">
        <f>SD!B1313</f>
        <v>0</v>
      </c>
      <c r="D1314" s="46">
        <f>SD!C1313</f>
        <v>0</v>
      </c>
      <c r="E1314" s="42">
        <f>SD!D1313</f>
        <v>0</v>
      </c>
      <c r="F1314" s="43">
        <f>SD!E1313</f>
        <v>0</v>
      </c>
      <c r="G1314" s="43">
        <f>SD!F1313</f>
        <v>0</v>
      </c>
      <c r="H1314" s="43">
        <f>SD!G1313</f>
        <v>0</v>
      </c>
      <c r="I1314" s="43">
        <f>SD!H1313</f>
        <v>0</v>
      </c>
      <c r="J1314" s="43">
        <f>SD!I1313</f>
        <v>0</v>
      </c>
      <c r="K1314" s="43">
        <f>SD!O1313</f>
        <v>0</v>
      </c>
      <c r="L1314" s="52"/>
      <c r="M1314" s="56"/>
      <c r="N1314" s="54">
        <f>SD!R1313</f>
        <v>0</v>
      </c>
      <c r="O1314" s="55">
        <f>SD!S1313</f>
        <v>0</v>
      </c>
      <c r="P1314" s="44">
        <f>SD!T1313</f>
        <v>0</v>
      </c>
      <c r="Q1314" s="55">
        <f>SD!V1313</f>
        <v>0</v>
      </c>
      <c r="R1314" s="55">
        <f>SD!W1313</f>
        <v>0</v>
      </c>
      <c r="S1314" s="55">
        <f>SD!AB1313</f>
        <v>0</v>
      </c>
      <c r="T1314" s="51">
        <f t="shared" si="40"/>
        <v>0</v>
      </c>
      <c r="U1314" s="51">
        <f t="shared" si="41"/>
        <v>0</v>
      </c>
    </row>
    <row r="1315" spans="1:21" customFormat="1">
      <c r="A1315" s="51">
        <f>SD!C1314</f>
        <v>0</v>
      </c>
      <c r="B1315" s="46">
        <f>SD!A1314</f>
        <v>0</v>
      </c>
      <c r="C1315" s="46">
        <f>SD!B1314</f>
        <v>0</v>
      </c>
      <c r="D1315" s="46">
        <f>SD!C1314</f>
        <v>0</v>
      </c>
      <c r="E1315" s="42">
        <f>SD!D1314</f>
        <v>0</v>
      </c>
      <c r="F1315" s="43">
        <f>SD!E1314</f>
        <v>0</v>
      </c>
      <c r="G1315" s="43">
        <f>SD!F1314</f>
        <v>0</v>
      </c>
      <c r="H1315" s="43">
        <f>SD!G1314</f>
        <v>0</v>
      </c>
      <c r="I1315" s="43">
        <f>SD!H1314</f>
        <v>0</v>
      </c>
      <c r="J1315" s="43">
        <f>SD!I1314</f>
        <v>0</v>
      </c>
      <c r="K1315" s="43">
        <f>SD!O1314</f>
        <v>0</v>
      </c>
      <c r="L1315" s="52"/>
      <c r="M1315" s="56"/>
      <c r="N1315" s="54">
        <f>SD!R1314</f>
        <v>0</v>
      </c>
      <c r="O1315" s="55">
        <f>SD!S1314</f>
        <v>0</v>
      </c>
      <c r="P1315" s="44">
        <f>SD!T1314</f>
        <v>0</v>
      </c>
      <c r="Q1315" s="55">
        <f>SD!V1314</f>
        <v>0</v>
      </c>
      <c r="R1315" s="55">
        <f>SD!W1314</f>
        <v>0</v>
      </c>
      <c r="S1315" s="55">
        <f>SD!AB1314</f>
        <v>0</v>
      </c>
      <c r="T1315" s="51">
        <f t="shared" si="40"/>
        <v>0</v>
      </c>
      <c r="U1315" s="51">
        <f t="shared" si="41"/>
        <v>0</v>
      </c>
    </row>
    <row r="1316" spans="1:21" customFormat="1">
      <c r="A1316" s="51">
        <f>SD!C1315</f>
        <v>0</v>
      </c>
      <c r="B1316" s="46">
        <f>SD!A1315</f>
        <v>0</v>
      </c>
      <c r="C1316" s="46">
        <f>SD!B1315</f>
        <v>0</v>
      </c>
      <c r="D1316" s="46">
        <f>SD!C1315</f>
        <v>0</v>
      </c>
      <c r="E1316" s="42">
        <f>SD!D1315</f>
        <v>0</v>
      </c>
      <c r="F1316" s="43">
        <f>SD!E1315</f>
        <v>0</v>
      </c>
      <c r="G1316" s="43">
        <f>SD!F1315</f>
        <v>0</v>
      </c>
      <c r="H1316" s="43">
        <f>SD!G1315</f>
        <v>0</v>
      </c>
      <c r="I1316" s="43">
        <f>SD!H1315</f>
        <v>0</v>
      </c>
      <c r="J1316" s="43">
        <f>SD!I1315</f>
        <v>0</v>
      </c>
      <c r="K1316" s="43">
        <f>SD!O1315</f>
        <v>0</v>
      </c>
      <c r="L1316" s="52"/>
      <c r="M1316" s="56"/>
      <c r="N1316" s="54">
        <f>SD!R1315</f>
        <v>0</v>
      </c>
      <c r="O1316" s="55">
        <f>SD!S1315</f>
        <v>0</v>
      </c>
      <c r="P1316" s="44">
        <f>SD!T1315</f>
        <v>0</v>
      </c>
      <c r="Q1316" s="55">
        <f>SD!V1315</f>
        <v>0</v>
      </c>
      <c r="R1316" s="55">
        <f>SD!W1315</f>
        <v>0</v>
      </c>
      <c r="S1316" s="55">
        <f>SD!AB1315</f>
        <v>0</v>
      </c>
      <c r="T1316" s="51">
        <f t="shared" si="40"/>
        <v>0</v>
      </c>
      <c r="U1316" s="51">
        <f t="shared" si="41"/>
        <v>0</v>
      </c>
    </row>
    <row r="1317" spans="1:21" customFormat="1">
      <c r="A1317" s="51">
        <f>SD!C1316</f>
        <v>0</v>
      </c>
      <c r="B1317" s="46">
        <f>SD!A1316</f>
        <v>0</v>
      </c>
      <c r="C1317" s="46">
        <f>SD!B1316</f>
        <v>0</v>
      </c>
      <c r="D1317" s="46">
        <f>SD!C1316</f>
        <v>0</v>
      </c>
      <c r="E1317" s="42">
        <f>SD!D1316</f>
        <v>0</v>
      </c>
      <c r="F1317" s="43">
        <f>SD!E1316</f>
        <v>0</v>
      </c>
      <c r="G1317" s="43">
        <f>SD!F1316</f>
        <v>0</v>
      </c>
      <c r="H1317" s="43">
        <f>SD!G1316</f>
        <v>0</v>
      </c>
      <c r="I1317" s="43">
        <f>SD!H1316</f>
        <v>0</v>
      </c>
      <c r="J1317" s="43">
        <f>SD!I1316</f>
        <v>0</v>
      </c>
      <c r="K1317" s="43">
        <f>SD!O1316</f>
        <v>0</v>
      </c>
      <c r="L1317" s="52"/>
      <c r="M1317" s="56"/>
      <c r="N1317" s="54">
        <f>SD!R1316</f>
        <v>0</v>
      </c>
      <c r="O1317" s="55">
        <f>SD!S1316</f>
        <v>0</v>
      </c>
      <c r="P1317" s="44">
        <f>SD!T1316</f>
        <v>0</v>
      </c>
      <c r="Q1317" s="55">
        <f>SD!V1316</f>
        <v>0</v>
      </c>
      <c r="R1317" s="55">
        <f>SD!W1316</f>
        <v>0</v>
      </c>
      <c r="S1317" s="55">
        <f>SD!AB1316</f>
        <v>0</v>
      </c>
      <c r="T1317" s="51">
        <f t="shared" si="40"/>
        <v>0</v>
      </c>
      <c r="U1317" s="51">
        <f t="shared" si="41"/>
        <v>0</v>
      </c>
    </row>
    <row r="1318" spans="1:21" customFormat="1">
      <c r="A1318" s="51">
        <f>SD!C1317</f>
        <v>0</v>
      </c>
      <c r="B1318" s="46">
        <f>SD!A1317</f>
        <v>0</v>
      </c>
      <c r="C1318" s="46">
        <f>SD!B1317</f>
        <v>0</v>
      </c>
      <c r="D1318" s="46">
        <f>SD!C1317</f>
        <v>0</v>
      </c>
      <c r="E1318" s="42">
        <f>SD!D1317</f>
        <v>0</v>
      </c>
      <c r="F1318" s="43">
        <f>SD!E1317</f>
        <v>0</v>
      </c>
      <c r="G1318" s="43">
        <f>SD!F1317</f>
        <v>0</v>
      </c>
      <c r="H1318" s="43">
        <f>SD!G1317</f>
        <v>0</v>
      </c>
      <c r="I1318" s="43">
        <f>SD!H1317</f>
        <v>0</v>
      </c>
      <c r="J1318" s="43">
        <f>SD!I1317</f>
        <v>0</v>
      </c>
      <c r="K1318" s="43">
        <f>SD!O1317</f>
        <v>0</v>
      </c>
      <c r="L1318" s="52"/>
      <c r="M1318" s="56"/>
      <c r="N1318" s="54">
        <f>SD!R1317</f>
        <v>0</v>
      </c>
      <c r="O1318" s="55">
        <f>SD!S1317</f>
        <v>0</v>
      </c>
      <c r="P1318" s="44">
        <f>SD!T1317</f>
        <v>0</v>
      </c>
      <c r="Q1318" s="55">
        <f>SD!V1317</f>
        <v>0</v>
      </c>
      <c r="R1318" s="55">
        <f>SD!W1317</f>
        <v>0</v>
      </c>
      <c r="S1318" s="55">
        <f>SD!AB1317</f>
        <v>0</v>
      </c>
      <c r="T1318" s="51">
        <f t="shared" si="40"/>
        <v>0</v>
      </c>
      <c r="U1318" s="51">
        <f t="shared" si="41"/>
        <v>0</v>
      </c>
    </row>
    <row r="1319" spans="1:21" customFormat="1">
      <c r="A1319" s="51">
        <f>SD!C1318</f>
        <v>0</v>
      </c>
      <c r="B1319" s="46">
        <f>SD!A1318</f>
        <v>0</v>
      </c>
      <c r="C1319" s="46">
        <f>SD!B1318</f>
        <v>0</v>
      </c>
      <c r="D1319" s="46">
        <f>SD!C1318</f>
        <v>0</v>
      </c>
      <c r="E1319" s="42">
        <f>SD!D1318</f>
        <v>0</v>
      </c>
      <c r="F1319" s="43">
        <f>SD!E1318</f>
        <v>0</v>
      </c>
      <c r="G1319" s="43">
        <f>SD!F1318</f>
        <v>0</v>
      </c>
      <c r="H1319" s="43">
        <f>SD!G1318</f>
        <v>0</v>
      </c>
      <c r="I1319" s="43">
        <f>SD!H1318</f>
        <v>0</v>
      </c>
      <c r="J1319" s="43">
        <f>SD!I1318</f>
        <v>0</v>
      </c>
      <c r="K1319" s="43">
        <f>SD!O1318</f>
        <v>0</v>
      </c>
      <c r="L1319" s="52"/>
      <c r="M1319" s="56"/>
      <c r="N1319" s="54">
        <f>SD!R1318</f>
        <v>0</v>
      </c>
      <c r="O1319" s="55">
        <f>SD!S1318</f>
        <v>0</v>
      </c>
      <c r="P1319" s="44">
        <f>SD!T1318</f>
        <v>0</v>
      </c>
      <c r="Q1319" s="55">
        <f>SD!V1318</f>
        <v>0</v>
      </c>
      <c r="R1319" s="55">
        <f>SD!W1318</f>
        <v>0</v>
      </c>
      <c r="S1319" s="55">
        <f>SD!AB1318</f>
        <v>0</v>
      </c>
      <c r="T1319" s="51">
        <f t="shared" si="40"/>
        <v>0</v>
      </c>
      <c r="U1319" s="51">
        <f t="shared" si="41"/>
        <v>0</v>
      </c>
    </row>
    <row r="1320" spans="1:21" customFormat="1">
      <c r="A1320" s="51">
        <f>SD!C1319</f>
        <v>0</v>
      </c>
      <c r="B1320" s="46">
        <f>SD!A1319</f>
        <v>0</v>
      </c>
      <c r="C1320" s="46">
        <f>SD!B1319</f>
        <v>0</v>
      </c>
      <c r="D1320" s="46">
        <f>SD!C1319</f>
        <v>0</v>
      </c>
      <c r="E1320" s="42">
        <f>SD!D1319</f>
        <v>0</v>
      </c>
      <c r="F1320" s="43">
        <f>SD!E1319</f>
        <v>0</v>
      </c>
      <c r="G1320" s="43">
        <f>SD!F1319</f>
        <v>0</v>
      </c>
      <c r="H1320" s="43">
        <f>SD!G1319</f>
        <v>0</v>
      </c>
      <c r="I1320" s="43">
        <f>SD!H1319</f>
        <v>0</v>
      </c>
      <c r="J1320" s="43">
        <f>SD!I1319</f>
        <v>0</v>
      </c>
      <c r="K1320" s="43">
        <f>SD!O1319</f>
        <v>0</v>
      </c>
      <c r="L1320" s="52"/>
      <c r="M1320" s="56"/>
      <c r="N1320" s="54">
        <f>SD!R1319</f>
        <v>0</v>
      </c>
      <c r="O1320" s="55">
        <f>SD!S1319</f>
        <v>0</v>
      </c>
      <c r="P1320" s="44">
        <f>SD!T1319</f>
        <v>0</v>
      </c>
      <c r="Q1320" s="55">
        <f>SD!V1319</f>
        <v>0</v>
      </c>
      <c r="R1320" s="55">
        <f>SD!W1319</f>
        <v>0</v>
      </c>
      <c r="S1320" s="55">
        <f>SD!AB1319</f>
        <v>0</v>
      </c>
      <c r="T1320" s="51">
        <f t="shared" si="40"/>
        <v>0</v>
      </c>
      <c r="U1320" s="51">
        <f t="shared" si="41"/>
        <v>0</v>
      </c>
    </row>
    <row r="1321" spans="1:21" customFormat="1">
      <c r="A1321" s="51">
        <f>SD!C1320</f>
        <v>0</v>
      </c>
      <c r="B1321" s="46">
        <f>SD!A1320</f>
        <v>0</v>
      </c>
      <c r="C1321" s="46">
        <f>SD!B1320</f>
        <v>0</v>
      </c>
      <c r="D1321" s="46">
        <f>SD!C1320</f>
        <v>0</v>
      </c>
      <c r="E1321" s="42">
        <f>SD!D1320</f>
        <v>0</v>
      </c>
      <c r="F1321" s="43">
        <f>SD!E1320</f>
        <v>0</v>
      </c>
      <c r="G1321" s="43">
        <f>SD!F1320</f>
        <v>0</v>
      </c>
      <c r="H1321" s="43">
        <f>SD!G1320</f>
        <v>0</v>
      </c>
      <c r="I1321" s="43">
        <f>SD!H1320</f>
        <v>0</v>
      </c>
      <c r="J1321" s="43">
        <f>SD!I1320</f>
        <v>0</v>
      </c>
      <c r="K1321" s="43">
        <f>SD!O1320</f>
        <v>0</v>
      </c>
      <c r="L1321" s="52"/>
      <c r="M1321" s="56"/>
      <c r="N1321" s="54">
        <f>SD!R1320</f>
        <v>0</v>
      </c>
      <c r="O1321" s="55">
        <f>SD!S1320</f>
        <v>0</v>
      </c>
      <c r="P1321" s="44">
        <f>SD!T1320</f>
        <v>0</v>
      </c>
      <c r="Q1321" s="55">
        <f>SD!V1320</f>
        <v>0</v>
      </c>
      <c r="R1321" s="55">
        <f>SD!W1320</f>
        <v>0</v>
      </c>
      <c r="S1321" s="55">
        <f>SD!AB1320</f>
        <v>0</v>
      </c>
      <c r="T1321" s="51">
        <f t="shared" si="40"/>
        <v>0</v>
      </c>
      <c r="U1321" s="51">
        <f t="shared" si="41"/>
        <v>0</v>
      </c>
    </row>
    <row r="1322" spans="1:21" customFormat="1">
      <c r="A1322" s="51">
        <f>SD!C1321</f>
        <v>0</v>
      </c>
      <c r="B1322" s="46">
        <f>SD!A1321</f>
        <v>0</v>
      </c>
      <c r="C1322" s="46">
        <f>SD!B1321</f>
        <v>0</v>
      </c>
      <c r="D1322" s="46">
        <f>SD!C1321</f>
        <v>0</v>
      </c>
      <c r="E1322" s="42">
        <f>SD!D1321</f>
        <v>0</v>
      </c>
      <c r="F1322" s="43">
        <f>SD!E1321</f>
        <v>0</v>
      </c>
      <c r="G1322" s="43">
        <f>SD!F1321</f>
        <v>0</v>
      </c>
      <c r="H1322" s="43">
        <f>SD!G1321</f>
        <v>0</v>
      </c>
      <c r="I1322" s="43">
        <f>SD!H1321</f>
        <v>0</v>
      </c>
      <c r="J1322" s="43">
        <f>SD!I1321</f>
        <v>0</v>
      </c>
      <c r="K1322" s="43">
        <f>SD!O1321</f>
        <v>0</v>
      </c>
      <c r="L1322" s="52"/>
      <c r="M1322" s="56"/>
      <c r="N1322" s="54">
        <f>SD!R1321</f>
        <v>0</v>
      </c>
      <c r="O1322" s="55">
        <f>SD!S1321</f>
        <v>0</v>
      </c>
      <c r="P1322" s="44">
        <f>SD!T1321</f>
        <v>0</v>
      </c>
      <c r="Q1322" s="55">
        <f>SD!V1321</f>
        <v>0</v>
      </c>
      <c r="R1322" s="55">
        <f>SD!W1321</f>
        <v>0</v>
      </c>
      <c r="S1322" s="55">
        <f>SD!AB1321</f>
        <v>0</v>
      </c>
      <c r="T1322" s="51">
        <f t="shared" si="40"/>
        <v>0</v>
      </c>
      <c r="U1322" s="51">
        <f t="shared" si="41"/>
        <v>0</v>
      </c>
    </row>
    <row r="1323" spans="1:21" customFormat="1">
      <c r="A1323" s="51">
        <f>SD!C1322</f>
        <v>0</v>
      </c>
      <c r="B1323" s="46">
        <f>SD!A1322</f>
        <v>0</v>
      </c>
      <c r="C1323" s="46">
        <f>SD!B1322</f>
        <v>0</v>
      </c>
      <c r="D1323" s="46">
        <f>SD!C1322</f>
        <v>0</v>
      </c>
      <c r="E1323" s="42">
        <f>SD!D1322</f>
        <v>0</v>
      </c>
      <c r="F1323" s="43">
        <f>SD!E1322</f>
        <v>0</v>
      </c>
      <c r="G1323" s="43">
        <f>SD!F1322</f>
        <v>0</v>
      </c>
      <c r="H1323" s="43">
        <f>SD!G1322</f>
        <v>0</v>
      </c>
      <c r="I1323" s="43">
        <f>SD!H1322</f>
        <v>0</v>
      </c>
      <c r="J1323" s="43">
        <f>SD!I1322</f>
        <v>0</v>
      </c>
      <c r="K1323" s="43">
        <f>SD!O1322</f>
        <v>0</v>
      </c>
      <c r="L1323" s="52"/>
      <c r="M1323" s="56"/>
      <c r="N1323" s="54">
        <f>SD!R1322</f>
        <v>0</v>
      </c>
      <c r="O1323" s="55">
        <f>SD!S1322</f>
        <v>0</v>
      </c>
      <c r="P1323" s="44">
        <f>SD!T1322</f>
        <v>0</v>
      </c>
      <c r="Q1323" s="55">
        <f>SD!V1322</f>
        <v>0</v>
      </c>
      <c r="R1323" s="55">
        <f>SD!W1322</f>
        <v>0</v>
      </c>
      <c r="S1323" s="55">
        <f>SD!AB1322</f>
        <v>0</v>
      </c>
      <c r="T1323" s="51">
        <f t="shared" si="40"/>
        <v>0</v>
      </c>
      <c r="U1323" s="51">
        <f t="shared" si="41"/>
        <v>0</v>
      </c>
    </row>
    <row r="1324" spans="1:21" customFormat="1">
      <c r="A1324" s="51">
        <f>SD!C1323</f>
        <v>0</v>
      </c>
      <c r="B1324" s="46">
        <f>SD!A1323</f>
        <v>0</v>
      </c>
      <c r="C1324" s="46">
        <f>SD!B1323</f>
        <v>0</v>
      </c>
      <c r="D1324" s="46">
        <f>SD!C1323</f>
        <v>0</v>
      </c>
      <c r="E1324" s="42">
        <f>SD!D1323</f>
        <v>0</v>
      </c>
      <c r="F1324" s="43">
        <f>SD!E1323</f>
        <v>0</v>
      </c>
      <c r="G1324" s="43">
        <f>SD!F1323</f>
        <v>0</v>
      </c>
      <c r="H1324" s="43">
        <f>SD!G1323</f>
        <v>0</v>
      </c>
      <c r="I1324" s="43">
        <f>SD!H1323</f>
        <v>0</v>
      </c>
      <c r="J1324" s="43">
        <f>SD!I1323</f>
        <v>0</v>
      </c>
      <c r="K1324" s="43">
        <f>SD!O1323</f>
        <v>0</v>
      </c>
      <c r="L1324" s="52"/>
      <c r="M1324" s="56"/>
      <c r="N1324" s="54">
        <f>SD!R1323</f>
        <v>0</v>
      </c>
      <c r="O1324" s="55">
        <f>SD!S1323</f>
        <v>0</v>
      </c>
      <c r="P1324" s="44">
        <f>SD!T1323</f>
        <v>0</v>
      </c>
      <c r="Q1324" s="55">
        <f>SD!V1323</f>
        <v>0</v>
      </c>
      <c r="R1324" s="55">
        <f>SD!W1323</f>
        <v>0</v>
      </c>
      <c r="S1324" s="55">
        <f>SD!AB1323</f>
        <v>0</v>
      </c>
      <c r="T1324" s="51">
        <f t="shared" si="40"/>
        <v>0</v>
      </c>
      <c r="U1324" s="51">
        <f t="shared" si="41"/>
        <v>0</v>
      </c>
    </row>
    <row r="1325" spans="1:21" customFormat="1">
      <c r="A1325" s="51">
        <f>SD!C1324</f>
        <v>0</v>
      </c>
      <c r="B1325" s="46">
        <f>SD!A1324</f>
        <v>0</v>
      </c>
      <c r="C1325" s="46">
        <f>SD!B1324</f>
        <v>0</v>
      </c>
      <c r="D1325" s="46">
        <f>SD!C1324</f>
        <v>0</v>
      </c>
      <c r="E1325" s="42">
        <f>SD!D1324</f>
        <v>0</v>
      </c>
      <c r="F1325" s="43">
        <f>SD!E1324</f>
        <v>0</v>
      </c>
      <c r="G1325" s="43">
        <f>SD!F1324</f>
        <v>0</v>
      </c>
      <c r="H1325" s="43">
        <f>SD!G1324</f>
        <v>0</v>
      </c>
      <c r="I1325" s="43">
        <f>SD!H1324</f>
        <v>0</v>
      </c>
      <c r="J1325" s="43">
        <f>SD!I1324</f>
        <v>0</v>
      </c>
      <c r="K1325" s="43">
        <f>SD!O1324</f>
        <v>0</v>
      </c>
      <c r="L1325" s="52"/>
      <c r="M1325" s="56"/>
      <c r="N1325" s="54">
        <f>SD!R1324</f>
        <v>0</v>
      </c>
      <c r="O1325" s="55">
        <f>SD!S1324</f>
        <v>0</v>
      </c>
      <c r="P1325" s="44">
        <f>SD!T1324</f>
        <v>0</v>
      </c>
      <c r="Q1325" s="55">
        <f>SD!V1324</f>
        <v>0</v>
      </c>
      <c r="R1325" s="55">
        <f>SD!W1324</f>
        <v>0</v>
      </c>
      <c r="S1325" s="55">
        <f>SD!AB1324</f>
        <v>0</v>
      </c>
      <c r="T1325" s="51">
        <f t="shared" si="40"/>
        <v>0</v>
      </c>
      <c r="U1325" s="51">
        <f t="shared" si="41"/>
        <v>0</v>
      </c>
    </row>
    <row r="1326" spans="1:21" customFormat="1">
      <c r="A1326" s="51">
        <f>SD!C1325</f>
        <v>0</v>
      </c>
      <c r="B1326" s="46">
        <f>SD!A1325</f>
        <v>0</v>
      </c>
      <c r="C1326" s="46">
        <f>SD!B1325</f>
        <v>0</v>
      </c>
      <c r="D1326" s="46">
        <f>SD!C1325</f>
        <v>0</v>
      </c>
      <c r="E1326" s="42">
        <f>SD!D1325</f>
        <v>0</v>
      </c>
      <c r="F1326" s="43">
        <f>SD!E1325</f>
        <v>0</v>
      </c>
      <c r="G1326" s="43">
        <f>SD!F1325</f>
        <v>0</v>
      </c>
      <c r="H1326" s="43">
        <f>SD!G1325</f>
        <v>0</v>
      </c>
      <c r="I1326" s="43">
        <f>SD!H1325</f>
        <v>0</v>
      </c>
      <c r="J1326" s="43">
        <f>SD!I1325</f>
        <v>0</v>
      </c>
      <c r="K1326" s="43">
        <f>SD!O1325</f>
        <v>0</v>
      </c>
      <c r="L1326" s="52"/>
      <c r="M1326" s="56"/>
      <c r="N1326" s="54">
        <f>SD!R1325</f>
        <v>0</v>
      </c>
      <c r="O1326" s="55">
        <f>SD!S1325</f>
        <v>0</v>
      </c>
      <c r="P1326" s="44">
        <f>SD!T1325</f>
        <v>0</v>
      </c>
      <c r="Q1326" s="55">
        <f>SD!V1325</f>
        <v>0</v>
      </c>
      <c r="R1326" s="55">
        <f>SD!W1325</f>
        <v>0</v>
      </c>
      <c r="S1326" s="55">
        <f>SD!AB1325</f>
        <v>0</v>
      </c>
      <c r="T1326" s="51">
        <f t="shared" si="40"/>
        <v>0</v>
      </c>
      <c r="U1326" s="51">
        <f t="shared" si="41"/>
        <v>0</v>
      </c>
    </row>
    <row r="1327" spans="1:21" customFormat="1">
      <c r="A1327" s="51">
        <f>SD!C1326</f>
        <v>0</v>
      </c>
      <c r="B1327" s="46">
        <f>SD!A1326</f>
        <v>0</v>
      </c>
      <c r="C1327" s="46">
        <f>SD!B1326</f>
        <v>0</v>
      </c>
      <c r="D1327" s="46">
        <f>SD!C1326</f>
        <v>0</v>
      </c>
      <c r="E1327" s="42">
        <f>SD!D1326</f>
        <v>0</v>
      </c>
      <c r="F1327" s="43">
        <f>SD!E1326</f>
        <v>0</v>
      </c>
      <c r="G1327" s="43">
        <f>SD!F1326</f>
        <v>0</v>
      </c>
      <c r="H1327" s="43">
        <f>SD!G1326</f>
        <v>0</v>
      </c>
      <c r="I1327" s="43">
        <f>SD!H1326</f>
        <v>0</v>
      </c>
      <c r="J1327" s="43">
        <f>SD!I1326</f>
        <v>0</v>
      </c>
      <c r="K1327" s="43">
        <f>SD!O1326</f>
        <v>0</v>
      </c>
      <c r="L1327" s="52"/>
      <c r="M1327" s="56"/>
      <c r="N1327" s="54">
        <f>SD!R1326</f>
        <v>0</v>
      </c>
      <c r="O1327" s="55">
        <f>SD!S1326</f>
        <v>0</v>
      </c>
      <c r="P1327" s="44">
        <f>SD!T1326</f>
        <v>0</v>
      </c>
      <c r="Q1327" s="55">
        <f>SD!V1326</f>
        <v>0</v>
      </c>
      <c r="R1327" s="55">
        <f>SD!W1326</f>
        <v>0</v>
      </c>
      <c r="S1327" s="55">
        <f>SD!AB1326</f>
        <v>0</v>
      </c>
      <c r="T1327" s="51">
        <f t="shared" si="40"/>
        <v>0</v>
      </c>
      <c r="U1327" s="51">
        <f t="shared" si="41"/>
        <v>0</v>
      </c>
    </row>
    <row r="1328" spans="1:21" customFormat="1">
      <c r="A1328" s="51">
        <f>SD!C1327</f>
        <v>0</v>
      </c>
      <c r="B1328" s="46">
        <f>SD!A1327</f>
        <v>0</v>
      </c>
      <c r="C1328" s="46">
        <f>SD!B1327</f>
        <v>0</v>
      </c>
      <c r="D1328" s="46">
        <f>SD!C1327</f>
        <v>0</v>
      </c>
      <c r="E1328" s="42">
        <f>SD!D1327</f>
        <v>0</v>
      </c>
      <c r="F1328" s="43">
        <f>SD!E1327</f>
        <v>0</v>
      </c>
      <c r="G1328" s="43">
        <f>SD!F1327</f>
        <v>0</v>
      </c>
      <c r="H1328" s="43">
        <f>SD!G1327</f>
        <v>0</v>
      </c>
      <c r="I1328" s="43">
        <f>SD!H1327</f>
        <v>0</v>
      </c>
      <c r="J1328" s="43">
        <f>SD!I1327</f>
        <v>0</v>
      </c>
      <c r="K1328" s="43">
        <f>SD!O1327</f>
        <v>0</v>
      </c>
      <c r="L1328" s="52"/>
      <c r="M1328" s="56"/>
      <c r="N1328" s="54">
        <f>SD!R1327</f>
        <v>0</v>
      </c>
      <c r="O1328" s="55">
        <f>SD!S1327</f>
        <v>0</v>
      </c>
      <c r="P1328" s="44">
        <f>SD!T1327</f>
        <v>0</v>
      </c>
      <c r="Q1328" s="55">
        <f>SD!V1327</f>
        <v>0</v>
      </c>
      <c r="R1328" s="55">
        <f>SD!W1327</f>
        <v>0</v>
      </c>
      <c r="S1328" s="55">
        <f>SD!AB1327</f>
        <v>0</v>
      </c>
      <c r="T1328" s="51">
        <f t="shared" si="40"/>
        <v>0</v>
      </c>
      <c r="U1328" s="51">
        <f t="shared" si="41"/>
        <v>0</v>
      </c>
    </row>
    <row r="1329" spans="1:21" customFormat="1">
      <c r="A1329" s="51">
        <f>SD!C1328</f>
        <v>0</v>
      </c>
      <c r="B1329" s="46">
        <f>SD!A1328</f>
        <v>0</v>
      </c>
      <c r="C1329" s="46">
        <f>SD!B1328</f>
        <v>0</v>
      </c>
      <c r="D1329" s="46">
        <f>SD!C1328</f>
        <v>0</v>
      </c>
      <c r="E1329" s="42">
        <f>SD!D1328</f>
        <v>0</v>
      </c>
      <c r="F1329" s="43">
        <f>SD!E1328</f>
        <v>0</v>
      </c>
      <c r="G1329" s="43">
        <f>SD!F1328</f>
        <v>0</v>
      </c>
      <c r="H1329" s="43">
        <f>SD!G1328</f>
        <v>0</v>
      </c>
      <c r="I1329" s="43">
        <f>SD!H1328</f>
        <v>0</v>
      </c>
      <c r="J1329" s="43">
        <f>SD!I1328</f>
        <v>0</v>
      </c>
      <c r="K1329" s="43">
        <f>SD!O1328</f>
        <v>0</v>
      </c>
      <c r="L1329" s="52"/>
      <c r="M1329" s="56"/>
      <c r="N1329" s="54">
        <f>SD!R1328</f>
        <v>0</v>
      </c>
      <c r="O1329" s="55">
        <f>SD!S1328</f>
        <v>0</v>
      </c>
      <c r="P1329" s="44">
        <f>SD!T1328</f>
        <v>0</v>
      </c>
      <c r="Q1329" s="55">
        <f>SD!V1328</f>
        <v>0</v>
      </c>
      <c r="R1329" s="55">
        <f>SD!W1328</f>
        <v>0</v>
      </c>
      <c r="S1329" s="55">
        <f>SD!AB1328</f>
        <v>0</v>
      </c>
      <c r="T1329" s="51">
        <f t="shared" si="40"/>
        <v>0</v>
      </c>
      <c r="U1329" s="51">
        <f t="shared" si="41"/>
        <v>0</v>
      </c>
    </row>
    <row r="1330" spans="1:21" customFormat="1">
      <c r="A1330" s="51">
        <f>SD!C1329</f>
        <v>0</v>
      </c>
      <c r="B1330" s="46">
        <f>SD!A1329</f>
        <v>0</v>
      </c>
      <c r="C1330" s="46">
        <f>SD!B1329</f>
        <v>0</v>
      </c>
      <c r="D1330" s="46">
        <f>SD!C1329</f>
        <v>0</v>
      </c>
      <c r="E1330" s="42">
        <f>SD!D1329</f>
        <v>0</v>
      </c>
      <c r="F1330" s="43">
        <f>SD!E1329</f>
        <v>0</v>
      </c>
      <c r="G1330" s="43">
        <f>SD!F1329</f>
        <v>0</v>
      </c>
      <c r="H1330" s="43">
        <f>SD!G1329</f>
        <v>0</v>
      </c>
      <c r="I1330" s="43">
        <f>SD!H1329</f>
        <v>0</v>
      </c>
      <c r="J1330" s="43">
        <f>SD!I1329</f>
        <v>0</v>
      </c>
      <c r="K1330" s="43">
        <f>SD!O1329</f>
        <v>0</v>
      </c>
      <c r="L1330" s="52"/>
      <c r="M1330" s="56"/>
      <c r="N1330" s="54">
        <f>SD!R1329</f>
        <v>0</v>
      </c>
      <c r="O1330" s="55">
        <f>SD!S1329</f>
        <v>0</v>
      </c>
      <c r="P1330" s="44">
        <f>SD!T1329</f>
        <v>0</v>
      </c>
      <c r="Q1330" s="55">
        <f>SD!V1329</f>
        <v>0</v>
      </c>
      <c r="R1330" s="55">
        <f>SD!W1329</f>
        <v>0</v>
      </c>
      <c r="S1330" s="55">
        <f>SD!AB1329</f>
        <v>0</v>
      </c>
      <c r="T1330" s="51">
        <f t="shared" si="40"/>
        <v>0</v>
      </c>
      <c r="U1330" s="51">
        <f t="shared" si="41"/>
        <v>0</v>
      </c>
    </row>
    <row r="1331" spans="1:21" customFormat="1">
      <c r="A1331" s="51">
        <f>SD!C1330</f>
        <v>0</v>
      </c>
      <c r="B1331" s="46">
        <f>SD!A1330</f>
        <v>0</v>
      </c>
      <c r="C1331" s="46">
        <f>SD!B1330</f>
        <v>0</v>
      </c>
      <c r="D1331" s="46">
        <f>SD!C1330</f>
        <v>0</v>
      </c>
      <c r="E1331" s="42">
        <f>SD!D1330</f>
        <v>0</v>
      </c>
      <c r="F1331" s="43">
        <f>SD!E1330</f>
        <v>0</v>
      </c>
      <c r="G1331" s="43">
        <f>SD!F1330</f>
        <v>0</v>
      </c>
      <c r="H1331" s="43">
        <f>SD!G1330</f>
        <v>0</v>
      </c>
      <c r="I1331" s="43">
        <f>SD!H1330</f>
        <v>0</v>
      </c>
      <c r="J1331" s="43">
        <f>SD!I1330</f>
        <v>0</v>
      </c>
      <c r="K1331" s="43">
        <f>SD!O1330</f>
        <v>0</v>
      </c>
      <c r="L1331" s="52"/>
      <c r="M1331" s="56"/>
      <c r="N1331" s="54">
        <f>SD!R1330</f>
        <v>0</v>
      </c>
      <c r="O1331" s="55">
        <f>SD!S1330</f>
        <v>0</v>
      </c>
      <c r="P1331" s="44">
        <f>SD!T1330</f>
        <v>0</v>
      </c>
      <c r="Q1331" s="55">
        <f>SD!V1330</f>
        <v>0</v>
      </c>
      <c r="R1331" s="55">
        <f>SD!W1330</f>
        <v>0</v>
      </c>
      <c r="S1331" s="55">
        <f>SD!AB1330</f>
        <v>0</v>
      </c>
      <c r="T1331" s="51">
        <f t="shared" si="40"/>
        <v>0</v>
      </c>
      <c r="U1331" s="51">
        <f t="shared" si="41"/>
        <v>0</v>
      </c>
    </row>
    <row r="1332" spans="1:21" customFormat="1">
      <c r="A1332" s="51">
        <f>SD!C1331</f>
        <v>0</v>
      </c>
      <c r="B1332" s="46">
        <f>SD!A1331</f>
        <v>0</v>
      </c>
      <c r="C1332" s="46">
        <f>SD!B1331</f>
        <v>0</v>
      </c>
      <c r="D1332" s="46">
        <f>SD!C1331</f>
        <v>0</v>
      </c>
      <c r="E1332" s="42">
        <f>SD!D1331</f>
        <v>0</v>
      </c>
      <c r="F1332" s="43">
        <f>SD!E1331</f>
        <v>0</v>
      </c>
      <c r="G1332" s="43">
        <f>SD!F1331</f>
        <v>0</v>
      </c>
      <c r="H1332" s="43">
        <f>SD!G1331</f>
        <v>0</v>
      </c>
      <c r="I1332" s="43">
        <f>SD!H1331</f>
        <v>0</v>
      </c>
      <c r="J1332" s="43">
        <f>SD!I1331</f>
        <v>0</v>
      </c>
      <c r="K1332" s="43">
        <f>SD!O1331</f>
        <v>0</v>
      </c>
      <c r="L1332" s="52"/>
      <c r="M1332" s="56"/>
      <c r="N1332" s="54">
        <f>SD!R1331</f>
        <v>0</v>
      </c>
      <c r="O1332" s="55">
        <f>SD!S1331</f>
        <v>0</v>
      </c>
      <c r="P1332" s="44">
        <f>SD!T1331</f>
        <v>0</v>
      </c>
      <c r="Q1332" s="55">
        <f>SD!V1331</f>
        <v>0</v>
      </c>
      <c r="R1332" s="55">
        <f>SD!W1331</f>
        <v>0</v>
      </c>
      <c r="S1332" s="55">
        <f>SD!AB1331</f>
        <v>0</v>
      </c>
      <c r="T1332" s="51">
        <f t="shared" si="40"/>
        <v>0</v>
      </c>
      <c r="U1332" s="51">
        <f t="shared" si="41"/>
        <v>0</v>
      </c>
    </row>
    <row r="1333" spans="1:21" customFormat="1">
      <c r="A1333" s="51">
        <f>SD!C1332</f>
        <v>0</v>
      </c>
      <c r="B1333" s="46">
        <f>SD!A1332</f>
        <v>0</v>
      </c>
      <c r="C1333" s="46">
        <f>SD!B1332</f>
        <v>0</v>
      </c>
      <c r="D1333" s="46">
        <f>SD!C1332</f>
        <v>0</v>
      </c>
      <c r="E1333" s="42">
        <f>SD!D1332</f>
        <v>0</v>
      </c>
      <c r="F1333" s="43">
        <f>SD!E1332</f>
        <v>0</v>
      </c>
      <c r="G1333" s="43">
        <f>SD!F1332</f>
        <v>0</v>
      </c>
      <c r="H1333" s="43">
        <f>SD!G1332</f>
        <v>0</v>
      </c>
      <c r="I1333" s="43">
        <f>SD!H1332</f>
        <v>0</v>
      </c>
      <c r="J1333" s="43">
        <f>SD!I1332</f>
        <v>0</v>
      </c>
      <c r="K1333" s="43">
        <f>SD!O1332</f>
        <v>0</v>
      </c>
      <c r="L1333" s="52"/>
      <c r="M1333" s="56"/>
      <c r="N1333" s="54">
        <f>SD!R1332</f>
        <v>0</v>
      </c>
      <c r="O1333" s="55">
        <f>SD!S1332</f>
        <v>0</v>
      </c>
      <c r="P1333" s="44">
        <f>SD!T1332</f>
        <v>0</v>
      </c>
      <c r="Q1333" s="55">
        <f>SD!V1332</f>
        <v>0</v>
      </c>
      <c r="R1333" s="55">
        <f>SD!W1332</f>
        <v>0</v>
      </c>
      <c r="S1333" s="55">
        <f>SD!AB1332</f>
        <v>0</v>
      </c>
      <c r="T1333" s="51">
        <f t="shared" si="40"/>
        <v>0</v>
      </c>
      <c r="U1333" s="51">
        <f t="shared" si="41"/>
        <v>0</v>
      </c>
    </row>
    <row r="1334" spans="1:21" customFormat="1">
      <c r="A1334" s="51">
        <f>SD!C1333</f>
        <v>0</v>
      </c>
      <c r="B1334" s="46">
        <f>SD!A1333</f>
        <v>0</v>
      </c>
      <c r="C1334" s="46">
        <f>SD!B1333</f>
        <v>0</v>
      </c>
      <c r="D1334" s="46">
        <f>SD!C1333</f>
        <v>0</v>
      </c>
      <c r="E1334" s="42">
        <f>SD!D1333</f>
        <v>0</v>
      </c>
      <c r="F1334" s="43">
        <f>SD!E1333</f>
        <v>0</v>
      </c>
      <c r="G1334" s="43">
        <f>SD!F1333</f>
        <v>0</v>
      </c>
      <c r="H1334" s="43">
        <f>SD!G1333</f>
        <v>0</v>
      </c>
      <c r="I1334" s="43">
        <f>SD!H1333</f>
        <v>0</v>
      </c>
      <c r="J1334" s="43">
        <f>SD!I1333</f>
        <v>0</v>
      </c>
      <c r="K1334" s="43">
        <f>SD!O1333</f>
        <v>0</v>
      </c>
      <c r="L1334" s="52"/>
      <c r="M1334" s="56"/>
      <c r="N1334" s="54">
        <f>SD!R1333</f>
        <v>0</v>
      </c>
      <c r="O1334" s="55">
        <f>SD!S1333</f>
        <v>0</v>
      </c>
      <c r="P1334" s="44">
        <f>SD!T1333</f>
        <v>0</v>
      </c>
      <c r="Q1334" s="55">
        <f>SD!V1333</f>
        <v>0</v>
      </c>
      <c r="R1334" s="55">
        <f>SD!W1333</f>
        <v>0</v>
      </c>
      <c r="S1334" s="55">
        <f>SD!AB1333</f>
        <v>0</v>
      </c>
      <c r="T1334" s="51">
        <f t="shared" si="40"/>
        <v>0</v>
      </c>
      <c r="U1334" s="51">
        <f t="shared" si="41"/>
        <v>0</v>
      </c>
    </row>
    <row r="1335" spans="1:21" customFormat="1">
      <c r="A1335" s="51">
        <f>SD!C1334</f>
        <v>0</v>
      </c>
      <c r="B1335" s="46">
        <f>SD!A1334</f>
        <v>0</v>
      </c>
      <c r="C1335" s="46">
        <f>SD!B1334</f>
        <v>0</v>
      </c>
      <c r="D1335" s="46">
        <f>SD!C1334</f>
        <v>0</v>
      </c>
      <c r="E1335" s="42">
        <f>SD!D1334</f>
        <v>0</v>
      </c>
      <c r="F1335" s="43">
        <f>SD!E1334</f>
        <v>0</v>
      </c>
      <c r="G1335" s="43">
        <f>SD!F1334</f>
        <v>0</v>
      </c>
      <c r="H1335" s="43">
        <f>SD!G1334</f>
        <v>0</v>
      </c>
      <c r="I1335" s="43">
        <f>SD!H1334</f>
        <v>0</v>
      </c>
      <c r="J1335" s="43">
        <f>SD!I1334</f>
        <v>0</v>
      </c>
      <c r="K1335" s="43">
        <f>SD!O1334</f>
        <v>0</v>
      </c>
      <c r="L1335" s="52"/>
      <c r="M1335" s="56"/>
      <c r="N1335" s="54">
        <f>SD!R1334</f>
        <v>0</v>
      </c>
      <c r="O1335" s="55">
        <f>SD!S1334</f>
        <v>0</v>
      </c>
      <c r="P1335" s="44">
        <f>SD!T1334</f>
        <v>0</v>
      </c>
      <c r="Q1335" s="55">
        <f>SD!V1334</f>
        <v>0</v>
      </c>
      <c r="R1335" s="55">
        <f>SD!W1334</f>
        <v>0</v>
      </c>
      <c r="S1335" s="55">
        <f>SD!AB1334</f>
        <v>0</v>
      </c>
      <c r="T1335" s="51">
        <f t="shared" si="40"/>
        <v>0</v>
      </c>
      <c r="U1335" s="51">
        <f t="shared" si="41"/>
        <v>0</v>
      </c>
    </row>
    <row r="1336" spans="1:21" customFormat="1">
      <c r="A1336" s="51">
        <f>SD!C1335</f>
        <v>0</v>
      </c>
      <c r="B1336" s="46">
        <f>SD!A1335</f>
        <v>0</v>
      </c>
      <c r="C1336" s="46">
        <f>SD!B1335</f>
        <v>0</v>
      </c>
      <c r="D1336" s="46">
        <f>SD!C1335</f>
        <v>0</v>
      </c>
      <c r="E1336" s="42">
        <f>SD!D1335</f>
        <v>0</v>
      </c>
      <c r="F1336" s="43">
        <f>SD!E1335</f>
        <v>0</v>
      </c>
      <c r="G1336" s="43">
        <f>SD!F1335</f>
        <v>0</v>
      </c>
      <c r="H1336" s="43">
        <f>SD!G1335</f>
        <v>0</v>
      </c>
      <c r="I1336" s="43">
        <f>SD!H1335</f>
        <v>0</v>
      </c>
      <c r="J1336" s="43">
        <f>SD!I1335</f>
        <v>0</v>
      </c>
      <c r="K1336" s="43">
        <f>SD!O1335</f>
        <v>0</v>
      </c>
      <c r="L1336" s="52"/>
      <c r="M1336" s="56"/>
      <c r="N1336" s="54">
        <f>SD!R1335</f>
        <v>0</v>
      </c>
      <c r="O1336" s="55">
        <f>SD!S1335</f>
        <v>0</v>
      </c>
      <c r="P1336" s="44">
        <f>SD!T1335</f>
        <v>0</v>
      </c>
      <c r="Q1336" s="55">
        <f>SD!V1335</f>
        <v>0</v>
      </c>
      <c r="R1336" s="55">
        <f>SD!W1335</f>
        <v>0</v>
      </c>
      <c r="S1336" s="55">
        <f>SD!AB1335</f>
        <v>0</v>
      </c>
      <c r="T1336" s="51">
        <f t="shared" si="40"/>
        <v>0</v>
      </c>
      <c r="U1336" s="51">
        <f t="shared" si="41"/>
        <v>0</v>
      </c>
    </row>
    <row r="1337" spans="1:21" customFormat="1">
      <c r="A1337" s="51">
        <f>SD!C1336</f>
        <v>0</v>
      </c>
      <c r="B1337" s="46">
        <f>SD!A1336</f>
        <v>0</v>
      </c>
      <c r="C1337" s="46">
        <f>SD!B1336</f>
        <v>0</v>
      </c>
      <c r="D1337" s="46">
        <f>SD!C1336</f>
        <v>0</v>
      </c>
      <c r="E1337" s="42">
        <f>SD!D1336</f>
        <v>0</v>
      </c>
      <c r="F1337" s="43">
        <f>SD!E1336</f>
        <v>0</v>
      </c>
      <c r="G1337" s="43">
        <f>SD!F1336</f>
        <v>0</v>
      </c>
      <c r="H1337" s="43">
        <f>SD!G1336</f>
        <v>0</v>
      </c>
      <c r="I1337" s="43">
        <f>SD!H1336</f>
        <v>0</v>
      </c>
      <c r="J1337" s="43">
        <f>SD!I1336</f>
        <v>0</v>
      </c>
      <c r="K1337" s="43">
        <f>SD!O1336</f>
        <v>0</v>
      </c>
      <c r="L1337" s="52"/>
      <c r="M1337" s="56"/>
      <c r="N1337" s="54">
        <f>SD!R1336</f>
        <v>0</v>
      </c>
      <c r="O1337" s="55">
        <f>SD!S1336</f>
        <v>0</v>
      </c>
      <c r="P1337" s="44">
        <f>SD!T1336</f>
        <v>0</v>
      </c>
      <c r="Q1337" s="55">
        <f>SD!V1336</f>
        <v>0</v>
      </c>
      <c r="R1337" s="55">
        <f>SD!W1336</f>
        <v>0</v>
      </c>
      <c r="S1337" s="55">
        <f>SD!AB1336</f>
        <v>0</v>
      </c>
      <c r="T1337" s="51">
        <f t="shared" si="40"/>
        <v>0</v>
      </c>
      <c r="U1337" s="51">
        <f t="shared" si="41"/>
        <v>0</v>
      </c>
    </row>
    <row r="1338" spans="1:21" customFormat="1">
      <c r="A1338" s="51">
        <f>SD!C1337</f>
        <v>0</v>
      </c>
      <c r="B1338" s="46">
        <f>SD!A1337</f>
        <v>0</v>
      </c>
      <c r="C1338" s="46">
        <f>SD!B1337</f>
        <v>0</v>
      </c>
      <c r="D1338" s="46">
        <f>SD!C1337</f>
        <v>0</v>
      </c>
      <c r="E1338" s="42">
        <f>SD!D1337</f>
        <v>0</v>
      </c>
      <c r="F1338" s="43">
        <f>SD!E1337</f>
        <v>0</v>
      </c>
      <c r="G1338" s="43">
        <f>SD!F1337</f>
        <v>0</v>
      </c>
      <c r="H1338" s="43">
        <f>SD!G1337</f>
        <v>0</v>
      </c>
      <c r="I1338" s="43">
        <f>SD!H1337</f>
        <v>0</v>
      </c>
      <c r="J1338" s="43">
        <f>SD!I1337</f>
        <v>0</v>
      </c>
      <c r="K1338" s="43">
        <f>SD!O1337</f>
        <v>0</v>
      </c>
      <c r="L1338" s="52"/>
      <c r="M1338" s="56"/>
      <c r="N1338" s="54">
        <f>SD!R1337</f>
        <v>0</v>
      </c>
      <c r="O1338" s="55">
        <f>SD!S1337</f>
        <v>0</v>
      </c>
      <c r="P1338" s="44">
        <f>SD!T1337</f>
        <v>0</v>
      </c>
      <c r="Q1338" s="55">
        <f>SD!V1337</f>
        <v>0</v>
      </c>
      <c r="R1338" s="55">
        <f>SD!W1337</f>
        <v>0</v>
      </c>
      <c r="S1338" s="55">
        <f>SD!AB1337</f>
        <v>0</v>
      </c>
      <c r="T1338" s="51">
        <f t="shared" si="40"/>
        <v>0</v>
      </c>
      <c r="U1338" s="51">
        <f t="shared" si="41"/>
        <v>0</v>
      </c>
    </row>
    <row r="1339" spans="1:21" customFormat="1">
      <c r="A1339" s="51">
        <f>SD!C1338</f>
        <v>0</v>
      </c>
      <c r="B1339" s="46">
        <f>SD!A1338</f>
        <v>0</v>
      </c>
      <c r="C1339" s="46">
        <f>SD!B1338</f>
        <v>0</v>
      </c>
      <c r="D1339" s="46">
        <f>SD!C1338</f>
        <v>0</v>
      </c>
      <c r="E1339" s="42">
        <f>SD!D1338</f>
        <v>0</v>
      </c>
      <c r="F1339" s="43">
        <f>SD!E1338</f>
        <v>0</v>
      </c>
      <c r="G1339" s="43">
        <f>SD!F1338</f>
        <v>0</v>
      </c>
      <c r="H1339" s="43">
        <f>SD!G1338</f>
        <v>0</v>
      </c>
      <c r="I1339" s="43">
        <f>SD!H1338</f>
        <v>0</v>
      </c>
      <c r="J1339" s="43">
        <f>SD!I1338</f>
        <v>0</v>
      </c>
      <c r="K1339" s="43">
        <f>SD!O1338</f>
        <v>0</v>
      </c>
      <c r="L1339" s="52"/>
      <c r="M1339" s="56"/>
      <c r="N1339" s="54">
        <f>SD!R1338</f>
        <v>0</v>
      </c>
      <c r="O1339" s="55">
        <f>SD!S1338</f>
        <v>0</v>
      </c>
      <c r="P1339" s="44">
        <f>SD!T1338</f>
        <v>0</v>
      </c>
      <c r="Q1339" s="55">
        <f>SD!V1338</f>
        <v>0</v>
      </c>
      <c r="R1339" s="55">
        <f>SD!W1338</f>
        <v>0</v>
      </c>
      <c r="S1339" s="55">
        <f>SD!AB1338</f>
        <v>0</v>
      </c>
      <c r="T1339" s="51">
        <f t="shared" si="40"/>
        <v>0</v>
      </c>
      <c r="U1339" s="51">
        <f t="shared" si="41"/>
        <v>0</v>
      </c>
    </row>
    <row r="1340" spans="1:21" customFormat="1">
      <c r="A1340" s="51">
        <f>SD!C1339</f>
        <v>0</v>
      </c>
      <c r="B1340" s="46">
        <f>SD!A1339</f>
        <v>0</v>
      </c>
      <c r="C1340" s="46">
        <f>SD!B1339</f>
        <v>0</v>
      </c>
      <c r="D1340" s="46">
        <f>SD!C1339</f>
        <v>0</v>
      </c>
      <c r="E1340" s="42">
        <f>SD!D1339</f>
        <v>0</v>
      </c>
      <c r="F1340" s="43">
        <f>SD!E1339</f>
        <v>0</v>
      </c>
      <c r="G1340" s="43">
        <f>SD!F1339</f>
        <v>0</v>
      </c>
      <c r="H1340" s="43">
        <f>SD!G1339</f>
        <v>0</v>
      </c>
      <c r="I1340" s="43">
        <f>SD!H1339</f>
        <v>0</v>
      </c>
      <c r="J1340" s="43">
        <f>SD!I1339</f>
        <v>0</v>
      </c>
      <c r="K1340" s="43">
        <f>SD!O1339</f>
        <v>0</v>
      </c>
      <c r="L1340" s="52"/>
      <c r="M1340" s="56"/>
      <c r="N1340" s="54">
        <f>SD!R1339</f>
        <v>0</v>
      </c>
      <c r="O1340" s="55">
        <f>SD!S1339</f>
        <v>0</v>
      </c>
      <c r="P1340" s="44">
        <f>SD!T1339</f>
        <v>0</v>
      </c>
      <c r="Q1340" s="55">
        <f>SD!V1339</f>
        <v>0</v>
      </c>
      <c r="R1340" s="55">
        <f>SD!W1339</f>
        <v>0</v>
      </c>
      <c r="S1340" s="55">
        <f>SD!AB1339</f>
        <v>0</v>
      </c>
      <c r="T1340" s="51">
        <f t="shared" si="40"/>
        <v>0</v>
      </c>
      <c r="U1340" s="51">
        <f t="shared" si="41"/>
        <v>0</v>
      </c>
    </row>
    <row r="1341" spans="1:21" customFormat="1">
      <c r="A1341" s="51">
        <f>SD!C1340</f>
        <v>0</v>
      </c>
      <c r="B1341" s="46">
        <f>SD!A1340</f>
        <v>0</v>
      </c>
      <c r="C1341" s="46">
        <f>SD!B1340</f>
        <v>0</v>
      </c>
      <c r="D1341" s="46">
        <f>SD!C1340</f>
        <v>0</v>
      </c>
      <c r="E1341" s="42">
        <f>SD!D1340</f>
        <v>0</v>
      </c>
      <c r="F1341" s="43">
        <f>SD!E1340</f>
        <v>0</v>
      </c>
      <c r="G1341" s="43">
        <f>SD!F1340</f>
        <v>0</v>
      </c>
      <c r="H1341" s="43">
        <f>SD!G1340</f>
        <v>0</v>
      </c>
      <c r="I1341" s="43">
        <f>SD!H1340</f>
        <v>0</v>
      </c>
      <c r="J1341" s="43">
        <f>SD!I1340</f>
        <v>0</v>
      </c>
      <c r="K1341" s="43">
        <f>SD!O1340</f>
        <v>0</v>
      </c>
      <c r="L1341" s="52"/>
      <c r="M1341" s="56"/>
      <c r="N1341" s="54">
        <f>SD!R1340</f>
        <v>0</v>
      </c>
      <c r="O1341" s="55">
        <f>SD!S1340</f>
        <v>0</v>
      </c>
      <c r="P1341" s="44">
        <f>SD!T1340</f>
        <v>0</v>
      </c>
      <c r="Q1341" s="55">
        <f>SD!V1340</f>
        <v>0</v>
      </c>
      <c r="R1341" s="55">
        <f>SD!W1340</f>
        <v>0</v>
      </c>
      <c r="S1341" s="55">
        <f>SD!AB1340</f>
        <v>0</v>
      </c>
      <c r="T1341" s="51">
        <f t="shared" si="40"/>
        <v>0</v>
      </c>
      <c r="U1341" s="51">
        <f t="shared" si="41"/>
        <v>0</v>
      </c>
    </row>
    <row r="1342" spans="1:21" customFormat="1">
      <c r="A1342" s="51">
        <f>SD!C1341</f>
        <v>0</v>
      </c>
      <c r="B1342" s="46">
        <f>SD!A1341</f>
        <v>0</v>
      </c>
      <c r="C1342" s="46">
        <f>SD!B1341</f>
        <v>0</v>
      </c>
      <c r="D1342" s="46">
        <f>SD!C1341</f>
        <v>0</v>
      </c>
      <c r="E1342" s="42">
        <f>SD!D1341</f>
        <v>0</v>
      </c>
      <c r="F1342" s="43">
        <f>SD!E1341</f>
        <v>0</v>
      </c>
      <c r="G1342" s="43">
        <f>SD!F1341</f>
        <v>0</v>
      </c>
      <c r="H1342" s="43">
        <f>SD!G1341</f>
        <v>0</v>
      </c>
      <c r="I1342" s="43">
        <f>SD!H1341</f>
        <v>0</v>
      </c>
      <c r="J1342" s="43">
        <f>SD!I1341</f>
        <v>0</v>
      </c>
      <c r="K1342" s="43">
        <f>SD!O1341</f>
        <v>0</v>
      </c>
      <c r="L1342" s="52"/>
      <c r="M1342" s="56"/>
      <c r="N1342" s="54">
        <f>SD!R1341</f>
        <v>0</v>
      </c>
      <c r="O1342" s="55">
        <f>SD!S1341</f>
        <v>0</v>
      </c>
      <c r="P1342" s="44">
        <f>SD!T1341</f>
        <v>0</v>
      </c>
      <c r="Q1342" s="55">
        <f>SD!V1341</f>
        <v>0</v>
      </c>
      <c r="R1342" s="55">
        <f>SD!W1341</f>
        <v>0</v>
      </c>
      <c r="S1342" s="55">
        <f>SD!AB1341</f>
        <v>0</v>
      </c>
      <c r="T1342" s="51">
        <f t="shared" si="40"/>
        <v>0</v>
      </c>
      <c r="U1342" s="51">
        <f t="shared" si="41"/>
        <v>0</v>
      </c>
    </row>
    <row r="1343" spans="1:21" customFormat="1">
      <c r="A1343" s="51">
        <f>SD!C1342</f>
        <v>0</v>
      </c>
      <c r="B1343" s="46">
        <f>SD!A1342</f>
        <v>0</v>
      </c>
      <c r="C1343" s="46">
        <f>SD!B1342</f>
        <v>0</v>
      </c>
      <c r="D1343" s="46">
        <f>SD!C1342</f>
        <v>0</v>
      </c>
      <c r="E1343" s="42">
        <f>SD!D1342</f>
        <v>0</v>
      </c>
      <c r="F1343" s="43">
        <f>SD!E1342</f>
        <v>0</v>
      </c>
      <c r="G1343" s="43">
        <f>SD!F1342</f>
        <v>0</v>
      </c>
      <c r="H1343" s="43">
        <f>SD!G1342</f>
        <v>0</v>
      </c>
      <c r="I1343" s="43">
        <f>SD!H1342</f>
        <v>0</v>
      </c>
      <c r="J1343" s="43">
        <f>SD!I1342</f>
        <v>0</v>
      </c>
      <c r="K1343" s="43">
        <f>SD!O1342</f>
        <v>0</v>
      </c>
      <c r="L1343" s="52"/>
      <c r="M1343" s="56"/>
      <c r="N1343" s="54">
        <f>SD!R1342</f>
        <v>0</v>
      </c>
      <c r="O1343" s="55">
        <f>SD!S1342</f>
        <v>0</v>
      </c>
      <c r="P1343" s="44">
        <f>SD!T1342</f>
        <v>0</v>
      </c>
      <c r="Q1343" s="55">
        <f>SD!V1342</f>
        <v>0</v>
      </c>
      <c r="R1343" s="55">
        <f>SD!W1342</f>
        <v>0</v>
      </c>
      <c r="S1343" s="55">
        <f>SD!AB1342</f>
        <v>0</v>
      </c>
      <c r="T1343" s="51">
        <f t="shared" si="40"/>
        <v>0</v>
      </c>
      <c r="U1343" s="51">
        <f t="shared" si="41"/>
        <v>0</v>
      </c>
    </row>
    <row r="1344" spans="1:21" customFormat="1">
      <c r="A1344" s="51">
        <f>SD!C1343</f>
        <v>0</v>
      </c>
      <c r="B1344" s="46">
        <f>SD!A1343</f>
        <v>0</v>
      </c>
      <c r="C1344" s="46">
        <f>SD!B1343</f>
        <v>0</v>
      </c>
      <c r="D1344" s="46">
        <f>SD!C1343</f>
        <v>0</v>
      </c>
      <c r="E1344" s="42">
        <f>SD!D1343</f>
        <v>0</v>
      </c>
      <c r="F1344" s="43">
        <f>SD!E1343</f>
        <v>0</v>
      </c>
      <c r="G1344" s="43">
        <f>SD!F1343</f>
        <v>0</v>
      </c>
      <c r="H1344" s="43">
        <f>SD!G1343</f>
        <v>0</v>
      </c>
      <c r="I1344" s="43">
        <f>SD!H1343</f>
        <v>0</v>
      </c>
      <c r="J1344" s="43">
        <f>SD!I1343</f>
        <v>0</v>
      </c>
      <c r="K1344" s="43">
        <f>SD!O1343</f>
        <v>0</v>
      </c>
      <c r="L1344" s="52"/>
      <c r="M1344" s="56"/>
      <c r="N1344" s="54">
        <f>SD!R1343</f>
        <v>0</v>
      </c>
      <c r="O1344" s="55">
        <f>SD!S1343</f>
        <v>0</v>
      </c>
      <c r="P1344" s="44">
        <f>SD!T1343</f>
        <v>0</v>
      </c>
      <c r="Q1344" s="55">
        <f>SD!V1343</f>
        <v>0</v>
      </c>
      <c r="R1344" s="55">
        <f>SD!W1343</f>
        <v>0</v>
      </c>
      <c r="S1344" s="55">
        <f>SD!AB1343</f>
        <v>0</v>
      </c>
      <c r="T1344" s="51">
        <f t="shared" si="40"/>
        <v>0</v>
      </c>
      <c r="U1344" s="51">
        <f t="shared" si="41"/>
        <v>0</v>
      </c>
    </row>
    <row r="1345" spans="1:21" customFormat="1">
      <c r="A1345" s="51">
        <f>SD!C1344</f>
        <v>0</v>
      </c>
      <c r="B1345" s="46">
        <f>SD!A1344</f>
        <v>0</v>
      </c>
      <c r="C1345" s="46">
        <f>SD!B1344</f>
        <v>0</v>
      </c>
      <c r="D1345" s="46">
        <f>SD!C1344</f>
        <v>0</v>
      </c>
      <c r="E1345" s="42">
        <f>SD!D1344</f>
        <v>0</v>
      </c>
      <c r="F1345" s="43">
        <f>SD!E1344</f>
        <v>0</v>
      </c>
      <c r="G1345" s="43">
        <f>SD!F1344</f>
        <v>0</v>
      </c>
      <c r="H1345" s="43">
        <f>SD!G1344</f>
        <v>0</v>
      </c>
      <c r="I1345" s="43">
        <f>SD!H1344</f>
        <v>0</v>
      </c>
      <c r="J1345" s="43">
        <f>SD!I1344</f>
        <v>0</v>
      </c>
      <c r="K1345" s="43">
        <f>SD!O1344</f>
        <v>0</v>
      </c>
      <c r="L1345" s="52"/>
      <c r="M1345" s="56"/>
      <c r="N1345" s="54">
        <f>SD!R1344</f>
        <v>0</v>
      </c>
      <c r="O1345" s="55">
        <f>SD!S1344</f>
        <v>0</v>
      </c>
      <c r="P1345" s="44">
        <f>SD!T1344</f>
        <v>0</v>
      </c>
      <c r="Q1345" s="55">
        <f>SD!V1344</f>
        <v>0</v>
      </c>
      <c r="R1345" s="55">
        <f>SD!W1344</f>
        <v>0</v>
      </c>
      <c r="S1345" s="55">
        <f>SD!AB1344</f>
        <v>0</v>
      </c>
      <c r="T1345" s="51">
        <f t="shared" si="40"/>
        <v>0</v>
      </c>
      <c r="U1345" s="51">
        <f t="shared" si="41"/>
        <v>0</v>
      </c>
    </row>
    <row r="1346" spans="1:21" customFormat="1">
      <c r="A1346" s="51">
        <f>SD!C1345</f>
        <v>0</v>
      </c>
      <c r="B1346" s="46">
        <f>SD!A1345</f>
        <v>0</v>
      </c>
      <c r="C1346" s="46">
        <f>SD!B1345</f>
        <v>0</v>
      </c>
      <c r="D1346" s="46">
        <f>SD!C1345</f>
        <v>0</v>
      </c>
      <c r="E1346" s="42">
        <f>SD!D1345</f>
        <v>0</v>
      </c>
      <c r="F1346" s="43">
        <f>SD!E1345</f>
        <v>0</v>
      </c>
      <c r="G1346" s="43">
        <f>SD!F1345</f>
        <v>0</v>
      </c>
      <c r="H1346" s="43">
        <f>SD!G1345</f>
        <v>0</v>
      </c>
      <c r="I1346" s="43">
        <f>SD!H1345</f>
        <v>0</v>
      </c>
      <c r="J1346" s="43">
        <f>SD!I1345</f>
        <v>0</v>
      </c>
      <c r="K1346" s="43">
        <f>SD!O1345</f>
        <v>0</v>
      </c>
      <c r="L1346" s="52"/>
      <c r="M1346" s="56"/>
      <c r="N1346" s="54">
        <f>SD!R1345</f>
        <v>0</v>
      </c>
      <c r="O1346" s="55">
        <f>SD!S1345</f>
        <v>0</v>
      </c>
      <c r="P1346" s="44">
        <f>SD!T1345</f>
        <v>0</v>
      </c>
      <c r="Q1346" s="55">
        <f>SD!V1345</f>
        <v>0</v>
      </c>
      <c r="R1346" s="55">
        <f>SD!W1345</f>
        <v>0</v>
      </c>
      <c r="S1346" s="55">
        <f>SD!AB1345</f>
        <v>0</v>
      </c>
      <c r="T1346" s="51">
        <f t="shared" si="40"/>
        <v>0</v>
      </c>
      <c r="U1346" s="51">
        <f t="shared" si="41"/>
        <v>0</v>
      </c>
    </row>
    <row r="1347" spans="1:21" customFormat="1">
      <c r="A1347" s="51">
        <f>SD!C1346</f>
        <v>0</v>
      </c>
      <c r="B1347" s="46">
        <f>SD!A1346</f>
        <v>0</v>
      </c>
      <c r="C1347" s="46">
        <f>SD!B1346</f>
        <v>0</v>
      </c>
      <c r="D1347" s="46">
        <f>SD!C1346</f>
        <v>0</v>
      </c>
      <c r="E1347" s="42">
        <f>SD!D1346</f>
        <v>0</v>
      </c>
      <c r="F1347" s="43">
        <f>SD!E1346</f>
        <v>0</v>
      </c>
      <c r="G1347" s="43">
        <f>SD!F1346</f>
        <v>0</v>
      </c>
      <c r="H1347" s="43">
        <f>SD!G1346</f>
        <v>0</v>
      </c>
      <c r="I1347" s="43">
        <f>SD!H1346</f>
        <v>0</v>
      </c>
      <c r="J1347" s="43">
        <f>SD!I1346</f>
        <v>0</v>
      </c>
      <c r="K1347" s="43">
        <f>SD!O1346</f>
        <v>0</v>
      </c>
      <c r="L1347" s="52"/>
      <c r="M1347" s="56"/>
      <c r="N1347" s="54">
        <f>SD!R1346</f>
        <v>0</v>
      </c>
      <c r="O1347" s="55">
        <f>SD!S1346</f>
        <v>0</v>
      </c>
      <c r="P1347" s="44">
        <f>SD!T1346</f>
        <v>0</v>
      </c>
      <c r="Q1347" s="55">
        <f>SD!V1346</f>
        <v>0</v>
      </c>
      <c r="R1347" s="55">
        <f>SD!W1346</f>
        <v>0</v>
      </c>
      <c r="S1347" s="55">
        <f>SD!AB1346</f>
        <v>0</v>
      </c>
      <c r="T1347" s="51">
        <f t="shared" si="40"/>
        <v>0</v>
      </c>
      <c r="U1347" s="51">
        <f t="shared" si="41"/>
        <v>0</v>
      </c>
    </row>
    <row r="1348" spans="1:21" customFormat="1">
      <c r="A1348" s="51">
        <f>SD!C1347</f>
        <v>0</v>
      </c>
      <c r="B1348" s="46">
        <f>SD!A1347</f>
        <v>0</v>
      </c>
      <c r="C1348" s="46">
        <f>SD!B1347</f>
        <v>0</v>
      </c>
      <c r="D1348" s="46">
        <f>SD!C1347</f>
        <v>0</v>
      </c>
      <c r="E1348" s="42">
        <f>SD!D1347</f>
        <v>0</v>
      </c>
      <c r="F1348" s="43">
        <f>SD!E1347</f>
        <v>0</v>
      </c>
      <c r="G1348" s="43">
        <f>SD!F1347</f>
        <v>0</v>
      </c>
      <c r="H1348" s="43">
        <f>SD!G1347</f>
        <v>0</v>
      </c>
      <c r="I1348" s="43">
        <f>SD!H1347</f>
        <v>0</v>
      </c>
      <c r="J1348" s="43">
        <f>SD!I1347</f>
        <v>0</v>
      </c>
      <c r="K1348" s="43">
        <f>SD!O1347</f>
        <v>0</v>
      </c>
      <c r="L1348" s="52"/>
      <c r="M1348" s="56"/>
      <c r="N1348" s="54">
        <f>SD!R1347</f>
        <v>0</v>
      </c>
      <c r="O1348" s="55">
        <f>SD!S1347</f>
        <v>0</v>
      </c>
      <c r="P1348" s="44">
        <f>SD!T1347</f>
        <v>0</v>
      </c>
      <c r="Q1348" s="55">
        <f>SD!V1347</f>
        <v>0</v>
      </c>
      <c r="R1348" s="55">
        <f>SD!W1347</f>
        <v>0</v>
      </c>
      <c r="S1348" s="55">
        <f>SD!AB1347</f>
        <v>0</v>
      </c>
      <c r="T1348" s="51">
        <f t="shared" ref="T1348:T1411" si="42">B1348</f>
        <v>0</v>
      </c>
      <c r="U1348" s="51">
        <f t="shared" ref="U1348:U1411" si="43">C1348</f>
        <v>0</v>
      </c>
    </row>
    <row r="1349" spans="1:21" customFormat="1">
      <c r="A1349" s="51">
        <f>SD!C1348</f>
        <v>0</v>
      </c>
      <c r="B1349" s="46">
        <f>SD!A1348</f>
        <v>0</v>
      </c>
      <c r="C1349" s="46">
        <f>SD!B1348</f>
        <v>0</v>
      </c>
      <c r="D1349" s="46">
        <f>SD!C1348</f>
        <v>0</v>
      </c>
      <c r="E1349" s="42">
        <f>SD!D1348</f>
        <v>0</v>
      </c>
      <c r="F1349" s="43">
        <f>SD!E1348</f>
        <v>0</v>
      </c>
      <c r="G1349" s="43">
        <f>SD!F1348</f>
        <v>0</v>
      </c>
      <c r="H1349" s="43">
        <f>SD!G1348</f>
        <v>0</v>
      </c>
      <c r="I1349" s="43">
        <f>SD!H1348</f>
        <v>0</v>
      </c>
      <c r="J1349" s="43">
        <f>SD!I1348</f>
        <v>0</v>
      </c>
      <c r="K1349" s="43">
        <f>SD!O1348</f>
        <v>0</v>
      </c>
      <c r="L1349" s="52"/>
      <c r="M1349" s="56"/>
      <c r="N1349" s="54">
        <f>SD!R1348</f>
        <v>0</v>
      </c>
      <c r="O1349" s="55">
        <f>SD!S1348</f>
        <v>0</v>
      </c>
      <c r="P1349" s="44">
        <f>SD!T1348</f>
        <v>0</v>
      </c>
      <c r="Q1349" s="55">
        <f>SD!V1348</f>
        <v>0</v>
      </c>
      <c r="R1349" s="55">
        <f>SD!W1348</f>
        <v>0</v>
      </c>
      <c r="S1349" s="55">
        <f>SD!AB1348</f>
        <v>0</v>
      </c>
      <c r="T1349" s="51">
        <f t="shared" si="42"/>
        <v>0</v>
      </c>
      <c r="U1349" s="51">
        <f t="shared" si="43"/>
        <v>0</v>
      </c>
    </row>
    <row r="1350" spans="1:21" customFormat="1">
      <c r="A1350" s="51">
        <f>SD!C1349</f>
        <v>0</v>
      </c>
      <c r="B1350" s="46">
        <f>SD!A1349</f>
        <v>0</v>
      </c>
      <c r="C1350" s="46">
        <f>SD!B1349</f>
        <v>0</v>
      </c>
      <c r="D1350" s="46">
        <f>SD!C1349</f>
        <v>0</v>
      </c>
      <c r="E1350" s="42">
        <f>SD!D1349</f>
        <v>0</v>
      </c>
      <c r="F1350" s="43">
        <f>SD!E1349</f>
        <v>0</v>
      </c>
      <c r="G1350" s="43">
        <f>SD!F1349</f>
        <v>0</v>
      </c>
      <c r="H1350" s="43">
        <f>SD!G1349</f>
        <v>0</v>
      </c>
      <c r="I1350" s="43">
        <f>SD!H1349</f>
        <v>0</v>
      </c>
      <c r="J1350" s="43">
        <f>SD!I1349</f>
        <v>0</v>
      </c>
      <c r="K1350" s="43">
        <f>SD!O1349</f>
        <v>0</v>
      </c>
      <c r="L1350" s="52"/>
      <c r="M1350" s="56"/>
      <c r="N1350" s="54">
        <f>SD!R1349</f>
        <v>0</v>
      </c>
      <c r="O1350" s="55">
        <f>SD!S1349</f>
        <v>0</v>
      </c>
      <c r="P1350" s="44">
        <f>SD!T1349</f>
        <v>0</v>
      </c>
      <c r="Q1350" s="55">
        <f>SD!V1349</f>
        <v>0</v>
      </c>
      <c r="R1350" s="55">
        <f>SD!W1349</f>
        <v>0</v>
      </c>
      <c r="S1350" s="55">
        <f>SD!AB1349</f>
        <v>0</v>
      </c>
      <c r="T1350" s="51">
        <f t="shared" si="42"/>
        <v>0</v>
      </c>
      <c r="U1350" s="51">
        <f t="shared" si="43"/>
        <v>0</v>
      </c>
    </row>
    <row r="1351" spans="1:21" customFormat="1">
      <c r="A1351" s="51">
        <f>SD!C1350</f>
        <v>0</v>
      </c>
      <c r="B1351" s="46">
        <f>SD!A1350</f>
        <v>0</v>
      </c>
      <c r="C1351" s="46">
        <f>SD!B1350</f>
        <v>0</v>
      </c>
      <c r="D1351" s="46">
        <f>SD!C1350</f>
        <v>0</v>
      </c>
      <c r="E1351" s="42">
        <f>SD!D1350</f>
        <v>0</v>
      </c>
      <c r="F1351" s="43">
        <f>SD!E1350</f>
        <v>0</v>
      </c>
      <c r="G1351" s="43">
        <f>SD!F1350</f>
        <v>0</v>
      </c>
      <c r="H1351" s="43">
        <f>SD!G1350</f>
        <v>0</v>
      </c>
      <c r="I1351" s="43">
        <f>SD!H1350</f>
        <v>0</v>
      </c>
      <c r="J1351" s="43">
        <f>SD!I1350</f>
        <v>0</v>
      </c>
      <c r="K1351" s="43">
        <f>SD!O1350</f>
        <v>0</v>
      </c>
      <c r="L1351" s="52"/>
      <c r="M1351" s="56"/>
      <c r="N1351" s="54">
        <f>SD!R1350</f>
        <v>0</v>
      </c>
      <c r="O1351" s="55">
        <f>SD!S1350</f>
        <v>0</v>
      </c>
      <c r="P1351" s="44">
        <f>SD!T1350</f>
        <v>0</v>
      </c>
      <c r="Q1351" s="55">
        <f>SD!V1350</f>
        <v>0</v>
      </c>
      <c r="R1351" s="55">
        <f>SD!W1350</f>
        <v>0</v>
      </c>
      <c r="S1351" s="55">
        <f>SD!AB1350</f>
        <v>0</v>
      </c>
      <c r="T1351" s="51">
        <f t="shared" si="42"/>
        <v>0</v>
      </c>
      <c r="U1351" s="51">
        <f t="shared" si="43"/>
        <v>0</v>
      </c>
    </row>
    <row r="1352" spans="1:21" customFormat="1">
      <c r="A1352" s="51">
        <f>SD!C1351</f>
        <v>0</v>
      </c>
      <c r="B1352" s="46">
        <f>SD!A1351</f>
        <v>0</v>
      </c>
      <c r="C1352" s="46">
        <f>SD!B1351</f>
        <v>0</v>
      </c>
      <c r="D1352" s="46">
        <f>SD!C1351</f>
        <v>0</v>
      </c>
      <c r="E1352" s="42">
        <f>SD!D1351</f>
        <v>0</v>
      </c>
      <c r="F1352" s="43">
        <f>SD!E1351</f>
        <v>0</v>
      </c>
      <c r="G1352" s="43">
        <f>SD!F1351</f>
        <v>0</v>
      </c>
      <c r="H1352" s="43">
        <f>SD!G1351</f>
        <v>0</v>
      </c>
      <c r="I1352" s="43">
        <f>SD!H1351</f>
        <v>0</v>
      </c>
      <c r="J1352" s="43">
        <f>SD!I1351</f>
        <v>0</v>
      </c>
      <c r="K1352" s="43">
        <f>SD!O1351</f>
        <v>0</v>
      </c>
      <c r="L1352" s="52"/>
      <c r="M1352" s="56"/>
      <c r="N1352" s="54">
        <f>SD!R1351</f>
        <v>0</v>
      </c>
      <c r="O1352" s="55">
        <f>SD!S1351</f>
        <v>0</v>
      </c>
      <c r="P1352" s="44">
        <f>SD!T1351</f>
        <v>0</v>
      </c>
      <c r="Q1352" s="55">
        <f>SD!V1351</f>
        <v>0</v>
      </c>
      <c r="R1352" s="55">
        <f>SD!W1351</f>
        <v>0</v>
      </c>
      <c r="S1352" s="55">
        <f>SD!AB1351</f>
        <v>0</v>
      </c>
      <c r="T1352" s="51">
        <f t="shared" si="42"/>
        <v>0</v>
      </c>
      <c r="U1352" s="51">
        <f t="shared" si="43"/>
        <v>0</v>
      </c>
    </row>
    <row r="1353" spans="1:21" customFormat="1">
      <c r="A1353" s="51">
        <f>SD!C1352</f>
        <v>0</v>
      </c>
      <c r="B1353" s="46">
        <f>SD!A1352</f>
        <v>0</v>
      </c>
      <c r="C1353" s="46">
        <f>SD!B1352</f>
        <v>0</v>
      </c>
      <c r="D1353" s="46">
        <f>SD!C1352</f>
        <v>0</v>
      </c>
      <c r="E1353" s="42">
        <f>SD!D1352</f>
        <v>0</v>
      </c>
      <c r="F1353" s="43">
        <f>SD!E1352</f>
        <v>0</v>
      </c>
      <c r="G1353" s="43">
        <f>SD!F1352</f>
        <v>0</v>
      </c>
      <c r="H1353" s="43">
        <f>SD!G1352</f>
        <v>0</v>
      </c>
      <c r="I1353" s="43">
        <f>SD!H1352</f>
        <v>0</v>
      </c>
      <c r="J1353" s="43">
        <f>SD!I1352</f>
        <v>0</v>
      </c>
      <c r="K1353" s="43">
        <f>SD!O1352</f>
        <v>0</v>
      </c>
      <c r="L1353" s="52"/>
      <c r="M1353" s="56"/>
      <c r="N1353" s="54">
        <f>SD!R1352</f>
        <v>0</v>
      </c>
      <c r="O1353" s="55">
        <f>SD!S1352</f>
        <v>0</v>
      </c>
      <c r="P1353" s="44">
        <f>SD!T1352</f>
        <v>0</v>
      </c>
      <c r="Q1353" s="55">
        <f>SD!V1352</f>
        <v>0</v>
      </c>
      <c r="R1353" s="55">
        <f>SD!W1352</f>
        <v>0</v>
      </c>
      <c r="S1353" s="55">
        <f>SD!AB1352</f>
        <v>0</v>
      </c>
      <c r="T1353" s="51">
        <f t="shared" si="42"/>
        <v>0</v>
      </c>
      <c r="U1353" s="51">
        <f t="shared" si="43"/>
        <v>0</v>
      </c>
    </row>
    <row r="1354" spans="1:21" customFormat="1">
      <c r="A1354" s="51">
        <f>SD!C1353</f>
        <v>0</v>
      </c>
      <c r="B1354" s="46">
        <f>SD!A1353</f>
        <v>0</v>
      </c>
      <c r="C1354" s="46">
        <f>SD!B1353</f>
        <v>0</v>
      </c>
      <c r="D1354" s="46">
        <f>SD!C1353</f>
        <v>0</v>
      </c>
      <c r="E1354" s="42">
        <f>SD!D1353</f>
        <v>0</v>
      </c>
      <c r="F1354" s="43">
        <f>SD!E1353</f>
        <v>0</v>
      </c>
      <c r="G1354" s="43">
        <f>SD!F1353</f>
        <v>0</v>
      </c>
      <c r="H1354" s="43">
        <f>SD!G1353</f>
        <v>0</v>
      </c>
      <c r="I1354" s="43">
        <f>SD!H1353</f>
        <v>0</v>
      </c>
      <c r="J1354" s="43">
        <f>SD!I1353</f>
        <v>0</v>
      </c>
      <c r="K1354" s="43">
        <f>SD!O1353</f>
        <v>0</v>
      </c>
      <c r="L1354" s="52"/>
      <c r="M1354" s="56"/>
      <c r="N1354" s="54">
        <f>SD!R1353</f>
        <v>0</v>
      </c>
      <c r="O1354" s="55">
        <f>SD!S1353</f>
        <v>0</v>
      </c>
      <c r="P1354" s="44">
        <f>SD!T1353</f>
        <v>0</v>
      </c>
      <c r="Q1354" s="55">
        <f>SD!V1353</f>
        <v>0</v>
      </c>
      <c r="R1354" s="55">
        <f>SD!W1353</f>
        <v>0</v>
      </c>
      <c r="S1354" s="55">
        <f>SD!AB1353</f>
        <v>0</v>
      </c>
      <c r="T1354" s="51">
        <f t="shared" si="42"/>
        <v>0</v>
      </c>
      <c r="U1354" s="51">
        <f t="shared" si="43"/>
        <v>0</v>
      </c>
    </row>
    <row r="1355" spans="1:21" customFormat="1">
      <c r="A1355" s="51">
        <f>SD!C1354</f>
        <v>0</v>
      </c>
      <c r="B1355" s="46">
        <f>SD!A1354</f>
        <v>0</v>
      </c>
      <c r="C1355" s="46">
        <f>SD!B1354</f>
        <v>0</v>
      </c>
      <c r="D1355" s="46">
        <f>SD!C1354</f>
        <v>0</v>
      </c>
      <c r="E1355" s="42">
        <f>SD!D1354</f>
        <v>0</v>
      </c>
      <c r="F1355" s="43">
        <f>SD!E1354</f>
        <v>0</v>
      </c>
      <c r="G1355" s="43">
        <f>SD!F1354</f>
        <v>0</v>
      </c>
      <c r="H1355" s="43">
        <f>SD!G1354</f>
        <v>0</v>
      </c>
      <c r="I1355" s="43">
        <f>SD!H1354</f>
        <v>0</v>
      </c>
      <c r="J1355" s="43">
        <f>SD!I1354</f>
        <v>0</v>
      </c>
      <c r="K1355" s="43">
        <f>SD!O1354</f>
        <v>0</v>
      </c>
      <c r="L1355" s="52"/>
      <c r="M1355" s="56"/>
      <c r="N1355" s="54">
        <f>SD!R1354</f>
        <v>0</v>
      </c>
      <c r="O1355" s="55">
        <f>SD!S1354</f>
        <v>0</v>
      </c>
      <c r="P1355" s="44">
        <f>SD!T1354</f>
        <v>0</v>
      </c>
      <c r="Q1355" s="55">
        <f>SD!V1354</f>
        <v>0</v>
      </c>
      <c r="R1355" s="55">
        <f>SD!W1354</f>
        <v>0</v>
      </c>
      <c r="S1355" s="55">
        <f>SD!AB1354</f>
        <v>0</v>
      </c>
      <c r="T1355" s="51">
        <f t="shared" si="42"/>
        <v>0</v>
      </c>
      <c r="U1355" s="51">
        <f t="shared" si="43"/>
        <v>0</v>
      </c>
    </row>
    <row r="1356" spans="1:21" customFormat="1">
      <c r="A1356" s="51">
        <f>SD!C1355</f>
        <v>0</v>
      </c>
      <c r="B1356" s="46">
        <f>SD!A1355</f>
        <v>0</v>
      </c>
      <c r="C1356" s="46">
        <f>SD!B1355</f>
        <v>0</v>
      </c>
      <c r="D1356" s="46">
        <f>SD!C1355</f>
        <v>0</v>
      </c>
      <c r="E1356" s="42">
        <f>SD!D1355</f>
        <v>0</v>
      </c>
      <c r="F1356" s="43">
        <f>SD!E1355</f>
        <v>0</v>
      </c>
      <c r="G1356" s="43">
        <f>SD!F1355</f>
        <v>0</v>
      </c>
      <c r="H1356" s="43">
        <f>SD!G1355</f>
        <v>0</v>
      </c>
      <c r="I1356" s="43">
        <f>SD!H1355</f>
        <v>0</v>
      </c>
      <c r="J1356" s="43">
        <f>SD!I1355</f>
        <v>0</v>
      </c>
      <c r="K1356" s="43">
        <f>SD!O1355</f>
        <v>0</v>
      </c>
      <c r="L1356" s="52"/>
      <c r="M1356" s="56"/>
      <c r="N1356" s="54">
        <f>SD!R1355</f>
        <v>0</v>
      </c>
      <c r="O1356" s="55">
        <f>SD!S1355</f>
        <v>0</v>
      </c>
      <c r="P1356" s="44">
        <f>SD!T1355</f>
        <v>0</v>
      </c>
      <c r="Q1356" s="55">
        <f>SD!V1355</f>
        <v>0</v>
      </c>
      <c r="R1356" s="55">
        <f>SD!W1355</f>
        <v>0</v>
      </c>
      <c r="S1356" s="55">
        <f>SD!AB1355</f>
        <v>0</v>
      </c>
      <c r="T1356" s="51">
        <f t="shared" si="42"/>
        <v>0</v>
      </c>
      <c r="U1356" s="51">
        <f t="shared" si="43"/>
        <v>0</v>
      </c>
    </row>
    <row r="1357" spans="1:21" customFormat="1">
      <c r="A1357" s="51">
        <f>SD!C1356</f>
        <v>0</v>
      </c>
      <c r="B1357" s="46">
        <f>SD!A1356</f>
        <v>0</v>
      </c>
      <c r="C1357" s="46">
        <f>SD!B1356</f>
        <v>0</v>
      </c>
      <c r="D1357" s="46">
        <f>SD!C1356</f>
        <v>0</v>
      </c>
      <c r="E1357" s="42">
        <f>SD!D1356</f>
        <v>0</v>
      </c>
      <c r="F1357" s="43">
        <f>SD!E1356</f>
        <v>0</v>
      </c>
      <c r="G1357" s="43">
        <f>SD!F1356</f>
        <v>0</v>
      </c>
      <c r="H1357" s="43">
        <f>SD!G1356</f>
        <v>0</v>
      </c>
      <c r="I1357" s="43">
        <f>SD!H1356</f>
        <v>0</v>
      </c>
      <c r="J1357" s="43">
        <f>SD!I1356</f>
        <v>0</v>
      </c>
      <c r="K1357" s="43">
        <f>SD!O1356</f>
        <v>0</v>
      </c>
      <c r="L1357" s="52"/>
      <c r="M1357" s="56"/>
      <c r="N1357" s="54">
        <f>SD!R1356</f>
        <v>0</v>
      </c>
      <c r="O1357" s="55">
        <f>SD!S1356</f>
        <v>0</v>
      </c>
      <c r="P1357" s="44">
        <f>SD!T1356</f>
        <v>0</v>
      </c>
      <c r="Q1357" s="55">
        <f>SD!V1356</f>
        <v>0</v>
      </c>
      <c r="R1357" s="55">
        <f>SD!W1356</f>
        <v>0</v>
      </c>
      <c r="S1357" s="55">
        <f>SD!AB1356</f>
        <v>0</v>
      </c>
      <c r="T1357" s="51">
        <f t="shared" si="42"/>
        <v>0</v>
      </c>
      <c r="U1357" s="51">
        <f t="shared" si="43"/>
        <v>0</v>
      </c>
    </row>
    <row r="1358" spans="1:21" customFormat="1">
      <c r="A1358" s="51">
        <f>SD!C1357</f>
        <v>0</v>
      </c>
      <c r="B1358" s="46">
        <f>SD!A1357</f>
        <v>0</v>
      </c>
      <c r="C1358" s="46">
        <f>SD!B1357</f>
        <v>0</v>
      </c>
      <c r="D1358" s="46">
        <f>SD!C1357</f>
        <v>0</v>
      </c>
      <c r="E1358" s="42">
        <f>SD!D1357</f>
        <v>0</v>
      </c>
      <c r="F1358" s="43">
        <f>SD!E1357</f>
        <v>0</v>
      </c>
      <c r="G1358" s="43">
        <f>SD!F1357</f>
        <v>0</v>
      </c>
      <c r="H1358" s="43">
        <f>SD!G1357</f>
        <v>0</v>
      </c>
      <c r="I1358" s="43">
        <f>SD!H1357</f>
        <v>0</v>
      </c>
      <c r="J1358" s="43">
        <f>SD!I1357</f>
        <v>0</v>
      </c>
      <c r="K1358" s="43">
        <f>SD!O1357</f>
        <v>0</v>
      </c>
      <c r="L1358" s="52"/>
      <c r="M1358" s="56"/>
      <c r="N1358" s="54">
        <f>SD!R1357</f>
        <v>0</v>
      </c>
      <c r="O1358" s="55">
        <f>SD!S1357</f>
        <v>0</v>
      </c>
      <c r="P1358" s="44">
        <f>SD!T1357</f>
        <v>0</v>
      </c>
      <c r="Q1358" s="55">
        <f>SD!V1357</f>
        <v>0</v>
      </c>
      <c r="R1358" s="55">
        <f>SD!W1357</f>
        <v>0</v>
      </c>
      <c r="S1358" s="55">
        <f>SD!AB1357</f>
        <v>0</v>
      </c>
      <c r="T1358" s="51">
        <f t="shared" si="42"/>
        <v>0</v>
      </c>
      <c r="U1358" s="51">
        <f t="shared" si="43"/>
        <v>0</v>
      </c>
    </row>
    <row r="1359" spans="1:21" customFormat="1">
      <c r="A1359" s="51">
        <f>SD!C1358</f>
        <v>0</v>
      </c>
      <c r="B1359" s="46">
        <f>SD!A1358</f>
        <v>0</v>
      </c>
      <c r="C1359" s="46">
        <f>SD!B1358</f>
        <v>0</v>
      </c>
      <c r="D1359" s="46">
        <f>SD!C1358</f>
        <v>0</v>
      </c>
      <c r="E1359" s="42">
        <f>SD!D1358</f>
        <v>0</v>
      </c>
      <c r="F1359" s="43">
        <f>SD!E1358</f>
        <v>0</v>
      </c>
      <c r="G1359" s="43">
        <f>SD!F1358</f>
        <v>0</v>
      </c>
      <c r="H1359" s="43">
        <f>SD!G1358</f>
        <v>0</v>
      </c>
      <c r="I1359" s="43">
        <f>SD!H1358</f>
        <v>0</v>
      </c>
      <c r="J1359" s="43">
        <f>SD!I1358</f>
        <v>0</v>
      </c>
      <c r="K1359" s="43">
        <f>SD!O1358</f>
        <v>0</v>
      </c>
      <c r="L1359" s="52"/>
      <c r="M1359" s="56"/>
      <c r="N1359" s="54">
        <f>SD!R1358</f>
        <v>0</v>
      </c>
      <c r="O1359" s="55">
        <f>SD!S1358</f>
        <v>0</v>
      </c>
      <c r="P1359" s="44">
        <f>SD!T1358</f>
        <v>0</v>
      </c>
      <c r="Q1359" s="55">
        <f>SD!V1358</f>
        <v>0</v>
      </c>
      <c r="R1359" s="55">
        <f>SD!W1358</f>
        <v>0</v>
      </c>
      <c r="S1359" s="55">
        <f>SD!AB1358</f>
        <v>0</v>
      </c>
      <c r="T1359" s="51">
        <f t="shared" si="42"/>
        <v>0</v>
      </c>
      <c r="U1359" s="51">
        <f t="shared" si="43"/>
        <v>0</v>
      </c>
    </row>
    <row r="1360" spans="1:21" customFormat="1">
      <c r="A1360" s="51">
        <f>SD!C1359</f>
        <v>0</v>
      </c>
      <c r="B1360" s="46">
        <f>SD!A1359</f>
        <v>0</v>
      </c>
      <c r="C1360" s="46">
        <f>SD!B1359</f>
        <v>0</v>
      </c>
      <c r="D1360" s="46">
        <f>SD!C1359</f>
        <v>0</v>
      </c>
      <c r="E1360" s="42">
        <f>SD!D1359</f>
        <v>0</v>
      </c>
      <c r="F1360" s="43">
        <f>SD!E1359</f>
        <v>0</v>
      </c>
      <c r="G1360" s="43">
        <f>SD!F1359</f>
        <v>0</v>
      </c>
      <c r="H1360" s="43">
        <f>SD!G1359</f>
        <v>0</v>
      </c>
      <c r="I1360" s="43">
        <f>SD!H1359</f>
        <v>0</v>
      </c>
      <c r="J1360" s="43">
        <f>SD!I1359</f>
        <v>0</v>
      </c>
      <c r="K1360" s="43">
        <f>SD!O1359</f>
        <v>0</v>
      </c>
      <c r="L1360" s="52"/>
      <c r="M1360" s="56"/>
      <c r="N1360" s="54">
        <f>SD!R1359</f>
        <v>0</v>
      </c>
      <c r="O1360" s="55">
        <f>SD!S1359</f>
        <v>0</v>
      </c>
      <c r="P1360" s="44">
        <f>SD!T1359</f>
        <v>0</v>
      </c>
      <c r="Q1360" s="55">
        <f>SD!V1359</f>
        <v>0</v>
      </c>
      <c r="R1360" s="55">
        <f>SD!W1359</f>
        <v>0</v>
      </c>
      <c r="S1360" s="55">
        <f>SD!AB1359</f>
        <v>0</v>
      </c>
      <c r="T1360" s="51">
        <f t="shared" si="42"/>
        <v>0</v>
      </c>
      <c r="U1360" s="51">
        <f t="shared" si="43"/>
        <v>0</v>
      </c>
    </row>
    <row r="1361" spans="1:21" customFormat="1">
      <c r="A1361" s="51">
        <f>SD!C1360</f>
        <v>0</v>
      </c>
      <c r="B1361" s="46">
        <f>SD!A1360</f>
        <v>0</v>
      </c>
      <c r="C1361" s="46">
        <f>SD!B1360</f>
        <v>0</v>
      </c>
      <c r="D1361" s="46">
        <f>SD!C1360</f>
        <v>0</v>
      </c>
      <c r="E1361" s="42">
        <f>SD!D1360</f>
        <v>0</v>
      </c>
      <c r="F1361" s="43">
        <f>SD!E1360</f>
        <v>0</v>
      </c>
      <c r="G1361" s="43">
        <f>SD!F1360</f>
        <v>0</v>
      </c>
      <c r="H1361" s="43">
        <f>SD!G1360</f>
        <v>0</v>
      </c>
      <c r="I1361" s="43">
        <f>SD!H1360</f>
        <v>0</v>
      </c>
      <c r="J1361" s="43">
        <f>SD!I1360</f>
        <v>0</v>
      </c>
      <c r="K1361" s="43">
        <f>SD!O1360</f>
        <v>0</v>
      </c>
      <c r="L1361" s="52"/>
      <c r="M1361" s="56"/>
      <c r="N1361" s="54">
        <f>SD!R1360</f>
        <v>0</v>
      </c>
      <c r="O1361" s="55">
        <f>SD!S1360</f>
        <v>0</v>
      </c>
      <c r="P1361" s="44">
        <f>SD!T1360</f>
        <v>0</v>
      </c>
      <c r="Q1361" s="55">
        <f>SD!V1360</f>
        <v>0</v>
      </c>
      <c r="R1361" s="55">
        <f>SD!W1360</f>
        <v>0</v>
      </c>
      <c r="S1361" s="55">
        <f>SD!AB1360</f>
        <v>0</v>
      </c>
      <c r="T1361" s="51">
        <f t="shared" si="42"/>
        <v>0</v>
      </c>
      <c r="U1361" s="51">
        <f t="shared" si="43"/>
        <v>0</v>
      </c>
    </row>
    <row r="1362" spans="1:21" customFormat="1">
      <c r="A1362" s="51">
        <f>SD!C1361</f>
        <v>0</v>
      </c>
      <c r="B1362" s="46">
        <f>SD!A1361</f>
        <v>0</v>
      </c>
      <c r="C1362" s="46">
        <f>SD!B1361</f>
        <v>0</v>
      </c>
      <c r="D1362" s="46">
        <f>SD!C1361</f>
        <v>0</v>
      </c>
      <c r="E1362" s="42">
        <f>SD!D1361</f>
        <v>0</v>
      </c>
      <c r="F1362" s="43">
        <f>SD!E1361</f>
        <v>0</v>
      </c>
      <c r="G1362" s="43">
        <f>SD!F1361</f>
        <v>0</v>
      </c>
      <c r="H1362" s="43">
        <f>SD!G1361</f>
        <v>0</v>
      </c>
      <c r="I1362" s="43">
        <f>SD!H1361</f>
        <v>0</v>
      </c>
      <c r="J1362" s="43">
        <f>SD!I1361</f>
        <v>0</v>
      </c>
      <c r="K1362" s="43">
        <f>SD!O1361</f>
        <v>0</v>
      </c>
      <c r="L1362" s="52"/>
      <c r="M1362" s="56"/>
      <c r="N1362" s="54">
        <f>SD!R1361</f>
        <v>0</v>
      </c>
      <c r="O1362" s="55">
        <f>SD!S1361</f>
        <v>0</v>
      </c>
      <c r="P1362" s="44">
        <f>SD!T1361</f>
        <v>0</v>
      </c>
      <c r="Q1362" s="55">
        <f>SD!V1361</f>
        <v>0</v>
      </c>
      <c r="R1362" s="55">
        <f>SD!W1361</f>
        <v>0</v>
      </c>
      <c r="S1362" s="55">
        <f>SD!AB1361</f>
        <v>0</v>
      </c>
      <c r="T1362" s="51">
        <f t="shared" si="42"/>
        <v>0</v>
      </c>
      <c r="U1362" s="51">
        <f t="shared" si="43"/>
        <v>0</v>
      </c>
    </row>
    <row r="1363" spans="1:21" customFormat="1">
      <c r="A1363" s="51">
        <f>SD!C1362</f>
        <v>0</v>
      </c>
      <c r="B1363" s="46">
        <f>SD!A1362</f>
        <v>0</v>
      </c>
      <c r="C1363" s="46">
        <f>SD!B1362</f>
        <v>0</v>
      </c>
      <c r="D1363" s="46">
        <f>SD!C1362</f>
        <v>0</v>
      </c>
      <c r="E1363" s="42">
        <f>SD!D1362</f>
        <v>0</v>
      </c>
      <c r="F1363" s="43">
        <f>SD!E1362</f>
        <v>0</v>
      </c>
      <c r="G1363" s="43">
        <f>SD!F1362</f>
        <v>0</v>
      </c>
      <c r="H1363" s="43">
        <f>SD!G1362</f>
        <v>0</v>
      </c>
      <c r="I1363" s="43">
        <f>SD!H1362</f>
        <v>0</v>
      </c>
      <c r="J1363" s="43">
        <f>SD!I1362</f>
        <v>0</v>
      </c>
      <c r="K1363" s="43">
        <f>SD!O1362</f>
        <v>0</v>
      </c>
      <c r="L1363" s="52"/>
      <c r="M1363" s="56"/>
      <c r="N1363" s="54">
        <f>SD!R1362</f>
        <v>0</v>
      </c>
      <c r="O1363" s="55">
        <f>SD!S1362</f>
        <v>0</v>
      </c>
      <c r="P1363" s="44">
        <f>SD!T1362</f>
        <v>0</v>
      </c>
      <c r="Q1363" s="55">
        <f>SD!V1362</f>
        <v>0</v>
      </c>
      <c r="R1363" s="55">
        <f>SD!W1362</f>
        <v>0</v>
      </c>
      <c r="S1363" s="55">
        <f>SD!AB1362</f>
        <v>0</v>
      </c>
      <c r="T1363" s="51">
        <f t="shared" si="42"/>
        <v>0</v>
      </c>
      <c r="U1363" s="51">
        <f t="shared" si="43"/>
        <v>0</v>
      </c>
    </row>
    <row r="1364" spans="1:21" customFormat="1">
      <c r="A1364" s="51">
        <f>SD!C1363</f>
        <v>0</v>
      </c>
      <c r="B1364" s="46">
        <f>SD!A1363</f>
        <v>0</v>
      </c>
      <c r="C1364" s="46">
        <f>SD!B1363</f>
        <v>0</v>
      </c>
      <c r="D1364" s="46">
        <f>SD!C1363</f>
        <v>0</v>
      </c>
      <c r="E1364" s="42">
        <f>SD!D1363</f>
        <v>0</v>
      </c>
      <c r="F1364" s="43">
        <f>SD!E1363</f>
        <v>0</v>
      </c>
      <c r="G1364" s="43">
        <f>SD!F1363</f>
        <v>0</v>
      </c>
      <c r="H1364" s="43">
        <f>SD!G1363</f>
        <v>0</v>
      </c>
      <c r="I1364" s="43">
        <f>SD!H1363</f>
        <v>0</v>
      </c>
      <c r="J1364" s="43">
        <f>SD!I1363</f>
        <v>0</v>
      </c>
      <c r="K1364" s="43">
        <f>SD!O1363</f>
        <v>0</v>
      </c>
      <c r="L1364" s="52"/>
      <c r="M1364" s="56"/>
      <c r="N1364" s="54">
        <f>SD!R1363</f>
        <v>0</v>
      </c>
      <c r="O1364" s="55">
        <f>SD!S1363</f>
        <v>0</v>
      </c>
      <c r="P1364" s="44">
        <f>SD!T1363</f>
        <v>0</v>
      </c>
      <c r="Q1364" s="55">
        <f>SD!V1363</f>
        <v>0</v>
      </c>
      <c r="R1364" s="55">
        <f>SD!W1363</f>
        <v>0</v>
      </c>
      <c r="S1364" s="55">
        <f>SD!AB1363</f>
        <v>0</v>
      </c>
      <c r="T1364" s="51">
        <f t="shared" si="42"/>
        <v>0</v>
      </c>
      <c r="U1364" s="51">
        <f t="shared" si="43"/>
        <v>0</v>
      </c>
    </row>
    <row r="1365" spans="1:21" customFormat="1">
      <c r="A1365" s="51">
        <f>SD!C1364</f>
        <v>0</v>
      </c>
      <c r="B1365" s="46">
        <f>SD!A1364</f>
        <v>0</v>
      </c>
      <c r="C1365" s="46">
        <f>SD!B1364</f>
        <v>0</v>
      </c>
      <c r="D1365" s="46">
        <f>SD!C1364</f>
        <v>0</v>
      </c>
      <c r="E1365" s="42">
        <f>SD!D1364</f>
        <v>0</v>
      </c>
      <c r="F1365" s="43">
        <f>SD!E1364</f>
        <v>0</v>
      </c>
      <c r="G1365" s="43">
        <f>SD!F1364</f>
        <v>0</v>
      </c>
      <c r="H1365" s="43">
        <f>SD!G1364</f>
        <v>0</v>
      </c>
      <c r="I1365" s="43">
        <f>SD!H1364</f>
        <v>0</v>
      </c>
      <c r="J1365" s="43">
        <f>SD!I1364</f>
        <v>0</v>
      </c>
      <c r="K1365" s="43">
        <f>SD!O1364</f>
        <v>0</v>
      </c>
      <c r="L1365" s="52"/>
      <c r="M1365" s="56"/>
      <c r="N1365" s="54">
        <f>SD!R1364</f>
        <v>0</v>
      </c>
      <c r="O1365" s="55">
        <f>SD!S1364</f>
        <v>0</v>
      </c>
      <c r="P1365" s="44">
        <f>SD!T1364</f>
        <v>0</v>
      </c>
      <c r="Q1365" s="55">
        <f>SD!V1364</f>
        <v>0</v>
      </c>
      <c r="R1365" s="55">
        <f>SD!W1364</f>
        <v>0</v>
      </c>
      <c r="S1365" s="55">
        <f>SD!AB1364</f>
        <v>0</v>
      </c>
      <c r="T1365" s="51">
        <f t="shared" si="42"/>
        <v>0</v>
      </c>
      <c r="U1365" s="51">
        <f t="shared" si="43"/>
        <v>0</v>
      </c>
    </row>
    <row r="1366" spans="1:21" customFormat="1">
      <c r="A1366" s="51">
        <f>SD!C1365</f>
        <v>0</v>
      </c>
      <c r="B1366" s="46">
        <f>SD!A1365</f>
        <v>0</v>
      </c>
      <c r="C1366" s="46">
        <f>SD!B1365</f>
        <v>0</v>
      </c>
      <c r="D1366" s="46">
        <f>SD!C1365</f>
        <v>0</v>
      </c>
      <c r="E1366" s="42">
        <f>SD!D1365</f>
        <v>0</v>
      </c>
      <c r="F1366" s="43">
        <f>SD!E1365</f>
        <v>0</v>
      </c>
      <c r="G1366" s="43">
        <f>SD!F1365</f>
        <v>0</v>
      </c>
      <c r="H1366" s="43">
        <f>SD!G1365</f>
        <v>0</v>
      </c>
      <c r="I1366" s="43">
        <f>SD!H1365</f>
        <v>0</v>
      </c>
      <c r="J1366" s="43">
        <f>SD!I1365</f>
        <v>0</v>
      </c>
      <c r="K1366" s="43">
        <f>SD!O1365</f>
        <v>0</v>
      </c>
      <c r="L1366" s="52"/>
      <c r="M1366" s="56"/>
      <c r="N1366" s="54">
        <f>SD!R1365</f>
        <v>0</v>
      </c>
      <c r="O1366" s="55">
        <f>SD!S1365</f>
        <v>0</v>
      </c>
      <c r="P1366" s="44">
        <f>SD!T1365</f>
        <v>0</v>
      </c>
      <c r="Q1366" s="55">
        <f>SD!V1365</f>
        <v>0</v>
      </c>
      <c r="R1366" s="55">
        <f>SD!W1365</f>
        <v>0</v>
      </c>
      <c r="S1366" s="55">
        <f>SD!AB1365</f>
        <v>0</v>
      </c>
      <c r="T1366" s="51">
        <f t="shared" si="42"/>
        <v>0</v>
      </c>
      <c r="U1366" s="51">
        <f t="shared" si="43"/>
        <v>0</v>
      </c>
    </row>
    <row r="1367" spans="1:21" customFormat="1">
      <c r="A1367" s="51">
        <f>SD!C1366</f>
        <v>0</v>
      </c>
      <c r="B1367" s="46">
        <f>SD!A1366</f>
        <v>0</v>
      </c>
      <c r="C1367" s="46">
        <f>SD!B1366</f>
        <v>0</v>
      </c>
      <c r="D1367" s="46">
        <f>SD!C1366</f>
        <v>0</v>
      </c>
      <c r="E1367" s="42">
        <f>SD!D1366</f>
        <v>0</v>
      </c>
      <c r="F1367" s="43">
        <f>SD!E1366</f>
        <v>0</v>
      </c>
      <c r="G1367" s="43">
        <f>SD!F1366</f>
        <v>0</v>
      </c>
      <c r="H1367" s="43">
        <f>SD!G1366</f>
        <v>0</v>
      </c>
      <c r="I1367" s="43">
        <f>SD!H1366</f>
        <v>0</v>
      </c>
      <c r="J1367" s="43">
        <f>SD!I1366</f>
        <v>0</v>
      </c>
      <c r="K1367" s="43">
        <f>SD!O1366</f>
        <v>0</v>
      </c>
      <c r="L1367" s="52"/>
      <c r="M1367" s="56"/>
      <c r="N1367" s="54">
        <f>SD!R1366</f>
        <v>0</v>
      </c>
      <c r="O1367" s="55">
        <f>SD!S1366</f>
        <v>0</v>
      </c>
      <c r="P1367" s="44">
        <f>SD!T1366</f>
        <v>0</v>
      </c>
      <c r="Q1367" s="55">
        <f>SD!V1366</f>
        <v>0</v>
      </c>
      <c r="R1367" s="55">
        <f>SD!W1366</f>
        <v>0</v>
      </c>
      <c r="S1367" s="55">
        <f>SD!AB1366</f>
        <v>0</v>
      </c>
      <c r="T1367" s="51">
        <f t="shared" si="42"/>
        <v>0</v>
      </c>
      <c r="U1367" s="51">
        <f t="shared" si="43"/>
        <v>0</v>
      </c>
    </row>
    <row r="1368" spans="1:21" customFormat="1">
      <c r="A1368" s="51">
        <f>SD!C1367</f>
        <v>0</v>
      </c>
      <c r="B1368" s="46">
        <f>SD!A1367</f>
        <v>0</v>
      </c>
      <c r="C1368" s="46">
        <f>SD!B1367</f>
        <v>0</v>
      </c>
      <c r="D1368" s="46">
        <f>SD!C1367</f>
        <v>0</v>
      </c>
      <c r="E1368" s="42">
        <f>SD!D1367</f>
        <v>0</v>
      </c>
      <c r="F1368" s="43">
        <f>SD!E1367</f>
        <v>0</v>
      </c>
      <c r="G1368" s="43">
        <f>SD!F1367</f>
        <v>0</v>
      </c>
      <c r="H1368" s="43">
        <f>SD!G1367</f>
        <v>0</v>
      </c>
      <c r="I1368" s="43">
        <f>SD!H1367</f>
        <v>0</v>
      </c>
      <c r="J1368" s="43">
        <f>SD!I1367</f>
        <v>0</v>
      </c>
      <c r="K1368" s="43">
        <f>SD!O1367</f>
        <v>0</v>
      </c>
      <c r="L1368" s="52"/>
      <c r="M1368" s="56"/>
      <c r="N1368" s="54">
        <f>SD!R1367</f>
        <v>0</v>
      </c>
      <c r="O1368" s="55">
        <f>SD!S1367</f>
        <v>0</v>
      </c>
      <c r="P1368" s="44">
        <f>SD!T1367</f>
        <v>0</v>
      </c>
      <c r="Q1368" s="55">
        <f>SD!V1367</f>
        <v>0</v>
      </c>
      <c r="R1368" s="55">
        <f>SD!W1367</f>
        <v>0</v>
      </c>
      <c r="S1368" s="55">
        <f>SD!AB1367</f>
        <v>0</v>
      </c>
      <c r="T1368" s="51">
        <f t="shared" si="42"/>
        <v>0</v>
      </c>
      <c r="U1368" s="51">
        <f t="shared" si="43"/>
        <v>0</v>
      </c>
    </row>
    <row r="1369" spans="1:21" customFormat="1">
      <c r="A1369" s="51">
        <f>SD!C1368</f>
        <v>0</v>
      </c>
      <c r="B1369" s="46">
        <f>SD!A1368</f>
        <v>0</v>
      </c>
      <c r="C1369" s="46">
        <f>SD!B1368</f>
        <v>0</v>
      </c>
      <c r="D1369" s="46">
        <f>SD!C1368</f>
        <v>0</v>
      </c>
      <c r="E1369" s="42">
        <f>SD!D1368</f>
        <v>0</v>
      </c>
      <c r="F1369" s="43">
        <f>SD!E1368</f>
        <v>0</v>
      </c>
      <c r="G1369" s="43">
        <f>SD!F1368</f>
        <v>0</v>
      </c>
      <c r="H1369" s="43">
        <f>SD!G1368</f>
        <v>0</v>
      </c>
      <c r="I1369" s="43">
        <f>SD!H1368</f>
        <v>0</v>
      </c>
      <c r="J1369" s="43">
        <f>SD!I1368</f>
        <v>0</v>
      </c>
      <c r="K1369" s="43">
        <f>SD!O1368</f>
        <v>0</v>
      </c>
      <c r="L1369" s="52"/>
      <c r="M1369" s="56"/>
      <c r="N1369" s="54">
        <f>SD!R1368</f>
        <v>0</v>
      </c>
      <c r="O1369" s="55">
        <f>SD!S1368</f>
        <v>0</v>
      </c>
      <c r="P1369" s="44">
        <f>SD!T1368</f>
        <v>0</v>
      </c>
      <c r="Q1369" s="55">
        <f>SD!V1368</f>
        <v>0</v>
      </c>
      <c r="R1369" s="55">
        <f>SD!W1368</f>
        <v>0</v>
      </c>
      <c r="S1369" s="55">
        <f>SD!AB1368</f>
        <v>0</v>
      </c>
      <c r="T1369" s="51">
        <f t="shared" si="42"/>
        <v>0</v>
      </c>
      <c r="U1369" s="51">
        <f t="shared" si="43"/>
        <v>0</v>
      </c>
    </row>
    <row r="1370" spans="1:21" customFormat="1">
      <c r="A1370" s="51">
        <f>SD!C1369</f>
        <v>0</v>
      </c>
      <c r="B1370" s="46">
        <f>SD!A1369</f>
        <v>0</v>
      </c>
      <c r="C1370" s="46">
        <f>SD!B1369</f>
        <v>0</v>
      </c>
      <c r="D1370" s="46">
        <f>SD!C1369</f>
        <v>0</v>
      </c>
      <c r="E1370" s="42">
        <f>SD!D1369</f>
        <v>0</v>
      </c>
      <c r="F1370" s="43">
        <f>SD!E1369</f>
        <v>0</v>
      </c>
      <c r="G1370" s="43">
        <f>SD!F1369</f>
        <v>0</v>
      </c>
      <c r="H1370" s="43">
        <f>SD!G1369</f>
        <v>0</v>
      </c>
      <c r="I1370" s="43">
        <f>SD!H1369</f>
        <v>0</v>
      </c>
      <c r="J1370" s="43">
        <f>SD!I1369</f>
        <v>0</v>
      </c>
      <c r="K1370" s="43">
        <f>SD!O1369</f>
        <v>0</v>
      </c>
      <c r="L1370" s="52"/>
      <c r="M1370" s="56"/>
      <c r="N1370" s="54">
        <f>SD!R1369</f>
        <v>0</v>
      </c>
      <c r="O1370" s="55">
        <f>SD!S1369</f>
        <v>0</v>
      </c>
      <c r="P1370" s="44">
        <f>SD!T1369</f>
        <v>0</v>
      </c>
      <c r="Q1370" s="55">
        <f>SD!V1369</f>
        <v>0</v>
      </c>
      <c r="R1370" s="55">
        <f>SD!W1369</f>
        <v>0</v>
      </c>
      <c r="S1370" s="55">
        <f>SD!AB1369</f>
        <v>0</v>
      </c>
      <c r="T1370" s="51">
        <f t="shared" si="42"/>
        <v>0</v>
      </c>
      <c r="U1370" s="51">
        <f t="shared" si="43"/>
        <v>0</v>
      </c>
    </row>
    <row r="1371" spans="1:21" customFormat="1">
      <c r="A1371" s="51">
        <f>SD!C1370</f>
        <v>0</v>
      </c>
      <c r="B1371" s="46">
        <f>SD!A1370</f>
        <v>0</v>
      </c>
      <c r="C1371" s="46">
        <f>SD!B1370</f>
        <v>0</v>
      </c>
      <c r="D1371" s="46">
        <f>SD!C1370</f>
        <v>0</v>
      </c>
      <c r="E1371" s="42">
        <f>SD!D1370</f>
        <v>0</v>
      </c>
      <c r="F1371" s="43">
        <f>SD!E1370</f>
        <v>0</v>
      </c>
      <c r="G1371" s="43">
        <f>SD!F1370</f>
        <v>0</v>
      </c>
      <c r="H1371" s="43">
        <f>SD!G1370</f>
        <v>0</v>
      </c>
      <c r="I1371" s="43">
        <f>SD!H1370</f>
        <v>0</v>
      </c>
      <c r="J1371" s="43">
        <f>SD!I1370</f>
        <v>0</v>
      </c>
      <c r="K1371" s="43">
        <f>SD!O1370</f>
        <v>0</v>
      </c>
      <c r="L1371" s="52"/>
      <c r="M1371" s="56"/>
      <c r="N1371" s="54">
        <f>SD!R1370</f>
        <v>0</v>
      </c>
      <c r="O1371" s="55">
        <f>SD!S1370</f>
        <v>0</v>
      </c>
      <c r="P1371" s="44">
        <f>SD!T1370</f>
        <v>0</v>
      </c>
      <c r="Q1371" s="55">
        <f>SD!V1370</f>
        <v>0</v>
      </c>
      <c r="R1371" s="55">
        <f>SD!W1370</f>
        <v>0</v>
      </c>
      <c r="S1371" s="55">
        <f>SD!AB1370</f>
        <v>0</v>
      </c>
      <c r="T1371" s="51">
        <f t="shared" si="42"/>
        <v>0</v>
      </c>
      <c r="U1371" s="51">
        <f t="shared" si="43"/>
        <v>0</v>
      </c>
    </row>
    <row r="1372" spans="1:21" customFormat="1">
      <c r="A1372" s="51">
        <f>SD!C1371</f>
        <v>0</v>
      </c>
      <c r="B1372" s="46">
        <f>SD!A1371</f>
        <v>0</v>
      </c>
      <c r="C1372" s="46">
        <f>SD!B1371</f>
        <v>0</v>
      </c>
      <c r="D1372" s="46">
        <f>SD!C1371</f>
        <v>0</v>
      </c>
      <c r="E1372" s="42">
        <f>SD!D1371</f>
        <v>0</v>
      </c>
      <c r="F1372" s="43">
        <f>SD!E1371</f>
        <v>0</v>
      </c>
      <c r="G1372" s="43">
        <f>SD!F1371</f>
        <v>0</v>
      </c>
      <c r="H1372" s="43">
        <f>SD!G1371</f>
        <v>0</v>
      </c>
      <c r="I1372" s="43">
        <f>SD!H1371</f>
        <v>0</v>
      </c>
      <c r="J1372" s="43">
        <f>SD!I1371</f>
        <v>0</v>
      </c>
      <c r="K1372" s="43">
        <f>SD!O1371</f>
        <v>0</v>
      </c>
      <c r="L1372" s="52"/>
      <c r="M1372" s="56"/>
      <c r="N1372" s="54">
        <f>SD!R1371</f>
        <v>0</v>
      </c>
      <c r="O1372" s="55">
        <f>SD!S1371</f>
        <v>0</v>
      </c>
      <c r="P1372" s="44">
        <f>SD!T1371</f>
        <v>0</v>
      </c>
      <c r="Q1372" s="55">
        <f>SD!V1371</f>
        <v>0</v>
      </c>
      <c r="R1372" s="55">
        <f>SD!W1371</f>
        <v>0</v>
      </c>
      <c r="S1372" s="55">
        <f>SD!AB1371</f>
        <v>0</v>
      </c>
      <c r="T1372" s="51">
        <f t="shared" si="42"/>
        <v>0</v>
      </c>
      <c r="U1372" s="51">
        <f t="shared" si="43"/>
        <v>0</v>
      </c>
    </row>
    <row r="1373" spans="1:21" customFormat="1">
      <c r="A1373" s="51">
        <f>SD!C1372</f>
        <v>0</v>
      </c>
      <c r="B1373" s="46">
        <f>SD!A1372</f>
        <v>0</v>
      </c>
      <c r="C1373" s="46">
        <f>SD!B1372</f>
        <v>0</v>
      </c>
      <c r="D1373" s="46">
        <f>SD!C1372</f>
        <v>0</v>
      </c>
      <c r="E1373" s="42">
        <f>SD!D1372</f>
        <v>0</v>
      </c>
      <c r="F1373" s="43">
        <f>SD!E1372</f>
        <v>0</v>
      </c>
      <c r="G1373" s="43">
        <f>SD!F1372</f>
        <v>0</v>
      </c>
      <c r="H1373" s="43">
        <f>SD!G1372</f>
        <v>0</v>
      </c>
      <c r="I1373" s="43">
        <f>SD!H1372</f>
        <v>0</v>
      </c>
      <c r="J1373" s="43">
        <f>SD!I1372</f>
        <v>0</v>
      </c>
      <c r="K1373" s="43">
        <f>SD!O1372</f>
        <v>0</v>
      </c>
      <c r="L1373" s="52"/>
      <c r="M1373" s="56"/>
      <c r="N1373" s="54">
        <f>SD!R1372</f>
        <v>0</v>
      </c>
      <c r="O1373" s="55">
        <f>SD!S1372</f>
        <v>0</v>
      </c>
      <c r="P1373" s="44">
        <f>SD!T1372</f>
        <v>0</v>
      </c>
      <c r="Q1373" s="55">
        <f>SD!V1372</f>
        <v>0</v>
      </c>
      <c r="R1373" s="55">
        <f>SD!W1372</f>
        <v>0</v>
      </c>
      <c r="S1373" s="55">
        <f>SD!AB1372</f>
        <v>0</v>
      </c>
      <c r="T1373" s="51">
        <f t="shared" si="42"/>
        <v>0</v>
      </c>
      <c r="U1373" s="51">
        <f t="shared" si="43"/>
        <v>0</v>
      </c>
    </row>
    <row r="1374" spans="1:21" customFormat="1">
      <c r="A1374" s="51">
        <f>SD!C1373</f>
        <v>0</v>
      </c>
      <c r="B1374" s="46">
        <f>SD!A1373</f>
        <v>0</v>
      </c>
      <c r="C1374" s="46">
        <f>SD!B1373</f>
        <v>0</v>
      </c>
      <c r="D1374" s="46">
        <f>SD!C1373</f>
        <v>0</v>
      </c>
      <c r="E1374" s="42">
        <f>SD!D1373</f>
        <v>0</v>
      </c>
      <c r="F1374" s="43">
        <f>SD!E1373</f>
        <v>0</v>
      </c>
      <c r="G1374" s="43">
        <f>SD!F1373</f>
        <v>0</v>
      </c>
      <c r="H1374" s="43">
        <f>SD!G1373</f>
        <v>0</v>
      </c>
      <c r="I1374" s="43">
        <f>SD!H1373</f>
        <v>0</v>
      </c>
      <c r="J1374" s="43">
        <f>SD!I1373</f>
        <v>0</v>
      </c>
      <c r="K1374" s="43">
        <f>SD!O1373</f>
        <v>0</v>
      </c>
      <c r="L1374" s="52"/>
      <c r="M1374" s="56"/>
      <c r="N1374" s="54">
        <f>SD!R1373</f>
        <v>0</v>
      </c>
      <c r="O1374" s="55">
        <f>SD!S1373</f>
        <v>0</v>
      </c>
      <c r="P1374" s="44">
        <f>SD!T1373</f>
        <v>0</v>
      </c>
      <c r="Q1374" s="55">
        <f>SD!V1373</f>
        <v>0</v>
      </c>
      <c r="R1374" s="55">
        <f>SD!W1373</f>
        <v>0</v>
      </c>
      <c r="S1374" s="55">
        <f>SD!AB1373</f>
        <v>0</v>
      </c>
      <c r="T1374" s="51">
        <f t="shared" si="42"/>
        <v>0</v>
      </c>
      <c r="U1374" s="51">
        <f t="shared" si="43"/>
        <v>0</v>
      </c>
    </row>
    <row r="1375" spans="1:21" customFormat="1">
      <c r="A1375" s="51">
        <f>SD!C1374</f>
        <v>0</v>
      </c>
      <c r="B1375" s="46">
        <f>SD!A1374</f>
        <v>0</v>
      </c>
      <c r="C1375" s="46">
        <f>SD!B1374</f>
        <v>0</v>
      </c>
      <c r="D1375" s="46">
        <f>SD!C1374</f>
        <v>0</v>
      </c>
      <c r="E1375" s="42">
        <f>SD!D1374</f>
        <v>0</v>
      </c>
      <c r="F1375" s="43">
        <f>SD!E1374</f>
        <v>0</v>
      </c>
      <c r="G1375" s="43">
        <f>SD!F1374</f>
        <v>0</v>
      </c>
      <c r="H1375" s="43">
        <f>SD!G1374</f>
        <v>0</v>
      </c>
      <c r="I1375" s="43">
        <f>SD!H1374</f>
        <v>0</v>
      </c>
      <c r="J1375" s="43">
        <f>SD!I1374</f>
        <v>0</v>
      </c>
      <c r="K1375" s="43">
        <f>SD!O1374</f>
        <v>0</v>
      </c>
      <c r="L1375" s="52"/>
      <c r="M1375" s="56"/>
      <c r="N1375" s="54">
        <f>SD!R1374</f>
        <v>0</v>
      </c>
      <c r="O1375" s="55">
        <f>SD!S1374</f>
        <v>0</v>
      </c>
      <c r="P1375" s="44">
        <f>SD!T1374</f>
        <v>0</v>
      </c>
      <c r="Q1375" s="55">
        <f>SD!V1374</f>
        <v>0</v>
      </c>
      <c r="R1375" s="55">
        <f>SD!W1374</f>
        <v>0</v>
      </c>
      <c r="S1375" s="55">
        <f>SD!AB1374</f>
        <v>0</v>
      </c>
      <c r="T1375" s="51">
        <f t="shared" si="42"/>
        <v>0</v>
      </c>
      <c r="U1375" s="51">
        <f t="shared" si="43"/>
        <v>0</v>
      </c>
    </row>
    <row r="1376" spans="1:21" customFormat="1">
      <c r="A1376" s="51">
        <f>SD!C1375</f>
        <v>0</v>
      </c>
      <c r="B1376" s="46">
        <f>SD!A1375</f>
        <v>0</v>
      </c>
      <c r="C1376" s="46">
        <f>SD!B1375</f>
        <v>0</v>
      </c>
      <c r="D1376" s="46">
        <f>SD!C1375</f>
        <v>0</v>
      </c>
      <c r="E1376" s="42">
        <f>SD!D1375</f>
        <v>0</v>
      </c>
      <c r="F1376" s="43">
        <f>SD!E1375</f>
        <v>0</v>
      </c>
      <c r="G1376" s="43">
        <f>SD!F1375</f>
        <v>0</v>
      </c>
      <c r="H1376" s="43">
        <f>SD!G1375</f>
        <v>0</v>
      </c>
      <c r="I1376" s="43">
        <f>SD!H1375</f>
        <v>0</v>
      </c>
      <c r="J1376" s="43">
        <f>SD!I1375</f>
        <v>0</v>
      </c>
      <c r="K1376" s="43">
        <f>SD!O1375</f>
        <v>0</v>
      </c>
      <c r="L1376" s="52"/>
      <c r="M1376" s="56"/>
      <c r="N1376" s="54">
        <f>SD!R1375</f>
        <v>0</v>
      </c>
      <c r="O1376" s="55">
        <f>SD!S1375</f>
        <v>0</v>
      </c>
      <c r="P1376" s="44">
        <f>SD!T1375</f>
        <v>0</v>
      </c>
      <c r="Q1376" s="55">
        <f>SD!V1375</f>
        <v>0</v>
      </c>
      <c r="R1376" s="55">
        <f>SD!W1375</f>
        <v>0</v>
      </c>
      <c r="S1376" s="55">
        <f>SD!AB1375</f>
        <v>0</v>
      </c>
      <c r="T1376" s="51">
        <f t="shared" si="42"/>
        <v>0</v>
      </c>
      <c r="U1376" s="51">
        <f t="shared" si="43"/>
        <v>0</v>
      </c>
    </row>
    <row r="1377" spans="1:21" customFormat="1">
      <c r="A1377" s="51">
        <f>SD!C1376</f>
        <v>0</v>
      </c>
      <c r="B1377" s="46">
        <f>SD!A1376</f>
        <v>0</v>
      </c>
      <c r="C1377" s="46">
        <f>SD!B1376</f>
        <v>0</v>
      </c>
      <c r="D1377" s="46">
        <f>SD!C1376</f>
        <v>0</v>
      </c>
      <c r="E1377" s="42">
        <f>SD!D1376</f>
        <v>0</v>
      </c>
      <c r="F1377" s="43">
        <f>SD!E1376</f>
        <v>0</v>
      </c>
      <c r="G1377" s="43">
        <f>SD!F1376</f>
        <v>0</v>
      </c>
      <c r="H1377" s="43">
        <f>SD!G1376</f>
        <v>0</v>
      </c>
      <c r="I1377" s="43">
        <f>SD!H1376</f>
        <v>0</v>
      </c>
      <c r="J1377" s="43">
        <f>SD!I1376</f>
        <v>0</v>
      </c>
      <c r="K1377" s="43">
        <f>SD!O1376</f>
        <v>0</v>
      </c>
      <c r="L1377" s="52"/>
      <c r="M1377" s="56"/>
      <c r="N1377" s="54">
        <f>SD!R1376</f>
        <v>0</v>
      </c>
      <c r="O1377" s="55">
        <f>SD!S1376</f>
        <v>0</v>
      </c>
      <c r="P1377" s="44">
        <f>SD!T1376</f>
        <v>0</v>
      </c>
      <c r="Q1377" s="55">
        <f>SD!V1376</f>
        <v>0</v>
      </c>
      <c r="R1377" s="55">
        <f>SD!W1376</f>
        <v>0</v>
      </c>
      <c r="S1377" s="55">
        <f>SD!AB1376</f>
        <v>0</v>
      </c>
      <c r="T1377" s="51">
        <f t="shared" si="42"/>
        <v>0</v>
      </c>
      <c r="U1377" s="51">
        <f t="shared" si="43"/>
        <v>0</v>
      </c>
    </row>
    <row r="1378" spans="1:21" customFormat="1">
      <c r="A1378" s="51">
        <f>SD!C1377</f>
        <v>0</v>
      </c>
      <c r="B1378" s="46">
        <f>SD!A1377</f>
        <v>0</v>
      </c>
      <c r="C1378" s="46">
        <f>SD!B1377</f>
        <v>0</v>
      </c>
      <c r="D1378" s="46">
        <f>SD!C1377</f>
        <v>0</v>
      </c>
      <c r="E1378" s="42">
        <f>SD!D1377</f>
        <v>0</v>
      </c>
      <c r="F1378" s="43">
        <f>SD!E1377</f>
        <v>0</v>
      </c>
      <c r="G1378" s="43">
        <f>SD!F1377</f>
        <v>0</v>
      </c>
      <c r="H1378" s="43">
        <f>SD!G1377</f>
        <v>0</v>
      </c>
      <c r="I1378" s="43">
        <f>SD!H1377</f>
        <v>0</v>
      </c>
      <c r="J1378" s="43">
        <f>SD!I1377</f>
        <v>0</v>
      </c>
      <c r="K1378" s="43">
        <f>SD!O1377</f>
        <v>0</v>
      </c>
      <c r="L1378" s="52"/>
      <c r="M1378" s="56"/>
      <c r="N1378" s="54">
        <f>SD!R1377</f>
        <v>0</v>
      </c>
      <c r="O1378" s="55">
        <f>SD!S1377</f>
        <v>0</v>
      </c>
      <c r="P1378" s="44">
        <f>SD!T1377</f>
        <v>0</v>
      </c>
      <c r="Q1378" s="55">
        <f>SD!V1377</f>
        <v>0</v>
      </c>
      <c r="R1378" s="55">
        <f>SD!W1377</f>
        <v>0</v>
      </c>
      <c r="S1378" s="55">
        <f>SD!AB1377</f>
        <v>0</v>
      </c>
      <c r="T1378" s="51">
        <f t="shared" si="42"/>
        <v>0</v>
      </c>
      <c r="U1378" s="51">
        <f t="shared" si="43"/>
        <v>0</v>
      </c>
    </row>
    <row r="1379" spans="1:21" customFormat="1">
      <c r="A1379" s="51">
        <f>SD!C1378</f>
        <v>0</v>
      </c>
      <c r="B1379" s="46">
        <f>SD!A1378</f>
        <v>0</v>
      </c>
      <c r="C1379" s="46">
        <f>SD!B1378</f>
        <v>0</v>
      </c>
      <c r="D1379" s="46">
        <f>SD!C1378</f>
        <v>0</v>
      </c>
      <c r="E1379" s="42">
        <f>SD!D1378</f>
        <v>0</v>
      </c>
      <c r="F1379" s="43">
        <f>SD!E1378</f>
        <v>0</v>
      </c>
      <c r="G1379" s="43">
        <f>SD!F1378</f>
        <v>0</v>
      </c>
      <c r="H1379" s="43">
        <f>SD!G1378</f>
        <v>0</v>
      </c>
      <c r="I1379" s="43">
        <f>SD!H1378</f>
        <v>0</v>
      </c>
      <c r="J1379" s="43">
        <f>SD!I1378</f>
        <v>0</v>
      </c>
      <c r="K1379" s="43">
        <f>SD!O1378</f>
        <v>0</v>
      </c>
      <c r="L1379" s="52"/>
      <c r="M1379" s="56"/>
      <c r="N1379" s="54">
        <f>SD!R1378</f>
        <v>0</v>
      </c>
      <c r="O1379" s="55">
        <f>SD!S1378</f>
        <v>0</v>
      </c>
      <c r="P1379" s="44">
        <f>SD!T1378</f>
        <v>0</v>
      </c>
      <c r="Q1379" s="55">
        <f>SD!V1378</f>
        <v>0</v>
      </c>
      <c r="R1379" s="55">
        <f>SD!W1378</f>
        <v>0</v>
      </c>
      <c r="S1379" s="55">
        <f>SD!AB1378</f>
        <v>0</v>
      </c>
      <c r="T1379" s="51">
        <f t="shared" si="42"/>
        <v>0</v>
      </c>
      <c r="U1379" s="51">
        <f t="shared" si="43"/>
        <v>0</v>
      </c>
    </row>
    <row r="1380" spans="1:21" customFormat="1">
      <c r="A1380" s="51">
        <f>SD!C1379</f>
        <v>0</v>
      </c>
      <c r="B1380" s="46">
        <f>SD!A1379</f>
        <v>0</v>
      </c>
      <c r="C1380" s="46">
        <f>SD!B1379</f>
        <v>0</v>
      </c>
      <c r="D1380" s="46">
        <f>SD!C1379</f>
        <v>0</v>
      </c>
      <c r="E1380" s="42">
        <f>SD!D1379</f>
        <v>0</v>
      </c>
      <c r="F1380" s="43">
        <f>SD!E1379</f>
        <v>0</v>
      </c>
      <c r="G1380" s="43">
        <f>SD!F1379</f>
        <v>0</v>
      </c>
      <c r="H1380" s="43">
        <f>SD!G1379</f>
        <v>0</v>
      </c>
      <c r="I1380" s="43">
        <f>SD!H1379</f>
        <v>0</v>
      </c>
      <c r="J1380" s="43">
        <f>SD!I1379</f>
        <v>0</v>
      </c>
      <c r="K1380" s="43">
        <f>SD!O1379</f>
        <v>0</v>
      </c>
      <c r="L1380" s="52"/>
      <c r="M1380" s="56"/>
      <c r="N1380" s="54">
        <f>SD!R1379</f>
        <v>0</v>
      </c>
      <c r="O1380" s="55">
        <f>SD!S1379</f>
        <v>0</v>
      </c>
      <c r="P1380" s="44">
        <f>SD!T1379</f>
        <v>0</v>
      </c>
      <c r="Q1380" s="55">
        <f>SD!V1379</f>
        <v>0</v>
      </c>
      <c r="R1380" s="55">
        <f>SD!W1379</f>
        <v>0</v>
      </c>
      <c r="S1380" s="55">
        <f>SD!AB1379</f>
        <v>0</v>
      </c>
      <c r="T1380" s="51">
        <f t="shared" si="42"/>
        <v>0</v>
      </c>
      <c r="U1380" s="51">
        <f t="shared" si="43"/>
        <v>0</v>
      </c>
    </row>
    <row r="1381" spans="1:21" customFormat="1">
      <c r="A1381" s="51">
        <f>SD!C1380</f>
        <v>0</v>
      </c>
      <c r="B1381" s="46">
        <f>SD!A1380</f>
        <v>0</v>
      </c>
      <c r="C1381" s="46">
        <f>SD!B1380</f>
        <v>0</v>
      </c>
      <c r="D1381" s="46">
        <f>SD!C1380</f>
        <v>0</v>
      </c>
      <c r="E1381" s="42">
        <f>SD!D1380</f>
        <v>0</v>
      </c>
      <c r="F1381" s="43">
        <f>SD!E1380</f>
        <v>0</v>
      </c>
      <c r="G1381" s="43">
        <f>SD!F1380</f>
        <v>0</v>
      </c>
      <c r="H1381" s="43">
        <f>SD!G1380</f>
        <v>0</v>
      </c>
      <c r="I1381" s="43">
        <f>SD!H1380</f>
        <v>0</v>
      </c>
      <c r="J1381" s="43">
        <f>SD!I1380</f>
        <v>0</v>
      </c>
      <c r="K1381" s="43">
        <f>SD!O1380</f>
        <v>0</v>
      </c>
      <c r="L1381" s="52"/>
      <c r="M1381" s="56"/>
      <c r="N1381" s="54">
        <f>SD!R1380</f>
        <v>0</v>
      </c>
      <c r="O1381" s="55">
        <f>SD!S1380</f>
        <v>0</v>
      </c>
      <c r="P1381" s="44">
        <f>SD!T1380</f>
        <v>0</v>
      </c>
      <c r="Q1381" s="55">
        <f>SD!V1380</f>
        <v>0</v>
      </c>
      <c r="R1381" s="55">
        <f>SD!W1380</f>
        <v>0</v>
      </c>
      <c r="S1381" s="55">
        <f>SD!AB1380</f>
        <v>0</v>
      </c>
      <c r="T1381" s="51">
        <f t="shared" si="42"/>
        <v>0</v>
      </c>
      <c r="U1381" s="51">
        <f t="shared" si="43"/>
        <v>0</v>
      </c>
    </row>
    <row r="1382" spans="1:21" customFormat="1">
      <c r="A1382" s="51">
        <f>SD!C1381</f>
        <v>0</v>
      </c>
      <c r="B1382" s="46">
        <f>SD!A1381</f>
        <v>0</v>
      </c>
      <c r="C1382" s="46">
        <f>SD!B1381</f>
        <v>0</v>
      </c>
      <c r="D1382" s="46">
        <f>SD!C1381</f>
        <v>0</v>
      </c>
      <c r="E1382" s="42">
        <f>SD!D1381</f>
        <v>0</v>
      </c>
      <c r="F1382" s="43">
        <f>SD!E1381</f>
        <v>0</v>
      </c>
      <c r="G1382" s="43">
        <f>SD!F1381</f>
        <v>0</v>
      </c>
      <c r="H1382" s="43">
        <f>SD!G1381</f>
        <v>0</v>
      </c>
      <c r="I1382" s="43">
        <f>SD!H1381</f>
        <v>0</v>
      </c>
      <c r="J1382" s="43">
        <f>SD!I1381</f>
        <v>0</v>
      </c>
      <c r="K1382" s="43">
        <f>SD!O1381</f>
        <v>0</v>
      </c>
      <c r="L1382" s="52"/>
      <c r="M1382" s="56"/>
      <c r="N1382" s="54">
        <f>SD!R1381</f>
        <v>0</v>
      </c>
      <c r="O1382" s="55">
        <f>SD!S1381</f>
        <v>0</v>
      </c>
      <c r="P1382" s="44">
        <f>SD!T1381</f>
        <v>0</v>
      </c>
      <c r="Q1382" s="55">
        <f>SD!V1381</f>
        <v>0</v>
      </c>
      <c r="R1382" s="55">
        <f>SD!W1381</f>
        <v>0</v>
      </c>
      <c r="S1382" s="55">
        <f>SD!AB1381</f>
        <v>0</v>
      </c>
      <c r="T1382" s="51">
        <f t="shared" si="42"/>
        <v>0</v>
      </c>
      <c r="U1382" s="51">
        <f t="shared" si="43"/>
        <v>0</v>
      </c>
    </row>
    <row r="1383" spans="1:21" customFormat="1">
      <c r="A1383" s="51">
        <f>SD!C1382</f>
        <v>0</v>
      </c>
      <c r="B1383" s="46">
        <f>SD!A1382</f>
        <v>0</v>
      </c>
      <c r="C1383" s="46">
        <f>SD!B1382</f>
        <v>0</v>
      </c>
      <c r="D1383" s="46">
        <f>SD!C1382</f>
        <v>0</v>
      </c>
      <c r="E1383" s="42">
        <f>SD!D1382</f>
        <v>0</v>
      </c>
      <c r="F1383" s="43">
        <f>SD!E1382</f>
        <v>0</v>
      </c>
      <c r="G1383" s="43">
        <f>SD!F1382</f>
        <v>0</v>
      </c>
      <c r="H1383" s="43">
        <f>SD!G1382</f>
        <v>0</v>
      </c>
      <c r="I1383" s="43">
        <f>SD!H1382</f>
        <v>0</v>
      </c>
      <c r="J1383" s="43">
        <f>SD!I1382</f>
        <v>0</v>
      </c>
      <c r="K1383" s="43">
        <f>SD!O1382</f>
        <v>0</v>
      </c>
      <c r="L1383" s="52"/>
      <c r="M1383" s="56"/>
      <c r="N1383" s="54">
        <f>SD!R1382</f>
        <v>0</v>
      </c>
      <c r="O1383" s="55">
        <f>SD!S1382</f>
        <v>0</v>
      </c>
      <c r="P1383" s="44">
        <f>SD!T1382</f>
        <v>0</v>
      </c>
      <c r="Q1383" s="55">
        <f>SD!V1382</f>
        <v>0</v>
      </c>
      <c r="R1383" s="55">
        <f>SD!W1382</f>
        <v>0</v>
      </c>
      <c r="S1383" s="55">
        <f>SD!AB1382</f>
        <v>0</v>
      </c>
      <c r="T1383" s="51">
        <f t="shared" si="42"/>
        <v>0</v>
      </c>
      <c r="U1383" s="51">
        <f t="shared" si="43"/>
        <v>0</v>
      </c>
    </row>
    <row r="1384" spans="1:21" customFormat="1">
      <c r="A1384" s="51">
        <f>SD!C1383</f>
        <v>0</v>
      </c>
      <c r="B1384" s="46">
        <f>SD!A1383</f>
        <v>0</v>
      </c>
      <c r="C1384" s="46">
        <f>SD!B1383</f>
        <v>0</v>
      </c>
      <c r="D1384" s="46">
        <f>SD!C1383</f>
        <v>0</v>
      </c>
      <c r="E1384" s="42">
        <f>SD!D1383</f>
        <v>0</v>
      </c>
      <c r="F1384" s="43">
        <f>SD!E1383</f>
        <v>0</v>
      </c>
      <c r="G1384" s="43">
        <f>SD!F1383</f>
        <v>0</v>
      </c>
      <c r="H1384" s="43">
        <f>SD!G1383</f>
        <v>0</v>
      </c>
      <c r="I1384" s="43">
        <f>SD!H1383</f>
        <v>0</v>
      </c>
      <c r="J1384" s="43">
        <f>SD!I1383</f>
        <v>0</v>
      </c>
      <c r="K1384" s="43">
        <f>SD!O1383</f>
        <v>0</v>
      </c>
      <c r="L1384" s="52"/>
      <c r="M1384" s="56"/>
      <c r="N1384" s="54">
        <f>SD!R1383</f>
        <v>0</v>
      </c>
      <c r="O1384" s="55">
        <f>SD!S1383</f>
        <v>0</v>
      </c>
      <c r="P1384" s="44">
        <f>SD!T1383</f>
        <v>0</v>
      </c>
      <c r="Q1384" s="55">
        <f>SD!V1383</f>
        <v>0</v>
      </c>
      <c r="R1384" s="55">
        <f>SD!W1383</f>
        <v>0</v>
      </c>
      <c r="S1384" s="55">
        <f>SD!AB1383</f>
        <v>0</v>
      </c>
      <c r="T1384" s="51">
        <f t="shared" si="42"/>
        <v>0</v>
      </c>
      <c r="U1384" s="51">
        <f t="shared" si="43"/>
        <v>0</v>
      </c>
    </row>
    <row r="1385" spans="1:21" customFormat="1">
      <c r="A1385" s="51">
        <f>SD!C1384</f>
        <v>0</v>
      </c>
      <c r="B1385" s="46">
        <f>SD!A1384</f>
        <v>0</v>
      </c>
      <c r="C1385" s="46">
        <f>SD!B1384</f>
        <v>0</v>
      </c>
      <c r="D1385" s="46">
        <f>SD!C1384</f>
        <v>0</v>
      </c>
      <c r="E1385" s="42">
        <f>SD!D1384</f>
        <v>0</v>
      </c>
      <c r="F1385" s="43">
        <f>SD!E1384</f>
        <v>0</v>
      </c>
      <c r="G1385" s="43">
        <f>SD!F1384</f>
        <v>0</v>
      </c>
      <c r="H1385" s="43">
        <f>SD!G1384</f>
        <v>0</v>
      </c>
      <c r="I1385" s="43">
        <f>SD!H1384</f>
        <v>0</v>
      </c>
      <c r="J1385" s="43">
        <f>SD!I1384</f>
        <v>0</v>
      </c>
      <c r="K1385" s="43">
        <f>SD!O1384</f>
        <v>0</v>
      </c>
      <c r="L1385" s="52"/>
      <c r="M1385" s="56"/>
      <c r="N1385" s="54">
        <f>SD!R1384</f>
        <v>0</v>
      </c>
      <c r="O1385" s="55">
        <f>SD!S1384</f>
        <v>0</v>
      </c>
      <c r="P1385" s="44">
        <f>SD!T1384</f>
        <v>0</v>
      </c>
      <c r="Q1385" s="55">
        <f>SD!V1384</f>
        <v>0</v>
      </c>
      <c r="R1385" s="55">
        <f>SD!W1384</f>
        <v>0</v>
      </c>
      <c r="S1385" s="55">
        <f>SD!AB1384</f>
        <v>0</v>
      </c>
      <c r="T1385" s="51">
        <f t="shared" si="42"/>
        <v>0</v>
      </c>
      <c r="U1385" s="51">
        <f t="shared" si="43"/>
        <v>0</v>
      </c>
    </row>
    <row r="1386" spans="1:21" customFormat="1">
      <c r="A1386" s="51">
        <f>SD!C1385</f>
        <v>0</v>
      </c>
      <c r="B1386" s="46">
        <f>SD!A1385</f>
        <v>0</v>
      </c>
      <c r="C1386" s="46">
        <f>SD!B1385</f>
        <v>0</v>
      </c>
      <c r="D1386" s="46">
        <f>SD!C1385</f>
        <v>0</v>
      </c>
      <c r="E1386" s="42">
        <f>SD!D1385</f>
        <v>0</v>
      </c>
      <c r="F1386" s="43">
        <f>SD!E1385</f>
        <v>0</v>
      </c>
      <c r="G1386" s="43">
        <f>SD!F1385</f>
        <v>0</v>
      </c>
      <c r="H1386" s="43">
        <f>SD!G1385</f>
        <v>0</v>
      </c>
      <c r="I1386" s="43">
        <f>SD!H1385</f>
        <v>0</v>
      </c>
      <c r="J1386" s="43">
        <f>SD!I1385</f>
        <v>0</v>
      </c>
      <c r="K1386" s="43">
        <f>SD!O1385</f>
        <v>0</v>
      </c>
      <c r="L1386" s="52"/>
      <c r="M1386" s="56"/>
      <c r="N1386" s="54">
        <f>SD!R1385</f>
        <v>0</v>
      </c>
      <c r="O1386" s="55">
        <f>SD!S1385</f>
        <v>0</v>
      </c>
      <c r="P1386" s="44">
        <f>SD!T1385</f>
        <v>0</v>
      </c>
      <c r="Q1386" s="55">
        <f>SD!V1385</f>
        <v>0</v>
      </c>
      <c r="R1386" s="55">
        <f>SD!W1385</f>
        <v>0</v>
      </c>
      <c r="S1386" s="55">
        <f>SD!AB1385</f>
        <v>0</v>
      </c>
      <c r="T1386" s="51">
        <f t="shared" si="42"/>
        <v>0</v>
      </c>
      <c r="U1386" s="51">
        <f t="shared" si="43"/>
        <v>0</v>
      </c>
    </row>
    <row r="1387" spans="1:21" customFormat="1">
      <c r="A1387" s="51">
        <f>SD!C1386</f>
        <v>0</v>
      </c>
      <c r="B1387" s="46">
        <f>SD!A1386</f>
        <v>0</v>
      </c>
      <c r="C1387" s="46">
        <f>SD!B1386</f>
        <v>0</v>
      </c>
      <c r="D1387" s="46">
        <f>SD!C1386</f>
        <v>0</v>
      </c>
      <c r="E1387" s="42">
        <f>SD!D1386</f>
        <v>0</v>
      </c>
      <c r="F1387" s="43">
        <f>SD!E1386</f>
        <v>0</v>
      </c>
      <c r="G1387" s="43">
        <f>SD!F1386</f>
        <v>0</v>
      </c>
      <c r="H1387" s="43">
        <f>SD!G1386</f>
        <v>0</v>
      </c>
      <c r="I1387" s="43">
        <f>SD!H1386</f>
        <v>0</v>
      </c>
      <c r="J1387" s="43">
        <f>SD!I1386</f>
        <v>0</v>
      </c>
      <c r="K1387" s="43">
        <f>SD!O1386</f>
        <v>0</v>
      </c>
      <c r="L1387" s="52"/>
      <c r="M1387" s="56"/>
      <c r="N1387" s="54">
        <f>SD!R1386</f>
        <v>0</v>
      </c>
      <c r="O1387" s="55">
        <f>SD!S1386</f>
        <v>0</v>
      </c>
      <c r="P1387" s="44">
        <f>SD!T1386</f>
        <v>0</v>
      </c>
      <c r="Q1387" s="55">
        <f>SD!V1386</f>
        <v>0</v>
      </c>
      <c r="R1387" s="55">
        <f>SD!W1386</f>
        <v>0</v>
      </c>
      <c r="S1387" s="55">
        <f>SD!AB1386</f>
        <v>0</v>
      </c>
      <c r="T1387" s="51">
        <f t="shared" si="42"/>
        <v>0</v>
      </c>
      <c r="U1387" s="51">
        <f t="shared" si="43"/>
        <v>0</v>
      </c>
    </row>
    <row r="1388" spans="1:21" customFormat="1">
      <c r="A1388" s="51">
        <f>SD!C1387</f>
        <v>0</v>
      </c>
      <c r="B1388" s="46">
        <f>SD!A1387</f>
        <v>0</v>
      </c>
      <c r="C1388" s="46">
        <f>SD!B1387</f>
        <v>0</v>
      </c>
      <c r="D1388" s="46">
        <f>SD!C1387</f>
        <v>0</v>
      </c>
      <c r="E1388" s="42">
        <f>SD!D1387</f>
        <v>0</v>
      </c>
      <c r="F1388" s="43">
        <f>SD!E1387</f>
        <v>0</v>
      </c>
      <c r="G1388" s="43">
        <f>SD!F1387</f>
        <v>0</v>
      </c>
      <c r="H1388" s="43">
        <f>SD!G1387</f>
        <v>0</v>
      </c>
      <c r="I1388" s="43">
        <f>SD!H1387</f>
        <v>0</v>
      </c>
      <c r="J1388" s="43">
        <f>SD!I1387</f>
        <v>0</v>
      </c>
      <c r="K1388" s="43">
        <f>SD!O1387</f>
        <v>0</v>
      </c>
      <c r="L1388" s="52"/>
      <c r="M1388" s="56"/>
      <c r="N1388" s="54">
        <f>SD!R1387</f>
        <v>0</v>
      </c>
      <c r="O1388" s="55">
        <f>SD!S1387</f>
        <v>0</v>
      </c>
      <c r="P1388" s="44">
        <f>SD!T1387</f>
        <v>0</v>
      </c>
      <c r="Q1388" s="55">
        <f>SD!V1387</f>
        <v>0</v>
      </c>
      <c r="R1388" s="55">
        <f>SD!W1387</f>
        <v>0</v>
      </c>
      <c r="S1388" s="55">
        <f>SD!AB1387</f>
        <v>0</v>
      </c>
      <c r="T1388" s="51">
        <f t="shared" si="42"/>
        <v>0</v>
      </c>
      <c r="U1388" s="51">
        <f t="shared" si="43"/>
        <v>0</v>
      </c>
    </row>
    <row r="1389" spans="1:21" customFormat="1">
      <c r="A1389" s="51">
        <f>SD!C1388</f>
        <v>0</v>
      </c>
      <c r="B1389" s="46">
        <f>SD!A1388</f>
        <v>0</v>
      </c>
      <c r="C1389" s="46">
        <f>SD!B1388</f>
        <v>0</v>
      </c>
      <c r="D1389" s="46">
        <f>SD!C1388</f>
        <v>0</v>
      </c>
      <c r="E1389" s="42">
        <f>SD!D1388</f>
        <v>0</v>
      </c>
      <c r="F1389" s="43">
        <f>SD!E1388</f>
        <v>0</v>
      </c>
      <c r="G1389" s="43">
        <f>SD!F1388</f>
        <v>0</v>
      </c>
      <c r="H1389" s="43">
        <f>SD!G1388</f>
        <v>0</v>
      </c>
      <c r="I1389" s="43">
        <f>SD!H1388</f>
        <v>0</v>
      </c>
      <c r="J1389" s="43">
        <f>SD!I1388</f>
        <v>0</v>
      </c>
      <c r="K1389" s="43">
        <f>SD!O1388</f>
        <v>0</v>
      </c>
      <c r="L1389" s="52"/>
      <c r="M1389" s="56"/>
      <c r="N1389" s="54">
        <f>SD!R1388</f>
        <v>0</v>
      </c>
      <c r="O1389" s="55">
        <f>SD!S1388</f>
        <v>0</v>
      </c>
      <c r="P1389" s="44">
        <f>SD!T1388</f>
        <v>0</v>
      </c>
      <c r="Q1389" s="55">
        <f>SD!V1388</f>
        <v>0</v>
      </c>
      <c r="R1389" s="55">
        <f>SD!W1388</f>
        <v>0</v>
      </c>
      <c r="S1389" s="55">
        <f>SD!AB1388</f>
        <v>0</v>
      </c>
      <c r="T1389" s="51">
        <f t="shared" si="42"/>
        <v>0</v>
      </c>
      <c r="U1389" s="51">
        <f t="shared" si="43"/>
        <v>0</v>
      </c>
    </row>
    <row r="1390" spans="1:21" customFormat="1">
      <c r="A1390" s="51">
        <f>SD!C1389</f>
        <v>0</v>
      </c>
      <c r="B1390" s="46">
        <f>SD!A1389</f>
        <v>0</v>
      </c>
      <c r="C1390" s="46">
        <f>SD!B1389</f>
        <v>0</v>
      </c>
      <c r="D1390" s="46">
        <f>SD!C1389</f>
        <v>0</v>
      </c>
      <c r="E1390" s="42">
        <f>SD!D1389</f>
        <v>0</v>
      </c>
      <c r="F1390" s="43">
        <f>SD!E1389</f>
        <v>0</v>
      </c>
      <c r="G1390" s="43">
        <f>SD!F1389</f>
        <v>0</v>
      </c>
      <c r="H1390" s="43">
        <f>SD!G1389</f>
        <v>0</v>
      </c>
      <c r="I1390" s="43">
        <f>SD!H1389</f>
        <v>0</v>
      </c>
      <c r="J1390" s="43">
        <f>SD!I1389</f>
        <v>0</v>
      </c>
      <c r="K1390" s="43">
        <f>SD!O1389</f>
        <v>0</v>
      </c>
      <c r="L1390" s="52"/>
      <c r="M1390" s="56"/>
      <c r="N1390" s="54">
        <f>SD!R1389</f>
        <v>0</v>
      </c>
      <c r="O1390" s="55">
        <f>SD!S1389</f>
        <v>0</v>
      </c>
      <c r="P1390" s="44">
        <f>SD!T1389</f>
        <v>0</v>
      </c>
      <c r="Q1390" s="55">
        <f>SD!V1389</f>
        <v>0</v>
      </c>
      <c r="R1390" s="55">
        <f>SD!W1389</f>
        <v>0</v>
      </c>
      <c r="S1390" s="55">
        <f>SD!AB1389</f>
        <v>0</v>
      </c>
      <c r="T1390" s="51">
        <f t="shared" si="42"/>
        <v>0</v>
      </c>
      <c r="U1390" s="51">
        <f t="shared" si="43"/>
        <v>0</v>
      </c>
    </row>
    <row r="1391" spans="1:21" customFormat="1">
      <c r="A1391" s="51">
        <f>SD!C1390</f>
        <v>0</v>
      </c>
      <c r="B1391" s="46">
        <f>SD!A1390</f>
        <v>0</v>
      </c>
      <c r="C1391" s="46">
        <f>SD!B1390</f>
        <v>0</v>
      </c>
      <c r="D1391" s="46">
        <f>SD!C1390</f>
        <v>0</v>
      </c>
      <c r="E1391" s="42">
        <f>SD!D1390</f>
        <v>0</v>
      </c>
      <c r="F1391" s="43">
        <f>SD!E1390</f>
        <v>0</v>
      </c>
      <c r="G1391" s="43">
        <f>SD!F1390</f>
        <v>0</v>
      </c>
      <c r="H1391" s="43">
        <f>SD!G1390</f>
        <v>0</v>
      </c>
      <c r="I1391" s="43">
        <f>SD!H1390</f>
        <v>0</v>
      </c>
      <c r="J1391" s="43">
        <f>SD!I1390</f>
        <v>0</v>
      </c>
      <c r="K1391" s="43">
        <f>SD!O1390</f>
        <v>0</v>
      </c>
      <c r="L1391" s="52"/>
      <c r="M1391" s="56"/>
      <c r="N1391" s="54">
        <f>SD!R1390</f>
        <v>0</v>
      </c>
      <c r="O1391" s="55">
        <f>SD!S1390</f>
        <v>0</v>
      </c>
      <c r="P1391" s="44">
        <f>SD!T1390</f>
        <v>0</v>
      </c>
      <c r="Q1391" s="55">
        <f>SD!V1390</f>
        <v>0</v>
      </c>
      <c r="R1391" s="55">
        <f>SD!W1390</f>
        <v>0</v>
      </c>
      <c r="S1391" s="55">
        <f>SD!AB1390</f>
        <v>0</v>
      </c>
      <c r="T1391" s="51">
        <f t="shared" si="42"/>
        <v>0</v>
      </c>
      <c r="U1391" s="51">
        <f t="shared" si="43"/>
        <v>0</v>
      </c>
    </row>
    <row r="1392" spans="1:21" customFormat="1">
      <c r="A1392" s="51">
        <f>SD!C1391</f>
        <v>0</v>
      </c>
      <c r="B1392" s="46">
        <f>SD!A1391</f>
        <v>0</v>
      </c>
      <c r="C1392" s="46">
        <f>SD!B1391</f>
        <v>0</v>
      </c>
      <c r="D1392" s="46">
        <f>SD!C1391</f>
        <v>0</v>
      </c>
      <c r="E1392" s="42">
        <f>SD!D1391</f>
        <v>0</v>
      </c>
      <c r="F1392" s="43">
        <f>SD!E1391</f>
        <v>0</v>
      </c>
      <c r="G1392" s="43">
        <f>SD!F1391</f>
        <v>0</v>
      </c>
      <c r="H1392" s="43">
        <f>SD!G1391</f>
        <v>0</v>
      </c>
      <c r="I1392" s="43">
        <f>SD!H1391</f>
        <v>0</v>
      </c>
      <c r="J1392" s="43">
        <f>SD!I1391</f>
        <v>0</v>
      </c>
      <c r="K1392" s="43">
        <f>SD!O1391</f>
        <v>0</v>
      </c>
      <c r="L1392" s="52"/>
      <c r="M1392" s="56"/>
      <c r="N1392" s="54">
        <f>SD!R1391</f>
        <v>0</v>
      </c>
      <c r="O1392" s="55">
        <f>SD!S1391</f>
        <v>0</v>
      </c>
      <c r="P1392" s="44">
        <f>SD!T1391</f>
        <v>0</v>
      </c>
      <c r="Q1392" s="55">
        <f>SD!V1391</f>
        <v>0</v>
      </c>
      <c r="R1392" s="55">
        <f>SD!W1391</f>
        <v>0</v>
      </c>
      <c r="S1392" s="55">
        <f>SD!AB1391</f>
        <v>0</v>
      </c>
      <c r="T1392" s="51">
        <f t="shared" si="42"/>
        <v>0</v>
      </c>
      <c r="U1392" s="51">
        <f t="shared" si="43"/>
        <v>0</v>
      </c>
    </row>
    <row r="1393" spans="1:21" customFormat="1">
      <c r="A1393" s="51">
        <f>SD!C1392</f>
        <v>0</v>
      </c>
      <c r="B1393" s="46">
        <f>SD!A1392</f>
        <v>0</v>
      </c>
      <c r="C1393" s="46">
        <f>SD!B1392</f>
        <v>0</v>
      </c>
      <c r="D1393" s="46">
        <f>SD!C1392</f>
        <v>0</v>
      </c>
      <c r="E1393" s="42">
        <f>SD!D1392</f>
        <v>0</v>
      </c>
      <c r="F1393" s="43">
        <f>SD!E1392</f>
        <v>0</v>
      </c>
      <c r="G1393" s="43">
        <f>SD!F1392</f>
        <v>0</v>
      </c>
      <c r="H1393" s="43">
        <f>SD!G1392</f>
        <v>0</v>
      </c>
      <c r="I1393" s="43">
        <f>SD!H1392</f>
        <v>0</v>
      </c>
      <c r="J1393" s="43">
        <f>SD!I1392</f>
        <v>0</v>
      </c>
      <c r="K1393" s="43">
        <f>SD!O1392</f>
        <v>0</v>
      </c>
      <c r="L1393" s="52"/>
      <c r="M1393" s="56"/>
      <c r="N1393" s="54">
        <f>SD!R1392</f>
        <v>0</v>
      </c>
      <c r="O1393" s="55">
        <f>SD!S1392</f>
        <v>0</v>
      </c>
      <c r="P1393" s="44">
        <f>SD!T1392</f>
        <v>0</v>
      </c>
      <c r="Q1393" s="55">
        <f>SD!V1392</f>
        <v>0</v>
      </c>
      <c r="R1393" s="55">
        <f>SD!W1392</f>
        <v>0</v>
      </c>
      <c r="S1393" s="55">
        <f>SD!AB1392</f>
        <v>0</v>
      </c>
      <c r="T1393" s="51">
        <f t="shared" si="42"/>
        <v>0</v>
      </c>
      <c r="U1393" s="51">
        <f t="shared" si="43"/>
        <v>0</v>
      </c>
    </row>
    <row r="1394" spans="1:21" customFormat="1">
      <c r="A1394" s="51">
        <f>SD!C1393</f>
        <v>0</v>
      </c>
      <c r="B1394" s="46">
        <f>SD!A1393</f>
        <v>0</v>
      </c>
      <c r="C1394" s="46">
        <f>SD!B1393</f>
        <v>0</v>
      </c>
      <c r="D1394" s="46">
        <f>SD!C1393</f>
        <v>0</v>
      </c>
      <c r="E1394" s="42">
        <f>SD!D1393</f>
        <v>0</v>
      </c>
      <c r="F1394" s="43">
        <f>SD!E1393</f>
        <v>0</v>
      </c>
      <c r="G1394" s="43">
        <f>SD!F1393</f>
        <v>0</v>
      </c>
      <c r="H1394" s="43">
        <f>SD!G1393</f>
        <v>0</v>
      </c>
      <c r="I1394" s="43">
        <f>SD!H1393</f>
        <v>0</v>
      </c>
      <c r="J1394" s="43">
        <f>SD!I1393</f>
        <v>0</v>
      </c>
      <c r="K1394" s="43">
        <f>SD!O1393</f>
        <v>0</v>
      </c>
      <c r="L1394" s="52"/>
      <c r="M1394" s="56"/>
      <c r="N1394" s="54">
        <f>SD!R1393</f>
        <v>0</v>
      </c>
      <c r="O1394" s="55">
        <f>SD!S1393</f>
        <v>0</v>
      </c>
      <c r="P1394" s="44">
        <f>SD!T1393</f>
        <v>0</v>
      </c>
      <c r="Q1394" s="55">
        <f>SD!V1393</f>
        <v>0</v>
      </c>
      <c r="R1394" s="55">
        <f>SD!W1393</f>
        <v>0</v>
      </c>
      <c r="S1394" s="55">
        <f>SD!AB1393</f>
        <v>0</v>
      </c>
      <c r="T1394" s="51">
        <f t="shared" si="42"/>
        <v>0</v>
      </c>
      <c r="U1394" s="51">
        <f t="shared" si="43"/>
        <v>0</v>
      </c>
    </row>
    <row r="1395" spans="1:21" customFormat="1">
      <c r="A1395" s="51">
        <f>SD!C1394</f>
        <v>0</v>
      </c>
      <c r="B1395" s="46">
        <f>SD!A1394</f>
        <v>0</v>
      </c>
      <c r="C1395" s="46">
        <f>SD!B1394</f>
        <v>0</v>
      </c>
      <c r="D1395" s="46">
        <f>SD!C1394</f>
        <v>0</v>
      </c>
      <c r="E1395" s="42">
        <f>SD!D1394</f>
        <v>0</v>
      </c>
      <c r="F1395" s="43">
        <f>SD!E1394</f>
        <v>0</v>
      </c>
      <c r="G1395" s="43">
        <f>SD!F1394</f>
        <v>0</v>
      </c>
      <c r="H1395" s="43">
        <f>SD!G1394</f>
        <v>0</v>
      </c>
      <c r="I1395" s="43">
        <f>SD!H1394</f>
        <v>0</v>
      </c>
      <c r="J1395" s="43">
        <f>SD!I1394</f>
        <v>0</v>
      </c>
      <c r="K1395" s="43">
        <f>SD!O1394</f>
        <v>0</v>
      </c>
      <c r="L1395" s="52"/>
      <c r="M1395" s="56"/>
      <c r="N1395" s="54">
        <f>SD!R1394</f>
        <v>0</v>
      </c>
      <c r="O1395" s="55">
        <f>SD!S1394</f>
        <v>0</v>
      </c>
      <c r="P1395" s="44">
        <f>SD!T1394</f>
        <v>0</v>
      </c>
      <c r="Q1395" s="55">
        <f>SD!V1394</f>
        <v>0</v>
      </c>
      <c r="R1395" s="55">
        <f>SD!W1394</f>
        <v>0</v>
      </c>
      <c r="S1395" s="55">
        <f>SD!AB1394</f>
        <v>0</v>
      </c>
      <c r="T1395" s="51">
        <f t="shared" si="42"/>
        <v>0</v>
      </c>
      <c r="U1395" s="51">
        <f t="shared" si="43"/>
        <v>0</v>
      </c>
    </row>
    <row r="1396" spans="1:21" customFormat="1">
      <c r="A1396" s="51">
        <f>SD!C1395</f>
        <v>0</v>
      </c>
      <c r="B1396" s="46">
        <f>SD!A1395</f>
        <v>0</v>
      </c>
      <c r="C1396" s="46">
        <f>SD!B1395</f>
        <v>0</v>
      </c>
      <c r="D1396" s="46">
        <f>SD!C1395</f>
        <v>0</v>
      </c>
      <c r="E1396" s="42">
        <f>SD!D1395</f>
        <v>0</v>
      </c>
      <c r="F1396" s="43">
        <f>SD!E1395</f>
        <v>0</v>
      </c>
      <c r="G1396" s="43">
        <f>SD!F1395</f>
        <v>0</v>
      </c>
      <c r="H1396" s="43">
        <f>SD!G1395</f>
        <v>0</v>
      </c>
      <c r="I1396" s="43">
        <f>SD!H1395</f>
        <v>0</v>
      </c>
      <c r="J1396" s="43">
        <f>SD!I1395</f>
        <v>0</v>
      </c>
      <c r="K1396" s="43">
        <f>SD!O1395</f>
        <v>0</v>
      </c>
      <c r="L1396" s="52"/>
      <c r="M1396" s="56"/>
      <c r="N1396" s="54">
        <f>SD!R1395</f>
        <v>0</v>
      </c>
      <c r="O1396" s="55">
        <f>SD!S1395</f>
        <v>0</v>
      </c>
      <c r="P1396" s="44">
        <f>SD!T1395</f>
        <v>0</v>
      </c>
      <c r="Q1396" s="55">
        <f>SD!V1395</f>
        <v>0</v>
      </c>
      <c r="R1396" s="55">
        <f>SD!W1395</f>
        <v>0</v>
      </c>
      <c r="S1396" s="55">
        <f>SD!AB1395</f>
        <v>0</v>
      </c>
      <c r="T1396" s="51">
        <f t="shared" si="42"/>
        <v>0</v>
      </c>
      <c r="U1396" s="51">
        <f t="shared" si="43"/>
        <v>0</v>
      </c>
    </row>
    <row r="1397" spans="1:21" customFormat="1">
      <c r="A1397" s="51">
        <f>SD!C1396</f>
        <v>0</v>
      </c>
      <c r="B1397" s="46">
        <f>SD!A1396</f>
        <v>0</v>
      </c>
      <c r="C1397" s="46">
        <f>SD!B1396</f>
        <v>0</v>
      </c>
      <c r="D1397" s="46">
        <f>SD!C1396</f>
        <v>0</v>
      </c>
      <c r="E1397" s="42">
        <f>SD!D1396</f>
        <v>0</v>
      </c>
      <c r="F1397" s="43">
        <f>SD!E1396</f>
        <v>0</v>
      </c>
      <c r="G1397" s="43">
        <f>SD!F1396</f>
        <v>0</v>
      </c>
      <c r="H1397" s="43">
        <f>SD!G1396</f>
        <v>0</v>
      </c>
      <c r="I1397" s="43">
        <f>SD!H1396</f>
        <v>0</v>
      </c>
      <c r="J1397" s="43">
        <f>SD!I1396</f>
        <v>0</v>
      </c>
      <c r="K1397" s="43">
        <f>SD!O1396</f>
        <v>0</v>
      </c>
      <c r="L1397" s="52"/>
      <c r="M1397" s="56"/>
      <c r="N1397" s="54">
        <f>SD!R1396</f>
        <v>0</v>
      </c>
      <c r="O1397" s="55">
        <f>SD!S1396</f>
        <v>0</v>
      </c>
      <c r="P1397" s="44">
        <f>SD!T1396</f>
        <v>0</v>
      </c>
      <c r="Q1397" s="55">
        <f>SD!V1396</f>
        <v>0</v>
      </c>
      <c r="R1397" s="55">
        <f>SD!W1396</f>
        <v>0</v>
      </c>
      <c r="S1397" s="55">
        <f>SD!AB1396</f>
        <v>0</v>
      </c>
      <c r="T1397" s="51">
        <f t="shared" si="42"/>
        <v>0</v>
      </c>
      <c r="U1397" s="51">
        <f t="shared" si="43"/>
        <v>0</v>
      </c>
    </row>
    <row r="1398" spans="1:21" customFormat="1">
      <c r="A1398" s="51">
        <f>SD!C1397</f>
        <v>0</v>
      </c>
      <c r="B1398" s="46">
        <f>SD!A1397</f>
        <v>0</v>
      </c>
      <c r="C1398" s="46">
        <f>SD!B1397</f>
        <v>0</v>
      </c>
      <c r="D1398" s="46">
        <f>SD!C1397</f>
        <v>0</v>
      </c>
      <c r="E1398" s="42">
        <f>SD!D1397</f>
        <v>0</v>
      </c>
      <c r="F1398" s="43">
        <f>SD!E1397</f>
        <v>0</v>
      </c>
      <c r="G1398" s="43">
        <f>SD!F1397</f>
        <v>0</v>
      </c>
      <c r="H1398" s="43">
        <f>SD!G1397</f>
        <v>0</v>
      </c>
      <c r="I1398" s="43">
        <f>SD!H1397</f>
        <v>0</v>
      </c>
      <c r="J1398" s="43">
        <f>SD!I1397</f>
        <v>0</v>
      </c>
      <c r="K1398" s="43">
        <f>SD!O1397</f>
        <v>0</v>
      </c>
      <c r="L1398" s="52"/>
      <c r="M1398" s="56"/>
      <c r="N1398" s="54">
        <f>SD!R1397</f>
        <v>0</v>
      </c>
      <c r="O1398" s="55">
        <f>SD!S1397</f>
        <v>0</v>
      </c>
      <c r="P1398" s="44">
        <f>SD!T1397</f>
        <v>0</v>
      </c>
      <c r="Q1398" s="55">
        <f>SD!V1397</f>
        <v>0</v>
      </c>
      <c r="R1398" s="55">
        <f>SD!W1397</f>
        <v>0</v>
      </c>
      <c r="S1398" s="55">
        <f>SD!AB1397</f>
        <v>0</v>
      </c>
      <c r="T1398" s="51">
        <f t="shared" si="42"/>
        <v>0</v>
      </c>
      <c r="U1398" s="51">
        <f t="shared" si="43"/>
        <v>0</v>
      </c>
    </row>
    <row r="1399" spans="1:21" customFormat="1">
      <c r="A1399" s="51">
        <f>SD!C1398</f>
        <v>0</v>
      </c>
      <c r="B1399" s="46">
        <f>SD!A1398</f>
        <v>0</v>
      </c>
      <c r="C1399" s="46">
        <f>SD!B1398</f>
        <v>0</v>
      </c>
      <c r="D1399" s="46">
        <f>SD!C1398</f>
        <v>0</v>
      </c>
      <c r="E1399" s="42">
        <f>SD!D1398</f>
        <v>0</v>
      </c>
      <c r="F1399" s="43">
        <f>SD!E1398</f>
        <v>0</v>
      </c>
      <c r="G1399" s="43">
        <f>SD!F1398</f>
        <v>0</v>
      </c>
      <c r="H1399" s="43">
        <f>SD!G1398</f>
        <v>0</v>
      </c>
      <c r="I1399" s="43">
        <f>SD!H1398</f>
        <v>0</v>
      </c>
      <c r="J1399" s="43">
        <f>SD!I1398</f>
        <v>0</v>
      </c>
      <c r="K1399" s="43">
        <f>SD!O1398</f>
        <v>0</v>
      </c>
      <c r="L1399" s="52"/>
      <c r="M1399" s="56"/>
      <c r="N1399" s="54">
        <f>SD!R1398</f>
        <v>0</v>
      </c>
      <c r="O1399" s="55">
        <f>SD!S1398</f>
        <v>0</v>
      </c>
      <c r="P1399" s="44">
        <f>SD!T1398</f>
        <v>0</v>
      </c>
      <c r="Q1399" s="55">
        <f>SD!V1398</f>
        <v>0</v>
      </c>
      <c r="R1399" s="55">
        <f>SD!W1398</f>
        <v>0</v>
      </c>
      <c r="S1399" s="55">
        <f>SD!AB1398</f>
        <v>0</v>
      </c>
      <c r="T1399" s="51">
        <f t="shared" si="42"/>
        <v>0</v>
      </c>
      <c r="U1399" s="51">
        <f t="shared" si="43"/>
        <v>0</v>
      </c>
    </row>
    <row r="1400" spans="1:21" customFormat="1">
      <c r="A1400" s="51">
        <f>SD!C1399</f>
        <v>0</v>
      </c>
      <c r="B1400" s="46">
        <f>SD!A1399</f>
        <v>0</v>
      </c>
      <c r="C1400" s="46">
        <f>SD!B1399</f>
        <v>0</v>
      </c>
      <c r="D1400" s="46">
        <f>SD!C1399</f>
        <v>0</v>
      </c>
      <c r="E1400" s="42">
        <f>SD!D1399</f>
        <v>0</v>
      </c>
      <c r="F1400" s="43">
        <f>SD!E1399</f>
        <v>0</v>
      </c>
      <c r="G1400" s="43">
        <f>SD!F1399</f>
        <v>0</v>
      </c>
      <c r="H1400" s="43">
        <f>SD!G1399</f>
        <v>0</v>
      </c>
      <c r="I1400" s="43">
        <f>SD!H1399</f>
        <v>0</v>
      </c>
      <c r="J1400" s="43">
        <f>SD!I1399</f>
        <v>0</v>
      </c>
      <c r="K1400" s="43">
        <f>SD!O1399</f>
        <v>0</v>
      </c>
      <c r="L1400" s="52"/>
      <c r="M1400" s="56"/>
      <c r="N1400" s="54">
        <f>SD!R1399</f>
        <v>0</v>
      </c>
      <c r="O1400" s="55">
        <f>SD!S1399</f>
        <v>0</v>
      </c>
      <c r="P1400" s="44">
        <f>SD!T1399</f>
        <v>0</v>
      </c>
      <c r="Q1400" s="55">
        <f>SD!V1399</f>
        <v>0</v>
      </c>
      <c r="R1400" s="55">
        <f>SD!W1399</f>
        <v>0</v>
      </c>
      <c r="S1400" s="55">
        <f>SD!AB1399</f>
        <v>0</v>
      </c>
      <c r="T1400" s="51">
        <f t="shared" si="42"/>
        <v>0</v>
      </c>
      <c r="U1400" s="51">
        <f t="shared" si="43"/>
        <v>0</v>
      </c>
    </row>
    <row r="1401" spans="1:21" customFormat="1">
      <c r="A1401" s="51">
        <f>SD!C1400</f>
        <v>0</v>
      </c>
      <c r="B1401" s="46">
        <f>SD!A1400</f>
        <v>0</v>
      </c>
      <c r="C1401" s="46">
        <f>SD!B1400</f>
        <v>0</v>
      </c>
      <c r="D1401" s="46">
        <f>SD!C1400</f>
        <v>0</v>
      </c>
      <c r="E1401" s="42">
        <f>SD!D1400</f>
        <v>0</v>
      </c>
      <c r="F1401" s="43">
        <f>SD!E1400</f>
        <v>0</v>
      </c>
      <c r="G1401" s="43">
        <f>SD!F1400</f>
        <v>0</v>
      </c>
      <c r="H1401" s="43">
        <f>SD!G1400</f>
        <v>0</v>
      </c>
      <c r="I1401" s="43">
        <f>SD!H1400</f>
        <v>0</v>
      </c>
      <c r="J1401" s="43">
        <f>SD!I1400</f>
        <v>0</v>
      </c>
      <c r="K1401" s="43">
        <f>SD!O1400</f>
        <v>0</v>
      </c>
      <c r="L1401" s="52"/>
      <c r="M1401" s="56"/>
      <c r="N1401" s="54">
        <f>SD!R1400</f>
        <v>0</v>
      </c>
      <c r="O1401" s="55">
        <f>SD!S1400</f>
        <v>0</v>
      </c>
      <c r="P1401" s="44">
        <f>SD!T1400</f>
        <v>0</v>
      </c>
      <c r="Q1401" s="55">
        <f>SD!V1400</f>
        <v>0</v>
      </c>
      <c r="R1401" s="55">
        <f>SD!W1400</f>
        <v>0</v>
      </c>
      <c r="S1401" s="55">
        <f>SD!AB1400</f>
        <v>0</v>
      </c>
      <c r="T1401" s="51">
        <f t="shared" si="42"/>
        <v>0</v>
      </c>
      <c r="U1401" s="51">
        <f t="shared" si="43"/>
        <v>0</v>
      </c>
    </row>
    <row r="1402" spans="1:21" customFormat="1">
      <c r="A1402" s="51">
        <f>SD!C1401</f>
        <v>0</v>
      </c>
      <c r="B1402" s="46">
        <f>SD!A1401</f>
        <v>0</v>
      </c>
      <c r="C1402" s="46">
        <f>SD!B1401</f>
        <v>0</v>
      </c>
      <c r="D1402" s="46">
        <f>SD!C1401</f>
        <v>0</v>
      </c>
      <c r="E1402" s="42">
        <f>SD!D1401</f>
        <v>0</v>
      </c>
      <c r="F1402" s="43">
        <f>SD!E1401</f>
        <v>0</v>
      </c>
      <c r="G1402" s="43">
        <f>SD!F1401</f>
        <v>0</v>
      </c>
      <c r="H1402" s="43">
        <f>SD!G1401</f>
        <v>0</v>
      </c>
      <c r="I1402" s="43">
        <f>SD!H1401</f>
        <v>0</v>
      </c>
      <c r="J1402" s="43">
        <f>SD!I1401</f>
        <v>0</v>
      </c>
      <c r="K1402" s="43">
        <f>SD!O1401</f>
        <v>0</v>
      </c>
      <c r="L1402" s="52"/>
      <c r="M1402" s="56"/>
      <c r="N1402" s="54">
        <f>SD!R1401</f>
        <v>0</v>
      </c>
      <c r="O1402" s="55">
        <f>SD!S1401</f>
        <v>0</v>
      </c>
      <c r="P1402" s="44">
        <f>SD!T1401</f>
        <v>0</v>
      </c>
      <c r="Q1402" s="55">
        <f>SD!V1401</f>
        <v>0</v>
      </c>
      <c r="R1402" s="55">
        <f>SD!W1401</f>
        <v>0</v>
      </c>
      <c r="S1402" s="55">
        <f>SD!AB1401</f>
        <v>0</v>
      </c>
      <c r="T1402" s="51">
        <f t="shared" si="42"/>
        <v>0</v>
      </c>
      <c r="U1402" s="51">
        <f t="shared" si="43"/>
        <v>0</v>
      </c>
    </row>
    <row r="1403" spans="1:21" customFormat="1">
      <c r="A1403" s="51">
        <f>SD!C1402</f>
        <v>0</v>
      </c>
      <c r="B1403" s="46">
        <f>SD!A1402</f>
        <v>0</v>
      </c>
      <c r="C1403" s="46">
        <f>SD!B1402</f>
        <v>0</v>
      </c>
      <c r="D1403" s="46">
        <f>SD!C1402</f>
        <v>0</v>
      </c>
      <c r="E1403" s="42">
        <f>SD!D1402</f>
        <v>0</v>
      </c>
      <c r="F1403" s="43">
        <f>SD!E1402</f>
        <v>0</v>
      </c>
      <c r="G1403" s="43">
        <f>SD!F1402</f>
        <v>0</v>
      </c>
      <c r="H1403" s="43">
        <f>SD!G1402</f>
        <v>0</v>
      </c>
      <c r="I1403" s="43">
        <f>SD!H1402</f>
        <v>0</v>
      </c>
      <c r="J1403" s="43">
        <f>SD!I1402</f>
        <v>0</v>
      </c>
      <c r="K1403" s="43">
        <f>SD!O1402</f>
        <v>0</v>
      </c>
      <c r="L1403" s="52"/>
      <c r="M1403" s="56"/>
      <c r="N1403" s="54">
        <f>SD!R1402</f>
        <v>0</v>
      </c>
      <c r="O1403" s="55">
        <f>SD!S1402</f>
        <v>0</v>
      </c>
      <c r="P1403" s="44">
        <f>SD!T1402</f>
        <v>0</v>
      </c>
      <c r="Q1403" s="55">
        <f>SD!V1402</f>
        <v>0</v>
      </c>
      <c r="R1403" s="55">
        <f>SD!W1402</f>
        <v>0</v>
      </c>
      <c r="S1403" s="55">
        <f>SD!AB1402</f>
        <v>0</v>
      </c>
      <c r="T1403" s="51">
        <f t="shared" si="42"/>
        <v>0</v>
      </c>
      <c r="U1403" s="51">
        <f t="shared" si="43"/>
        <v>0</v>
      </c>
    </row>
    <row r="1404" spans="1:21" customFormat="1">
      <c r="A1404" s="51">
        <f>SD!C1403</f>
        <v>0</v>
      </c>
      <c r="B1404" s="46">
        <f>SD!A1403</f>
        <v>0</v>
      </c>
      <c r="C1404" s="46">
        <f>SD!B1403</f>
        <v>0</v>
      </c>
      <c r="D1404" s="46">
        <f>SD!C1403</f>
        <v>0</v>
      </c>
      <c r="E1404" s="42">
        <f>SD!D1403</f>
        <v>0</v>
      </c>
      <c r="F1404" s="43">
        <f>SD!E1403</f>
        <v>0</v>
      </c>
      <c r="G1404" s="43">
        <f>SD!F1403</f>
        <v>0</v>
      </c>
      <c r="H1404" s="43">
        <f>SD!G1403</f>
        <v>0</v>
      </c>
      <c r="I1404" s="43">
        <f>SD!H1403</f>
        <v>0</v>
      </c>
      <c r="J1404" s="43">
        <f>SD!I1403</f>
        <v>0</v>
      </c>
      <c r="K1404" s="43">
        <f>SD!O1403</f>
        <v>0</v>
      </c>
      <c r="L1404" s="52"/>
      <c r="M1404" s="56"/>
      <c r="N1404" s="54">
        <f>SD!R1403</f>
        <v>0</v>
      </c>
      <c r="O1404" s="55">
        <f>SD!S1403</f>
        <v>0</v>
      </c>
      <c r="P1404" s="44">
        <f>SD!T1403</f>
        <v>0</v>
      </c>
      <c r="Q1404" s="55">
        <f>SD!V1403</f>
        <v>0</v>
      </c>
      <c r="R1404" s="55">
        <f>SD!W1403</f>
        <v>0</v>
      </c>
      <c r="S1404" s="55">
        <f>SD!AB1403</f>
        <v>0</v>
      </c>
      <c r="T1404" s="51">
        <f t="shared" si="42"/>
        <v>0</v>
      </c>
      <c r="U1404" s="51">
        <f t="shared" si="43"/>
        <v>0</v>
      </c>
    </row>
    <row r="1405" spans="1:21" customFormat="1">
      <c r="A1405" s="51">
        <f>SD!C1404</f>
        <v>0</v>
      </c>
      <c r="B1405" s="46">
        <f>SD!A1404</f>
        <v>0</v>
      </c>
      <c r="C1405" s="46">
        <f>SD!B1404</f>
        <v>0</v>
      </c>
      <c r="D1405" s="46">
        <f>SD!C1404</f>
        <v>0</v>
      </c>
      <c r="E1405" s="42">
        <f>SD!D1404</f>
        <v>0</v>
      </c>
      <c r="F1405" s="43">
        <f>SD!E1404</f>
        <v>0</v>
      </c>
      <c r="G1405" s="43">
        <f>SD!F1404</f>
        <v>0</v>
      </c>
      <c r="H1405" s="43">
        <f>SD!G1404</f>
        <v>0</v>
      </c>
      <c r="I1405" s="43">
        <f>SD!H1404</f>
        <v>0</v>
      </c>
      <c r="J1405" s="43">
        <f>SD!I1404</f>
        <v>0</v>
      </c>
      <c r="K1405" s="43">
        <f>SD!O1404</f>
        <v>0</v>
      </c>
      <c r="L1405" s="52"/>
      <c r="M1405" s="56"/>
      <c r="N1405" s="54">
        <f>SD!R1404</f>
        <v>0</v>
      </c>
      <c r="O1405" s="55">
        <f>SD!S1404</f>
        <v>0</v>
      </c>
      <c r="P1405" s="44">
        <f>SD!T1404</f>
        <v>0</v>
      </c>
      <c r="Q1405" s="55">
        <f>SD!V1404</f>
        <v>0</v>
      </c>
      <c r="R1405" s="55">
        <f>SD!W1404</f>
        <v>0</v>
      </c>
      <c r="S1405" s="55">
        <f>SD!AB1404</f>
        <v>0</v>
      </c>
      <c r="T1405" s="51">
        <f t="shared" si="42"/>
        <v>0</v>
      </c>
      <c r="U1405" s="51">
        <f t="shared" si="43"/>
        <v>0</v>
      </c>
    </row>
    <row r="1406" spans="1:21" customFormat="1">
      <c r="A1406" s="51">
        <f>SD!C1405</f>
        <v>0</v>
      </c>
      <c r="B1406" s="46">
        <f>SD!A1405</f>
        <v>0</v>
      </c>
      <c r="C1406" s="46">
        <f>SD!B1405</f>
        <v>0</v>
      </c>
      <c r="D1406" s="46">
        <f>SD!C1405</f>
        <v>0</v>
      </c>
      <c r="E1406" s="42">
        <f>SD!D1405</f>
        <v>0</v>
      </c>
      <c r="F1406" s="43">
        <f>SD!E1405</f>
        <v>0</v>
      </c>
      <c r="G1406" s="43">
        <f>SD!F1405</f>
        <v>0</v>
      </c>
      <c r="H1406" s="43">
        <f>SD!G1405</f>
        <v>0</v>
      </c>
      <c r="I1406" s="43">
        <f>SD!H1405</f>
        <v>0</v>
      </c>
      <c r="J1406" s="43">
        <f>SD!I1405</f>
        <v>0</v>
      </c>
      <c r="K1406" s="43">
        <f>SD!O1405</f>
        <v>0</v>
      </c>
      <c r="L1406" s="52"/>
      <c r="M1406" s="56"/>
      <c r="N1406" s="54">
        <f>SD!R1405</f>
        <v>0</v>
      </c>
      <c r="O1406" s="55">
        <f>SD!S1405</f>
        <v>0</v>
      </c>
      <c r="P1406" s="44">
        <f>SD!T1405</f>
        <v>0</v>
      </c>
      <c r="Q1406" s="55">
        <f>SD!V1405</f>
        <v>0</v>
      </c>
      <c r="R1406" s="55">
        <f>SD!W1405</f>
        <v>0</v>
      </c>
      <c r="S1406" s="55">
        <f>SD!AB1405</f>
        <v>0</v>
      </c>
      <c r="T1406" s="51">
        <f t="shared" si="42"/>
        <v>0</v>
      </c>
      <c r="U1406" s="51">
        <f t="shared" si="43"/>
        <v>0</v>
      </c>
    </row>
    <row r="1407" spans="1:21" customFormat="1">
      <c r="A1407" s="51">
        <f>SD!C1406</f>
        <v>0</v>
      </c>
      <c r="B1407" s="46">
        <f>SD!A1406</f>
        <v>0</v>
      </c>
      <c r="C1407" s="46">
        <f>SD!B1406</f>
        <v>0</v>
      </c>
      <c r="D1407" s="46">
        <f>SD!C1406</f>
        <v>0</v>
      </c>
      <c r="E1407" s="42">
        <f>SD!D1406</f>
        <v>0</v>
      </c>
      <c r="F1407" s="43">
        <f>SD!E1406</f>
        <v>0</v>
      </c>
      <c r="G1407" s="43">
        <f>SD!F1406</f>
        <v>0</v>
      </c>
      <c r="H1407" s="43">
        <f>SD!G1406</f>
        <v>0</v>
      </c>
      <c r="I1407" s="43">
        <f>SD!H1406</f>
        <v>0</v>
      </c>
      <c r="J1407" s="43">
        <f>SD!I1406</f>
        <v>0</v>
      </c>
      <c r="K1407" s="43">
        <f>SD!O1406</f>
        <v>0</v>
      </c>
      <c r="L1407" s="52"/>
      <c r="M1407" s="56"/>
      <c r="N1407" s="54">
        <f>SD!R1406</f>
        <v>0</v>
      </c>
      <c r="O1407" s="55">
        <f>SD!S1406</f>
        <v>0</v>
      </c>
      <c r="P1407" s="44">
        <f>SD!T1406</f>
        <v>0</v>
      </c>
      <c r="Q1407" s="55">
        <f>SD!V1406</f>
        <v>0</v>
      </c>
      <c r="R1407" s="55">
        <f>SD!W1406</f>
        <v>0</v>
      </c>
      <c r="S1407" s="55">
        <f>SD!AB1406</f>
        <v>0</v>
      </c>
      <c r="T1407" s="51">
        <f t="shared" si="42"/>
        <v>0</v>
      </c>
      <c r="U1407" s="51">
        <f t="shared" si="43"/>
        <v>0</v>
      </c>
    </row>
    <row r="1408" spans="1:21" customFormat="1">
      <c r="A1408" s="51">
        <f>SD!C1407</f>
        <v>0</v>
      </c>
      <c r="B1408" s="46">
        <f>SD!A1407</f>
        <v>0</v>
      </c>
      <c r="C1408" s="46">
        <f>SD!B1407</f>
        <v>0</v>
      </c>
      <c r="D1408" s="46">
        <f>SD!C1407</f>
        <v>0</v>
      </c>
      <c r="E1408" s="42">
        <f>SD!D1407</f>
        <v>0</v>
      </c>
      <c r="F1408" s="43">
        <f>SD!E1407</f>
        <v>0</v>
      </c>
      <c r="G1408" s="43">
        <f>SD!F1407</f>
        <v>0</v>
      </c>
      <c r="H1408" s="43">
        <f>SD!G1407</f>
        <v>0</v>
      </c>
      <c r="I1408" s="43">
        <f>SD!H1407</f>
        <v>0</v>
      </c>
      <c r="J1408" s="43">
        <f>SD!I1407</f>
        <v>0</v>
      </c>
      <c r="K1408" s="43">
        <f>SD!O1407</f>
        <v>0</v>
      </c>
      <c r="L1408" s="52"/>
      <c r="M1408" s="56"/>
      <c r="N1408" s="54">
        <f>SD!R1407</f>
        <v>0</v>
      </c>
      <c r="O1408" s="55">
        <f>SD!S1407</f>
        <v>0</v>
      </c>
      <c r="P1408" s="44">
        <f>SD!T1407</f>
        <v>0</v>
      </c>
      <c r="Q1408" s="55">
        <f>SD!V1407</f>
        <v>0</v>
      </c>
      <c r="R1408" s="55">
        <f>SD!W1407</f>
        <v>0</v>
      </c>
      <c r="S1408" s="55">
        <f>SD!AB1407</f>
        <v>0</v>
      </c>
      <c r="T1408" s="51">
        <f t="shared" si="42"/>
        <v>0</v>
      </c>
      <c r="U1408" s="51">
        <f t="shared" si="43"/>
        <v>0</v>
      </c>
    </row>
    <row r="1409" spans="1:21" customFormat="1">
      <c r="A1409" s="51">
        <f>SD!C1408</f>
        <v>0</v>
      </c>
      <c r="B1409" s="46">
        <f>SD!A1408</f>
        <v>0</v>
      </c>
      <c r="C1409" s="46">
        <f>SD!B1408</f>
        <v>0</v>
      </c>
      <c r="D1409" s="46">
        <f>SD!C1408</f>
        <v>0</v>
      </c>
      <c r="E1409" s="42">
        <f>SD!D1408</f>
        <v>0</v>
      </c>
      <c r="F1409" s="43">
        <f>SD!E1408</f>
        <v>0</v>
      </c>
      <c r="G1409" s="43">
        <f>SD!F1408</f>
        <v>0</v>
      </c>
      <c r="H1409" s="43">
        <f>SD!G1408</f>
        <v>0</v>
      </c>
      <c r="I1409" s="43">
        <f>SD!H1408</f>
        <v>0</v>
      </c>
      <c r="J1409" s="43">
        <f>SD!I1408</f>
        <v>0</v>
      </c>
      <c r="K1409" s="43">
        <f>SD!O1408</f>
        <v>0</v>
      </c>
      <c r="L1409" s="52"/>
      <c r="M1409" s="56"/>
      <c r="N1409" s="54">
        <f>SD!R1408</f>
        <v>0</v>
      </c>
      <c r="O1409" s="55">
        <f>SD!S1408</f>
        <v>0</v>
      </c>
      <c r="P1409" s="44">
        <f>SD!T1408</f>
        <v>0</v>
      </c>
      <c r="Q1409" s="55">
        <f>SD!V1408</f>
        <v>0</v>
      </c>
      <c r="R1409" s="55">
        <f>SD!W1408</f>
        <v>0</v>
      </c>
      <c r="S1409" s="55">
        <f>SD!AB1408</f>
        <v>0</v>
      </c>
      <c r="T1409" s="51">
        <f t="shared" si="42"/>
        <v>0</v>
      </c>
      <c r="U1409" s="51">
        <f t="shared" si="43"/>
        <v>0</v>
      </c>
    </row>
    <row r="1410" spans="1:21" customFormat="1">
      <c r="A1410" s="51">
        <f>SD!C1409</f>
        <v>0</v>
      </c>
      <c r="B1410" s="46">
        <f>SD!A1409</f>
        <v>0</v>
      </c>
      <c r="C1410" s="46">
        <f>SD!B1409</f>
        <v>0</v>
      </c>
      <c r="D1410" s="46">
        <f>SD!C1409</f>
        <v>0</v>
      </c>
      <c r="E1410" s="42">
        <f>SD!D1409</f>
        <v>0</v>
      </c>
      <c r="F1410" s="43">
        <f>SD!E1409</f>
        <v>0</v>
      </c>
      <c r="G1410" s="43">
        <f>SD!F1409</f>
        <v>0</v>
      </c>
      <c r="H1410" s="43">
        <f>SD!G1409</f>
        <v>0</v>
      </c>
      <c r="I1410" s="43">
        <f>SD!H1409</f>
        <v>0</v>
      </c>
      <c r="J1410" s="43">
        <f>SD!I1409</f>
        <v>0</v>
      </c>
      <c r="K1410" s="43">
        <f>SD!O1409</f>
        <v>0</v>
      </c>
      <c r="L1410" s="52"/>
      <c r="M1410" s="56"/>
      <c r="N1410" s="54">
        <f>SD!R1409</f>
        <v>0</v>
      </c>
      <c r="O1410" s="55">
        <f>SD!S1409</f>
        <v>0</v>
      </c>
      <c r="P1410" s="44">
        <f>SD!T1409</f>
        <v>0</v>
      </c>
      <c r="Q1410" s="55">
        <f>SD!V1409</f>
        <v>0</v>
      </c>
      <c r="R1410" s="55">
        <f>SD!W1409</f>
        <v>0</v>
      </c>
      <c r="S1410" s="55">
        <f>SD!AB1409</f>
        <v>0</v>
      </c>
      <c r="T1410" s="51">
        <f t="shared" si="42"/>
        <v>0</v>
      </c>
      <c r="U1410" s="51">
        <f t="shared" si="43"/>
        <v>0</v>
      </c>
    </row>
    <row r="1411" spans="1:21" customFormat="1">
      <c r="A1411" s="51">
        <f>SD!C1410</f>
        <v>0</v>
      </c>
      <c r="B1411" s="46">
        <f>SD!A1410</f>
        <v>0</v>
      </c>
      <c r="C1411" s="46">
        <f>SD!B1410</f>
        <v>0</v>
      </c>
      <c r="D1411" s="46">
        <f>SD!C1410</f>
        <v>0</v>
      </c>
      <c r="E1411" s="42">
        <f>SD!D1410</f>
        <v>0</v>
      </c>
      <c r="F1411" s="43">
        <f>SD!E1410</f>
        <v>0</v>
      </c>
      <c r="G1411" s="43">
        <f>SD!F1410</f>
        <v>0</v>
      </c>
      <c r="H1411" s="43">
        <f>SD!G1410</f>
        <v>0</v>
      </c>
      <c r="I1411" s="43">
        <f>SD!H1410</f>
        <v>0</v>
      </c>
      <c r="J1411" s="43">
        <f>SD!I1410</f>
        <v>0</v>
      </c>
      <c r="K1411" s="43">
        <f>SD!O1410</f>
        <v>0</v>
      </c>
      <c r="L1411" s="52"/>
      <c r="M1411" s="56"/>
      <c r="N1411" s="54">
        <f>SD!R1410</f>
        <v>0</v>
      </c>
      <c r="O1411" s="55">
        <f>SD!S1410</f>
        <v>0</v>
      </c>
      <c r="P1411" s="44">
        <f>SD!T1410</f>
        <v>0</v>
      </c>
      <c r="Q1411" s="55">
        <f>SD!V1410</f>
        <v>0</v>
      </c>
      <c r="R1411" s="55">
        <f>SD!W1410</f>
        <v>0</v>
      </c>
      <c r="S1411" s="55">
        <f>SD!AB1410</f>
        <v>0</v>
      </c>
      <c r="T1411" s="51">
        <f t="shared" si="42"/>
        <v>0</v>
      </c>
      <c r="U1411" s="51">
        <f t="shared" si="43"/>
        <v>0</v>
      </c>
    </row>
    <row r="1412" spans="1:21" customFormat="1">
      <c r="A1412" s="51">
        <f>SD!C1411</f>
        <v>0</v>
      </c>
      <c r="B1412" s="46">
        <f>SD!A1411</f>
        <v>0</v>
      </c>
      <c r="C1412" s="46">
        <f>SD!B1411</f>
        <v>0</v>
      </c>
      <c r="D1412" s="46">
        <f>SD!C1411</f>
        <v>0</v>
      </c>
      <c r="E1412" s="42">
        <f>SD!D1411</f>
        <v>0</v>
      </c>
      <c r="F1412" s="43">
        <f>SD!E1411</f>
        <v>0</v>
      </c>
      <c r="G1412" s="43">
        <f>SD!F1411</f>
        <v>0</v>
      </c>
      <c r="H1412" s="43">
        <f>SD!G1411</f>
        <v>0</v>
      </c>
      <c r="I1412" s="43">
        <f>SD!H1411</f>
        <v>0</v>
      </c>
      <c r="J1412" s="43">
        <f>SD!I1411</f>
        <v>0</v>
      </c>
      <c r="K1412" s="43">
        <f>SD!O1411</f>
        <v>0</v>
      </c>
      <c r="L1412" s="52"/>
      <c r="M1412" s="56"/>
      <c r="N1412" s="54">
        <f>SD!R1411</f>
        <v>0</v>
      </c>
      <c r="O1412" s="55">
        <f>SD!S1411</f>
        <v>0</v>
      </c>
      <c r="P1412" s="44">
        <f>SD!T1411</f>
        <v>0</v>
      </c>
      <c r="Q1412" s="55">
        <f>SD!V1411</f>
        <v>0</v>
      </c>
      <c r="R1412" s="55">
        <f>SD!W1411</f>
        <v>0</v>
      </c>
      <c r="S1412" s="55">
        <f>SD!AB1411</f>
        <v>0</v>
      </c>
      <c r="T1412" s="51">
        <f t="shared" ref="T1412:T1475" si="44">B1412</f>
        <v>0</v>
      </c>
      <c r="U1412" s="51">
        <f t="shared" ref="U1412:U1475" si="45">C1412</f>
        <v>0</v>
      </c>
    </row>
    <row r="1413" spans="1:21" customFormat="1">
      <c r="A1413" s="51">
        <f>SD!C1412</f>
        <v>0</v>
      </c>
      <c r="B1413" s="46">
        <f>SD!A1412</f>
        <v>0</v>
      </c>
      <c r="C1413" s="46">
        <f>SD!B1412</f>
        <v>0</v>
      </c>
      <c r="D1413" s="46">
        <f>SD!C1412</f>
        <v>0</v>
      </c>
      <c r="E1413" s="42">
        <f>SD!D1412</f>
        <v>0</v>
      </c>
      <c r="F1413" s="43">
        <f>SD!E1412</f>
        <v>0</v>
      </c>
      <c r="G1413" s="43">
        <f>SD!F1412</f>
        <v>0</v>
      </c>
      <c r="H1413" s="43">
        <f>SD!G1412</f>
        <v>0</v>
      </c>
      <c r="I1413" s="43">
        <f>SD!H1412</f>
        <v>0</v>
      </c>
      <c r="J1413" s="43">
        <f>SD!I1412</f>
        <v>0</v>
      </c>
      <c r="K1413" s="43">
        <f>SD!O1412</f>
        <v>0</v>
      </c>
      <c r="L1413" s="52"/>
      <c r="M1413" s="56"/>
      <c r="N1413" s="54">
        <f>SD!R1412</f>
        <v>0</v>
      </c>
      <c r="O1413" s="55">
        <f>SD!S1412</f>
        <v>0</v>
      </c>
      <c r="P1413" s="44">
        <f>SD!T1412</f>
        <v>0</v>
      </c>
      <c r="Q1413" s="55">
        <f>SD!V1412</f>
        <v>0</v>
      </c>
      <c r="R1413" s="55">
        <f>SD!W1412</f>
        <v>0</v>
      </c>
      <c r="S1413" s="55">
        <f>SD!AB1412</f>
        <v>0</v>
      </c>
      <c r="T1413" s="51">
        <f t="shared" si="44"/>
        <v>0</v>
      </c>
      <c r="U1413" s="51">
        <f t="shared" si="45"/>
        <v>0</v>
      </c>
    </row>
    <row r="1414" spans="1:21" customFormat="1">
      <c r="A1414" s="51">
        <f>SD!C1413</f>
        <v>0</v>
      </c>
      <c r="B1414" s="46">
        <f>SD!A1413</f>
        <v>0</v>
      </c>
      <c r="C1414" s="46">
        <f>SD!B1413</f>
        <v>0</v>
      </c>
      <c r="D1414" s="46">
        <f>SD!C1413</f>
        <v>0</v>
      </c>
      <c r="E1414" s="42">
        <f>SD!D1413</f>
        <v>0</v>
      </c>
      <c r="F1414" s="43">
        <f>SD!E1413</f>
        <v>0</v>
      </c>
      <c r="G1414" s="43">
        <f>SD!F1413</f>
        <v>0</v>
      </c>
      <c r="H1414" s="43">
        <f>SD!G1413</f>
        <v>0</v>
      </c>
      <c r="I1414" s="43">
        <f>SD!H1413</f>
        <v>0</v>
      </c>
      <c r="J1414" s="43">
        <f>SD!I1413</f>
        <v>0</v>
      </c>
      <c r="K1414" s="43">
        <f>SD!O1413</f>
        <v>0</v>
      </c>
      <c r="L1414" s="52"/>
      <c r="M1414" s="56"/>
      <c r="N1414" s="54">
        <f>SD!R1413</f>
        <v>0</v>
      </c>
      <c r="O1414" s="55">
        <f>SD!S1413</f>
        <v>0</v>
      </c>
      <c r="P1414" s="44">
        <f>SD!T1413</f>
        <v>0</v>
      </c>
      <c r="Q1414" s="55">
        <f>SD!V1413</f>
        <v>0</v>
      </c>
      <c r="R1414" s="55">
        <f>SD!W1413</f>
        <v>0</v>
      </c>
      <c r="S1414" s="55">
        <f>SD!AB1413</f>
        <v>0</v>
      </c>
      <c r="T1414" s="51">
        <f t="shared" si="44"/>
        <v>0</v>
      </c>
      <c r="U1414" s="51">
        <f t="shared" si="45"/>
        <v>0</v>
      </c>
    </row>
    <row r="1415" spans="1:21" customFormat="1">
      <c r="A1415" s="51">
        <f>SD!C1414</f>
        <v>0</v>
      </c>
      <c r="B1415" s="46">
        <f>SD!A1414</f>
        <v>0</v>
      </c>
      <c r="C1415" s="46">
        <f>SD!B1414</f>
        <v>0</v>
      </c>
      <c r="D1415" s="46">
        <f>SD!C1414</f>
        <v>0</v>
      </c>
      <c r="E1415" s="42">
        <f>SD!D1414</f>
        <v>0</v>
      </c>
      <c r="F1415" s="43">
        <f>SD!E1414</f>
        <v>0</v>
      </c>
      <c r="G1415" s="43">
        <f>SD!F1414</f>
        <v>0</v>
      </c>
      <c r="H1415" s="43">
        <f>SD!G1414</f>
        <v>0</v>
      </c>
      <c r="I1415" s="43">
        <f>SD!H1414</f>
        <v>0</v>
      </c>
      <c r="J1415" s="43">
        <f>SD!I1414</f>
        <v>0</v>
      </c>
      <c r="K1415" s="43">
        <f>SD!O1414</f>
        <v>0</v>
      </c>
      <c r="L1415" s="52"/>
      <c r="M1415" s="56"/>
      <c r="N1415" s="54">
        <f>SD!R1414</f>
        <v>0</v>
      </c>
      <c r="O1415" s="55">
        <f>SD!S1414</f>
        <v>0</v>
      </c>
      <c r="P1415" s="44">
        <f>SD!T1414</f>
        <v>0</v>
      </c>
      <c r="Q1415" s="55">
        <f>SD!V1414</f>
        <v>0</v>
      </c>
      <c r="R1415" s="55">
        <f>SD!W1414</f>
        <v>0</v>
      </c>
      <c r="S1415" s="55">
        <f>SD!AB1414</f>
        <v>0</v>
      </c>
      <c r="T1415" s="51">
        <f t="shared" si="44"/>
        <v>0</v>
      </c>
      <c r="U1415" s="51">
        <f t="shared" si="45"/>
        <v>0</v>
      </c>
    </row>
    <row r="1416" spans="1:21" customFormat="1">
      <c r="A1416" s="51">
        <f>SD!C1415</f>
        <v>0</v>
      </c>
      <c r="B1416" s="46">
        <f>SD!A1415</f>
        <v>0</v>
      </c>
      <c r="C1416" s="46">
        <f>SD!B1415</f>
        <v>0</v>
      </c>
      <c r="D1416" s="46">
        <f>SD!C1415</f>
        <v>0</v>
      </c>
      <c r="E1416" s="42">
        <f>SD!D1415</f>
        <v>0</v>
      </c>
      <c r="F1416" s="43">
        <f>SD!E1415</f>
        <v>0</v>
      </c>
      <c r="G1416" s="43">
        <f>SD!F1415</f>
        <v>0</v>
      </c>
      <c r="H1416" s="43">
        <f>SD!G1415</f>
        <v>0</v>
      </c>
      <c r="I1416" s="43">
        <f>SD!H1415</f>
        <v>0</v>
      </c>
      <c r="J1416" s="43">
        <f>SD!I1415</f>
        <v>0</v>
      </c>
      <c r="K1416" s="43">
        <f>SD!O1415</f>
        <v>0</v>
      </c>
      <c r="L1416" s="52"/>
      <c r="M1416" s="56"/>
      <c r="N1416" s="54">
        <f>SD!R1415</f>
        <v>0</v>
      </c>
      <c r="O1416" s="55">
        <f>SD!S1415</f>
        <v>0</v>
      </c>
      <c r="P1416" s="44">
        <f>SD!T1415</f>
        <v>0</v>
      </c>
      <c r="Q1416" s="55">
        <f>SD!V1415</f>
        <v>0</v>
      </c>
      <c r="R1416" s="55">
        <f>SD!W1415</f>
        <v>0</v>
      </c>
      <c r="S1416" s="55">
        <f>SD!AB1415</f>
        <v>0</v>
      </c>
      <c r="T1416" s="51">
        <f t="shared" si="44"/>
        <v>0</v>
      </c>
      <c r="U1416" s="51">
        <f t="shared" si="45"/>
        <v>0</v>
      </c>
    </row>
    <row r="1417" spans="1:21" customFormat="1">
      <c r="A1417" s="51">
        <f>SD!C1416</f>
        <v>0</v>
      </c>
      <c r="B1417" s="46">
        <f>SD!A1416</f>
        <v>0</v>
      </c>
      <c r="C1417" s="46">
        <f>SD!B1416</f>
        <v>0</v>
      </c>
      <c r="D1417" s="46">
        <f>SD!C1416</f>
        <v>0</v>
      </c>
      <c r="E1417" s="42">
        <f>SD!D1416</f>
        <v>0</v>
      </c>
      <c r="F1417" s="43">
        <f>SD!E1416</f>
        <v>0</v>
      </c>
      <c r="G1417" s="43">
        <f>SD!F1416</f>
        <v>0</v>
      </c>
      <c r="H1417" s="43">
        <f>SD!G1416</f>
        <v>0</v>
      </c>
      <c r="I1417" s="43">
        <f>SD!H1416</f>
        <v>0</v>
      </c>
      <c r="J1417" s="43">
        <f>SD!I1416</f>
        <v>0</v>
      </c>
      <c r="K1417" s="43">
        <f>SD!O1416</f>
        <v>0</v>
      </c>
      <c r="L1417" s="52"/>
      <c r="M1417" s="56"/>
      <c r="N1417" s="54">
        <f>SD!R1416</f>
        <v>0</v>
      </c>
      <c r="O1417" s="55">
        <f>SD!S1416</f>
        <v>0</v>
      </c>
      <c r="P1417" s="44">
        <f>SD!T1416</f>
        <v>0</v>
      </c>
      <c r="Q1417" s="55">
        <f>SD!V1416</f>
        <v>0</v>
      </c>
      <c r="R1417" s="55">
        <f>SD!W1416</f>
        <v>0</v>
      </c>
      <c r="S1417" s="55">
        <f>SD!AB1416</f>
        <v>0</v>
      </c>
      <c r="T1417" s="51">
        <f t="shared" si="44"/>
        <v>0</v>
      </c>
      <c r="U1417" s="51">
        <f t="shared" si="45"/>
        <v>0</v>
      </c>
    </row>
    <row r="1418" spans="1:21" customFormat="1">
      <c r="A1418" s="51">
        <f>SD!C1417</f>
        <v>0</v>
      </c>
      <c r="B1418" s="46">
        <f>SD!A1417</f>
        <v>0</v>
      </c>
      <c r="C1418" s="46">
        <f>SD!B1417</f>
        <v>0</v>
      </c>
      <c r="D1418" s="46">
        <f>SD!C1417</f>
        <v>0</v>
      </c>
      <c r="E1418" s="42">
        <f>SD!D1417</f>
        <v>0</v>
      </c>
      <c r="F1418" s="43">
        <f>SD!E1417</f>
        <v>0</v>
      </c>
      <c r="G1418" s="43">
        <f>SD!F1417</f>
        <v>0</v>
      </c>
      <c r="H1418" s="43">
        <f>SD!G1417</f>
        <v>0</v>
      </c>
      <c r="I1418" s="43">
        <f>SD!H1417</f>
        <v>0</v>
      </c>
      <c r="J1418" s="43">
        <f>SD!I1417</f>
        <v>0</v>
      </c>
      <c r="K1418" s="43">
        <f>SD!O1417</f>
        <v>0</v>
      </c>
      <c r="L1418" s="52"/>
      <c r="M1418" s="56"/>
      <c r="N1418" s="54">
        <f>SD!R1417</f>
        <v>0</v>
      </c>
      <c r="O1418" s="55">
        <f>SD!S1417</f>
        <v>0</v>
      </c>
      <c r="P1418" s="44">
        <f>SD!T1417</f>
        <v>0</v>
      </c>
      <c r="Q1418" s="55">
        <f>SD!V1417</f>
        <v>0</v>
      </c>
      <c r="R1418" s="55">
        <f>SD!W1417</f>
        <v>0</v>
      </c>
      <c r="S1418" s="55">
        <f>SD!AB1417</f>
        <v>0</v>
      </c>
      <c r="T1418" s="51">
        <f t="shared" si="44"/>
        <v>0</v>
      </c>
      <c r="U1418" s="51">
        <f t="shared" si="45"/>
        <v>0</v>
      </c>
    </row>
    <row r="1419" spans="1:21" customFormat="1">
      <c r="A1419" s="51">
        <f>SD!C1418</f>
        <v>0</v>
      </c>
      <c r="B1419" s="46">
        <f>SD!A1418</f>
        <v>0</v>
      </c>
      <c r="C1419" s="46">
        <f>SD!B1418</f>
        <v>0</v>
      </c>
      <c r="D1419" s="46">
        <f>SD!C1418</f>
        <v>0</v>
      </c>
      <c r="E1419" s="42">
        <f>SD!D1418</f>
        <v>0</v>
      </c>
      <c r="F1419" s="43">
        <f>SD!E1418</f>
        <v>0</v>
      </c>
      <c r="G1419" s="43">
        <f>SD!F1418</f>
        <v>0</v>
      </c>
      <c r="H1419" s="43">
        <f>SD!G1418</f>
        <v>0</v>
      </c>
      <c r="I1419" s="43">
        <f>SD!H1418</f>
        <v>0</v>
      </c>
      <c r="J1419" s="43">
        <f>SD!I1418</f>
        <v>0</v>
      </c>
      <c r="K1419" s="43">
        <f>SD!O1418</f>
        <v>0</v>
      </c>
      <c r="L1419" s="52"/>
      <c r="M1419" s="56"/>
      <c r="N1419" s="54">
        <f>SD!R1418</f>
        <v>0</v>
      </c>
      <c r="O1419" s="55">
        <f>SD!S1418</f>
        <v>0</v>
      </c>
      <c r="P1419" s="44">
        <f>SD!T1418</f>
        <v>0</v>
      </c>
      <c r="Q1419" s="55">
        <f>SD!V1418</f>
        <v>0</v>
      </c>
      <c r="R1419" s="55">
        <f>SD!W1418</f>
        <v>0</v>
      </c>
      <c r="S1419" s="55">
        <f>SD!AB1418</f>
        <v>0</v>
      </c>
      <c r="T1419" s="51">
        <f t="shared" si="44"/>
        <v>0</v>
      </c>
      <c r="U1419" s="51">
        <f t="shared" si="45"/>
        <v>0</v>
      </c>
    </row>
    <row r="1420" spans="1:21" customFormat="1">
      <c r="A1420" s="51">
        <f>SD!C1419</f>
        <v>0</v>
      </c>
      <c r="B1420" s="46">
        <f>SD!A1419</f>
        <v>0</v>
      </c>
      <c r="C1420" s="46">
        <f>SD!B1419</f>
        <v>0</v>
      </c>
      <c r="D1420" s="46">
        <f>SD!C1419</f>
        <v>0</v>
      </c>
      <c r="E1420" s="42">
        <f>SD!D1419</f>
        <v>0</v>
      </c>
      <c r="F1420" s="43">
        <f>SD!E1419</f>
        <v>0</v>
      </c>
      <c r="G1420" s="43">
        <f>SD!F1419</f>
        <v>0</v>
      </c>
      <c r="H1420" s="43">
        <f>SD!G1419</f>
        <v>0</v>
      </c>
      <c r="I1420" s="43">
        <f>SD!H1419</f>
        <v>0</v>
      </c>
      <c r="J1420" s="43">
        <f>SD!I1419</f>
        <v>0</v>
      </c>
      <c r="K1420" s="43">
        <f>SD!O1419</f>
        <v>0</v>
      </c>
      <c r="L1420" s="52"/>
      <c r="M1420" s="56"/>
      <c r="N1420" s="54">
        <f>SD!R1419</f>
        <v>0</v>
      </c>
      <c r="O1420" s="55">
        <f>SD!S1419</f>
        <v>0</v>
      </c>
      <c r="P1420" s="44">
        <f>SD!T1419</f>
        <v>0</v>
      </c>
      <c r="Q1420" s="55">
        <f>SD!V1419</f>
        <v>0</v>
      </c>
      <c r="R1420" s="55">
        <f>SD!W1419</f>
        <v>0</v>
      </c>
      <c r="S1420" s="55">
        <f>SD!AB1419</f>
        <v>0</v>
      </c>
      <c r="T1420" s="51">
        <f t="shared" si="44"/>
        <v>0</v>
      </c>
      <c r="U1420" s="51">
        <f t="shared" si="45"/>
        <v>0</v>
      </c>
    </row>
    <row r="1421" spans="1:21" customFormat="1">
      <c r="A1421" s="51">
        <f>SD!C1420</f>
        <v>0</v>
      </c>
      <c r="B1421" s="46">
        <f>SD!A1420</f>
        <v>0</v>
      </c>
      <c r="C1421" s="46">
        <f>SD!B1420</f>
        <v>0</v>
      </c>
      <c r="D1421" s="46">
        <f>SD!C1420</f>
        <v>0</v>
      </c>
      <c r="E1421" s="42">
        <f>SD!D1420</f>
        <v>0</v>
      </c>
      <c r="F1421" s="43">
        <f>SD!E1420</f>
        <v>0</v>
      </c>
      <c r="G1421" s="43">
        <f>SD!F1420</f>
        <v>0</v>
      </c>
      <c r="H1421" s="43">
        <f>SD!G1420</f>
        <v>0</v>
      </c>
      <c r="I1421" s="43">
        <f>SD!H1420</f>
        <v>0</v>
      </c>
      <c r="J1421" s="43">
        <f>SD!I1420</f>
        <v>0</v>
      </c>
      <c r="K1421" s="43">
        <f>SD!O1420</f>
        <v>0</v>
      </c>
      <c r="L1421" s="52"/>
      <c r="M1421" s="56"/>
      <c r="N1421" s="54">
        <f>SD!R1420</f>
        <v>0</v>
      </c>
      <c r="O1421" s="55">
        <f>SD!S1420</f>
        <v>0</v>
      </c>
      <c r="P1421" s="44">
        <f>SD!T1420</f>
        <v>0</v>
      </c>
      <c r="Q1421" s="55">
        <f>SD!V1420</f>
        <v>0</v>
      </c>
      <c r="R1421" s="55">
        <f>SD!W1420</f>
        <v>0</v>
      </c>
      <c r="S1421" s="55">
        <f>SD!AB1420</f>
        <v>0</v>
      </c>
      <c r="T1421" s="51">
        <f t="shared" si="44"/>
        <v>0</v>
      </c>
      <c r="U1421" s="51">
        <f t="shared" si="45"/>
        <v>0</v>
      </c>
    </row>
    <row r="1422" spans="1:21" customFormat="1">
      <c r="A1422" s="51">
        <f>SD!C1421</f>
        <v>0</v>
      </c>
      <c r="B1422" s="46">
        <f>SD!A1421</f>
        <v>0</v>
      </c>
      <c r="C1422" s="46">
        <f>SD!B1421</f>
        <v>0</v>
      </c>
      <c r="D1422" s="46">
        <f>SD!C1421</f>
        <v>0</v>
      </c>
      <c r="E1422" s="42">
        <f>SD!D1421</f>
        <v>0</v>
      </c>
      <c r="F1422" s="43">
        <f>SD!E1421</f>
        <v>0</v>
      </c>
      <c r="G1422" s="43">
        <f>SD!F1421</f>
        <v>0</v>
      </c>
      <c r="H1422" s="43">
        <f>SD!G1421</f>
        <v>0</v>
      </c>
      <c r="I1422" s="43">
        <f>SD!H1421</f>
        <v>0</v>
      </c>
      <c r="J1422" s="43">
        <f>SD!I1421</f>
        <v>0</v>
      </c>
      <c r="K1422" s="43">
        <f>SD!O1421</f>
        <v>0</v>
      </c>
      <c r="L1422" s="52"/>
      <c r="M1422" s="56"/>
      <c r="N1422" s="54">
        <f>SD!R1421</f>
        <v>0</v>
      </c>
      <c r="O1422" s="55">
        <f>SD!S1421</f>
        <v>0</v>
      </c>
      <c r="P1422" s="44">
        <f>SD!T1421</f>
        <v>0</v>
      </c>
      <c r="Q1422" s="55">
        <f>SD!V1421</f>
        <v>0</v>
      </c>
      <c r="R1422" s="55">
        <f>SD!W1421</f>
        <v>0</v>
      </c>
      <c r="S1422" s="55">
        <f>SD!AB1421</f>
        <v>0</v>
      </c>
      <c r="T1422" s="51">
        <f t="shared" si="44"/>
        <v>0</v>
      </c>
      <c r="U1422" s="51">
        <f t="shared" si="45"/>
        <v>0</v>
      </c>
    </row>
    <row r="1423" spans="1:21" customFormat="1">
      <c r="A1423" s="51">
        <f>SD!C1422</f>
        <v>0</v>
      </c>
      <c r="B1423" s="46">
        <f>SD!A1422</f>
        <v>0</v>
      </c>
      <c r="C1423" s="46">
        <f>SD!B1422</f>
        <v>0</v>
      </c>
      <c r="D1423" s="46">
        <f>SD!C1422</f>
        <v>0</v>
      </c>
      <c r="E1423" s="42">
        <f>SD!D1422</f>
        <v>0</v>
      </c>
      <c r="F1423" s="43">
        <f>SD!E1422</f>
        <v>0</v>
      </c>
      <c r="G1423" s="43">
        <f>SD!F1422</f>
        <v>0</v>
      </c>
      <c r="H1423" s="43">
        <f>SD!G1422</f>
        <v>0</v>
      </c>
      <c r="I1423" s="43">
        <f>SD!H1422</f>
        <v>0</v>
      </c>
      <c r="J1423" s="43">
        <f>SD!I1422</f>
        <v>0</v>
      </c>
      <c r="K1423" s="43">
        <f>SD!O1422</f>
        <v>0</v>
      </c>
      <c r="L1423" s="52"/>
      <c r="M1423" s="56"/>
      <c r="N1423" s="54">
        <f>SD!R1422</f>
        <v>0</v>
      </c>
      <c r="O1423" s="55">
        <f>SD!S1422</f>
        <v>0</v>
      </c>
      <c r="P1423" s="44">
        <f>SD!T1422</f>
        <v>0</v>
      </c>
      <c r="Q1423" s="55">
        <f>SD!V1422</f>
        <v>0</v>
      </c>
      <c r="R1423" s="55">
        <f>SD!W1422</f>
        <v>0</v>
      </c>
      <c r="S1423" s="55">
        <f>SD!AB1422</f>
        <v>0</v>
      </c>
      <c r="T1423" s="51">
        <f t="shared" si="44"/>
        <v>0</v>
      </c>
      <c r="U1423" s="51">
        <f t="shared" si="45"/>
        <v>0</v>
      </c>
    </row>
    <row r="1424" spans="1:21" customFormat="1">
      <c r="A1424" s="51">
        <f>SD!C1423</f>
        <v>0</v>
      </c>
      <c r="B1424" s="46">
        <f>SD!A1423</f>
        <v>0</v>
      </c>
      <c r="C1424" s="46">
        <f>SD!B1423</f>
        <v>0</v>
      </c>
      <c r="D1424" s="46">
        <f>SD!C1423</f>
        <v>0</v>
      </c>
      <c r="E1424" s="42">
        <f>SD!D1423</f>
        <v>0</v>
      </c>
      <c r="F1424" s="43">
        <f>SD!E1423</f>
        <v>0</v>
      </c>
      <c r="G1424" s="43">
        <f>SD!F1423</f>
        <v>0</v>
      </c>
      <c r="H1424" s="43">
        <f>SD!G1423</f>
        <v>0</v>
      </c>
      <c r="I1424" s="43">
        <f>SD!H1423</f>
        <v>0</v>
      </c>
      <c r="J1424" s="43">
        <f>SD!I1423</f>
        <v>0</v>
      </c>
      <c r="K1424" s="43">
        <f>SD!O1423</f>
        <v>0</v>
      </c>
      <c r="L1424" s="52"/>
      <c r="M1424" s="56"/>
      <c r="N1424" s="54">
        <f>SD!R1423</f>
        <v>0</v>
      </c>
      <c r="O1424" s="55">
        <f>SD!S1423</f>
        <v>0</v>
      </c>
      <c r="P1424" s="44">
        <f>SD!T1423</f>
        <v>0</v>
      </c>
      <c r="Q1424" s="55">
        <f>SD!V1423</f>
        <v>0</v>
      </c>
      <c r="R1424" s="55">
        <f>SD!W1423</f>
        <v>0</v>
      </c>
      <c r="S1424" s="55">
        <f>SD!AB1423</f>
        <v>0</v>
      </c>
      <c r="T1424" s="51">
        <f t="shared" si="44"/>
        <v>0</v>
      </c>
      <c r="U1424" s="51">
        <f t="shared" si="45"/>
        <v>0</v>
      </c>
    </row>
    <row r="1425" spans="1:21" customFormat="1">
      <c r="A1425" s="51">
        <f>SD!C1424</f>
        <v>0</v>
      </c>
      <c r="B1425" s="46">
        <f>SD!A1424</f>
        <v>0</v>
      </c>
      <c r="C1425" s="46">
        <f>SD!B1424</f>
        <v>0</v>
      </c>
      <c r="D1425" s="46">
        <f>SD!C1424</f>
        <v>0</v>
      </c>
      <c r="E1425" s="42">
        <f>SD!D1424</f>
        <v>0</v>
      </c>
      <c r="F1425" s="43">
        <f>SD!E1424</f>
        <v>0</v>
      </c>
      <c r="G1425" s="43">
        <f>SD!F1424</f>
        <v>0</v>
      </c>
      <c r="H1425" s="43">
        <f>SD!G1424</f>
        <v>0</v>
      </c>
      <c r="I1425" s="43">
        <f>SD!H1424</f>
        <v>0</v>
      </c>
      <c r="J1425" s="43">
        <f>SD!I1424</f>
        <v>0</v>
      </c>
      <c r="K1425" s="43">
        <f>SD!O1424</f>
        <v>0</v>
      </c>
      <c r="L1425" s="52"/>
      <c r="M1425" s="56"/>
      <c r="N1425" s="54">
        <f>SD!R1424</f>
        <v>0</v>
      </c>
      <c r="O1425" s="55">
        <f>SD!S1424</f>
        <v>0</v>
      </c>
      <c r="P1425" s="44">
        <f>SD!T1424</f>
        <v>0</v>
      </c>
      <c r="Q1425" s="55">
        <f>SD!V1424</f>
        <v>0</v>
      </c>
      <c r="R1425" s="55">
        <f>SD!W1424</f>
        <v>0</v>
      </c>
      <c r="S1425" s="55">
        <f>SD!AB1424</f>
        <v>0</v>
      </c>
      <c r="T1425" s="51">
        <f t="shared" si="44"/>
        <v>0</v>
      </c>
      <c r="U1425" s="51">
        <f t="shared" si="45"/>
        <v>0</v>
      </c>
    </row>
    <row r="1426" spans="1:21" customFormat="1">
      <c r="A1426" s="51">
        <f>SD!C1425</f>
        <v>0</v>
      </c>
      <c r="B1426" s="46">
        <f>SD!A1425</f>
        <v>0</v>
      </c>
      <c r="C1426" s="46">
        <f>SD!B1425</f>
        <v>0</v>
      </c>
      <c r="D1426" s="46">
        <f>SD!C1425</f>
        <v>0</v>
      </c>
      <c r="E1426" s="42">
        <f>SD!D1425</f>
        <v>0</v>
      </c>
      <c r="F1426" s="43">
        <f>SD!E1425</f>
        <v>0</v>
      </c>
      <c r="G1426" s="43">
        <f>SD!F1425</f>
        <v>0</v>
      </c>
      <c r="H1426" s="43">
        <f>SD!G1425</f>
        <v>0</v>
      </c>
      <c r="I1426" s="43">
        <f>SD!H1425</f>
        <v>0</v>
      </c>
      <c r="J1426" s="43">
        <f>SD!I1425</f>
        <v>0</v>
      </c>
      <c r="K1426" s="43">
        <f>SD!O1425</f>
        <v>0</v>
      </c>
      <c r="L1426" s="52"/>
      <c r="M1426" s="56"/>
      <c r="N1426" s="54">
        <f>SD!R1425</f>
        <v>0</v>
      </c>
      <c r="O1426" s="55">
        <f>SD!S1425</f>
        <v>0</v>
      </c>
      <c r="P1426" s="44">
        <f>SD!T1425</f>
        <v>0</v>
      </c>
      <c r="Q1426" s="55">
        <f>SD!V1425</f>
        <v>0</v>
      </c>
      <c r="R1426" s="55">
        <f>SD!W1425</f>
        <v>0</v>
      </c>
      <c r="S1426" s="55">
        <f>SD!AB1425</f>
        <v>0</v>
      </c>
      <c r="T1426" s="51">
        <f t="shared" si="44"/>
        <v>0</v>
      </c>
      <c r="U1426" s="51">
        <f t="shared" si="45"/>
        <v>0</v>
      </c>
    </row>
    <row r="1427" spans="1:21" customFormat="1">
      <c r="A1427" s="51">
        <f>SD!C1426</f>
        <v>0</v>
      </c>
      <c r="B1427" s="46">
        <f>SD!A1426</f>
        <v>0</v>
      </c>
      <c r="C1427" s="46">
        <f>SD!B1426</f>
        <v>0</v>
      </c>
      <c r="D1427" s="46">
        <f>SD!C1426</f>
        <v>0</v>
      </c>
      <c r="E1427" s="42">
        <f>SD!D1426</f>
        <v>0</v>
      </c>
      <c r="F1427" s="43">
        <f>SD!E1426</f>
        <v>0</v>
      </c>
      <c r="G1427" s="43">
        <f>SD!F1426</f>
        <v>0</v>
      </c>
      <c r="H1427" s="43">
        <f>SD!G1426</f>
        <v>0</v>
      </c>
      <c r="I1427" s="43">
        <f>SD!H1426</f>
        <v>0</v>
      </c>
      <c r="J1427" s="43">
        <f>SD!I1426</f>
        <v>0</v>
      </c>
      <c r="K1427" s="43">
        <f>SD!O1426</f>
        <v>0</v>
      </c>
      <c r="L1427" s="52"/>
      <c r="M1427" s="56"/>
      <c r="N1427" s="54">
        <f>SD!R1426</f>
        <v>0</v>
      </c>
      <c r="O1427" s="55">
        <f>SD!S1426</f>
        <v>0</v>
      </c>
      <c r="P1427" s="44">
        <f>SD!T1426</f>
        <v>0</v>
      </c>
      <c r="Q1427" s="55">
        <f>SD!V1426</f>
        <v>0</v>
      </c>
      <c r="R1427" s="55">
        <f>SD!W1426</f>
        <v>0</v>
      </c>
      <c r="S1427" s="55">
        <f>SD!AB1426</f>
        <v>0</v>
      </c>
      <c r="T1427" s="51">
        <f t="shared" si="44"/>
        <v>0</v>
      </c>
      <c r="U1427" s="51">
        <f t="shared" si="45"/>
        <v>0</v>
      </c>
    </row>
    <row r="1428" spans="1:21" customFormat="1">
      <c r="A1428" s="51">
        <f>SD!C1427</f>
        <v>0</v>
      </c>
      <c r="B1428" s="46">
        <f>SD!A1427</f>
        <v>0</v>
      </c>
      <c r="C1428" s="46">
        <f>SD!B1427</f>
        <v>0</v>
      </c>
      <c r="D1428" s="46">
        <f>SD!C1427</f>
        <v>0</v>
      </c>
      <c r="E1428" s="42">
        <f>SD!D1427</f>
        <v>0</v>
      </c>
      <c r="F1428" s="43">
        <f>SD!E1427</f>
        <v>0</v>
      </c>
      <c r="G1428" s="43">
        <f>SD!F1427</f>
        <v>0</v>
      </c>
      <c r="H1428" s="43">
        <f>SD!G1427</f>
        <v>0</v>
      </c>
      <c r="I1428" s="43">
        <f>SD!H1427</f>
        <v>0</v>
      </c>
      <c r="J1428" s="43">
        <f>SD!I1427</f>
        <v>0</v>
      </c>
      <c r="K1428" s="43">
        <f>SD!O1427</f>
        <v>0</v>
      </c>
      <c r="L1428" s="52"/>
      <c r="M1428" s="56"/>
      <c r="N1428" s="54">
        <f>SD!R1427</f>
        <v>0</v>
      </c>
      <c r="O1428" s="55">
        <f>SD!S1427</f>
        <v>0</v>
      </c>
      <c r="P1428" s="44">
        <f>SD!T1427</f>
        <v>0</v>
      </c>
      <c r="Q1428" s="55">
        <f>SD!V1427</f>
        <v>0</v>
      </c>
      <c r="R1428" s="55">
        <f>SD!W1427</f>
        <v>0</v>
      </c>
      <c r="S1428" s="55">
        <f>SD!AB1427</f>
        <v>0</v>
      </c>
      <c r="T1428" s="51">
        <f t="shared" si="44"/>
        <v>0</v>
      </c>
      <c r="U1428" s="51">
        <f t="shared" si="45"/>
        <v>0</v>
      </c>
    </row>
    <row r="1429" spans="1:21" customFormat="1">
      <c r="A1429" s="51">
        <f>SD!C1428</f>
        <v>0</v>
      </c>
      <c r="B1429" s="46">
        <f>SD!A1428</f>
        <v>0</v>
      </c>
      <c r="C1429" s="46">
        <f>SD!B1428</f>
        <v>0</v>
      </c>
      <c r="D1429" s="46">
        <f>SD!C1428</f>
        <v>0</v>
      </c>
      <c r="E1429" s="42">
        <f>SD!D1428</f>
        <v>0</v>
      </c>
      <c r="F1429" s="43">
        <f>SD!E1428</f>
        <v>0</v>
      </c>
      <c r="G1429" s="43">
        <f>SD!F1428</f>
        <v>0</v>
      </c>
      <c r="H1429" s="43">
        <f>SD!G1428</f>
        <v>0</v>
      </c>
      <c r="I1429" s="43">
        <f>SD!H1428</f>
        <v>0</v>
      </c>
      <c r="J1429" s="43">
        <f>SD!I1428</f>
        <v>0</v>
      </c>
      <c r="K1429" s="43">
        <f>SD!O1428</f>
        <v>0</v>
      </c>
      <c r="L1429" s="52"/>
      <c r="M1429" s="56"/>
      <c r="N1429" s="54">
        <f>SD!R1428</f>
        <v>0</v>
      </c>
      <c r="O1429" s="55">
        <f>SD!S1428</f>
        <v>0</v>
      </c>
      <c r="P1429" s="44">
        <f>SD!T1428</f>
        <v>0</v>
      </c>
      <c r="Q1429" s="55">
        <f>SD!V1428</f>
        <v>0</v>
      </c>
      <c r="R1429" s="55">
        <f>SD!W1428</f>
        <v>0</v>
      </c>
      <c r="S1429" s="55">
        <f>SD!AB1428</f>
        <v>0</v>
      </c>
      <c r="T1429" s="51">
        <f t="shared" si="44"/>
        <v>0</v>
      </c>
      <c r="U1429" s="51">
        <f t="shared" si="45"/>
        <v>0</v>
      </c>
    </row>
    <row r="1430" spans="1:21" customFormat="1">
      <c r="A1430" s="51">
        <f>SD!C1429</f>
        <v>0</v>
      </c>
      <c r="B1430" s="46">
        <f>SD!A1429</f>
        <v>0</v>
      </c>
      <c r="C1430" s="46">
        <f>SD!B1429</f>
        <v>0</v>
      </c>
      <c r="D1430" s="46">
        <f>SD!C1429</f>
        <v>0</v>
      </c>
      <c r="E1430" s="42">
        <f>SD!D1429</f>
        <v>0</v>
      </c>
      <c r="F1430" s="43">
        <f>SD!E1429</f>
        <v>0</v>
      </c>
      <c r="G1430" s="43">
        <f>SD!F1429</f>
        <v>0</v>
      </c>
      <c r="H1430" s="43">
        <f>SD!G1429</f>
        <v>0</v>
      </c>
      <c r="I1430" s="43">
        <f>SD!H1429</f>
        <v>0</v>
      </c>
      <c r="J1430" s="43">
        <f>SD!I1429</f>
        <v>0</v>
      </c>
      <c r="K1430" s="43">
        <f>SD!O1429</f>
        <v>0</v>
      </c>
      <c r="L1430" s="52"/>
      <c r="M1430" s="56"/>
      <c r="N1430" s="54">
        <f>SD!R1429</f>
        <v>0</v>
      </c>
      <c r="O1430" s="55">
        <f>SD!S1429</f>
        <v>0</v>
      </c>
      <c r="P1430" s="44">
        <f>SD!T1429</f>
        <v>0</v>
      </c>
      <c r="Q1430" s="55">
        <f>SD!V1429</f>
        <v>0</v>
      </c>
      <c r="R1430" s="55">
        <f>SD!W1429</f>
        <v>0</v>
      </c>
      <c r="S1430" s="55">
        <f>SD!AB1429</f>
        <v>0</v>
      </c>
      <c r="T1430" s="51">
        <f t="shared" si="44"/>
        <v>0</v>
      </c>
      <c r="U1430" s="51">
        <f t="shared" si="45"/>
        <v>0</v>
      </c>
    </row>
    <row r="1431" spans="1:21" customFormat="1">
      <c r="A1431" s="51">
        <f>SD!C1430</f>
        <v>0</v>
      </c>
      <c r="B1431" s="46">
        <f>SD!A1430</f>
        <v>0</v>
      </c>
      <c r="C1431" s="46">
        <f>SD!B1430</f>
        <v>0</v>
      </c>
      <c r="D1431" s="46">
        <f>SD!C1430</f>
        <v>0</v>
      </c>
      <c r="E1431" s="42">
        <f>SD!D1430</f>
        <v>0</v>
      </c>
      <c r="F1431" s="43">
        <f>SD!E1430</f>
        <v>0</v>
      </c>
      <c r="G1431" s="43">
        <f>SD!F1430</f>
        <v>0</v>
      </c>
      <c r="H1431" s="43">
        <f>SD!G1430</f>
        <v>0</v>
      </c>
      <c r="I1431" s="43">
        <f>SD!H1430</f>
        <v>0</v>
      </c>
      <c r="J1431" s="43">
        <f>SD!I1430</f>
        <v>0</v>
      </c>
      <c r="K1431" s="43">
        <f>SD!O1430</f>
        <v>0</v>
      </c>
      <c r="L1431" s="52"/>
      <c r="M1431" s="56"/>
      <c r="N1431" s="54">
        <f>SD!R1430</f>
        <v>0</v>
      </c>
      <c r="O1431" s="55">
        <f>SD!S1430</f>
        <v>0</v>
      </c>
      <c r="P1431" s="44">
        <f>SD!T1430</f>
        <v>0</v>
      </c>
      <c r="Q1431" s="55">
        <f>SD!V1430</f>
        <v>0</v>
      </c>
      <c r="R1431" s="55">
        <f>SD!W1430</f>
        <v>0</v>
      </c>
      <c r="S1431" s="55">
        <f>SD!AB1430</f>
        <v>0</v>
      </c>
      <c r="T1431" s="51">
        <f t="shared" si="44"/>
        <v>0</v>
      </c>
      <c r="U1431" s="51">
        <f t="shared" si="45"/>
        <v>0</v>
      </c>
    </row>
    <row r="1432" spans="1:21" customFormat="1">
      <c r="A1432" s="51">
        <f>SD!C1431</f>
        <v>0</v>
      </c>
      <c r="B1432" s="46">
        <f>SD!A1431</f>
        <v>0</v>
      </c>
      <c r="C1432" s="46">
        <f>SD!B1431</f>
        <v>0</v>
      </c>
      <c r="D1432" s="46">
        <f>SD!C1431</f>
        <v>0</v>
      </c>
      <c r="E1432" s="42">
        <f>SD!D1431</f>
        <v>0</v>
      </c>
      <c r="F1432" s="43">
        <f>SD!E1431</f>
        <v>0</v>
      </c>
      <c r="G1432" s="43">
        <f>SD!F1431</f>
        <v>0</v>
      </c>
      <c r="H1432" s="43">
        <f>SD!G1431</f>
        <v>0</v>
      </c>
      <c r="I1432" s="43">
        <f>SD!H1431</f>
        <v>0</v>
      </c>
      <c r="J1432" s="43">
        <f>SD!I1431</f>
        <v>0</v>
      </c>
      <c r="K1432" s="43">
        <f>SD!O1431</f>
        <v>0</v>
      </c>
      <c r="L1432" s="52"/>
      <c r="M1432" s="56"/>
      <c r="N1432" s="54">
        <f>SD!R1431</f>
        <v>0</v>
      </c>
      <c r="O1432" s="55">
        <f>SD!S1431</f>
        <v>0</v>
      </c>
      <c r="P1432" s="44">
        <f>SD!T1431</f>
        <v>0</v>
      </c>
      <c r="Q1432" s="55">
        <f>SD!V1431</f>
        <v>0</v>
      </c>
      <c r="R1432" s="55">
        <f>SD!W1431</f>
        <v>0</v>
      </c>
      <c r="S1432" s="55">
        <f>SD!AB1431</f>
        <v>0</v>
      </c>
      <c r="T1432" s="51">
        <f t="shared" si="44"/>
        <v>0</v>
      </c>
      <c r="U1432" s="51">
        <f t="shared" si="45"/>
        <v>0</v>
      </c>
    </row>
    <row r="1433" spans="1:21" customFormat="1">
      <c r="A1433" s="51">
        <f>SD!C1432</f>
        <v>0</v>
      </c>
      <c r="B1433" s="46">
        <f>SD!A1432</f>
        <v>0</v>
      </c>
      <c r="C1433" s="46">
        <f>SD!B1432</f>
        <v>0</v>
      </c>
      <c r="D1433" s="46">
        <f>SD!C1432</f>
        <v>0</v>
      </c>
      <c r="E1433" s="42">
        <f>SD!D1432</f>
        <v>0</v>
      </c>
      <c r="F1433" s="43">
        <f>SD!E1432</f>
        <v>0</v>
      </c>
      <c r="G1433" s="43">
        <f>SD!F1432</f>
        <v>0</v>
      </c>
      <c r="H1433" s="43">
        <f>SD!G1432</f>
        <v>0</v>
      </c>
      <c r="I1433" s="43">
        <f>SD!H1432</f>
        <v>0</v>
      </c>
      <c r="J1433" s="43">
        <f>SD!I1432</f>
        <v>0</v>
      </c>
      <c r="K1433" s="43">
        <f>SD!O1432</f>
        <v>0</v>
      </c>
      <c r="L1433" s="52"/>
      <c r="M1433" s="56"/>
      <c r="N1433" s="54">
        <f>SD!R1432</f>
        <v>0</v>
      </c>
      <c r="O1433" s="55">
        <f>SD!S1432</f>
        <v>0</v>
      </c>
      <c r="P1433" s="44">
        <f>SD!T1432</f>
        <v>0</v>
      </c>
      <c r="Q1433" s="55">
        <f>SD!V1432</f>
        <v>0</v>
      </c>
      <c r="R1433" s="55">
        <f>SD!W1432</f>
        <v>0</v>
      </c>
      <c r="S1433" s="55">
        <f>SD!AB1432</f>
        <v>0</v>
      </c>
      <c r="T1433" s="51">
        <f t="shared" si="44"/>
        <v>0</v>
      </c>
      <c r="U1433" s="51">
        <f t="shared" si="45"/>
        <v>0</v>
      </c>
    </row>
    <row r="1434" spans="1:21" customFormat="1">
      <c r="A1434" s="51">
        <f>SD!C1433</f>
        <v>0</v>
      </c>
      <c r="B1434" s="46">
        <f>SD!A1433</f>
        <v>0</v>
      </c>
      <c r="C1434" s="46">
        <f>SD!B1433</f>
        <v>0</v>
      </c>
      <c r="D1434" s="46">
        <f>SD!C1433</f>
        <v>0</v>
      </c>
      <c r="E1434" s="42">
        <f>SD!D1433</f>
        <v>0</v>
      </c>
      <c r="F1434" s="43">
        <f>SD!E1433</f>
        <v>0</v>
      </c>
      <c r="G1434" s="43">
        <f>SD!F1433</f>
        <v>0</v>
      </c>
      <c r="H1434" s="43">
        <f>SD!G1433</f>
        <v>0</v>
      </c>
      <c r="I1434" s="43">
        <f>SD!H1433</f>
        <v>0</v>
      </c>
      <c r="J1434" s="43">
        <f>SD!I1433</f>
        <v>0</v>
      </c>
      <c r="K1434" s="43">
        <f>SD!O1433</f>
        <v>0</v>
      </c>
      <c r="L1434" s="52"/>
      <c r="M1434" s="56"/>
      <c r="N1434" s="54">
        <f>SD!R1433</f>
        <v>0</v>
      </c>
      <c r="O1434" s="55">
        <f>SD!S1433</f>
        <v>0</v>
      </c>
      <c r="P1434" s="44">
        <f>SD!T1433</f>
        <v>0</v>
      </c>
      <c r="Q1434" s="55">
        <f>SD!V1433</f>
        <v>0</v>
      </c>
      <c r="R1434" s="55">
        <f>SD!W1433</f>
        <v>0</v>
      </c>
      <c r="S1434" s="55">
        <f>SD!AB1433</f>
        <v>0</v>
      </c>
      <c r="T1434" s="51">
        <f t="shared" si="44"/>
        <v>0</v>
      </c>
      <c r="U1434" s="51">
        <f t="shared" si="45"/>
        <v>0</v>
      </c>
    </row>
    <row r="1435" spans="1:21" customFormat="1">
      <c r="A1435" s="51">
        <f>SD!C1434</f>
        <v>0</v>
      </c>
      <c r="B1435" s="46">
        <f>SD!A1434</f>
        <v>0</v>
      </c>
      <c r="C1435" s="46">
        <f>SD!B1434</f>
        <v>0</v>
      </c>
      <c r="D1435" s="46">
        <f>SD!C1434</f>
        <v>0</v>
      </c>
      <c r="E1435" s="42">
        <f>SD!D1434</f>
        <v>0</v>
      </c>
      <c r="F1435" s="43">
        <f>SD!E1434</f>
        <v>0</v>
      </c>
      <c r="G1435" s="43">
        <f>SD!F1434</f>
        <v>0</v>
      </c>
      <c r="H1435" s="43">
        <f>SD!G1434</f>
        <v>0</v>
      </c>
      <c r="I1435" s="43">
        <f>SD!H1434</f>
        <v>0</v>
      </c>
      <c r="J1435" s="43">
        <f>SD!I1434</f>
        <v>0</v>
      </c>
      <c r="K1435" s="43">
        <f>SD!O1434</f>
        <v>0</v>
      </c>
      <c r="L1435" s="52"/>
      <c r="M1435" s="56"/>
      <c r="N1435" s="54">
        <f>SD!R1434</f>
        <v>0</v>
      </c>
      <c r="O1435" s="55">
        <f>SD!S1434</f>
        <v>0</v>
      </c>
      <c r="P1435" s="44">
        <f>SD!T1434</f>
        <v>0</v>
      </c>
      <c r="Q1435" s="55">
        <f>SD!V1434</f>
        <v>0</v>
      </c>
      <c r="R1435" s="55">
        <f>SD!W1434</f>
        <v>0</v>
      </c>
      <c r="S1435" s="55">
        <f>SD!AB1434</f>
        <v>0</v>
      </c>
      <c r="T1435" s="51">
        <f t="shared" si="44"/>
        <v>0</v>
      </c>
      <c r="U1435" s="51">
        <f t="shared" si="45"/>
        <v>0</v>
      </c>
    </row>
    <row r="1436" spans="1:21" customFormat="1">
      <c r="A1436" s="51">
        <f>SD!C1435</f>
        <v>0</v>
      </c>
      <c r="B1436" s="46">
        <f>SD!A1435</f>
        <v>0</v>
      </c>
      <c r="C1436" s="46">
        <f>SD!B1435</f>
        <v>0</v>
      </c>
      <c r="D1436" s="46">
        <f>SD!C1435</f>
        <v>0</v>
      </c>
      <c r="E1436" s="42">
        <f>SD!D1435</f>
        <v>0</v>
      </c>
      <c r="F1436" s="43">
        <f>SD!E1435</f>
        <v>0</v>
      </c>
      <c r="G1436" s="43">
        <f>SD!F1435</f>
        <v>0</v>
      </c>
      <c r="H1436" s="43">
        <f>SD!G1435</f>
        <v>0</v>
      </c>
      <c r="I1436" s="43">
        <f>SD!H1435</f>
        <v>0</v>
      </c>
      <c r="J1436" s="43">
        <f>SD!I1435</f>
        <v>0</v>
      </c>
      <c r="K1436" s="43">
        <f>SD!O1435</f>
        <v>0</v>
      </c>
      <c r="L1436" s="52"/>
      <c r="M1436" s="56"/>
      <c r="N1436" s="54">
        <f>SD!R1435</f>
        <v>0</v>
      </c>
      <c r="O1436" s="55">
        <f>SD!S1435</f>
        <v>0</v>
      </c>
      <c r="P1436" s="44">
        <f>SD!T1435</f>
        <v>0</v>
      </c>
      <c r="Q1436" s="55">
        <f>SD!V1435</f>
        <v>0</v>
      </c>
      <c r="R1436" s="55">
        <f>SD!W1435</f>
        <v>0</v>
      </c>
      <c r="S1436" s="55">
        <f>SD!AB1435</f>
        <v>0</v>
      </c>
      <c r="T1436" s="51">
        <f t="shared" si="44"/>
        <v>0</v>
      </c>
      <c r="U1436" s="51">
        <f t="shared" si="45"/>
        <v>0</v>
      </c>
    </row>
    <row r="1437" spans="1:21" customFormat="1">
      <c r="A1437" s="51">
        <f>SD!C1436</f>
        <v>0</v>
      </c>
      <c r="B1437" s="46">
        <f>SD!A1436</f>
        <v>0</v>
      </c>
      <c r="C1437" s="46">
        <f>SD!B1436</f>
        <v>0</v>
      </c>
      <c r="D1437" s="46">
        <f>SD!C1436</f>
        <v>0</v>
      </c>
      <c r="E1437" s="42">
        <f>SD!D1436</f>
        <v>0</v>
      </c>
      <c r="F1437" s="43">
        <f>SD!E1436</f>
        <v>0</v>
      </c>
      <c r="G1437" s="43">
        <f>SD!F1436</f>
        <v>0</v>
      </c>
      <c r="H1437" s="43">
        <f>SD!G1436</f>
        <v>0</v>
      </c>
      <c r="I1437" s="43">
        <f>SD!H1436</f>
        <v>0</v>
      </c>
      <c r="J1437" s="43">
        <f>SD!I1436</f>
        <v>0</v>
      </c>
      <c r="K1437" s="43">
        <f>SD!O1436</f>
        <v>0</v>
      </c>
      <c r="L1437" s="52"/>
      <c r="M1437" s="56"/>
      <c r="N1437" s="54">
        <f>SD!R1436</f>
        <v>0</v>
      </c>
      <c r="O1437" s="55">
        <f>SD!S1436</f>
        <v>0</v>
      </c>
      <c r="P1437" s="44">
        <f>SD!T1436</f>
        <v>0</v>
      </c>
      <c r="Q1437" s="55">
        <f>SD!V1436</f>
        <v>0</v>
      </c>
      <c r="R1437" s="55">
        <f>SD!W1436</f>
        <v>0</v>
      </c>
      <c r="S1437" s="55">
        <f>SD!AB1436</f>
        <v>0</v>
      </c>
      <c r="T1437" s="51">
        <f t="shared" si="44"/>
        <v>0</v>
      </c>
      <c r="U1437" s="51">
        <f t="shared" si="45"/>
        <v>0</v>
      </c>
    </row>
    <row r="1438" spans="1:21" customFormat="1">
      <c r="A1438" s="51">
        <f>SD!C1437</f>
        <v>0</v>
      </c>
      <c r="B1438" s="46">
        <f>SD!A1437</f>
        <v>0</v>
      </c>
      <c r="C1438" s="46">
        <f>SD!B1437</f>
        <v>0</v>
      </c>
      <c r="D1438" s="46">
        <f>SD!C1437</f>
        <v>0</v>
      </c>
      <c r="E1438" s="42">
        <f>SD!D1437</f>
        <v>0</v>
      </c>
      <c r="F1438" s="43">
        <f>SD!E1437</f>
        <v>0</v>
      </c>
      <c r="G1438" s="43">
        <f>SD!F1437</f>
        <v>0</v>
      </c>
      <c r="H1438" s="43">
        <f>SD!G1437</f>
        <v>0</v>
      </c>
      <c r="I1438" s="43">
        <f>SD!H1437</f>
        <v>0</v>
      </c>
      <c r="J1438" s="43">
        <f>SD!I1437</f>
        <v>0</v>
      </c>
      <c r="K1438" s="43">
        <f>SD!O1437</f>
        <v>0</v>
      </c>
      <c r="L1438" s="52"/>
      <c r="M1438" s="56"/>
      <c r="N1438" s="54">
        <f>SD!R1437</f>
        <v>0</v>
      </c>
      <c r="O1438" s="55">
        <f>SD!S1437</f>
        <v>0</v>
      </c>
      <c r="P1438" s="44">
        <f>SD!T1437</f>
        <v>0</v>
      </c>
      <c r="Q1438" s="55">
        <f>SD!V1437</f>
        <v>0</v>
      </c>
      <c r="R1438" s="55">
        <f>SD!W1437</f>
        <v>0</v>
      </c>
      <c r="S1438" s="55">
        <f>SD!AB1437</f>
        <v>0</v>
      </c>
      <c r="T1438" s="51">
        <f t="shared" si="44"/>
        <v>0</v>
      </c>
      <c r="U1438" s="51">
        <f t="shared" si="45"/>
        <v>0</v>
      </c>
    </row>
    <row r="1439" spans="1:21" customFormat="1">
      <c r="A1439" s="51">
        <f>SD!C1438</f>
        <v>0</v>
      </c>
      <c r="B1439" s="46">
        <f>SD!A1438</f>
        <v>0</v>
      </c>
      <c r="C1439" s="46">
        <f>SD!B1438</f>
        <v>0</v>
      </c>
      <c r="D1439" s="46">
        <f>SD!C1438</f>
        <v>0</v>
      </c>
      <c r="E1439" s="42">
        <f>SD!D1438</f>
        <v>0</v>
      </c>
      <c r="F1439" s="43">
        <f>SD!E1438</f>
        <v>0</v>
      </c>
      <c r="G1439" s="43">
        <f>SD!F1438</f>
        <v>0</v>
      </c>
      <c r="H1439" s="43">
        <f>SD!G1438</f>
        <v>0</v>
      </c>
      <c r="I1439" s="43">
        <f>SD!H1438</f>
        <v>0</v>
      </c>
      <c r="J1439" s="43">
        <f>SD!I1438</f>
        <v>0</v>
      </c>
      <c r="K1439" s="43">
        <f>SD!O1438</f>
        <v>0</v>
      </c>
      <c r="L1439" s="52"/>
      <c r="M1439" s="56"/>
      <c r="N1439" s="54">
        <f>SD!R1438</f>
        <v>0</v>
      </c>
      <c r="O1439" s="55">
        <f>SD!S1438</f>
        <v>0</v>
      </c>
      <c r="P1439" s="44">
        <f>SD!T1438</f>
        <v>0</v>
      </c>
      <c r="Q1439" s="55">
        <f>SD!V1438</f>
        <v>0</v>
      </c>
      <c r="R1439" s="55">
        <f>SD!W1438</f>
        <v>0</v>
      </c>
      <c r="S1439" s="55">
        <f>SD!AB1438</f>
        <v>0</v>
      </c>
      <c r="T1439" s="51">
        <f t="shared" si="44"/>
        <v>0</v>
      </c>
      <c r="U1439" s="51">
        <f t="shared" si="45"/>
        <v>0</v>
      </c>
    </row>
    <row r="1440" spans="1:21" customFormat="1">
      <c r="A1440" s="51">
        <f>SD!C1439</f>
        <v>0</v>
      </c>
      <c r="B1440" s="46">
        <f>SD!A1439</f>
        <v>0</v>
      </c>
      <c r="C1440" s="46">
        <f>SD!B1439</f>
        <v>0</v>
      </c>
      <c r="D1440" s="46">
        <f>SD!C1439</f>
        <v>0</v>
      </c>
      <c r="E1440" s="42">
        <f>SD!D1439</f>
        <v>0</v>
      </c>
      <c r="F1440" s="43">
        <f>SD!E1439</f>
        <v>0</v>
      </c>
      <c r="G1440" s="43">
        <f>SD!F1439</f>
        <v>0</v>
      </c>
      <c r="H1440" s="43">
        <f>SD!G1439</f>
        <v>0</v>
      </c>
      <c r="I1440" s="43">
        <f>SD!H1439</f>
        <v>0</v>
      </c>
      <c r="J1440" s="43">
        <f>SD!I1439</f>
        <v>0</v>
      </c>
      <c r="K1440" s="43">
        <f>SD!O1439</f>
        <v>0</v>
      </c>
      <c r="L1440" s="52"/>
      <c r="M1440" s="56"/>
      <c r="N1440" s="54">
        <f>SD!R1439</f>
        <v>0</v>
      </c>
      <c r="O1440" s="55">
        <f>SD!S1439</f>
        <v>0</v>
      </c>
      <c r="P1440" s="44">
        <f>SD!T1439</f>
        <v>0</v>
      </c>
      <c r="Q1440" s="55">
        <f>SD!V1439</f>
        <v>0</v>
      </c>
      <c r="R1440" s="55">
        <f>SD!W1439</f>
        <v>0</v>
      </c>
      <c r="S1440" s="55">
        <f>SD!AB1439</f>
        <v>0</v>
      </c>
      <c r="T1440" s="51">
        <f t="shared" si="44"/>
        <v>0</v>
      </c>
      <c r="U1440" s="51">
        <f t="shared" si="45"/>
        <v>0</v>
      </c>
    </row>
    <row r="1441" spans="1:21" customFormat="1">
      <c r="A1441" s="51">
        <f>SD!C1440</f>
        <v>0</v>
      </c>
      <c r="B1441" s="46">
        <f>SD!A1440</f>
        <v>0</v>
      </c>
      <c r="C1441" s="46">
        <f>SD!B1440</f>
        <v>0</v>
      </c>
      <c r="D1441" s="46">
        <f>SD!C1440</f>
        <v>0</v>
      </c>
      <c r="E1441" s="42">
        <f>SD!D1440</f>
        <v>0</v>
      </c>
      <c r="F1441" s="43">
        <f>SD!E1440</f>
        <v>0</v>
      </c>
      <c r="G1441" s="43">
        <f>SD!F1440</f>
        <v>0</v>
      </c>
      <c r="H1441" s="43">
        <f>SD!G1440</f>
        <v>0</v>
      </c>
      <c r="I1441" s="43">
        <f>SD!H1440</f>
        <v>0</v>
      </c>
      <c r="J1441" s="43">
        <f>SD!I1440</f>
        <v>0</v>
      </c>
      <c r="K1441" s="43">
        <f>SD!O1440</f>
        <v>0</v>
      </c>
      <c r="L1441" s="52"/>
      <c r="M1441" s="56"/>
      <c r="N1441" s="54">
        <f>SD!R1440</f>
        <v>0</v>
      </c>
      <c r="O1441" s="55">
        <f>SD!S1440</f>
        <v>0</v>
      </c>
      <c r="P1441" s="44">
        <f>SD!T1440</f>
        <v>0</v>
      </c>
      <c r="Q1441" s="55">
        <f>SD!V1440</f>
        <v>0</v>
      </c>
      <c r="R1441" s="55">
        <f>SD!W1440</f>
        <v>0</v>
      </c>
      <c r="S1441" s="55">
        <f>SD!AB1440</f>
        <v>0</v>
      </c>
      <c r="T1441" s="51">
        <f t="shared" si="44"/>
        <v>0</v>
      </c>
      <c r="U1441" s="51">
        <f t="shared" si="45"/>
        <v>0</v>
      </c>
    </row>
    <row r="1442" spans="1:21" customFormat="1">
      <c r="A1442" s="51">
        <f>SD!C1441</f>
        <v>0</v>
      </c>
      <c r="B1442" s="46">
        <f>SD!A1441</f>
        <v>0</v>
      </c>
      <c r="C1442" s="46">
        <f>SD!B1441</f>
        <v>0</v>
      </c>
      <c r="D1442" s="46">
        <f>SD!C1441</f>
        <v>0</v>
      </c>
      <c r="E1442" s="42">
        <f>SD!D1441</f>
        <v>0</v>
      </c>
      <c r="F1442" s="43">
        <f>SD!E1441</f>
        <v>0</v>
      </c>
      <c r="G1442" s="43">
        <f>SD!F1441</f>
        <v>0</v>
      </c>
      <c r="H1442" s="43">
        <f>SD!G1441</f>
        <v>0</v>
      </c>
      <c r="I1442" s="43">
        <f>SD!H1441</f>
        <v>0</v>
      </c>
      <c r="J1442" s="43">
        <f>SD!I1441</f>
        <v>0</v>
      </c>
      <c r="K1442" s="43">
        <f>SD!O1441</f>
        <v>0</v>
      </c>
      <c r="L1442" s="52"/>
      <c r="M1442" s="56"/>
      <c r="N1442" s="54">
        <f>SD!R1441</f>
        <v>0</v>
      </c>
      <c r="O1442" s="55">
        <f>SD!S1441</f>
        <v>0</v>
      </c>
      <c r="P1442" s="44">
        <f>SD!T1441</f>
        <v>0</v>
      </c>
      <c r="Q1442" s="55">
        <f>SD!V1441</f>
        <v>0</v>
      </c>
      <c r="R1442" s="55">
        <f>SD!W1441</f>
        <v>0</v>
      </c>
      <c r="S1442" s="55">
        <f>SD!AB1441</f>
        <v>0</v>
      </c>
      <c r="T1442" s="51">
        <f t="shared" si="44"/>
        <v>0</v>
      </c>
      <c r="U1442" s="51">
        <f t="shared" si="45"/>
        <v>0</v>
      </c>
    </row>
    <row r="1443" spans="1:21" customFormat="1">
      <c r="A1443" s="51">
        <f>SD!C1442</f>
        <v>0</v>
      </c>
      <c r="B1443" s="46">
        <f>SD!A1442</f>
        <v>0</v>
      </c>
      <c r="C1443" s="46">
        <f>SD!B1442</f>
        <v>0</v>
      </c>
      <c r="D1443" s="46">
        <f>SD!C1442</f>
        <v>0</v>
      </c>
      <c r="E1443" s="42">
        <f>SD!D1442</f>
        <v>0</v>
      </c>
      <c r="F1443" s="43">
        <f>SD!E1442</f>
        <v>0</v>
      </c>
      <c r="G1443" s="43">
        <f>SD!F1442</f>
        <v>0</v>
      </c>
      <c r="H1443" s="43">
        <f>SD!G1442</f>
        <v>0</v>
      </c>
      <c r="I1443" s="43">
        <f>SD!H1442</f>
        <v>0</v>
      </c>
      <c r="J1443" s="43">
        <f>SD!I1442</f>
        <v>0</v>
      </c>
      <c r="K1443" s="43">
        <f>SD!O1442</f>
        <v>0</v>
      </c>
      <c r="L1443" s="52"/>
      <c r="M1443" s="56"/>
      <c r="N1443" s="54">
        <f>SD!R1442</f>
        <v>0</v>
      </c>
      <c r="O1443" s="55">
        <f>SD!S1442</f>
        <v>0</v>
      </c>
      <c r="P1443" s="44">
        <f>SD!T1442</f>
        <v>0</v>
      </c>
      <c r="Q1443" s="55">
        <f>SD!V1442</f>
        <v>0</v>
      </c>
      <c r="R1443" s="55">
        <f>SD!W1442</f>
        <v>0</v>
      </c>
      <c r="S1443" s="55">
        <f>SD!AB1442</f>
        <v>0</v>
      </c>
      <c r="T1443" s="51">
        <f t="shared" si="44"/>
        <v>0</v>
      </c>
      <c r="U1443" s="51">
        <f t="shared" si="45"/>
        <v>0</v>
      </c>
    </row>
    <row r="1444" spans="1:21" customFormat="1">
      <c r="A1444" s="51">
        <f>SD!C1443</f>
        <v>0</v>
      </c>
      <c r="B1444" s="46">
        <f>SD!A1443</f>
        <v>0</v>
      </c>
      <c r="C1444" s="46">
        <f>SD!B1443</f>
        <v>0</v>
      </c>
      <c r="D1444" s="46">
        <f>SD!C1443</f>
        <v>0</v>
      </c>
      <c r="E1444" s="42">
        <f>SD!D1443</f>
        <v>0</v>
      </c>
      <c r="F1444" s="43">
        <f>SD!E1443</f>
        <v>0</v>
      </c>
      <c r="G1444" s="43">
        <f>SD!F1443</f>
        <v>0</v>
      </c>
      <c r="H1444" s="43">
        <f>SD!G1443</f>
        <v>0</v>
      </c>
      <c r="I1444" s="43">
        <f>SD!H1443</f>
        <v>0</v>
      </c>
      <c r="J1444" s="43">
        <f>SD!I1443</f>
        <v>0</v>
      </c>
      <c r="K1444" s="43">
        <f>SD!O1443</f>
        <v>0</v>
      </c>
      <c r="L1444" s="52"/>
      <c r="M1444" s="56"/>
      <c r="N1444" s="54">
        <f>SD!R1443</f>
        <v>0</v>
      </c>
      <c r="O1444" s="55">
        <f>SD!S1443</f>
        <v>0</v>
      </c>
      <c r="P1444" s="44">
        <f>SD!T1443</f>
        <v>0</v>
      </c>
      <c r="Q1444" s="55">
        <f>SD!V1443</f>
        <v>0</v>
      </c>
      <c r="R1444" s="55">
        <f>SD!W1443</f>
        <v>0</v>
      </c>
      <c r="S1444" s="55">
        <f>SD!AB1443</f>
        <v>0</v>
      </c>
      <c r="T1444" s="51">
        <f t="shared" si="44"/>
        <v>0</v>
      </c>
      <c r="U1444" s="51">
        <f t="shared" si="45"/>
        <v>0</v>
      </c>
    </row>
    <row r="1445" spans="1:21" customFormat="1">
      <c r="A1445" s="51">
        <f>SD!C1444</f>
        <v>0</v>
      </c>
      <c r="B1445" s="46">
        <f>SD!A1444</f>
        <v>0</v>
      </c>
      <c r="C1445" s="46">
        <f>SD!B1444</f>
        <v>0</v>
      </c>
      <c r="D1445" s="46">
        <f>SD!C1444</f>
        <v>0</v>
      </c>
      <c r="E1445" s="42">
        <f>SD!D1444</f>
        <v>0</v>
      </c>
      <c r="F1445" s="43">
        <f>SD!E1444</f>
        <v>0</v>
      </c>
      <c r="G1445" s="43">
        <f>SD!F1444</f>
        <v>0</v>
      </c>
      <c r="H1445" s="43">
        <f>SD!G1444</f>
        <v>0</v>
      </c>
      <c r="I1445" s="43">
        <f>SD!H1444</f>
        <v>0</v>
      </c>
      <c r="J1445" s="43">
        <f>SD!I1444</f>
        <v>0</v>
      </c>
      <c r="K1445" s="43">
        <f>SD!O1444</f>
        <v>0</v>
      </c>
      <c r="L1445" s="52"/>
      <c r="M1445" s="56"/>
      <c r="N1445" s="54">
        <f>SD!R1444</f>
        <v>0</v>
      </c>
      <c r="O1445" s="55">
        <f>SD!S1444</f>
        <v>0</v>
      </c>
      <c r="P1445" s="44">
        <f>SD!T1444</f>
        <v>0</v>
      </c>
      <c r="Q1445" s="55">
        <f>SD!V1444</f>
        <v>0</v>
      </c>
      <c r="R1445" s="55">
        <f>SD!W1444</f>
        <v>0</v>
      </c>
      <c r="S1445" s="55">
        <f>SD!AB1444</f>
        <v>0</v>
      </c>
      <c r="T1445" s="51">
        <f t="shared" si="44"/>
        <v>0</v>
      </c>
      <c r="U1445" s="51">
        <f t="shared" si="45"/>
        <v>0</v>
      </c>
    </row>
    <row r="1446" spans="1:21" customFormat="1">
      <c r="A1446" s="51">
        <f>SD!C1445</f>
        <v>0</v>
      </c>
      <c r="B1446" s="46">
        <f>SD!A1445</f>
        <v>0</v>
      </c>
      <c r="C1446" s="46">
        <f>SD!B1445</f>
        <v>0</v>
      </c>
      <c r="D1446" s="46">
        <f>SD!C1445</f>
        <v>0</v>
      </c>
      <c r="E1446" s="42">
        <f>SD!D1445</f>
        <v>0</v>
      </c>
      <c r="F1446" s="43">
        <f>SD!E1445</f>
        <v>0</v>
      </c>
      <c r="G1446" s="43">
        <f>SD!F1445</f>
        <v>0</v>
      </c>
      <c r="H1446" s="43">
        <f>SD!G1445</f>
        <v>0</v>
      </c>
      <c r="I1446" s="43">
        <f>SD!H1445</f>
        <v>0</v>
      </c>
      <c r="J1446" s="43">
        <f>SD!I1445</f>
        <v>0</v>
      </c>
      <c r="K1446" s="43">
        <f>SD!O1445</f>
        <v>0</v>
      </c>
      <c r="L1446" s="52"/>
      <c r="M1446" s="56"/>
      <c r="N1446" s="54">
        <f>SD!R1445</f>
        <v>0</v>
      </c>
      <c r="O1446" s="55">
        <f>SD!S1445</f>
        <v>0</v>
      </c>
      <c r="P1446" s="44">
        <f>SD!T1445</f>
        <v>0</v>
      </c>
      <c r="Q1446" s="55">
        <f>SD!V1445</f>
        <v>0</v>
      </c>
      <c r="R1446" s="55">
        <f>SD!W1445</f>
        <v>0</v>
      </c>
      <c r="S1446" s="55">
        <f>SD!AB1445</f>
        <v>0</v>
      </c>
      <c r="T1446" s="51">
        <f t="shared" si="44"/>
        <v>0</v>
      </c>
      <c r="U1446" s="51">
        <f t="shared" si="45"/>
        <v>0</v>
      </c>
    </row>
    <row r="1447" spans="1:21" customFormat="1">
      <c r="A1447" s="51">
        <f>SD!C1446</f>
        <v>0</v>
      </c>
      <c r="B1447" s="46">
        <f>SD!A1446</f>
        <v>0</v>
      </c>
      <c r="C1447" s="46">
        <f>SD!B1446</f>
        <v>0</v>
      </c>
      <c r="D1447" s="46">
        <f>SD!C1446</f>
        <v>0</v>
      </c>
      <c r="E1447" s="42">
        <f>SD!D1446</f>
        <v>0</v>
      </c>
      <c r="F1447" s="43">
        <f>SD!E1446</f>
        <v>0</v>
      </c>
      <c r="G1447" s="43">
        <f>SD!F1446</f>
        <v>0</v>
      </c>
      <c r="H1447" s="43">
        <f>SD!G1446</f>
        <v>0</v>
      </c>
      <c r="I1447" s="43">
        <f>SD!H1446</f>
        <v>0</v>
      </c>
      <c r="J1447" s="43">
        <f>SD!I1446</f>
        <v>0</v>
      </c>
      <c r="K1447" s="43">
        <f>SD!O1446</f>
        <v>0</v>
      </c>
      <c r="L1447" s="52"/>
      <c r="M1447" s="56"/>
      <c r="N1447" s="54">
        <f>SD!R1446</f>
        <v>0</v>
      </c>
      <c r="O1447" s="55">
        <f>SD!S1446</f>
        <v>0</v>
      </c>
      <c r="P1447" s="44">
        <f>SD!T1446</f>
        <v>0</v>
      </c>
      <c r="Q1447" s="55">
        <f>SD!V1446</f>
        <v>0</v>
      </c>
      <c r="R1447" s="55">
        <f>SD!W1446</f>
        <v>0</v>
      </c>
      <c r="S1447" s="55">
        <f>SD!AB1446</f>
        <v>0</v>
      </c>
      <c r="T1447" s="51">
        <f t="shared" si="44"/>
        <v>0</v>
      </c>
      <c r="U1447" s="51">
        <f t="shared" si="45"/>
        <v>0</v>
      </c>
    </row>
    <row r="1448" spans="1:21" customFormat="1">
      <c r="A1448" s="51">
        <f>SD!C1447</f>
        <v>0</v>
      </c>
      <c r="B1448" s="46">
        <f>SD!A1447</f>
        <v>0</v>
      </c>
      <c r="C1448" s="46">
        <f>SD!B1447</f>
        <v>0</v>
      </c>
      <c r="D1448" s="46">
        <f>SD!C1447</f>
        <v>0</v>
      </c>
      <c r="E1448" s="42">
        <f>SD!D1447</f>
        <v>0</v>
      </c>
      <c r="F1448" s="43">
        <f>SD!E1447</f>
        <v>0</v>
      </c>
      <c r="G1448" s="43">
        <f>SD!F1447</f>
        <v>0</v>
      </c>
      <c r="H1448" s="43">
        <f>SD!G1447</f>
        <v>0</v>
      </c>
      <c r="I1448" s="43">
        <f>SD!H1447</f>
        <v>0</v>
      </c>
      <c r="J1448" s="43">
        <f>SD!I1447</f>
        <v>0</v>
      </c>
      <c r="K1448" s="43">
        <f>SD!O1447</f>
        <v>0</v>
      </c>
      <c r="L1448" s="52"/>
      <c r="M1448" s="56"/>
      <c r="N1448" s="54">
        <f>SD!R1447</f>
        <v>0</v>
      </c>
      <c r="O1448" s="55">
        <f>SD!S1447</f>
        <v>0</v>
      </c>
      <c r="P1448" s="44">
        <f>SD!T1447</f>
        <v>0</v>
      </c>
      <c r="Q1448" s="55">
        <f>SD!V1447</f>
        <v>0</v>
      </c>
      <c r="R1448" s="55">
        <f>SD!W1447</f>
        <v>0</v>
      </c>
      <c r="S1448" s="55">
        <f>SD!AB1447</f>
        <v>0</v>
      </c>
      <c r="T1448" s="51">
        <f t="shared" si="44"/>
        <v>0</v>
      </c>
      <c r="U1448" s="51">
        <f t="shared" si="45"/>
        <v>0</v>
      </c>
    </row>
    <row r="1449" spans="1:21" customFormat="1">
      <c r="A1449" s="51">
        <f>SD!C1448</f>
        <v>0</v>
      </c>
      <c r="B1449" s="46">
        <f>SD!A1448</f>
        <v>0</v>
      </c>
      <c r="C1449" s="46">
        <f>SD!B1448</f>
        <v>0</v>
      </c>
      <c r="D1449" s="46">
        <f>SD!C1448</f>
        <v>0</v>
      </c>
      <c r="E1449" s="42">
        <f>SD!D1448</f>
        <v>0</v>
      </c>
      <c r="F1449" s="43">
        <f>SD!E1448</f>
        <v>0</v>
      </c>
      <c r="G1449" s="43">
        <f>SD!F1448</f>
        <v>0</v>
      </c>
      <c r="H1449" s="43">
        <f>SD!G1448</f>
        <v>0</v>
      </c>
      <c r="I1449" s="43">
        <f>SD!H1448</f>
        <v>0</v>
      </c>
      <c r="J1449" s="43">
        <f>SD!I1448</f>
        <v>0</v>
      </c>
      <c r="K1449" s="43">
        <f>SD!O1448</f>
        <v>0</v>
      </c>
      <c r="L1449" s="52"/>
      <c r="M1449" s="56"/>
      <c r="N1449" s="54">
        <f>SD!R1448</f>
        <v>0</v>
      </c>
      <c r="O1449" s="55">
        <f>SD!S1448</f>
        <v>0</v>
      </c>
      <c r="P1449" s="44">
        <f>SD!T1448</f>
        <v>0</v>
      </c>
      <c r="Q1449" s="55">
        <f>SD!V1448</f>
        <v>0</v>
      </c>
      <c r="R1449" s="55">
        <f>SD!W1448</f>
        <v>0</v>
      </c>
      <c r="S1449" s="55">
        <f>SD!AB1448</f>
        <v>0</v>
      </c>
      <c r="T1449" s="51">
        <f t="shared" si="44"/>
        <v>0</v>
      </c>
      <c r="U1449" s="51">
        <f t="shared" si="45"/>
        <v>0</v>
      </c>
    </row>
    <row r="1450" spans="1:21" customFormat="1">
      <c r="A1450" s="51">
        <f>SD!C1449</f>
        <v>0</v>
      </c>
      <c r="B1450" s="46">
        <f>SD!A1449</f>
        <v>0</v>
      </c>
      <c r="C1450" s="46">
        <f>SD!B1449</f>
        <v>0</v>
      </c>
      <c r="D1450" s="46">
        <f>SD!C1449</f>
        <v>0</v>
      </c>
      <c r="E1450" s="42">
        <f>SD!D1449</f>
        <v>0</v>
      </c>
      <c r="F1450" s="43">
        <f>SD!E1449</f>
        <v>0</v>
      </c>
      <c r="G1450" s="43">
        <f>SD!F1449</f>
        <v>0</v>
      </c>
      <c r="H1450" s="43">
        <f>SD!G1449</f>
        <v>0</v>
      </c>
      <c r="I1450" s="43">
        <f>SD!H1449</f>
        <v>0</v>
      </c>
      <c r="J1450" s="43">
        <f>SD!I1449</f>
        <v>0</v>
      </c>
      <c r="K1450" s="43">
        <f>SD!O1449</f>
        <v>0</v>
      </c>
      <c r="L1450" s="52"/>
      <c r="M1450" s="56"/>
      <c r="N1450" s="54">
        <f>SD!R1449</f>
        <v>0</v>
      </c>
      <c r="O1450" s="55">
        <f>SD!S1449</f>
        <v>0</v>
      </c>
      <c r="P1450" s="44">
        <f>SD!T1449</f>
        <v>0</v>
      </c>
      <c r="Q1450" s="55">
        <f>SD!V1449</f>
        <v>0</v>
      </c>
      <c r="R1450" s="55">
        <f>SD!W1449</f>
        <v>0</v>
      </c>
      <c r="S1450" s="55">
        <f>SD!AB1449</f>
        <v>0</v>
      </c>
      <c r="T1450" s="51">
        <f t="shared" si="44"/>
        <v>0</v>
      </c>
      <c r="U1450" s="51">
        <f t="shared" si="45"/>
        <v>0</v>
      </c>
    </row>
    <row r="1451" spans="1:21" customFormat="1">
      <c r="A1451" s="51">
        <f>SD!C1450</f>
        <v>0</v>
      </c>
      <c r="B1451" s="46">
        <f>SD!A1450</f>
        <v>0</v>
      </c>
      <c r="C1451" s="46">
        <f>SD!B1450</f>
        <v>0</v>
      </c>
      <c r="D1451" s="46">
        <f>SD!C1450</f>
        <v>0</v>
      </c>
      <c r="E1451" s="42">
        <f>SD!D1450</f>
        <v>0</v>
      </c>
      <c r="F1451" s="43">
        <f>SD!E1450</f>
        <v>0</v>
      </c>
      <c r="G1451" s="43">
        <f>SD!F1450</f>
        <v>0</v>
      </c>
      <c r="H1451" s="43">
        <f>SD!G1450</f>
        <v>0</v>
      </c>
      <c r="I1451" s="43">
        <f>SD!H1450</f>
        <v>0</v>
      </c>
      <c r="J1451" s="43">
        <f>SD!I1450</f>
        <v>0</v>
      </c>
      <c r="K1451" s="43">
        <f>SD!O1450</f>
        <v>0</v>
      </c>
      <c r="L1451" s="52"/>
      <c r="M1451" s="56"/>
      <c r="N1451" s="54">
        <f>SD!R1450</f>
        <v>0</v>
      </c>
      <c r="O1451" s="55">
        <f>SD!S1450</f>
        <v>0</v>
      </c>
      <c r="P1451" s="44">
        <f>SD!T1450</f>
        <v>0</v>
      </c>
      <c r="Q1451" s="55">
        <f>SD!V1450</f>
        <v>0</v>
      </c>
      <c r="R1451" s="55">
        <f>SD!W1450</f>
        <v>0</v>
      </c>
      <c r="S1451" s="55">
        <f>SD!AB1450</f>
        <v>0</v>
      </c>
      <c r="T1451" s="51">
        <f t="shared" si="44"/>
        <v>0</v>
      </c>
      <c r="U1451" s="51">
        <f t="shared" si="45"/>
        <v>0</v>
      </c>
    </row>
    <row r="1452" spans="1:21" customFormat="1">
      <c r="A1452" s="51">
        <f>SD!C1451</f>
        <v>0</v>
      </c>
      <c r="B1452" s="46">
        <f>SD!A1451</f>
        <v>0</v>
      </c>
      <c r="C1452" s="46">
        <f>SD!B1451</f>
        <v>0</v>
      </c>
      <c r="D1452" s="46">
        <f>SD!C1451</f>
        <v>0</v>
      </c>
      <c r="E1452" s="42">
        <f>SD!D1451</f>
        <v>0</v>
      </c>
      <c r="F1452" s="43">
        <f>SD!E1451</f>
        <v>0</v>
      </c>
      <c r="G1452" s="43">
        <f>SD!F1451</f>
        <v>0</v>
      </c>
      <c r="H1452" s="43">
        <f>SD!G1451</f>
        <v>0</v>
      </c>
      <c r="I1452" s="43">
        <f>SD!H1451</f>
        <v>0</v>
      </c>
      <c r="J1452" s="43">
        <f>SD!I1451</f>
        <v>0</v>
      </c>
      <c r="K1452" s="43">
        <f>SD!O1451</f>
        <v>0</v>
      </c>
      <c r="L1452" s="52"/>
      <c r="M1452" s="56"/>
      <c r="N1452" s="54">
        <f>SD!R1451</f>
        <v>0</v>
      </c>
      <c r="O1452" s="55">
        <f>SD!S1451</f>
        <v>0</v>
      </c>
      <c r="P1452" s="44">
        <f>SD!T1451</f>
        <v>0</v>
      </c>
      <c r="Q1452" s="55">
        <f>SD!V1451</f>
        <v>0</v>
      </c>
      <c r="R1452" s="55">
        <f>SD!W1451</f>
        <v>0</v>
      </c>
      <c r="S1452" s="55">
        <f>SD!AB1451</f>
        <v>0</v>
      </c>
      <c r="T1452" s="51">
        <f t="shared" si="44"/>
        <v>0</v>
      </c>
      <c r="U1452" s="51">
        <f t="shared" si="45"/>
        <v>0</v>
      </c>
    </row>
    <row r="1453" spans="1:21" customFormat="1">
      <c r="A1453" s="51">
        <f>SD!C1452</f>
        <v>0</v>
      </c>
      <c r="B1453" s="46">
        <f>SD!A1452</f>
        <v>0</v>
      </c>
      <c r="C1453" s="46">
        <f>SD!B1452</f>
        <v>0</v>
      </c>
      <c r="D1453" s="46">
        <f>SD!C1452</f>
        <v>0</v>
      </c>
      <c r="E1453" s="42">
        <f>SD!D1452</f>
        <v>0</v>
      </c>
      <c r="F1453" s="43">
        <f>SD!E1452</f>
        <v>0</v>
      </c>
      <c r="G1453" s="43">
        <f>SD!F1452</f>
        <v>0</v>
      </c>
      <c r="H1453" s="43">
        <f>SD!G1452</f>
        <v>0</v>
      </c>
      <c r="I1453" s="43">
        <f>SD!H1452</f>
        <v>0</v>
      </c>
      <c r="J1453" s="43">
        <f>SD!I1452</f>
        <v>0</v>
      </c>
      <c r="K1453" s="43">
        <f>SD!O1452</f>
        <v>0</v>
      </c>
      <c r="L1453" s="52"/>
      <c r="M1453" s="56"/>
      <c r="N1453" s="54">
        <f>SD!R1452</f>
        <v>0</v>
      </c>
      <c r="O1453" s="55">
        <f>SD!S1452</f>
        <v>0</v>
      </c>
      <c r="P1453" s="44">
        <f>SD!T1452</f>
        <v>0</v>
      </c>
      <c r="Q1453" s="55">
        <f>SD!V1452</f>
        <v>0</v>
      </c>
      <c r="R1453" s="55">
        <f>SD!W1452</f>
        <v>0</v>
      </c>
      <c r="S1453" s="55">
        <f>SD!AB1452</f>
        <v>0</v>
      </c>
      <c r="T1453" s="51">
        <f t="shared" si="44"/>
        <v>0</v>
      </c>
      <c r="U1453" s="51">
        <f t="shared" si="45"/>
        <v>0</v>
      </c>
    </row>
    <row r="1454" spans="1:21" customFormat="1">
      <c r="A1454" s="51">
        <f>SD!C1453</f>
        <v>0</v>
      </c>
      <c r="B1454" s="46">
        <f>SD!A1453</f>
        <v>0</v>
      </c>
      <c r="C1454" s="46">
        <f>SD!B1453</f>
        <v>0</v>
      </c>
      <c r="D1454" s="46">
        <f>SD!C1453</f>
        <v>0</v>
      </c>
      <c r="E1454" s="42">
        <f>SD!D1453</f>
        <v>0</v>
      </c>
      <c r="F1454" s="43">
        <f>SD!E1453</f>
        <v>0</v>
      </c>
      <c r="G1454" s="43">
        <f>SD!F1453</f>
        <v>0</v>
      </c>
      <c r="H1454" s="43">
        <f>SD!G1453</f>
        <v>0</v>
      </c>
      <c r="I1454" s="43">
        <f>SD!H1453</f>
        <v>0</v>
      </c>
      <c r="J1454" s="43">
        <f>SD!I1453</f>
        <v>0</v>
      </c>
      <c r="K1454" s="43">
        <f>SD!O1453</f>
        <v>0</v>
      </c>
      <c r="L1454" s="52"/>
      <c r="M1454" s="56"/>
      <c r="N1454" s="54">
        <f>SD!R1453</f>
        <v>0</v>
      </c>
      <c r="O1454" s="55">
        <f>SD!S1453</f>
        <v>0</v>
      </c>
      <c r="P1454" s="44">
        <f>SD!T1453</f>
        <v>0</v>
      </c>
      <c r="Q1454" s="55">
        <f>SD!V1453</f>
        <v>0</v>
      </c>
      <c r="R1454" s="55">
        <f>SD!W1453</f>
        <v>0</v>
      </c>
      <c r="S1454" s="55">
        <f>SD!AB1453</f>
        <v>0</v>
      </c>
      <c r="T1454" s="51">
        <f t="shared" si="44"/>
        <v>0</v>
      </c>
      <c r="U1454" s="51">
        <f t="shared" si="45"/>
        <v>0</v>
      </c>
    </row>
    <row r="1455" spans="1:21" customFormat="1">
      <c r="A1455" s="51">
        <f>SD!C1454</f>
        <v>0</v>
      </c>
      <c r="B1455" s="46">
        <f>SD!A1454</f>
        <v>0</v>
      </c>
      <c r="C1455" s="46">
        <f>SD!B1454</f>
        <v>0</v>
      </c>
      <c r="D1455" s="46">
        <f>SD!C1454</f>
        <v>0</v>
      </c>
      <c r="E1455" s="42">
        <f>SD!D1454</f>
        <v>0</v>
      </c>
      <c r="F1455" s="43">
        <f>SD!E1454</f>
        <v>0</v>
      </c>
      <c r="G1455" s="43">
        <f>SD!F1454</f>
        <v>0</v>
      </c>
      <c r="H1455" s="43">
        <f>SD!G1454</f>
        <v>0</v>
      </c>
      <c r="I1455" s="43">
        <f>SD!H1454</f>
        <v>0</v>
      </c>
      <c r="J1455" s="43">
        <f>SD!I1454</f>
        <v>0</v>
      </c>
      <c r="K1455" s="43">
        <f>SD!O1454</f>
        <v>0</v>
      </c>
      <c r="L1455" s="52"/>
      <c r="M1455" s="56"/>
      <c r="N1455" s="54">
        <f>SD!R1454</f>
        <v>0</v>
      </c>
      <c r="O1455" s="55">
        <f>SD!S1454</f>
        <v>0</v>
      </c>
      <c r="P1455" s="44">
        <f>SD!T1454</f>
        <v>0</v>
      </c>
      <c r="Q1455" s="55">
        <f>SD!V1454</f>
        <v>0</v>
      </c>
      <c r="R1455" s="55">
        <f>SD!W1454</f>
        <v>0</v>
      </c>
      <c r="S1455" s="55">
        <f>SD!AB1454</f>
        <v>0</v>
      </c>
      <c r="T1455" s="51">
        <f t="shared" si="44"/>
        <v>0</v>
      </c>
      <c r="U1455" s="51">
        <f t="shared" si="45"/>
        <v>0</v>
      </c>
    </row>
    <row r="1456" spans="1:21" customFormat="1">
      <c r="A1456" s="51">
        <f>SD!C1455</f>
        <v>0</v>
      </c>
      <c r="B1456" s="46">
        <f>SD!A1455</f>
        <v>0</v>
      </c>
      <c r="C1456" s="46">
        <f>SD!B1455</f>
        <v>0</v>
      </c>
      <c r="D1456" s="46">
        <f>SD!C1455</f>
        <v>0</v>
      </c>
      <c r="E1456" s="42">
        <f>SD!D1455</f>
        <v>0</v>
      </c>
      <c r="F1456" s="43">
        <f>SD!E1455</f>
        <v>0</v>
      </c>
      <c r="G1456" s="43">
        <f>SD!F1455</f>
        <v>0</v>
      </c>
      <c r="H1456" s="43">
        <f>SD!G1455</f>
        <v>0</v>
      </c>
      <c r="I1456" s="43">
        <f>SD!H1455</f>
        <v>0</v>
      </c>
      <c r="J1456" s="43">
        <f>SD!I1455</f>
        <v>0</v>
      </c>
      <c r="K1456" s="43">
        <f>SD!O1455</f>
        <v>0</v>
      </c>
      <c r="L1456" s="52"/>
      <c r="M1456" s="56"/>
      <c r="N1456" s="54">
        <f>SD!R1455</f>
        <v>0</v>
      </c>
      <c r="O1456" s="55">
        <f>SD!S1455</f>
        <v>0</v>
      </c>
      <c r="P1456" s="44">
        <f>SD!T1455</f>
        <v>0</v>
      </c>
      <c r="Q1456" s="55">
        <f>SD!V1455</f>
        <v>0</v>
      </c>
      <c r="R1456" s="55">
        <f>SD!W1455</f>
        <v>0</v>
      </c>
      <c r="S1456" s="55">
        <f>SD!AB1455</f>
        <v>0</v>
      </c>
      <c r="T1456" s="51">
        <f t="shared" si="44"/>
        <v>0</v>
      </c>
      <c r="U1456" s="51">
        <f t="shared" si="45"/>
        <v>0</v>
      </c>
    </row>
    <row r="1457" spans="1:21" customFormat="1">
      <c r="A1457" s="51">
        <f>SD!C1456</f>
        <v>0</v>
      </c>
      <c r="B1457" s="46">
        <f>SD!A1456</f>
        <v>0</v>
      </c>
      <c r="C1457" s="46">
        <f>SD!B1456</f>
        <v>0</v>
      </c>
      <c r="D1457" s="46">
        <f>SD!C1456</f>
        <v>0</v>
      </c>
      <c r="E1457" s="42">
        <f>SD!D1456</f>
        <v>0</v>
      </c>
      <c r="F1457" s="43">
        <f>SD!E1456</f>
        <v>0</v>
      </c>
      <c r="G1457" s="43">
        <f>SD!F1456</f>
        <v>0</v>
      </c>
      <c r="H1457" s="43">
        <f>SD!G1456</f>
        <v>0</v>
      </c>
      <c r="I1457" s="43">
        <f>SD!H1456</f>
        <v>0</v>
      </c>
      <c r="J1457" s="43">
        <f>SD!I1456</f>
        <v>0</v>
      </c>
      <c r="K1457" s="43">
        <f>SD!O1456</f>
        <v>0</v>
      </c>
      <c r="L1457" s="52"/>
      <c r="M1457" s="56"/>
      <c r="N1457" s="54">
        <f>SD!R1456</f>
        <v>0</v>
      </c>
      <c r="O1457" s="55">
        <f>SD!S1456</f>
        <v>0</v>
      </c>
      <c r="P1457" s="44">
        <f>SD!T1456</f>
        <v>0</v>
      </c>
      <c r="Q1457" s="55">
        <f>SD!V1456</f>
        <v>0</v>
      </c>
      <c r="R1457" s="55">
        <f>SD!W1456</f>
        <v>0</v>
      </c>
      <c r="S1457" s="55">
        <f>SD!AB1456</f>
        <v>0</v>
      </c>
      <c r="T1457" s="51">
        <f t="shared" si="44"/>
        <v>0</v>
      </c>
      <c r="U1457" s="51">
        <f t="shared" si="45"/>
        <v>0</v>
      </c>
    </row>
    <row r="1458" spans="1:21" customFormat="1">
      <c r="A1458" s="51">
        <f>SD!C1457</f>
        <v>0</v>
      </c>
      <c r="B1458" s="46">
        <f>SD!A1457</f>
        <v>0</v>
      </c>
      <c r="C1458" s="46">
        <f>SD!B1457</f>
        <v>0</v>
      </c>
      <c r="D1458" s="46">
        <f>SD!C1457</f>
        <v>0</v>
      </c>
      <c r="E1458" s="42">
        <f>SD!D1457</f>
        <v>0</v>
      </c>
      <c r="F1458" s="43">
        <f>SD!E1457</f>
        <v>0</v>
      </c>
      <c r="G1458" s="43">
        <f>SD!F1457</f>
        <v>0</v>
      </c>
      <c r="H1458" s="43">
        <f>SD!G1457</f>
        <v>0</v>
      </c>
      <c r="I1458" s="43">
        <f>SD!H1457</f>
        <v>0</v>
      </c>
      <c r="J1458" s="43">
        <f>SD!I1457</f>
        <v>0</v>
      </c>
      <c r="K1458" s="43">
        <f>SD!O1457</f>
        <v>0</v>
      </c>
      <c r="L1458" s="52"/>
      <c r="M1458" s="56"/>
      <c r="N1458" s="54">
        <f>SD!R1457</f>
        <v>0</v>
      </c>
      <c r="O1458" s="55">
        <f>SD!S1457</f>
        <v>0</v>
      </c>
      <c r="P1458" s="44">
        <f>SD!T1457</f>
        <v>0</v>
      </c>
      <c r="Q1458" s="55">
        <f>SD!V1457</f>
        <v>0</v>
      </c>
      <c r="R1458" s="55">
        <f>SD!W1457</f>
        <v>0</v>
      </c>
      <c r="S1458" s="55">
        <f>SD!AB1457</f>
        <v>0</v>
      </c>
      <c r="T1458" s="51">
        <f t="shared" si="44"/>
        <v>0</v>
      </c>
      <c r="U1458" s="51">
        <f t="shared" si="45"/>
        <v>0</v>
      </c>
    </row>
    <row r="1459" spans="1:21" customFormat="1">
      <c r="A1459" s="51">
        <f>SD!C1458</f>
        <v>0</v>
      </c>
      <c r="B1459" s="46">
        <f>SD!A1458</f>
        <v>0</v>
      </c>
      <c r="C1459" s="46">
        <f>SD!B1458</f>
        <v>0</v>
      </c>
      <c r="D1459" s="46">
        <f>SD!C1458</f>
        <v>0</v>
      </c>
      <c r="E1459" s="42">
        <f>SD!D1458</f>
        <v>0</v>
      </c>
      <c r="F1459" s="43">
        <f>SD!E1458</f>
        <v>0</v>
      </c>
      <c r="G1459" s="43">
        <f>SD!F1458</f>
        <v>0</v>
      </c>
      <c r="H1459" s="43">
        <f>SD!G1458</f>
        <v>0</v>
      </c>
      <c r="I1459" s="43">
        <f>SD!H1458</f>
        <v>0</v>
      </c>
      <c r="J1459" s="43">
        <f>SD!I1458</f>
        <v>0</v>
      </c>
      <c r="K1459" s="43">
        <f>SD!O1458</f>
        <v>0</v>
      </c>
      <c r="L1459" s="52"/>
      <c r="M1459" s="56"/>
      <c r="N1459" s="54">
        <f>SD!R1458</f>
        <v>0</v>
      </c>
      <c r="O1459" s="55">
        <f>SD!S1458</f>
        <v>0</v>
      </c>
      <c r="P1459" s="44">
        <f>SD!T1458</f>
        <v>0</v>
      </c>
      <c r="Q1459" s="55">
        <f>SD!V1458</f>
        <v>0</v>
      </c>
      <c r="R1459" s="55">
        <f>SD!W1458</f>
        <v>0</v>
      </c>
      <c r="S1459" s="55">
        <f>SD!AB1458</f>
        <v>0</v>
      </c>
      <c r="T1459" s="51">
        <f t="shared" si="44"/>
        <v>0</v>
      </c>
      <c r="U1459" s="51">
        <f t="shared" si="45"/>
        <v>0</v>
      </c>
    </row>
    <row r="1460" spans="1:21" customFormat="1">
      <c r="A1460" s="51">
        <f>SD!C1459</f>
        <v>0</v>
      </c>
      <c r="B1460" s="46">
        <f>SD!A1459</f>
        <v>0</v>
      </c>
      <c r="C1460" s="46">
        <f>SD!B1459</f>
        <v>0</v>
      </c>
      <c r="D1460" s="46">
        <f>SD!C1459</f>
        <v>0</v>
      </c>
      <c r="E1460" s="42">
        <f>SD!D1459</f>
        <v>0</v>
      </c>
      <c r="F1460" s="43">
        <f>SD!E1459</f>
        <v>0</v>
      </c>
      <c r="G1460" s="43">
        <f>SD!F1459</f>
        <v>0</v>
      </c>
      <c r="H1460" s="43">
        <f>SD!G1459</f>
        <v>0</v>
      </c>
      <c r="I1460" s="43">
        <f>SD!H1459</f>
        <v>0</v>
      </c>
      <c r="J1460" s="43">
        <f>SD!I1459</f>
        <v>0</v>
      </c>
      <c r="K1460" s="43">
        <f>SD!O1459</f>
        <v>0</v>
      </c>
      <c r="L1460" s="52"/>
      <c r="M1460" s="56"/>
      <c r="N1460" s="54">
        <f>SD!R1459</f>
        <v>0</v>
      </c>
      <c r="O1460" s="55">
        <f>SD!S1459</f>
        <v>0</v>
      </c>
      <c r="P1460" s="44">
        <f>SD!T1459</f>
        <v>0</v>
      </c>
      <c r="Q1460" s="55">
        <f>SD!V1459</f>
        <v>0</v>
      </c>
      <c r="R1460" s="55">
        <f>SD!W1459</f>
        <v>0</v>
      </c>
      <c r="S1460" s="55">
        <f>SD!AB1459</f>
        <v>0</v>
      </c>
      <c r="T1460" s="51">
        <f t="shared" si="44"/>
        <v>0</v>
      </c>
      <c r="U1460" s="51">
        <f t="shared" si="45"/>
        <v>0</v>
      </c>
    </row>
    <row r="1461" spans="1:21" customFormat="1">
      <c r="A1461" s="51">
        <f>SD!C1460</f>
        <v>0</v>
      </c>
      <c r="B1461" s="46">
        <f>SD!A1460</f>
        <v>0</v>
      </c>
      <c r="C1461" s="46">
        <f>SD!B1460</f>
        <v>0</v>
      </c>
      <c r="D1461" s="46">
        <f>SD!C1460</f>
        <v>0</v>
      </c>
      <c r="E1461" s="42">
        <f>SD!D1460</f>
        <v>0</v>
      </c>
      <c r="F1461" s="43">
        <f>SD!E1460</f>
        <v>0</v>
      </c>
      <c r="G1461" s="43">
        <f>SD!F1460</f>
        <v>0</v>
      </c>
      <c r="H1461" s="43">
        <f>SD!G1460</f>
        <v>0</v>
      </c>
      <c r="I1461" s="43">
        <f>SD!H1460</f>
        <v>0</v>
      </c>
      <c r="J1461" s="43">
        <f>SD!I1460</f>
        <v>0</v>
      </c>
      <c r="K1461" s="43">
        <f>SD!O1460</f>
        <v>0</v>
      </c>
      <c r="L1461" s="52"/>
      <c r="M1461" s="56"/>
      <c r="N1461" s="54">
        <f>SD!R1460</f>
        <v>0</v>
      </c>
      <c r="O1461" s="55">
        <f>SD!S1460</f>
        <v>0</v>
      </c>
      <c r="P1461" s="44">
        <f>SD!T1460</f>
        <v>0</v>
      </c>
      <c r="Q1461" s="55">
        <f>SD!V1460</f>
        <v>0</v>
      </c>
      <c r="R1461" s="55">
        <f>SD!W1460</f>
        <v>0</v>
      </c>
      <c r="S1461" s="55">
        <f>SD!AB1460</f>
        <v>0</v>
      </c>
      <c r="T1461" s="51">
        <f t="shared" si="44"/>
        <v>0</v>
      </c>
      <c r="U1461" s="51">
        <f t="shared" si="45"/>
        <v>0</v>
      </c>
    </row>
    <row r="1462" spans="1:21" customFormat="1">
      <c r="A1462" s="51">
        <f>SD!C1461</f>
        <v>0</v>
      </c>
      <c r="B1462" s="46">
        <f>SD!A1461</f>
        <v>0</v>
      </c>
      <c r="C1462" s="46">
        <f>SD!B1461</f>
        <v>0</v>
      </c>
      <c r="D1462" s="46">
        <f>SD!C1461</f>
        <v>0</v>
      </c>
      <c r="E1462" s="42">
        <f>SD!D1461</f>
        <v>0</v>
      </c>
      <c r="F1462" s="43">
        <f>SD!E1461</f>
        <v>0</v>
      </c>
      <c r="G1462" s="43">
        <f>SD!F1461</f>
        <v>0</v>
      </c>
      <c r="H1462" s="43">
        <f>SD!G1461</f>
        <v>0</v>
      </c>
      <c r="I1462" s="43">
        <f>SD!H1461</f>
        <v>0</v>
      </c>
      <c r="J1462" s="43">
        <f>SD!I1461</f>
        <v>0</v>
      </c>
      <c r="K1462" s="43">
        <f>SD!O1461</f>
        <v>0</v>
      </c>
      <c r="L1462" s="52"/>
      <c r="M1462" s="56"/>
      <c r="N1462" s="54">
        <f>SD!R1461</f>
        <v>0</v>
      </c>
      <c r="O1462" s="55">
        <f>SD!S1461</f>
        <v>0</v>
      </c>
      <c r="P1462" s="44">
        <f>SD!T1461</f>
        <v>0</v>
      </c>
      <c r="Q1462" s="55">
        <f>SD!V1461</f>
        <v>0</v>
      </c>
      <c r="R1462" s="55">
        <f>SD!W1461</f>
        <v>0</v>
      </c>
      <c r="S1462" s="55">
        <f>SD!AB1461</f>
        <v>0</v>
      </c>
      <c r="T1462" s="51">
        <f t="shared" si="44"/>
        <v>0</v>
      </c>
      <c r="U1462" s="51">
        <f t="shared" si="45"/>
        <v>0</v>
      </c>
    </row>
    <row r="1463" spans="1:21" customFormat="1">
      <c r="A1463" s="51">
        <f>SD!C1462</f>
        <v>0</v>
      </c>
      <c r="B1463" s="46">
        <f>SD!A1462</f>
        <v>0</v>
      </c>
      <c r="C1463" s="46">
        <f>SD!B1462</f>
        <v>0</v>
      </c>
      <c r="D1463" s="46">
        <f>SD!C1462</f>
        <v>0</v>
      </c>
      <c r="E1463" s="42">
        <f>SD!D1462</f>
        <v>0</v>
      </c>
      <c r="F1463" s="43">
        <f>SD!E1462</f>
        <v>0</v>
      </c>
      <c r="G1463" s="43">
        <f>SD!F1462</f>
        <v>0</v>
      </c>
      <c r="H1463" s="43">
        <f>SD!G1462</f>
        <v>0</v>
      </c>
      <c r="I1463" s="43">
        <f>SD!H1462</f>
        <v>0</v>
      </c>
      <c r="J1463" s="43">
        <f>SD!I1462</f>
        <v>0</v>
      </c>
      <c r="K1463" s="43">
        <f>SD!O1462</f>
        <v>0</v>
      </c>
      <c r="L1463" s="52"/>
      <c r="M1463" s="56"/>
      <c r="N1463" s="54">
        <f>SD!R1462</f>
        <v>0</v>
      </c>
      <c r="O1463" s="55">
        <f>SD!S1462</f>
        <v>0</v>
      </c>
      <c r="P1463" s="44">
        <f>SD!T1462</f>
        <v>0</v>
      </c>
      <c r="Q1463" s="55">
        <f>SD!V1462</f>
        <v>0</v>
      </c>
      <c r="R1463" s="55">
        <f>SD!W1462</f>
        <v>0</v>
      </c>
      <c r="S1463" s="55">
        <f>SD!AB1462</f>
        <v>0</v>
      </c>
      <c r="T1463" s="51">
        <f t="shared" si="44"/>
        <v>0</v>
      </c>
      <c r="U1463" s="51">
        <f t="shared" si="45"/>
        <v>0</v>
      </c>
    </row>
    <row r="1464" spans="1:21" customFormat="1">
      <c r="A1464" s="51">
        <f>SD!C1463</f>
        <v>0</v>
      </c>
      <c r="B1464" s="46">
        <f>SD!A1463</f>
        <v>0</v>
      </c>
      <c r="C1464" s="46">
        <f>SD!B1463</f>
        <v>0</v>
      </c>
      <c r="D1464" s="46">
        <f>SD!C1463</f>
        <v>0</v>
      </c>
      <c r="E1464" s="42">
        <f>SD!D1463</f>
        <v>0</v>
      </c>
      <c r="F1464" s="43">
        <f>SD!E1463</f>
        <v>0</v>
      </c>
      <c r="G1464" s="43">
        <f>SD!F1463</f>
        <v>0</v>
      </c>
      <c r="H1464" s="43">
        <f>SD!G1463</f>
        <v>0</v>
      </c>
      <c r="I1464" s="43">
        <f>SD!H1463</f>
        <v>0</v>
      </c>
      <c r="J1464" s="43">
        <f>SD!I1463</f>
        <v>0</v>
      </c>
      <c r="K1464" s="43">
        <f>SD!O1463</f>
        <v>0</v>
      </c>
      <c r="L1464" s="52"/>
      <c r="M1464" s="56"/>
      <c r="N1464" s="54">
        <f>SD!R1463</f>
        <v>0</v>
      </c>
      <c r="O1464" s="55">
        <f>SD!S1463</f>
        <v>0</v>
      </c>
      <c r="P1464" s="44">
        <f>SD!T1463</f>
        <v>0</v>
      </c>
      <c r="Q1464" s="55">
        <f>SD!V1463</f>
        <v>0</v>
      </c>
      <c r="R1464" s="55">
        <f>SD!W1463</f>
        <v>0</v>
      </c>
      <c r="S1464" s="55">
        <f>SD!AB1463</f>
        <v>0</v>
      </c>
      <c r="T1464" s="51">
        <f t="shared" si="44"/>
        <v>0</v>
      </c>
      <c r="U1464" s="51">
        <f t="shared" si="45"/>
        <v>0</v>
      </c>
    </row>
    <row r="1465" spans="1:21" customFormat="1">
      <c r="A1465" s="51">
        <f>SD!C1464</f>
        <v>0</v>
      </c>
      <c r="B1465" s="46">
        <f>SD!A1464</f>
        <v>0</v>
      </c>
      <c r="C1465" s="46">
        <f>SD!B1464</f>
        <v>0</v>
      </c>
      <c r="D1465" s="46">
        <f>SD!C1464</f>
        <v>0</v>
      </c>
      <c r="E1465" s="42">
        <f>SD!D1464</f>
        <v>0</v>
      </c>
      <c r="F1465" s="43">
        <f>SD!E1464</f>
        <v>0</v>
      </c>
      <c r="G1465" s="43">
        <f>SD!F1464</f>
        <v>0</v>
      </c>
      <c r="H1465" s="43">
        <f>SD!G1464</f>
        <v>0</v>
      </c>
      <c r="I1465" s="43">
        <f>SD!H1464</f>
        <v>0</v>
      </c>
      <c r="J1465" s="43">
        <f>SD!I1464</f>
        <v>0</v>
      </c>
      <c r="K1465" s="43">
        <f>SD!O1464</f>
        <v>0</v>
      </c>
      <c r="L1465" s="52"/>
      <c r="M1465" s="56"/>
      <c r="N1465" s="54">
        <f>SD!R1464</f>
        <v>0</v>
      </c>
      <c r="O1465" s="55">
        <f>SD!S1464</f>
        <v>0</v>
      </c>
      <c r="P1465" s="44">
        <f>SD!T1464</f>
        <v>0</v>
      </c>
      <c r="Q1465" s="55">
        <f>SD!V1464</f>
        <v>0</v>
      </c>
      <c r="R1465" s="55">
        <f>SD!W1464</f>
        <v>0</v>
      </c>
      <c r="S1465" s="55">
        <f>SD!AB1464</f>
        <v>0</v>
      </c>
      <c r="T1465" s="51">
        <f t="shared" si="44"/>
        <v>0</v>
      </c>
      <c r="U1465" s="51">
        <f t="shared" si="45"/>
        <v>0</v>
      </c>
    </row>
    <row r="1466" spans="1:21" customFormat="1">
      <c r="A1466" s="51">
        <f>SD!C1465</f>
        <v>0</v>
      </c>
      <c r="B1466" s="46">
        <f>SD!A1465</f>
        <v>0</v>
      </c>
      <c r="C1466" s="46">
        <f>SD!B1465</f>
        <v>0</v>
      </c>
      <c r="D1466" s="46">
        <f>SD!C1465</f>
        <v>0</v>
      </c>
      <c r="E1466" s="42">
        <f>SD!D1465</f>
        <v>0</v>
      </c>
      <c r="F1466" s="43">
        <f>SD!E1465</f>
        <v>0</v>
      </c>
      <c r="G1466" s="43">
        <f>SD!F1465</f>
        <v>0</v>
      </c>
      <c r="H1466" s="43">
        <f>SD!G1465</f>
        <v>0</v>
      </c>
      <c r="I1466" s="43">
        <f>SD!H1465</f>
        <v>0</v>
      </c>
      <c r="J1466" s="43">
        <f>SD!I1465</f>
        <v>0</v>
      </c>
      <c r="K1466" s="43">
        <f>SD!O1465</f>
        <v>0</v>
      </c>
      <c r="L1466" s="52"/>
      <c r="M1466" s="56"/>
      <c r="N1466" s="54">
        <f>SD!R1465</f>
        <v>0</v>
      </c>
      <c r="O1466" s="55">
        <f>SD!S1465</f>
        <v>0</v>
      </c>
      <c r="P1466" s="44">
        <f>SD!T1465</f>
        <v>0</v>
      </c>
      <c r="Q1466" s="55">
        <f>SD!V1465</f>
        <v>0</v>
      </c>
      <c r="R1466" s="55">
        <f>SD!W1465</f>
        <v>0</v>
      </c>
      <c r="S1466" s="55">
        <f>SD!AB1465</f>
        <v>0</v>
      </c>
      <c r="T1466" s="51">
        <f t="shared" si="44"/>
        <v>0</v>
      </c>
      <c r="U1466" s="51">
        <f t="shared" si="45"/>
        <v>0</v>
      </c>
    </row>
    <row r="1467" spans="1:21" customFormat="1">
      <c r="A1467" s="51">
        <f>SD!C1466</f>
        <v>0</v>
      </c>
      <c r="B1467" s="46">
        <f>SD!A1466</f>
        <v>0</v>
      </c>
      <c r="C1467" s="46">
        <f>SD!B1466</f>
        <v>0</v>
      </c>
      <c r="D1467" s="46">
        <f>SD!C1466</f>
        <v>0</v>
      </c>
      <c r="E1467" s="42">
        <f>SD!D1466</f>
        <v>0</v>
      </c>
      <c r="F1467" s="43">
        <f>SD!E1466</f>
        <v>0</v>
      </c>
      <c r="G1467" s="43">
        <f>SD!F1466</f>
        <v>0</v>
      </c>
      <c r="H1467" s="43">
        <f>SD!G1466</f>
        <v>0</v>
      </c>
      <c r="I1467" s="43">
        <f>SD!H1466</f>
        <v>0</v>
      </c>
      <c r="J1467" s="43">
        <f>SD!I1466</f>
        <v>0</v>
      </c>
      <c r="K1467" s="43">
        <f>SD!O1466</f>
        <v>0</v>
      </c>
      <c r="L1467" s="52"/>
      <c r="M1467" s="56"/>
      <c r="N1467" s="54">
        <f>SD!R1466</f>
        <v>0</v>
      </c>
      <c r="O1467" s="55">
        <f>SD!S1466</f>
        <v>0</v>
      </c>
      <c r="P1467" s="44">
        <f>SD!T1466</f>
        <v>0</v>
      </c>
      <c r="Q1467" s="55">
        <f>SD!V1466</f>
        <v>0</v>
      </c>
      <c r="R1467" s="55">
        <f>SD!W1466</f>
        <v>0</v>
      </c>
      <c r="S1467" s="55">
        <f>SD!AB1466</f>
        <v>0</v>
      </c>
      <c r="T1467" s="51">
        <f t="shared" si="44"/>
        <v>0</v>
      </c>
      <c r="U1467" s="51">
        <f t="shared" si="45"/>
        <v>0</v>
      </c>
    </row>
    <row r="1468" spans="1:21" customFormat="1">
      <c r="A1468" s="51">
        <f>SD!C1467</f>
        <v>0</v>
      </c>
      <c r="B1468" s="46">
        <f>SD!A1467</f>
        <v>0</v>
      </c>
      <c r="C1468" s="46">
        <f>SD!B1467</f>
        <v>0</v>
      </c>
      <c r="D1468" s="46">
        <f>SD!C1467</f>
        <v>0</v>
      </c>
      <c r="E1468" s="42">
        <f>SD!D1467</f>
        <v>0</v>
      </c>
      <c r="F1468" s="43">
        <f>SD!E1467</f>
        <v>0</v>
      </c>
      <c r="G1468" s="43">
        <f>SD!F1467</f>
        <v>0</v>
      </c>
      <c r="H1468" s="43">
        <f>SD!G1467</f>
        <v>0</v>
      </c>
      <c r="I1468" s="43">
        <f>SD!H1467</f>
        <v>0</v>
      </c>
      <c r="J1468" s="43">
        <f>SD!I1467</f>
        <v>0</v>
      </c>
      <c r="K1468" s="43">
        <f>SD!O1467</f>
        <v>0</v>
      </c>
      <c r="L1468" s="52"/>
      <c r="M1468" s="56"/>
      <c r="N1468" s="54">
        <f>SD!R1467</f>
        <v>0</v>
      </c>
      <c r="O1468" s="55">
        <f>SD!S1467</f>
        <v>0</v>
      </c>
      <c r="P1468" s="44">
        <f>SD!T1467</f>
        <v>0</v>
      </c>
      <c r="Q1468" s="55">
        <f>SD!V1467</f>
        <v>0</v>
      </c>
      <c r="R1468" s="55">
        <f>SD!W1467</f>
        <v>0</v>
      </c>
      <c r="S1468" s="55">
        <f>SD!AB1467</f>
        <v>0</v>
      </c>
      <c r="T1468" s="51">
        <f t="shared" si="44"/>
        <v>0</v>
      </c>
      <c r="U1468" s="51">
        <f t="shared" si="45"/>
        <v>0</v>
      </c>
    </row>
    <row r="1469" spans="1:21" customFormat="1">
      <c r="A1469" s="51">
        <f>SD!C1468</f>
        <v>0</v>
      </c>
      <c r="B1469" s="46">
        <f>SD!A1468</f>
        <v>0</v>
      </c>
      <c r="C1469" s="46">
        <f>SD!B1468</f>
        <v>0</v>
      </c>
      <c r="D1469" s="46">
        <f>SD!C1468</f>
        <v>0</v>
      </c>
      <c r="E1469" s="42">
        <f>SD!D1468</f>
        <v>0</v>
      </c>
      <c r="F1469" s="43">
        <f>SD!E1468</f>
        <v>0</v>
      </c>
      <c r="G1469" s="43">
        <f>SD!F1468</f>
        <v>0</v>
      </c>
      <c r="H1469" s="43">
        <f>SD!G1468</f>
        <v>0</v>
      </c>
      <c r="I1469" s="43">
        <f>SD!H1468</f>
        <v>0</v>
      </c>
      <c r="J1469" s="43">
        <f>SD!I1468</f>
        <v>0</v>
      </c>
      <c r="K1469" s="43">
        <f>SD!O1468</f>
        <v>0</v>
      </c>
      <c r="L1469" s="52"/>
      <c r="M1469" s="56"/>
      <c r="N1469" s="54">
        <f>SD!R1468</f>
        <v>0</v>
      </c>
      <c r="O1469" s="55">
        <f>SD!S1468</f>
        <v>0</v>
      </c>
      <c r="P1469" s="44">
        <f>SD!T1468</f>
        <v>0</v>
      </c>
      <c r="Q1469" s="55">
        <f>SD!V1468</f>
        <v>0</v>
      </c>
      <c r="R1469" s="55">
        <f>SD!W1468</f>
        <v>0</v>
      </c>
      <c r="S1469" s="55">
        <f>SD!AB1468</f>
        <v>0</v>
      </c>
      <c r="T1469" s="51">
        <f t="shared" si="44"/>
        <v>0</v>
      </c>
      <c r="U1469" s="51">
        <f t="shared" si="45"/>
        <v>0</v>
      </c>
    </row>
    <row r="1470" spans="1:21" customFormat="1">
      <c r="A1470" s="51">
        <f>SD!C1469</f>
        <v>0</v>
      </c>
      <c r="B1470" s="46">
        <f>SD!A1469</f>
        <v>0</v>
      </c>
      <c r="C1470" s="46">
        <f>SD!B1469</f>
        <v>0</v>
      </c>
      <c r="D1470" s="46">
        <f>SD!C1469</f>
        <v>0</v>
      </c>
      <c r="E1470" s="42">
        <f>SD!D1469</f>
        <v>0</v>
      </c>
      <c r="F1470" s="43">
        <f>SD!E1469</f>
        <v>0</v>
      </c>
      <c r="G1470" s="43">
        <f>SD!F1469</f>
        <v>0</v>
      </c>
      <c r="H1470" s="43">
        <f>SD!G1469</f>
        <v>0</v>
      </c>
      <c r="I1470" s="43">
        <f>SD!H1469</f>
        <v>0</v>
      </c>
      <c r="J1470" s="43">
        <f>SD!I1469</f>
        <v>0</v>
      </c>
      <c r="K1470" s="43">
        <f>SD!O1469</f>
        <v>0</v>
      </c>
      <c r="L1470" s="52"/>
      <c r="M1470" s="56"/>
      <c r="N1470" s="54">
        <f>SD!R1469</f>
        <v>0</v>
      </c>
      <c r="O1470" s="55">
        <f>SD!S1469</f>
        <v>0</v>
      </c>
      <c r="P1470" s="44">
        <f>SD!T1469</f>
        <v>0</v>
      </c>
      <c r="Q1470" s="55">
        <f>SD!V1469</f>
        <v>0</v>
      </c>
      <c r="R1470" s="55">
        <f>SD!W1469</f>
        <v>0</v>
      </c>
      <c r="S1470" s="55">
        <f>SD!AB1469</f>
        <v>0</v>
      </c>
      <c r="T1470" s="51">
        <f t="shared" si="44"/>
        <v>0</v>
      </c>
      <c r="U1470" s="51">
        <f t="shared" si="45"/>
        <v>0</v>
      </c>
    </row>
    <row r="1471" spans="1:21" customFormat="1">
      <c r="A1471" s="51">
        <f>SD!C1470</f>
        <v>0</v>
      </c>
      <c r="B1471" s="46">
        <f>SD!A1470</f>
        <v>0</v>
      </c>
      <c r="C1471" s="46">
        <f>SD!B1470</f>
        <v>0</v>
      </c>
      <c r="D1471" s="46">
        <f>SD!C1470</f>
        <v>0</v>
      </c>
      <c r="E1471" s="42">
        <f>SD!D1470</f>
        <v>0</v>
      </c>
      <c r="F1471" s="43">
        <f>SD!E1470</f>
        <v>0</v>
      </c>
      <c r="G1471" s="43">
        <f>SD!F1470</f>
        <v>0</v>
      </c>
      <c r="H1471" s="43">
        <f>SD!G1470</f>
        <v>0</v>
      </c>
      <c r="I1471" s="43">
        <f>SD!H1470</f>
        <v>0</v>
      </c>
      <c r="J1471" s="43">
        <f>SD!I1470</f>
        <v>0</v>
      </c>
      <c r="K1471" s="43">
        <f>SD!O1470</f>
        <v>0</v>
      </c>
      <c r="L1471" s="52"/>
      <c r="M1471" s="56"/>
      <c r="N1471" s="54">
        <f>SD!R1470</f>
        <v>0</v>
      </c>
      <c r="O1471" s="55">
        <f>SD!S1470</f>
        <v>0</v>
      </c>
      <c r="P1471" s="44">
        <f>SD!T1470</f>
        <v>0</v>
      </c>
      <c r="Q1471" s="55">
        <f>SD!V1470</f>
        <v>0</v>
      </c>
      <c r="R1471" s="55">
        <f>SD!W1470</f>
        <v>0</v>
      </c>
      <c r="S1471" s="55">
        <f>SD!AB1470</f>
        <v>0</v>
      </c>
      <c r="T1471" s="51">
        <f t="shared" si="44"/>
        <v>0</v>
      </c>
      <c r="U1471" s="51">
        <f t="shared" si="45"/>
        <v>0</v>
      </c>
    </row>
    <row r="1472" spans="1:21" customFormat="1">
      <c r="A1472" s="51">
        <f>SD!C1471</f>
        <v>0</v>
      </c>
      <c r="B1472" s="46">
        <f>SD!A1471</f>
        <v>0</v>
      </c>
      <c r="C1472" s="46">
        <f>SD!B1471</f>
        <v>0</v>
      </c>
      <c r="D1472" s="46">
        <f>SD!C1471</f>
        <v>0</v>
      </c>
      <c r="E1472" s="42">
        <f>SD!D1471</f>
        <v>0</v>
      </c>
      <c r="F1472" s="43">
        <f>SD!E1471</f>
        <v>0</v>
      </c>
      <c r="G1472" s="43">
        <f>SD!F1471</f>
        <v>0</v>
      </c>
      <c r="H1472" s="43">
        <f>SD!G1471</f>
        <v>0</v>
      </c>
      <c r="I1472" s="43">
        <f>SD!H1471</f>
        <v>0</v>
      </c>
      <c r="J1472" s="43">
        <f>SD!I1471</f>
        <v>0</v>
      </c>
      <c r="K1472" s="43">
        <f>SD!O1471</f>
        <v>0</v>
      </c>
      <c r="L1472" s="52"/>
      <c r="M1472" s="56"/>
      <c r="N1472" s="54">
        <f>SD!R1471</f>
        <v>0</v>
      </c>
      <c r="O1472" s="55">
        <f>SD!S1471</f>
        <v>0</v>
      </c>
      <c r="P1472" s="44">
        <f>SD!T1471</f>
        <v>0</v>
      </c>
      <c r="Q1472" s="55">
        <f>SD!V1471</f>
        <v>0</v>
      </c>
      <c r="R1472" s="55">
        <f>SD!W1471</f>
        <v>0</v>
      </c>
      <c r="S1472" s="55">
        <f>SD!AB1471</f>
        <v>0</v>
      </c>
      <c r="T1472" s="51">
        <f t="shared" si="44"/>
        <v>0</v>
      </c>
      <c r="U1472" s="51">
        <f t="shared" si="45"/>
        <v>0</v>
      </c>
    </row>
    <row r="1473" spans="1:21" customFormat="1">
      <c r="A1473" s="51">
        <f>SD!C1472</f>
        <v>0</v>
      </c>
      <c r="B1473" s="46">
        <f>SD!A1472</f>
        <v>0</v>
      </c>
      <c r="C1473" s="46">
        <f>SD!B1472</f>
        <v>0</v>
      </c>
      <c r="D1473" s="46">
        <f>SD!C1472</f>
        <v>0</v>
      </c>
      <c r="E1473" s="42">
        <f>SD!D1472</f>
        <v>0</v>
      </c>
      <c r="F1473" s="43">
        <f>SD!E1472</f>
        <v>0</v>
      </c>
      <c r="G1473" s="43">
        <f>SD!F1472</f>
        <v>0</v>
      </c>
      <c r="H1473" s="43">
        <f>SD!G1472</f>
        <v>0</v>
      </c>
      <c r="I1473" s="43">
        <f>SD!H1472</f>
        <v>0</v>
      </c>
      <c r="J1473" s="43">
        <f>SD!I1472</f>
        <v>0</v>
      </c>
      <c r="K1473" s="43">
        <f>SD!O1472</f>
        <v>0</v>
      </c>
      <c r="L1473" s="52"/>
      <c r="M1473" s="56"/>
      <c r="N1473" s="54">
        <f>SD!R1472</f>
        <v>0</v>
      </c>
      <c r="O1473" s="55">
        <f>SD!S1472</f>
        <v>0</v>
      </c>
      <c r="P1473" s="44">
        <f>SD!T1472</f>
        <v>0</v>
      </c>
      <c r="Q1473" s="55">
        <f>SD!V1472</f>
        <v>0</v>
      </c>
      <c r="R1473" s="55">
        <f>SD!W1472</f>
        <v>0</v>
      </c>
      <c r="S1473" s="55">
        <f>SD!AB1472</f>
        <v>0</v>
      </c>
      <c r="T1473" s="51">
        <f t="shared" si="44"/>
        <v>0</v>
      </c>
      <c r="U1473" s="51">
        <f t="shared" si="45"/>
        <v>0</v>
      </c>
    </row>
    <row r="1474" spans="1:21" customFormat="1">
      <c r="A1474" s="51">
        <f>SD!C1473</f>
        <v>0</v>
      </c>
      <c r="B1474" s="46">
        <f>SD!A1473</f>
        <v>0</v>
      </c>
      <c r="C1474" s="46">
        <f>SD!B1473</f>
        <v>0</v>
      </c>
      <c r="D1474" s="46">
        <f>SD!C1473</f>
        <v>0</v>
      </c>
      <c r="E1474" s="42">
        <f>SD!D1473</f>
        <v>0</v>
      </c>
      <c r="F1474" s="43">
        <f>SD!E1473</f>
        <v>0</v>
      </c>
      <c r="G1474" s="43">
        <f>SD!F1473</f>
        <v>0</v>
      </c>
      <c r="H1474" s="43">
        <f>SD!G1473</f>
        <v>0</v>
      </c>
      <c r="I1474" s="43">
        <f>SD!H1473</f>
        <v>0</v>
      </c>
      <c r="J1474" s="43">
        <f>SD!I1473</f>
        <v>0</v>
      </c>
      <c r="K1474" s="43">
        <f>SD!O1473</f>
        <v>0</v>
      </c>
      <c r="L1474" s="52"/>
      <c r="M1474" s="56"/>
      <c r="N1474" s="54">
        <f>SD!R1473</f>
        <v>0</v>
      </c>
      <c r="O1474" s="55">
        <f>SD!S1473</f>
        <v>0</v>
      </c>
      <c r="P1474" s="44">
        <f>SD!T1473</f>
        <v>0</v>
      </c>
      <c r="Q1474" s="55">
        <f>SD!V1473</f>
        <v>0</v>
      </c>
      <c r="R1474" s="55">
        <f>SD!W1473</f>
        <v>0</v>
      </c>
      <c r="S1474" s="55">
        <f>SD!AB1473</f>
        <v>0</v>
      </c>
      <c r="T1474" s="51">
        <f t="shared" si="44"/>
        <v>0</v>
      </c>
      <c r="U1474" s="51">
        <f t="shared" si="45"/>
        <v>0</v>
      </c>
    </row>
    <row r="1475" spans="1:21" customFormat="1">
      <c r="A1475" s="51">
        <f>SD!C1474</f>
        <v>0</v>
      </c>
      <c r="B1475" s="46">
        <f>SD!A1474</f>
        <v>0</v>
      </c>
      <c r="C1475" s="46">
        <f>SD!B1474</f>
        <v>0</v>
      </c>
      <c r="D1475" s="46">
        <f>SD!C1474</f>
        <v>0</v>
      </c>
      <c r="E1475" s="42">
        <f>SD!D1474</f>
        <v>0</v>
      </c>
      <c r="F1475" s="43">
        <f>SD!E1474</f>
        <v>0</v>
      </c>
      <c r="G1475" s="43">
        <f>SD!F1474</f>
        <v>0</v>
      </c>
      <c r="H1475" s="43">
        <f>SD!G1474</f>
        <v>0</v>
      </c>
      <c r="I1475" s="43">
        <f>SD!H1474</f>
        <v>0</v>
      </c>
      <c r="J1475" s="43">
        <f>SD!I1474</f>
        <v>0</v>
      </c>
      <c r="K1475" s="43">
        <f>SD!O1474</f>
        <v>0</v>
      </c>
      <c r="L1475" s="52"/>
      <c r="M1475" s="56"/>
      <c r="N1475" s="54">
        <f>SD!R1474</f>
        <v>0</v>
      </c>
      <c r="O1475" s="55">
        <f>SD!S1474</f>
        <v>0</v>
      </c>
      <c r="P1475" s="44">
        <f>SD!T1474</f>
        <v>0</v>
      </c>
      <c r="Q1475" s="55">
        <f>SD!V1474</f>
        <v>0</v>
      </c>
      <c r="R1475" s="55">
        <f>SD!W1474</f>
        <v>0</v>
      </c>
      <c r="S1475" s="55">
        <f>SD!AB1474</f>
        <v>0</v>
      </c>
      <c r="T1475" s="51">
        <f t="shared" si="44"/>
        <v>0</v>
      </c>
      <c r="U1475" s="51">
        <f t="shared" si="45"/>
        <v>0</v>
      </c>
    </row>
    <row r="1476" spans="1:21" customFormat="1">
      <c r="A1476" s="51">
        <f>SD!C1475</f>
        <v>0</v>
      </c>
      <c r="B1476" s="46">
        <f>SD!A1475</f>
        <v>0</v>
      </c>
      <c r="C1476" s="46">
        <f>SD!B1475</f>
        <v>0</v>
      </c>
      <c r="D1476" s="46">
        <f>SD!C1475</f>
        <v>0</v>
      </c>
      <c r="E1476" s="42">
        <f>SD!D1475</f>
        <v>0</v>
      </c>
      <c r="F1476" s="43">
        <f>SD!E1475</f>
        <v>0</v>
      </c>
      <c r="G1476" s="43">
        <f>SD!F1475</f>
        <v>0</v>
      </c>
      <c r="H1476" s="43">
        <f>SD!G1475</f>
        <v>0</v>
      </c>
      <c r="I1476" s="43">
        <f>SD!H1475</f>
        <v>0</v>
      </c>
      <c r="J1476" s="43">
        <f>SD!I1475</f>
        <v>0</v>
      </c>
      <c r="K1476" s="43">
        <f>SD!O1475</f>
        <v>0</v>
      </c>
      <c r="L1476" s="52"/>
      <c r="M1476" s="56"/>
      <c r="N1476" s="54">
        <f>SD!R1475</f>
        <v>0</v>
      </c>
      <c r="O1476" s="55">
        <f>SD!S1475</f>
        <v>0</v>
      </c>
      <c r="P1476" s="44">
        <f>SD!T1475</f>
        <v>0</v>
      </c>
      <c r="Q1476" s="55">
        <f>SD!V1475</f>
        <v>0</v>
      </c>
      <c r="R1476" s="55">
        <f>SD!W1475</f>
        <v>0</v>
      </c>
      <c r="S1476" s="55">
        <f>SD!AB1475</f>
        <v>0</v>
      </c>
      <c r="T1476" s="51">
        <f t="shared" ref="T1476:T1502" si="46">B1476</f>
        <v>0</v>
      </c>
      <c r="U1476" s="51">
        <f t="shared" ref="U1476:U1502" si="47">C1476</f>
        <v>0</v>
      </c>
    </row>
    <row r="1477" spans="1:21" customFormat="1">
      <c r="A1477" s="51">
        <f>SD!C1476</f>
        <v>0</v>
      </c>
      <c r="B1477" s="46">
        <f>SD!A1476</f>
        <v>0</v>
      </c>
      <c r="C1477" s="46">
        <f>SD!B1476</f>
        <v>0</v>
      </c>
      <c r="D1477" s="46">
        <f>SD!C1476</f>
        <v>0</v>
      </c>
      <c r="E1477" s="42">
        <f>SD!D1476</f>
        <v>0</v>
      </c>
      <c r="F1477" s="43">
        <f>SD!E1476</f>
        <v>0</v>
      </c>
      <c r="G1477" s="43">
        <f>SD!F1476</f>
        <v>0</v>
      </c>
      <c r="H1477" s="43">
        <f>SD!G1476</f>
        <v>0</v>
      </c>
      <c r="I1477" s="43">
        <f>SD!H1476</f>
        <v>0</v>
      </c>
      <c r="J1477" s="43">
        <f>SD!I1476</f>
        <v>0</v>
      </c>
      <c r="K1477" s="43">
        <f>SD!O1476</f>
        <v>0</v>
      </c>
      <c r="L1477" s="52"/>
      <c r="M1477" s="56"/>
      <c r="N1477" s="54">
        <f>SD!R1476</f>
        <v>0</v>
      </c>
      <c r="O1477" s="55">
        <f>SD!S1476</f>
        <v>0</v>
      </c>
      <c r="P1477" s="44">
        <f>SD!T1476</f>
        <v>0</v>
      </c>
      <c r="Q1477" s="55">
        <f>SD!V1476</f>
        <v>0</v>
      </c>
      <c r="R1477" s="55">
        <f>SD!W1476</f>
        <v>0</v>
      </c>
      <c r="S1477" s="55">
        <f>SD!AB1476</f>
        <v>0</v>
      </c>
      <c r="T1477" s="51">
        <f t="shared" si="46"/>
        <v>0</v>
      </c>
      <c r="U1477" s="51">
        <f t="shared" si="47"/>
        <v>0</v>
      </c>
    </row>
    <row r="1478" spans="1:21" customFormat="1">
      <c r="A1478" s="51">
        <f>SD!C1477</f>
        <v>0</v>
      </c>
      <c r="B1478" s="46">
        <f>SD!A1477</f>
        <v>0</v>
      </c>
      <c r="C1478" s="46">
        <f>SD!B1477</f>
        <v>0</v>
      </c>
      <c r="D1478" s="46">
        <f>SD!C1477</f>
        <v>0</v>
      </c>
      <c r="E1478" s="42">
        <f>SD!D1477</f>
        <v>0</v>
      </c>
      <c r="F1478" s="43">
        <f>SD!E1477</f>
        <v>0</v>
      </c>
      <c r="G1478" s="43">
        <f>SD!F1477</f>
        <v>0</v>
      </c>
      <c r="H1478" s="43">
        <f>SD!G1477</f>
        <v>0</v>
      </c>
      <c r="I1478" s="43">
        <f>SD!H1477</f>
        <v>0</v>
      </c>
      <c r="J1478" s="43">
        <f>SD!I1477</f>
        <v>0</v>
      </c>
      <c r="K1478" s="43">
        <f>SD!O1477</f>
        <v>0</v>
      </c>
      <c r="L1478" s="52"/>
      <c r="M1478" s="56"/>
      <c r="N1478" s="54">
        <f>SD!R1477</f>
        <v>0</v>
      </c>
      <c r="O1478" s="55">
        <f>SD!S1477</f>
        <v>0</v>
      </c>
      <c r="P1478" s="44">
        <f>SD!T1477</f>
        <v>0</v>
      </c>
      <c r="Q1478" s="55">
        <f>SD!V1477</f>
        <v>0</v>
      </c>
      <c r="R1478" s="55">
        <f>SD!W1477</f>
        <v>0</v>
      </c>
      <c r="S1478" s="55">
        <f>SD!AB1477</f>
        <v>0</v>
      </c>
      <c r="T1478" s="51">
        <f t="shared" si="46"/>
        <v>0</v>
      </c>
      <c r="U1478" s="51">
        <f t="shared" si="47"/>
        <v>0</v>
      </c>
    </row>
    <row r="1479" spans="1:21" customFormat="1">
      <c r="A1479" s="51">
        <f>SD!C1478</f>
        <v>0</v>
      </c>
      <c r="B1479" s="46">
        <f>SD!A1478</f>
        <v>0</v>
      </c>
      <c r="C1479" s="46">
        <f>SD!B1478</f>
        <v>0</v>
      </c>
      <c r="D1479" s="46">
        <f>SD!C1478</f>
        <v>0</v>
      </c>
      <c r="E1479" s="42">
        <f>SD!D1478</f>
        <v>0</v>
      </c>
      <c r="F1479" s="43">
        <f>SD!E1478</f>
        <v>0</v>
      </c>
      <c r="G1479" s="43">
        <f>SD!F1478</f>
        <v>0</v>
      </c>
      <c r="H1479" s="43">
        <f>SD!G1478</f>
        <v>0</v>
      </c>
      <c r="I1479" s="43">
        <f>SD!H1478</f>
        <v>0</v>
      </c>
      <c r="J1479" s="43">
        <f>SD!I1478</f>
        <v>0</v>
      </c>
      <c r="K1479" s="43">
        <f>SD!O1478</f>
        <v>0</v>
      </c>
      <c r="L1479" s="52"/>
      <c r="M1479" s="56"/>
      <c r="N1479" s="54">
        <f>SD!R1478</f>
        <v>0</v>
      </c>
      <c r="O1479" s="55">
        <f>SD!S1478</f>
        <v>0</v>
      </c>
      <c r="P1479" s="44">
        <f>SD!T1478</f>
        <v>0</v>
      </c>
      <c r="Q1479" s="55">
        <f>SD!V1478</f>
        <v>0</v>
      </c>
      <c r="R1479" s="55">
        <f>SD!W1478</f>
        <v>0</v>
      </c>
      <c r="S1479" s="55">
        <f>SD!AB1478</f>
        <v>0</v>
      </c>
      <c r="T1479" s="51">
        <f t="shared" si="46"/>
        <v>0</v>
      </c>
      <c r="U1479" s="51">
        <f t="shared" si="47"/>
        <v>0</v>
      </c>
    </row>
    <row r="1480" spans="1:21" customFormat="1">
      <c r="A1480" s="51">
        <f>SD!C1479</f>
        <v>0</v>
      </c>
      <c r="B1480" s="46">
        <f>SD!A1479</f>
        <v>0</v>
      </c>
      <c r="C1480" s="46">
        <f>SD!B1479</f>
        <v>0</v>
      </c>
      <c r="D1480" s="46">
        <f>SD!C1479</f>
        <v>0</v>
      </c>
      <c r="E1480" s="42">
        <f>SD!D1479</f>
        <v>0</v>
      </c>
      <c r="F1480" s="43">
        <f>SD!E1479</f>
        <v>0</v>
      </c>
      <c r="G1480" s="43">
        <f>SD!F1479</f>
        <v>0</v>
      </c>
      <c r="H1480" s="43">
        <f>SD!G1479</f>
        <v>0</v>
      </c>
      <c r="I1480" s="43">
        <f>SD!H1479</f>
        <v>0</v>
      </c>
      <c r="J1480" s="43">
        <f>SD!I1479</f>
        <v>0</v>
      </c>
      <c r="K1480" s="43">
        <f>SD!O1479</f>
        <v>0</v>
      </c>
      <c r="L1480" s="52"/>
      <c r="M1480" s="56"/>
      <c r="N1480" s="54">
        <f>SD!R1479</f>
        <v>0</v>
      </c>
      <c r="O1480" s="55">
        <f>SD!S1479</f>
        <v>0</v>
      </c>
      <c r="P1480" s="44">
        <f>SD!T1479</f>
        <v>0</v>
      </c>
      <c r="Q1480" s="55">
        <f>SD!V1479</f>
        <v>0</v>
      </c>
      <c r="R1480" s="55">
        <f>SD!W1479</f>
        <v>0</v>
      </c>
      <c r="S1480" s="55">
        <f>SD!AB1479</f>
        <v>0</v>
      </c>
      <c r="T1480" s="51">
        <f t="shared" si="46"/>
        <v>0</v>
      </c>
      <c r="U1480" s="51">
        <f t="shared" si="47"/>
        <v>0</v>
      </c>
    </row>
    <row r="1481" spans="1:21" customFormat="1">
      <c r="A1481" s="51">
        <f>SD!C1480</f>
        <v>0</v>
      </c>
      <c r="B1481" s="46">
        <f>SD!A1480</f>
        <v>0</v>
      </c>
      <c r="C1481" s="46">
        <f>SD!B1480</f>
        <v>0</v>
      </c>
      <c r="D1481" s="46">
        <f>SD!C1480</f>
        <v>0</v>
      </c>
      <c r="E1481" s="42">
        <f>SD!D1480</f>
        <v>0</v>
      </c>
      <c r="F1481" s="43">
        <f>SD!E1480</f>
        <v>0</v>
      </c>
      <c r="G1481" s="43">
        <f>SD!F1480</f>
        <v>0</v>
      </c>
      <c r="H1481" s="43">
        <f>SD!G1480</f>
        <v>0</v>
      </c>
      <c r="I1481" s="43">
        <f>SD!H1480</f>
        <v>0</v>
      </c>
      <c r="J1481" s="43">
        <f>SD!I1480</f>
        <v>0</v>
      </c>
      <c r="K1481" s="43">
        <f>SD!O1480</f>
        <v>0</v>
      </c>
      <c r="L1481" s="52"/>
      <c r="M1481" s="56"/>
      <c r="N1481" s="54">
        <f>SD!R1480</f>
        <v>0</v>
      </c>
      <c r="O1481" s="55">
        <f>SD!S1480</f>
        <v>0</v>
      </c>
      <c r="P1481" s="44">
        <f>SD!T1480</f>
        <v>0</v>
      </c>
      <c r="Q1481" s="55">
        <f>SD!V1480</f>
        <v>0</v>
      </c>
      <c r="R1481" s="55">
        <f>SD!W1480</f>
        <v>0</v>
      </c>
      <c r="S1481" s="55">
        <f>SD!AB1480</f>
        <v>0</v>
      </c>
      <c r="T1481" s="51">
        <f t="shared" si="46"/>
        <v>0</v>
      </c>
      <c r="U1481" s="51">
        <f t="shared" si="47"/>
        <v>0</v>
      </c>
    </row>
    <row r="1482" spans="1:21" customFormat="1">
      <c r="A1482" s="51">
        <f>SD!C1481</f>
        <v>0</v>
      </c>
      <c r="B1482" s="46">
        <f>SD!A1481</f>
        <v>0</v>
      </c>
      <c r="C1482" s="46">
        <f>SD!B1481</f>
        <v>0</v>
      </c>
      <c r="D1482" s="46">
        <f>SD!C1481</f>
        <v>0</v>
      </c>
      <c r="E1482" s="42">
        <f>SD!D1481</f>
        <v>0</v>
      </c>
      <c r="F1482" s="43">
        <f>SD!E1481</f>
        <v>0</v>
      </c>
      <c r="G1482" s="43">
        <f>SD!F1481</f>
        <v>0</v>
      </c>
      <c r="H1482" s="43">
        <f>SD!G1481</f>
        <v>0</v>
      </c>
      <c r="I1482" s="43">
        <f>SD!H1481</f>
        <v>0</v>
      </c>
      <c r="J1482" s="43">
        <f>SD!I1481</f>
        <v>0</v>
      </c>
      <c r="K1482" s="43">
        <f>SD!O1481</f>
        <v>0</v>
      </c>
      <c r="L1482" s="52"/>
      <c r="M1482" s="56"/>
      <c r="N1482" s="54">
        <f>SD!R1481</f>
        <v>0</v>
      </c>
      <c r="O1482" s="55">
        <f>SD!S1481</f>
        <v>0</v>
      </c>
      <c r="P1482" s="44">
        <f>SD!T1481</f>
        <v>0</v>
      </c>
      <c r="Q1482" s="55">
        <f>SD!V1481</f>
        <v>0</v>
      </c>
      <c r="R1482" s="55">
        <f>SD!W1481</f>
        <v>0</v>
      </c>
      <c r="S1482" s="55">
        <f>SD!AB1481</f>
        <v>0</v>
      </c>
      <c r="T1482" s="51">
        <f t="shared" si="46"/>
        <v>0</v>
      </c>
      <c r="U1482" s="51">
        <f t="shared" si="47"/>
        <v>0</v>
      </c>
    </row>
    <row r="1483" spans="1:21" customFormat="1">
      <c r="A1483" s="51">
        <f>SD!C1482</f>
        <v>0</v>
      </c>
      <c r="B1483" s="46">
        <f>SD!A1482</f>
        <v>0</v>
      </c>
      <c r="C1483" s="46">
        <f>SD!B1482</f>
        <v>0</v>
      </c>
      <c r="D1483" s="46">
        <f>SD!C1482</f>
        <v>0</v>
      </c>
      <c r="E1483" s="42">
        <f>SD!D1482</f>
        <v>0</v>
      </c>
      <c r="F1483" s="43">
        <f>SD!E1482</f>
        <v>0</v>
      </c>
      <c r="G1483" s="43">
        <f>SD!F1482</f>
        <v>0</v>
      </c>
      <c r="H1483" s="43">
        <f>SD!G1482</f>
        <v>0</v>
      </c>
      <c r="I1483" s="43">
        <f>SD!H1482</f>
        <v>0</v>
      </c>
      <c r="J1483" s="43">
        <f>SD!I1482</f>
        <v>0</v>
      </c>
      <c r="K1483" s="43">
        <f>SD!O1482</f>
        <v>0</v>
      </c>
      <c r="L1483" s="52"/>
      <c r="M1483" s="56"/>
      <c r="N1483" s="54">
        <f>SD!R1482</f>
        <v>0</v>
      </c>
      <c r="O1483" s="55">
        <f>SD!S1482</f>
        <v>0</v>
      </c>
      <c r="P1483" s="44">
        <f>SD!T1482</f>
        <v>0</v>
      </c>
      <c r="Q1483" s="55">
        <f>SD!V1482</f>
        <v>0</v>
      </c>
      <c r="R1483" s="55">
        <f>SD!W1482</f>
        <v>0</v>
      </c>
      <c r="S1483" s="55">
        <f>SD!AB1482</f>
        <v>0</v>
      </c>
      <c r="T1483" s="51">
        <f t="shared" si="46"/>
        <v>0</v>
      </c>
      <c r="U1483" s="51">
        <f t="shared" si="47"/>
        <v>0</v>
      </c>
    </row>
    <row r="1484" spans="1:21" customFormat="1">
      <c r="A1484" s="51">
        <f>SD!C1483</f>
        <v>0</v>
      </c>
      <c r="B1484" s="46">
        <f>SD!A1483</f>
        <v>0</v>
      </c>
      <c r="C1484" s="46">
        <f>SD!B1483</f>
        <v>0</v>
      </c>
      <c r="D1484" s="46">
        <f>SD!C1483</f>
        <v>0</v>
      </c>
      <c r="E1484" s="42">
        <f>SD!D1483</f>
        <v>0</v>
      </c>
      <c r="F1484" s="43">
        <f>SD!E1483</f>
        <v>0</v>
      </c>
      <c r="G1484" s="43">
        <f>SD!F1483</f>
        <v>0</v>
      </c>
      <c r="H1484" s="43">
        <f>SD!G1483</f>
        <v>0</v>
      </c>
      <c r="I1484" s="43">
        <f>SD!H1483</f>
        <v>0</v>
      </c>
      <c r="J1484" s="43">
        <f>SD!I1483</f>
        <v>0</v>
      </c>
      <c r="K1484" s="43">
        <f>SD!O1483</f>
        <v>0</v>
      </c>
      <c r="L1484" s="52"/>
      <c r="M1484" s="56"/>
      <c r="N1484" s="54">
        <f>SD!R1483</f>
        <v>0</v>
      </c>
      <c r="O1484" s="55">
        <f>SD!S1483</f>
        <v>0</v>
      </c>
      <c r="P1484" s="44">
        <f>SD!T1483</f>
        <v>0</v>
      </c>
      <c r="Q1484" s="55">
        <f>SD!V1483</f>
        <v>0</v>
      </c>
      <c r="R1484" s="55">
        <f>SD!W1483</f>
        <v>0</v>
      </c>
      <c r="S1484" s="55">
        <f>SD!AB1483</f>
        <v>0</v>
      </c>
      <c r="T1484" s="51">
        <f t="shared" si="46"/>
        <v>0</v>
      </c>
      <c r="U1484" s="51">
        <f t="shared" si="47"/>
        <v>0</v>
      </c>
    </row>
    <row r="1485" spans="1:21" customFormat="1">
      <c r="A1485" s="51">
        <f>SD!C1484</f>
        <v>0</v>
      </c>
      <c r="B1485" s="46">
        <f>SD!A1484</f>
        <v>0</v>
      </c>
      <c r="C1485" s="46">
        <f>SD!B1484</f>
        <v>0</v>
      </c>
      <c r="D1485" s="46">
        <f>SD!C1484</f>
        <v>0</v>
      </c>
      <c r="E1485" s="42">
        <f>SD!D1484</f>
        <v>0</v>
      </c>
      <c r="F1485" s="43">
        <f>SD!E1484</f>
        <v>0</v>
      </c>
      <c r="G1485" s="43">
        <f>SD!F1484</f>
        <v>0</v>
      </c>
      <c r="H1485" s="43">
        <f>SD!G1484</f>
        <v>0</v>
      </c>
      <c r="I1485" s="43">
        <f>SD!H1484</f>
        <v>0</v>
      </c>
      <c r="J1485" s="43">
        <f>SD!I1484</f>
        <v>0</v>
      </c>
      <c r="K1485" s="43">
        <f>SD!O1484</f>
        <v>0</v>
      </c>
      <c r="L1485" s="52"/>
      <c r="M1485" s="56"/>
      <c r="N1485" s="54">
        <f>SD!R1484</f>
        <v>0</v>
      </c>
      <c r="O1485" s="55">
        <f>SD!S1484</f>
        <v>0</v>
      </c>
      <c r="P1485" s="44">
        <f>SD!T1484</f>
        <v>0</v>
      </c>
      <c r="Q1485" s="55">
        <f>SD!V1484</f>
        <v>0</v>
      </c>
      <c r="R1485" s="55">
        <f>SD!W1484</f>
        <v>0</v>
      </c>
      <c r="S1485" s="55">
        <f>SD!AB1484</f>
        <v>0</v>
      </c>
      <c r="T1485" s="51">
        <f t="shared" si="46"/>
        <v>0</v>
      </c>
      <c r="U1485" s="51">
        <f t="shared" si="47"/>
        <v>0</v>
      </c>
    </row>
    <row r="1486" spans="1:21" customFormat="1">
      <c r="A1486" s="51">
        <f>SD!C1485</f>
        <v>0</v>
      </c>
      <c r="B1486" s="46">
        <f>SD!A1485</f>
        <v>0</v>
      </c>
      <c r="C1486" s="46">
        <f>SD!B1485</f>
        <v>0</v>
      </c>
      <c r="D1486" s="46">
        <f>SD!C1485</f>
        <v>0</v>
      </c>
      <c r="E1486" s="42">
        <f>SD!D1485</f>
        <v>0</v>
      </c>
      <c r="F1486" s="43">
        <f>SD!E1485</f>
        <v>0</v>
      </c>
      <c r="G1486" s="43">
        <f>SD!F1485</f>
        <v>0</v>
      </c>
      <c r="H1486" s="43">
        <f>SD!G1485</f>
        <v>0</v>
      </c>
      <c r="I1486" s="43">
        <f>SD!H1485</f>
        <v>0</v>
      </c>
      <c r="J1486" s="43">
        <f>SD!I1485</f>
        <v>0</v>
      </c>
      <c r="K1486" s="43">
        <f>SD!O1485</f>
        <v>0</v>
      </c>
      <c r="L1486" s="52"/>
      <c r="M1486" s="56"/>
      <c r="N1486" s="54">
        <f>SD!R1485</f>
        <v>0</v>
      </c>
      <c r="O1486" s="55">
        <f>SD!S1485</f>
        <v>0</v>
      </c>
      <c r="P1486" s="44">
        <f>SD!T1485</f>
        <v>0</v>
      </c>
      <c r="Q1486" s="55">
        <f>SD!V1485</f>
        <v>0</v>
      </c>
      <c r="R1486" s="55">
        <f>SD!W1485</f>
        <v>0</v>
      </c>
      <c r="S1486" s="55">
        <f>SD!AB1485</f>
        <v>0</v>
      </c>
      <c r="T1486" s="51">
        <f t="shared" si="46"/>
        <v>0</v>
      </c>
      <c r="U1486" s="51">
        <f t="shared" si="47"/>
        <v>0</v>
      </c>
    </row>
    <row r="1487" spans="1:21" customFormat="1">
      <c r="A1487" s="51">
        <f>SD!C1486</f>
        <v>0</v>
      </c>
      <c r="B1487" s="46">
        <f>SD!A1486</f>
        <v>0</v>
      </c>
      <c r="C1487" s="46">
        <f>SD!B1486</f>
        <v>0</v>
      </c>
      <c r="D1487" s="46">
        <f>SD!C1486</f>
        <v>0</v>
      </c>
      <c r="E1487" s="42">
        <f>SD!D1486</f>
        <v>0</v>
      </c>
      <c r="F1487" s="43">
        <f>SD!E1486</f>
        <v>0</v>
      </c>
      <c r="G1487" s="43">
        <f>SD!F1486</f>
        <v>0</v>
      </c>
      <c r="H1487" s="43">
        <f>SD!G1486</f>
        <v>0</v>
      </c>
      <c r="I1487" s="43">
        <f>SD!H1486</f>
        <v>0</v>
      </c>
      <c r="J1487" s="43">
        <f>SD!I1486</f>
        <v>0</v>
      </c>
      <c r="K1487" s="43">
        <f>SD!O1486</f>
        <v>0</v>
      </c>
      <c r="L1487" s="52"/>
      <c r="M1487" s="56"/>
      <c r="N1487" s="54">
        <f>SD!R1486</f>
        <v>0</v>
      </c>
      <c r="O1487" s="55">
        <f>SD!S1486</f>
        <v>0</v>
      </c>
      <c r="P1487" s="44">
        <f>SD!T1486</f>
        <v>0</v>
      </c>
      <c r="Q1487" s="55">
        <f>SD!V1486</f>
        <v>0</v>
      </c>
      <c r="R1487" s="55">
        <f>SD!W1486</f>
        <v>0</v>
      </c>
      <c r="S1487" s="55">
        <f>SD!AB1486</f>
        <v>0</v>
      </c>
      <c r="T1487" s="51">
        <f t="shared" si="46"/>
        <v>0</v>
      </c>
      <c r="U1487" s="51">
        <f t="shared" si="47"/>
        <v>0</v>
      </c>
    </row>
    <row r="1488" spans="1:21" customFormat="1">
      <c r="A1488" s="51">
        <f>SD!C1487</f>
        <v>0</v>
      </c>
      <c r="B1488" s="46">
        <f>SD!A1487</f>
        <v>0</v>
      </c>
      <c r="C1488" s="46">
        <f>SD!B1487</f>
        <v>0</v>
      </c>
      <c r="D1488" s="46">
        <f>SD!C1487</f>
        <v>0</v>
      </c>
      <c r="E1488" s="42">
        <f>SD!D1487</f>
        <v>0</v>
      </c>
      <c r="F1488" s="43">
        <f>SD!E1487</f>
        <v>0</v>
      </c>
      <c r="G1488" s="43">
        <f>SD!F1487</f>
        <v>0</v>
      </c>
      <c r="H1488" s="43">
        <f>SD!G1487</f>
        <v>0</v>
      </c>
      <c r="I1488" s="43">
        <f>SD!H1487</f>
        <v>0</v>
      </c>
      <c r="J1488" s="43">
        <f>SD!I1487</f>
        <v>0</v>
      </c>
      <c r="K1488" s="43">
        <f>SD!O1487</f>
        <v>0</v>
      </c>
      <c r="L1488" s="52"/>
      <c r="M1488" s="56"/>
      <c r="N1488" s="54">
        <f>SD!R1487</f>
        <v>0</v>
      </c>
      <c r="O1488" s="55">
        <f>SD!S1487</f>
        <v>0</v>
      </c>
      <c r="P1488" s="44">
        <f>SD!T1487</f>
        <v>0</v>
      </c>
      <c r="Q1488" s="55">
        <f>SD!V1487</f>
        <v>0</v>
      </c>
      <c r="R1488" s="55">
        <f>SD!W1487</f>
        <v>0</v>
      </c>
      <c r="S1488" s="55">
        <f>SD!AB1487</f>
        <v>0</v>
      </c>
      <c r="T1488" s="51">
        <f t="shared" si="46"/>
        <v>0</v>
      </c>
      <c r="U1488" s="51">
        <f t="shared" si="47"/>
        <v>0</v>
      </c>
    </row>
    <row r="1489" spans="1:21" customFormat="1">
      <c r="A1489" s="51">
        <f>SD!C1488</f>
        <v>0</v>
      </c>
      <c r="B1489" s="46">
        <f>SD!A1488</f>
        <v>0</v>
      </c>
      <c r="C1489" s="46">
        <f>SD!B1488</f>
        <v>0</v>
      </c>
      <c r="D1489" s="46">
        <f>SD!C1488</f>
        <v>0</v>
      </c>
      <c r="E1489" s="42">
        <f>SD!D1488</f>
        <v>0</v>
      </c>
      <c r="F1489" s="43">
        <f>SD!E1488</f>
        <v>0</v>
      </c>
      <c r="G1489" s="43">
        <f>SD!F1488</f>
        <v>0</v>
      </c>
      <c r="H1489" s="43">
        <f>SD!G1488</f>
        <v>0</v>
      </c>
      <c r="I1489" s="43">
        <f>SD!H1488</f>
        <v>0</v>
      </c>
      <c r="J1489" s="43">
        <f>SD!I1488</f>
        <v>0</v>
      </c>
      <c r="K1489" s="43">
        <f>SD!O1488</f>
        <v>0</v>
      </c>
      <c r="L1489" s="52"/>
      <c r="M1489" s="56"/>
      <c r="N1489" s="54">
        <f>SD!R1488</f>
        <v>0</v>
      </c>
      <c r="O1489" s="55">
        <f>SD!S1488</f>
        <v>0</v>
      </c>
      <c r="P1489" s="44">
        <f>SD!T1488</f>
        <v>0</v>
      </c>
      <c r="Q1489" s="55">
        <f>SD!V1488</f>
        <v>0</v>
      </c>
      <c r="R1489" s="55">
        <f>SD!W1488</f>
        <v>0</v>
      </c>
      <c r="S1489" s="55">
        <f>SD!AB1488</f>
        <v>0</v>
      </c>
      <c r="T1489" s="51">
        <f t="shared" si="46"/>
        <v>0</v>
      </c>
      <c r="U1489" s="51">
        <f t="shared" si="47"/>
        <v>0</v>
      </c>
    </row>
    <row r="1490" spans="1:21" customFormat="1">
      <c r="A1490" s="51">
        <f>SD!C1489</f>
        <v>0</v>
      </c>
      <c r="B1490" s="46">
        <f>SD!A1489</f>
        <v>0</v>
      </c>
      <c r="C1490" s="46">
        <f>SD!B1489</f>
        <v>0</v>
      </c>
      <c r="D1490" s="46">
        <f>SD!C1489</f>
        <v>0</v>
      </c>
      <c r="E1490" s="42">
        <f>SD!D1489</f>
        <v>0</v>
      </c>
      <c r="F1490" s="43">
        <f>SD!E1489</f>
        <v>0</v>
      </c>
      <c r="G1490" s="43">
        <f>SD!F1489</f>
        <v>0</v>
      </c>
      <c r="H1490" s="43">
        <f>SD!G1489</f>
        <v>0</v>
      </c>
      <c r="I1490" s="43">
        <f>SD!H1489</f>
        <v>0</v>
      </c>
      <c r="J1490" s="43">
        <f>SD!I1489</f>
        <v>0</v>
      </c>
      <c r="K1490" s="43">
        <f>SD!O1489</f>
        <v>0</v>
      </c>
      <c r="L1490" s="52"/>
      <c r="M1490" s="56"/>
      <c r="N1490" s="54">
        <f>SD!R1489</f>
        <v>0</v>
      </c>
      <c r="O1490" s="55">
        <f>SD!S1489</f>
        <v>0</v>
      </c>
      <c r="P1490" s="44">
        <f>SD!T1489</f>
        <v>0</v>
      </c>
      <c r="Q1490" s="55">
        <f>SD!V1489</f>
        <v>0</v>
      </c>
      <c r="R1490" s="55">
        <f>SD!W1489</f>
        <v>0</v>
      </c>
      <c r="S1490" s="55">
        <f>SD!AB1489</f>
        <v>0</v>
      </c>
      <c r="T1490" s="51">
        <f t="shared" si="46"/>
        <v>0</v>
      </c>
      <c r="U1490" s="51">
        <f t="shared" si="47"/>
        <v>0</v>
      </c>
    </row>
    <row r="1491" spans="1:21" customFormat="1">
      <c r="A1491" s="51">
        <f>SD!C1490</f>
        <v>0</v>
      </c>
      <c r="B1491" s="46">
        <f>SD!A1490</f>
        <v>0</v>
      </c>
      <c r="C1491" s="46">
        <f>SD!B1490</f>
        <v>0</v>
      </c>
      <c r="D1491" s="46">
        <f>SD!C1490</f>
        <v>0</v>
      </c>
      <c r="E1491" s="42">
        <f>SD!D1490</f>
        <v>0</v>
      </c>
      <c r="F1491" s="43">
        <f>SD!E1490</f>
        <v>0</v>
      </c>
      <c r="G1491" s="43">
        <f>SD!F1490</f>
        <v>0</v>
      </c>
      <c r="H1491" s="43">
        <f>SD!G1490</f>
        <v>0</v>
      </c>
      <c r="I1491" s="43">
        <f>SD!H1490</f>
        <v>0</v>
      </c>
      <c r="J1491" s="43">
        <f>SD!I1490</f>
        <v>0</v>
      </c>
      <c r="K1491" s="43">
        <f>SD!O1490</f>
        <v>0</v>
      </c>
      <c r="L1491" s="52"/>
      <c r="M1491" s="56"/>
      <c r="N1491" s="54">
        <f>SD!R1490</f>
        <v>0</v>
      </c>
      <c r="O1491" s="55">
        <f>SD!S1490</f>
        <v>0</v>
      </c>
      <c r="P1491" s="44">
        <f>SD!T1490</f>
        <v>0</v>
      </c>
      <c r="Q1491" s="55">
        <f>SD!V1490</f>
        <v>0</v>
      </c>
      <c r="R1491" s="55">
        <f>SD!W1490</f>
        <v>0</v>
      </c>
      <c r="S1491" s="55">
        <f>SD!AB1490</f>
        <v>0</v>
      </c>
      <c r="T1491" s="51">
        <f t="shared" si="46"/>
        <v>0</v>
      </c>
      <c r="U1491" s="51">
        <f t="shared" si="47"/>
        <v>0</v>
      </c>
    </row>
    <row r="1492" spans="1:21" customFormat="1">
      <c r="A1492" s="51">
        <f>SD!C1491</f>
        <v>0</v>
      </c>
      <c r="B1492" s="46">
        <f>SD!A1491</f>
        <v>0</v>
      </c>
      <c r="C1492" s="46">
        <f>SD!B1491</f>
        <v>0</v>
      </c>
      <c r="D1492" s="46">
        <f>SD!C1491</f>
        <v>0</v>
      </c>
      <c r="E1492" s="42">
        <f>SD!D1491</f>
        <v>0</v>
      </c>
      <c r="F1492" s="43">
        <f>SD!E1491</f>
        <v>0</v>
      </c>
      <c r="G1492" s="43">
        <f>SD!F1491</f>
        <v>0</v>
      </c>
      <c r="H1492" s="43">
        <f>SD!G1491</f>
        <v>0</v>
      </c>
      <c r="I1492" s="43">
        <f>SD!H1491</f>
        <v>0</v>
      </c>
      <c r="J1492" s="43">
        <f>SD!I1491</f>
        <v>0</v>
      </c>
      <c r="K1492" s="43">
        <f>SD!O1491</f>
        <v>0</v>
      </c>
      <c r="L1492" s="52"/>
      <c r="M1492" s="56"/>
      <c r="N1492" s="54">
        <f>SD!R1491</f>
        <v>0</v>
      </c>
      <c r="O1492" s="55">
        <f>SD!S1491</f>
        <v>0</v>
      </c>
      <c r="P1492" s="44">
        <f>SD!T1491</f>
        <v>0</v>
      </c>
      <c r="Q1492" s="55">
        <f>SD!V1491</f>
        <v>0</v>
      </c>
      <c r="R1492" s="55">
        <f>SD!W1491</f>
        <v>0</v>
      </c>
      <c r="S1492" s="55">
        <f>SD!AB1491</f>
        <v>0</v>
      </c>
      <c r="T1492" s="51">
        <f t="shared" si="46"/>
        <v>0</v>
      </c>
      <c r="U1492" s="51">
        <f t="shared" si="47"/>
        <v>0</v>
      </c>
    </row>
    <row r="1493" spans="1:21" customFormat="1">
      <c r="A1493" s="51">
        <f>SD!C1492</f>
        <v>0</v>
      </c>
      <c r="B1493" s="46">
        <f>SD!A1492</f>
        <v>0</v>
      </c>
      <c r="C1493" s="46">
        <f>SD!B1492</f>
        <v>0</v>
      </c>
      <c r="D1493" s="46">
        <f>SD!C1492</f>
        <v>0</v>
      </c>
      <c r="E1493" s="42">
        <f>SD!D1492</f>
        <v>0</v>
      </c>
      <c r="F1493" s="43">
        <f>SD!E1492</f>
        <v>0</v>
      </c>
      <c r="G1493" s="43">
        <f>SD!F1492</f>
        <v>0</v>
      </c>
      <c r="H1493" s="43">
        <f>SD!G1492</f>
        <v>0</v>
      </c>
      <c r="I1493" s="43">
        <f>SD!H1492</f>
        <v>0</v>
      </c>
      <c r="J1493" s="43">
        <f>SD!I1492</f>
        <v>0</v>
      </c>
      <c r="K1493" s="43">
        <f>SD!O1492</f>
        <v>0</v>
      </c>
      <c r="L1493" s="52"/>
      <c r="M1493" s="56"/>
      <c r="N1493" s="54">
        <f>SD!R1492</f>
        <v>0</v>
      </c>
      <c r="O1493" s="55">
        <f>SD!S1492</f>
        <v>0</v>
      </c>
      <c r="P1493" s="44">
        <f>SD!T1492</f>
        <v>0</v>
      </c>
      <c r="Q1493" s="55">
        <f>SD!V1492</f>
        <v>0</v>
      </c>
      <c r="R1493" s="55">
        <f>SD!W1492</f>
        <v>0</v>
      </c>
      <c r="S1493" s="55">
        <f>SD!AB1492</f>
        <v>0</v>
      </c>
      <c r="T1493" s="51">
        <f t="shared" si="46"/>
        <v>0</v>
      </c>
      <c r="U1493" s="51">
        <f t="shared" si="47"/>
        <v>0</v>
      </c>
    </row>
    <row r="1494" spans="1:21" customFormat="1">
      <c r="A1494" s="51">
        <f>SD!C1493</f>
        <v>0</v>
      </c>
      <c r="B1494" s="46">
        <f>SD!A1493</f>
        <v>0</v>
      </c>
      <c r="C1494" s="46">
        <f>SD!B1493</f>
        <v>0</v>
      </c>
      <c r="D1494" s="46">
        <f>SD!C1493</f>
        <v>0</v>
      </c>
      <c r="E1494" s="42">
        <f>SD!D1493</f>
        <v>0</v>
      </c>
      <c r="F1494" s="43">
        <f>SD!E1493</f>
        <v>0</v>
      </c>
      <c r="G1494" s="43">
        <f>SD!F1493</f>
        <v>0</v>
      </c>
      <c r="H1494" s="43">
        <f>SD!G1493</f>
        <v>0</v>
      </c>
      <c r="I1494" s="43">
        <f>SD!H1493</f>
        <v>0</v>
      </c>
      <c r="J1494" s="43">
        <f>SD!I1493</f>
        <v>0</v>
      </c>
      <c r="K1494" s="43">
        <f>SD!O1493</f>
        <v>0</v>
      </c>
      <c r="L1494" s="52"/>
      <c r="M1494" s="56"/>
      <c r="N1494" s="54">
        <f>SD!R1493</f>
        <v>0</v>
      </c>
      <c r="O1494" s="55">
        <f>SD!S1493</f>
        <v>0</v>
      </c>
      <c r="P1494" s="44">
        <f>SD!T1493</f>
        <v>0</v>
      </c>
      <c r="Q1494" s="55">
        <f>SD!V1493</f>
        <v>0</v>
      </c>
      <c r="R1494" s="55">
        <f>SD!W1493</f>
        <v>0</v>
      </c>
      <c r="S1494" s="55">
        <f>SD!AB1493</f>
        <v>0</v>
      </c>
      <c r="T1494" s="51">
        <f t="shared" si="46"/>
        <v>0</v>
      </c>
      <c r="U1494" s="51">
        <f t="shared" si="47"/>
        <v>0</v>
      </c>
    </row>
    <row r="1495" spans="1:21" customFormat="1">
      <c r="A1495" s="51">
        <f>SD!C1494</f>
        <v>0</v>
      </c>
      <c r="B1495" s="46">
        <f>SD!A1494</f>
        <v>0</v>
      </c>
      <c r="C1495" s="46">
        <f>SD!B1494</f>
        <v>0</v>
      </c>
      <c r="D1495" s="46">
        <f>SD!C1494</f>
        <v>0</v>
      </c>
      <c r="E1495" s="42">
        <f>SD!D1494</f>
        <v>0</v>
      </c>
      <c r="F1495" s="43">
        <f>SD!E1494</f>
        <v>0</v>
      </c>
      <c r="G1495" s="43">
        <f>SD!F1494</f>
        <v>0</v>
      </c>
      <c r="H1495" s="43">
        <f>SD!G1494</f>
        <v>0</v>
      </c>
      <c r="I1495" s="43">
        <f>SD!H1494</f>
        <v>0</v>
      </c>
      <c r="J1495" s="43">
        <f>SD!I1494</f>
        <v>0</v>
      </c>
      <c r="K1495" s="43">
        <f>SD!O1494</f>
        <v>0</v>
      </c>
      <c r="L1495" s="52"/>
      <c r="M1495" s="56"/>
      <c r="N1495" s="54">
        <f>SD!R1494</f>
        <v>0</v>
      </c>
      <c r="O1495" s="55">
        <f>SD!S1494</f>
        <v>0</v>
      </c>
      <c r="P1495" s="44">
        <f>SD!T1494</f>
        <v>0</v>
      </c>
      <c r="Q1495" s="55">
        <f>SD!V1494</f>
        <v>0</v>
      </c>
      <c r="R1495" s="55">
        <f>SD!W1494</f>
        <v>0</v>
      </c>
      <c r="S1495" s="55">
        <f>SD!AB1494</f>
        <v>0</v>
      </c>
      <c r="T1495" s="51">
        <f t="shared" si="46"/>
        <v>0</v>
      </c>
      <c r="U1495" s="51">
        <f t="shared" si="47"/>
        <v>0</v>
      </c>
    </row>
    <row r="1496" spans="1:21" customFormat="1">
      <c r="A1496" s="51">
        <f>SD!C1495</f>
        <v>0</v>
      </c>
      <c r="B1496" s="46">
        <f>SD!A1495</f>
        <v>0</v>
      </c>
      <c r="C1496" s="46">
        <f>SD!B1495</f>
        <v>0</v>
      </c>
      <c r="D1496" s="46">
        <f>SD!C1495</f>
        <v>0</v>
      </c>
      <c r="E1496" s="42">
        <f>SD!D1495</f>
        <v>0</v>
      </c>
      <c r="F1496" s="43">
        <f>SD!E1495</f>
        <v>0</v>
      </c>
      <c r="G1496" s="43">
        <f>SD!F1495</f>
        <v>0</v>
      </c>
      <c r="H1496" s="43">
        <f>SD!G1495</f>
        <v>0</v>
      </c>
      <c r="I1496" s="43">
        <f>SD!H1495</f>
        <v>0</v>
      </c>
      <c r="J1496" s="43">
        <f>SD!I1495</f>
        <v>0</v>
      </c>
      <c r="K1496" s="43">
        <f>SD!O1495</f>
        <v>0</v>
      </c>
      <c r="L1496" s="52"/>
      <c r="M1496" s="56"/>
      <c r="N1496" s="54">
        <f>SD!R1495</f>
        <v>0</v>
      </c>
      <c r="O1496" s="55">
        <f>SD!S1495</f>
        <v>0</v>
      </c>
      <c r="P1496" s="44">
        <f>SD!T1495</f>
        <v>0</v>
      </c>
      <c r="Q1496" s="55">
        <f>SD!V1495</f>
        <v>0</v>
      </c>
      <c r="R1496" s="55">
        <f>SD!W1495</f>
        <v>0</v>
      </c>
      <c r="S1496" s="55">
        <f>SD!AB1495</f>
        <v>0</v>
      </c>
      <c r="T1496" s="51">
        <f t="shared" si="46"/>
        <v>0</v>
      </c>
      <c r="U1496" s="51">
        <f t="shared" si="47"/>
        <v>0</v>
      </c>
    </row>
    <row r="1497" spans="1:21" customFormat="1">
      <c r="A1497" s="51">
        <f>SD!C1496</f>
        <v>0</v>
      </c>
      <c r="B1497" s="46">
        <f>SD!A1496</f>
        <v>0</v>
      </c>
      <c r="C1497" s="46">
        <f>SD!B1496</f>
        <v>0</v>
      </c>
      <c r="D1497" s="46">
        <f>SD!C1496</f>
        <v>0</v>
      </c>
      <c r="E1497" s="42">
        <f>SD!D1496</f>
        <v>0</v>
      </c>
      <c r="F1497" s="43">
        <f>SD!E1496</f>
        <v>0</v>
      </c>
      <c r="G1497" s="43">
        <f>SD!F1496</f>
        <v>0</v>
      </c>
      <c r="H1497" s="43">
        <f>SD!G1496</f>
        <v>0</v>
      </c>
      <c r="I1497" s="43">
        <f>SD!H1496</f>
        <v>0</v>
      </c>
      <c r="J1497" s="43">
        <f>SD!I1496</f>
        <v>0</v>
      </c>
      <c r="K1497" s="43">
        <f>SD!O1496</f>
        <v>0</v>
      </c>
      <c r="L1497" s="52"/>
      <c r="M1497" s="56"/>
      <c r="N1497" s="54">
        <f>SD!R1496</f>
        <v>0</v>
      </c>
      <c r="O1497" s="55">
        <f>SD!S1496</f>
        <v>0</v>
      </c>
      <c r="P1497" s="44">
        <f>SD!T1496</f>
        <v>0</v>
      </c>
      <c r="Q1497" s="55">
        <f>SD!V1496</f>
        <v>0</v>
      </c>
      <c r="R1497" s="55">
        <f>SD!W1496</f>
        <v>0</v>
      </c>
      <c r="S1497" s="55">
        <f>SD!AB1496</f>
        <v>0</v>
      </c>
      <c r="T1497" s="51">
        <f t="shared" si="46"/>
        <v>0</v>
      </c>
      <c r="U1497" s="51">
        <f t="shared" si="47"/>
        <v>0</v>
      </c>
    </row>
    <row r="1498" spans="1:21" customFormat="1">
      <c r="A1498" s="51">
        <f>SD!C1497</f>
        <v>0</v>
      </c>
      <c r="B1498" s="46">
        <f>SD!A1497</f>
        <v>0</v>
      </c>
      <c r="C1498" s="46">
        <f>SD!B1497</f>
        <v>0</v>
      </c>
      <c r="D1498" s="46">
        <f>SD!C1497</f>
        <v>0</v>
      </c>
      <c r="E1498" s="42">
        <f>SD!D1497</f>
        <v>0</v>
      </c>
      <c r="F1498" s="43">
        <f>SD!E1497</f>
        <v>0</v>
      </c>
      <c r="G1498" s="43">
        <f>SD!F1497</f>
        <v>0</v>
      </c>
      <c r="H1498" s="43">
        <f>SD!G1497</f>
        <v>0</v>
      </c>
      <c r="I1498" s="43">
        <f>SD!H1497</f>
        <v>0</v>
      </c>
      <c r="J1498" s="43">
        <f>SD!I1497</f>
        <v>0</v>
      </c>
      <c r="K1498" s="43">
        <f>SD!O1497</f>
        <v>0</v>
      </c>
      <c r="L1498" s="52"/>
      <c r="M1498" s="56"/>
      <c r="N1498" s="54">
        <f>SD!R1497</f>
        <v>0</v>
      </c>
      <c r="O1498" s="55">
        <f>SD!S1497</f>
        <v>0</v>
      </c>
      <c r="P1498" s="44">
        <f>SD!T1497</f>
        <v>0</v>
      </c>
      <c r="Q1498" s="55">
        <f>SD!V1497</f>
        <v>0</v>
      </c>
      <c r="R1498" s="55">
        <f>SD!W1497</f>
        <v>0</v>
      </c>
      <c r="S1498" s="55">
        <f>SD!AB1497</f>
        <v>0</v>
      </c>
      <c r="T1498" s="51">
        <f t="shared" si="46"/>
        <v>0</v>
      </c>
      <c r="U1498" s="51">
        <f t="shared" si="47"/>
        <v>0</v>
      </c>
    </row>
    <row r="1499" spans="1:21" customFormat="1">
      <c r="A1499" s="51">
        <f>SD!C1498</f>
        <v>0</v>
      </c>
      <c r="B1499" s="46">
        <f>SD!A1498</f>
        <v>0</v>
      </c>
      <c r="C1499" s="46">
        <f>SD!B1498</f>
        <v>0</v>
      </c>
      <c r="D1499" s="46">
        <f>SD!C1498</f>
        <v>0</v>
      </c>
      <c r="E1499" s="42">
        <f>SD!D1498</f>
        <v>0</v>
      </c>
      <c r="F1499" s="43">
        <f>SD!E1498</f>
        <v>0</v>
      </c>
      <c r="G1499" s="43">
        <f>SD!F1498</f>
        <v>0</v>
      </c>
      <c r="H1499" s="43">
        <f>SD!G1498</f>
        <v>0</v>
      </c>
      <c r="I1499" s="43">
        <f>SD!H1498</f>
        <v>0</v>
      </c>
      <c r="J1499" s="43">
        <f>SD!I1498</f>
        <v>0</v>
      </c>
      <c r="K1499" s="43">
        <f>SD!O1498</f>
        <v>0</v>
      </c>
      <c r="L1499" s="52"/>
      <c r="M1499" s="56"/>
      <c r="N1499" s="54">
        <f>SD!R1498</f>
        <v>0</v>
      </c>
      <c r="O1499" s="55">
        <f>SD!S1498</f>
        <v>0</v>
      </c>
      <c r="P1499" s="44">
        <f>SD!T1498</f>
        <v>0</v>
      </c>
      <c r="Q1499" s="55">
        <f>SD!V1498</f>
        <v>0</v>
      </c>
      <c r="R1499" s="55">
        <f>SD!W1498</f>
        <v>0</v>
      </c>
      <c r="S1499" s="55">
        <f>SD!AB1498</f>
        <v>0</v>
      </c>
      <c r="T1499" s="51">
        <f t="shared" si="46"/>
        <v>0</v>
      </c>
      <c r="U1499" s="51">
        <f t="shared" si="47"/>
        <v>0</v>
      </c>
    </row>
    <row r="1500" spans="1:21" customFormat="1">
      <c r="A1500" s="51">
        <f>SD!C1499</f>
        <v>0</v>
      </c>
      <c r="B1500" s="46">
        <f>SD!A1499</f>
        <v>0</v>
      </c>
      <c r="C1500" s="46">
        <f>SD!B1499</f>
        <v>0</v>
      </c>
      <c r="D1500" s="46">
        <f>SD!C1499</f>
        <v>0</v>
      </c>
      <c r="E1500" s="42">
        <f>SD!D1499</f>
        <v>0</v>
      </c>
      <c r="F1500" s="43">
        <f>SD!E1499</f>
        <v>0</v>
      </c>
      <c r="G1500" s="43">
        <f>SD!F1499</f>
        <v>0</v>
      </c>
      <c r="H1500" s="43">
        <f>SD!G1499</f>
        <v>0</v>
      </c>
      <c r="I1500" s="43">
        <f>SD!H1499</f>
        <v>0</v>
      </c>
      <c r="J1500" s="43">
        <f>SD!I1499</f>
        <v>0</v>
      </c>
      <c r="K1500" s="43">
        <f>SD!O1499</f>
        <v>0</v>
      </c>
      <c r="L1500" s="52"/>
      <c r="M1500" s="56"/>
      <c r="N1500" s="54">
        <f>SD!R1499</f>
        <v>0</v>
      </c>
      <c r="O1500" s="55">
        <f>SD!S1499</f>
        <v>0</v>
      </c>
      <c r="P1500" s="44">
        <f>SD!T1499</f>
        <v>0</v>
      </c>
      <c r="Q1500" s="55">
        <f>SD!V1499</f>
        <v>0</v>
      </c>
      <c r="R1500" s="55">
        <f>SD!W1499</f>
        <v>0</v>
      </c>
      <c r="S1500" s="55">
        <f>SD!AB1499</f>
        <v>0</v>
      </c>
      <c r="T1500" s="51">
        <f t="shared" si="46"/>
        <v>0</v>
      </c>
      <c r="U1500" s="51">
        <f t="shared" si="47"/>
        <v>0</v>
      </c>
    </row>
    <row r="1501" spans="1:21" customFormat="1">
      <c r="A1501" s="51">
        <f>SD!C1500</f>
        <v>0</v>
      </c>
      <c r="B1501" s="46">
        <f>SD!A1500</f>
        <v>0</v>
      </c>
      <c r="C1501" s="46">
        <f>SD!B1500</f>
        <v>0</v>
      </c>
      <c r="D1501" s="46">
        <f>SD!C1500</f>
        <v>0</v>
      </c>
      <c r="E1501" s="42">
        <f>SD!D1500</f>
        <v>0</v>
      </c>
      <c r="F1501" s="43">
        <f>SD!E1500</f>
        <v>0</v>
      </c>
      <c r="G1501" s="43">
        <f>SD!F1500</f>
        <v>0</v>
      </c>
      <c r="H1501" s="43">
        <f>SD!G1500</f>
        <v>0</v>
      </c>
      <c r="I1501" s="43">
        <f>SD!H1500</f>
        <v>0</v>
      </c>
      <c r="J1501" s="43">
        <f>SD!I1500</f>
        <v>0</v>
      </c>
      <c r="K1501" s="43">
        <f>SD!O1500</f>
        <v>0</v>
      </c>
      <c r="L1501" s="52"/>
      <c r="M1501" s="56"/>
      <c r="N1501" s="54">
        <f>SD!R1500</f>
        <v>0</v>
      </c>
      <c r="O1501" s="55">
        <f>SD!S1500</f>
        <v>0</v>
      </c>
      <c r="P1501" s="44">
        <f>SD!T1500</f>
        <v>0</v>
      </c>
      <c r="Q1501" s="55">
        <f>SD!V1500</f>
        <v>0</v>
      </c>
      <c r="R1501" s="55">
        <f>SD!W1500</f>
        <v>0</v>
      </c>
      <c r="S1501" s="55">
        <f>SD!AB1500</f>
        <v>0</v>
      </c>
      <c r="T1501" s="51">
        <f t="shared" si="46"/>
        <v>0</v>
      </c>
      <c r="U1501" s="51">
        <f t="shared" si="47"/>
        <v>0</v>
      </c>
    </row>
    <row r="1502" spans="1:21" customFormat="1">
      <c r="A1502" s="51">
        <f>SD!C1501</f>
        <v>0</v>
      </c>
      <c r="B1502" s="46">
        <f>SD!A1501</f>
        <v>0</v>
      </c>
      <c r="C1502" s="46">
        <f>SD!B1501</f>
        <v>0</v>
      </c>
      <c r="D1502" s="46">
        <f>SD!C1501</f>
        <v>0</v>
      </c>
      <c r="E1502" s="42">
        <f>SD!D1501</f>
        <v>0</v>
      </c>
      <c r="F1502" s="43">
        <f>SD!E1501</f>
        <v>0</v>
      </c>
      <c r="G1502" s="43">
        <f>SD!F1501</f>
        <v>0</v>
      </c>
      <c r="H1502" s="43">
        <f>SD!G1501</f>
        <v>0</v>
      </c>
      <c r="I1502" s="43">
        <f>SD!H1501</f>
        <v>0</v>
      </c>
      <c r="J1502" s="43">
        <f>SD!I1501</f>
        <v>0</v>
      </c>
      <c r="K1502" s="43">
        <f>SD!O1501</f>
        <v>0</v>
      </c>
      <c r="L1502" s="52"/>
      <c r="M1502" s="56"/>
      <c r="N1502" s="54">
        <f>SD!R1501</f>
        <v>0</v>
      </c>
      <c r="O1502" s="55">
        <f>SD!S1501</f>
        <v>0</v>
      </c>
      <c r="P1502" s="44">
        <f>SD!T1501</f>
        <v>0</v>
      </c>
      <c r="Q1502" s="55">
        <f>SD!V1501</f>
        <v>0</v>
      </c>
      <c r="R1502" s="55">
        <f>SD!W1501</f>
        <v>0</v>
      </c>
      <c r="S1502" s="55">
        <f>SD!AB1501</f>
        <v>0</v>
      </c>
      <c r="T1502" s="51">
        <f t="shared" si="46"/>
        <v>0</v>
      </c>
      <c r="U1502" s="51">
        <f t="shared" si="47"/>
        <v>0</v>
      </c>
    </row>
    <row r="1503" spans="1:21" customFormat="1">
      <c r="A1503" s="51"/>
      <c r="B1503" s="57"/>
      <c r="C1503" s="57"/>
      <c r="D1503" s="57"/>
      <c r="E1503" s="42"/>
      <c r="F1503" s="58"/>
      <c r="G1503" s="43"/>
      <c r="H1503" s="58"/>
      <c r="I1503" s="57"/>
      <c r="J1503" s="57"/>
      <c r="K1503" s="57"/>
      <c r="L1503" s="52"/>
      <c r="M1503" s="56"/>
      <c r="N1503" s="56"/>
      <c r="O1503" s="55"/>
      <c r="P1503" s="44"/>
      <c r="Q1503" s="55"/>
      <c r="R1503" s="51"/>
      <c r="S1503" s="51"/>
      <c r="T1503" s="51"/>
      <c r="U1503" s="51"/>
    </row>
    <row r="1504" spans="1:21" customFormat="1">
      <c r="A1504" s="652"/>
      <c r="B1504" s="200"/>
      <c r="C1504" s="200"/>
      <c r="D1504" s="200"/>
      <c r="E1504" s="653"/>
      <c r="F1504" s="654"/>
      <c r="G1504" s="655"/>
      <c r="H1504" s="654"/>
      <c r="I1504" s="200"/>
      <c r="J1504" s="200"/>
      <c r="K1504" s="200"/>
      <c r="L1504" s="656"/>
      <c r="M1504" s="200"/>
      <c r="N1504" s="200"/>
      <c r="O1504" s="657"/>
      <c r="P1504" s="658"/>
      <c r="Q1504" s="657"/>
      <c r="R1504" s="652"/>
      <c r="S1504" s="652"/>
      <c r="T1504" s="652"/>
      <c r="U1504" s="652"/>
    </row>
  </sheetData>
  <sheetProtection password="CDA0" sheet="1" objects="1" scenarios="1"/>
  <autoFilter ref="A1:A150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53"/>
  <sheetViews>
    <sheetView topLeftCell="A4" workbookViewId="0">
      <selection activeCell="E14" sqref="E14"/>
    </sheetView>
  </sheetViews>
  <sheetFormatPr defaultColWidth="0" defaultRowHeight="15" zeroHeight="1"/>
  <cols>
    <col min="1" max="1" width="12.42578125" customWidth="1"/>
    <col min="2" max="2" width="3.28515625" customWidth="1"/>
    <col min="3" max="3" width="15.140625" customWidth="1"/>
    <col min="4" max="4" width="13.140625" customWidth="1"/>
    <col min="5" max="5" width="15" customWidth="1"/>
    <col min="6" max="6" width="11.7109375" customWidth="1"/>
    <col min="7" max="7" width="16.42578125" customWidth="1"/>
    <col min="8" max="8" width="12.140625" customWidth="1"/>
    <col min="9" max="9" width="11.42578125" customWidth="1"/>
    <col min="10" max="10" width="11.5703125" hidden="1" customWidth="1"/>
    <col min="11" max="11" width="7" hidden="1" customWidth="1"/>
    <col min="12" max="12" width="12.5703125" hidden="1" customWidth="1"/>
    <col min="13" max="13" width="7.85546875" style="26" hidden="1" customWidth="1"/>
    <col min="14" max="14" width="13.85546875" customWidth="1"/>
    <col min="15" max="16" width="10" customWidth="1"/>
    <col min="17" max="26" width="2.140625" customWidth="1"/>
    <col min="27" max="27" width="0" hidden="1" customWidth="1"/>
    <col min="28" max="28" width="10" customWidth="1"/>
    <col min="29" max="16384" width="10" hidden="1"/>
  </cols>
  <sheetData>
    <row r="1" spans="1:19" ht="6" customHeight="1">
      <c r="A1" s="59"/>
      <c r="B1" s="59"/>
      <c r="C1" s="59"/>
      <c r="D1" s="59"/>
      <c r="E1" s="59"/>
      <c r="F1" s="59"/>
      <c r="G1" s="59"/>
      <c r="H1" s="59"/>
      <c r="I1" s="59"/>
      <c r="J1" s="59"/>
      <c r="K1" s="59"/>
      <c r="L1" s="59"/>
    </row>
    <row r="2" spans="1:19" ht="18.75">
      <c r="B2" s="60"/>
      <c r="C2" s="60"/>
      <c r="D2" s="60"/>
      <c r="E2" s="545" t="s">
        <v>1387</v>
      </c>
      <c r="F2" s="60"/>
      <c r="G2" s="60"/>
      <c r="H2" s="60"/>
      <c r="I2" s="60"/>
      <c r="J2" s="60"/>
      <c r="K2" s="60"/>
      <c r="L2" s="60"/>
    </row>
    <row r="3" spans="1:19" ht="19.5" customHeight="1">
      <c r="A3" s="61" t="s">
        <v>858</v>
      </c>
      <c r="B3" s="62">
        <v>1</v>
      </c>
      <c r="C3" s="63" t="str">
        <f>'MASTER DATA'!L4</f>
        <v>जिला स्तरीय</v>
      </c>
      <c r="D3" s="62" t="s">
        <v>859</v>
      </c>
      <c r="E3" s="64"/>
      <c r="F3" s="65" t="s">
        <v>860</v>
      </c>
      <c r="G3" s="66" t="str">
        <f>'MASTER DATA'!E4</f>
        <v>डीडवाना-कुचामन</v>
      </c>
      <c r="H3" s="67" t="s">
        <v>861</v>
      </c>
      <c r="I3" s="68" t="str">
        <f>'MASTER DATA'!I6</f>
        <v>अजमेर</v>
      </c>
    </row>
    <row r="4" spans="1:19" ht="39" customHeight="1">
      <c r="A4" s="729" t="s">
        <v>898</v>
      </c>
      <c r="B4" s="729"/>
      <c r="C4" s="732" t="str">
        <f>'MASTER DATA'!E2</f>
        <v>राजकीय उच्च माध्यमिक विद्यालय डसाणा खुर्द ब्लॉक मौलासर जिला - डीडवाना-कुचामन</v>
      </c>
      <c r="D4" s="733"/>
      <c r="E4" s="733"/>
      <c r="F4" s="733"/>
      <c r="G4" s="733"/>
      <c r="H4" s="733"/>
      <c r="I4" s="734"/>
      <c r="J4" s="69"/>
      <c r="K4" s="69"/>
      <c r="L4" s="69"/>
      <c r="N4" s="544">
        <v>514</v>
      </c>
    </row>
    <row r="5" spans="1:19" ht="18.75" customHeight="1">
      <c r="A5" s="730" t="s">
        <v>918</v>
      </c>
      <c r="B5" s="731"/>
      <c r="C5" s="731"/>
      <c r="D5" s="735" t="str">
        <f>'MASTER DATA'!J9</f>
        <v>gssdasanakhurd@gmail.com</v>
      </c>
      <c r="E5" s="736"/>
      <c r="F5" s="736"/>
      <c r="G5" s="736"/>
      <c r="H5" s="736"/>
      <c r="I5" s="737"/>
      <c r="J5" s="70"/>
      <c r="K5" s="70"/>
      <c r="L5" s="71"/>
    </row>
    <row r="6" spans="1:19" ht="23.25">
      <c r="A6" s="72" t="s">
        <v>1047</v>
      </c>
      <c r="B6" s="73"/>
      <c r="C6" s="73"/>
      <c r="D6" s="73"/>
      <c r="E6" s="73"/>
      <c r="F6" s="73"/>
      <c r="G6" s="73"/>
      <c r="H6" s="73"/>
      <c r="I6" s="74"/>
      <c r="J6" s="75"/>
      <c r="K6" s="75"/>
      <c r="L6" s="75"/>
      <c r="M6" s="76">
        <f>'SEARCH S.R.NO'!A4</f>
        <v>514</v>
      </c>
      <c r="N6" s="740" t="s">
        <v>1314</v>
      </c>
      <c r="O6" s="740"/>
    </row>
    <row r="7" spans="1:19" ht="19.5" customHeight="1">
      <c r="A7" s="77" t="s">
        <v>862</v>
      </c>
      <c r="B7" s="77">
        <v>1</v>
      </c>
      <c r="C7" s="78" t="s">
        <v>12</v>
      </c>
      <c r="E7" s="738" t="str">
        <f>'MASTER DATA'!E3</f>
        <v>खो-खो</v>
      </c>
      <c r="F7" s="738"/>
      <c r="G7" s="78" t="s">
        <v>13</v>
      </c>
      <c r="H7" s="79" t="str">
        <f>'MASTER DATA'!L5</f>
        <v>14 वर्ष</v>
      </c>
      <c r="I7" s="80" t="str">
        <f>'MASTER DATA'!L6</f>
        <v>छात्रा</v>
      </c>
      <c r="L7" s="71"/>
      <c r="M7" s="76">
        <f>'SEARCH S.R.NO'!A5</f>
        <v>590</v>
      </c>
      <c r="N7" s="740"/>
      <c r="O7" s="740"/>
    </row>
    <row r="8" spans="1:19" ht="19.5" customHeight="1">
      <c r="A8" s="77" t="s">
        <v>863</v>
      </c>
      <c r="B8" s="71"/>
      <c r="C8" s="71"/>
      <c r="D8" s="310">
        <f>'MASTER DATA'!E5</f>
        <v>45899</v>
      </c>
      <c r="E8" s="71" t="s">
        <v>864</v>
      </c>
      <c r="F8" s="310">
        <f>'MASTER DATA'!H5</f>
        <v>45903</v>
      </c>
      <c r="G8" s="71" t="s">
        <v>865</v>
      </c>
      <c r="I8" s="71"/>
      <c r="J8" s="71"/>
      <c r="K8" s="71"/>
      <c r="L8" s="71"/>
      <c r="M8" s="76">
        <f>'SEARCH S.R.NO'!A6</f>
        <v>553</v>
      </c>
      <c r="N8" s="740"/>
      <c r="O8" s="740"/>
    </row>
    <row r="9" spans="1:19" ht="19.5" customHeight="1">
      <c r="A9" s="77" t="s">
        <v>866</v>
      </c>
      <c r="B9" s="77"/>
      <c r="C9" s="77"/>
      <c r="D9" s="77"/>
      <c r="E9" s="82" t="str">
        <f>IFERROR(VLOOKUP($N$4,'SEARCH S.R.NO'!$A$4:$Y$28,7,0),"")</f>
        <v>ANANYA</v>
      </c>
      <c r="F9" s="83"/>
      <c r="G9" s="83"/>
      <c r="H9" s="77"/>
      <c r="I9" s="71"/>
      <c r="J9" s="71"/>
      <c r="K9" s="71"/>
      <c r="L9" s="71"/>
      <c r="M9" s="76">
        <f>'SEARCH S.R.NO'!A7</f>
        <v>563</v>
      </c>
      <c r="N9" s="740"/>
      <c r="O9" s="740"/>
    </row>
    <row r="10" spans="1:19" ht="19.5" customHeight="1">
      <c r="A10" s="77" t="s">
        <v>867</v>
      </c>
      <c r="B10" s="77"/>
      <c r="C10" s="77"/>
      <c r="D10" s="77"/>
      <c r="E10" s="82" t="str">
        <f>IFERROR(VLOOKUP($N$4,'SEARCH S.R.NO'!$A$4:$Y$28,8,0),"")</f>
        <v>LALA RAM</v>
      </c>
      <c r="F10" s="77"/>
      <c r="G10" s="77"/>
      <c r="H10" s="77"/>
      <c r="I10" s="71"/>
      <c r="J10" s="71"/>
      <c r="K10" s="71"/>
      <c r="L10" s="71"/>
      <c r="M10" s="76">
        <f>'SEARCH S.R.NO'!A8</f>
        <v>672</v>
      </c>
    </row>
    <row r="11" spans="1:19" ht="19.5" customHeight="1">
      <c r="A11" s="77" t="s">
        <v>868</v>
      </c>
      <c r="B11" s="77"/>
      <c r="C11" s="77"/>
      <c r="D11" s="77"/>
      <c r="E11" s="82" t="str">
        <f>IFERROR(VLOOKUP($N$4,'SEARCH S.R.NO'!$A$4:$Y$28,9,0),"")</f>
        <v>SUMITRA</v>
      </c>
      <c r="F11" s="77"/>
      <c r="G11" s="77"/>
      <c r="H11" s="77"/>
      <c r="I11" s="71"/>
      <c r="J11" s="71"/>
      <c r="K11" s="71"/>
      <c r="L11" s="71"/>
      <c r="M11" s="76">
        <f>'SEARCH S.R.NO'!A9</f>
        <v>441</v>
      </c>
    </row>
    <row r="12" spans="1:19" ht="32.25" customHeight="1">
      <c r="A12" s="78" t="s">
        <v>869</v>
      </c>
      <c r="B12" s="77"/>
      <c r="C12" s="743" t="str">
        <f>IFERROR(VLOOKUP($N$4,'SEARCH S.R.NO'!$A$4:$Y$28,12,0),"")</f>
        <v>VILL DASANA KHURD POST DIKAWA TEH DEEDWANA,MAULASAR,DASANA KHURD,341506</v>
      </c>
      <c r="D12" s="743"/>
      <c r="E12" s="743"/>
      <c r="F12" s="743"/>
      <c r="G12" s="743"/>
      <c r="H12" s="84"/>
      <c r="I12" s="84"/>
      <c r="J12" s="85"/>
      <c r="K12" s="85"/>
      <c r="L12" s="85"/>
      <c r="M12" s="76">
        <f>'SEARCH S.R.NO'!A10</f>
        <v>401</v>
      </c>
      <c r="N12" s="741" t="s">
        <v>1315</v>
      </c>
      <c r="O12" s="741"/>
      <c r="P12" s="741"/>
      <c r="Q12" s="418"/>
      <c r="R12" s="418"/>
      <c r="S12" s="418"/>
    </row>
    <row r="13" spans="1:19" ht="19.5" customHeight="1">
      <c r="A13" s="77" t="s">
        <v>870</v>
      </c>
      <c r="B13" s="77"/>
      <c r="C13" s="77"/>
      <c r="D13" s="77"/>
      <c r="E13" s="309">
        <f>IFERROR(VLOOKUP($N$4,'SEARCH S.R.NO'!$A$4:$Y$28,10,0),"")</f>
        <v>41156</v>
      </c>
      <c r="F13" s="77"/>
      <c r="G13" s="77"/>
      <c r="H13" s="77"/>
      <c r="I13" s="71"/>
      <c r="J13" s="71"/>
      <c r="K13" s="71"/>
      <c r="L13" s="71"/>
      <c r="M13" s="76">
        <f>'SEARCH S.R.NO'!A11</f>
        <v>438</v>
      </c>
      <c r="N13" s="741"/>
      <c r="O13" s="741"/>
      <c r="P13" s="741"/>
      <c r="Q13" s="418"/>
      <c r="R13" s="418"/>
      <c r="S13" s="418"/>
    </row>
    <row r="14" spans="1:19" ht="19.5" customHeight="1">
      <c r="A14" s="77" t="s">
        <v>871</v>
      </c>
      <c r="B14" s="77"/>
      <c r="C14" s="77"/>
      <c r="D14" s="77"/>
      <c r="E14" s="86" t="str">
        <f>IFERROR(VLOOKUP($N$4,'SEARCH S.R.NO'!$A$4:$Y$28,11,0),"")</f>
        <v>Fourth September Two Thousand Twelve</v>
      </c>
      <c r="F14" s="77"/>
      <c r="G14" s="77"/>
      <c r="H14" s="77"/>
      <c r="I14" s="71"/>
      <c r="J14" s="71"/>
      <c r="K14" s="71"/>
      <c r="L14" s="71"/>
      <c r="M14" s="76">
        <f>'SEARCH S.R.NO'!A12</f>
        <v>589</v>
      </c>
      <c r="N14" s="741"/>
      <c r="O14" s="741"/>
      <c r="P14" s="741"/>
      <c r="Q14" s="418"/>
      <c r="R14" s="418"/>
      <c r="S14" s="418"/>
    </row>
    <row r="15" spans="1:19" ht="19.5" customHeight="1">
      <c r="A15" s="77" t="s">
        <v>872</v>
      </c>
      <c r="B15" s="77"/>
      <c r="C15" s="77"/>
      <c r="D15" s="77"/>
      <c r="E15" s="86">
        <f>IFERROR(VLOOKUP($N$4,'SEARCH S.R.NO'!$A$4:$Y$28,6,0),"")</f>
        <v>43282</v>
      </c>
      <c r="F15" s="87" t="s">
        <v>899</v>
      </c>
      <c r="G15" s="87"/>
      <c r="H15" s="88">
        <f>IFERROR(VLOOKUP($N$4,'SEARCH S.R.NO'!$A$4:$Y$28,1,0),"")</f>
        <v>514</v>
      </c>
      <c r="I15" s="71"/>
      <c r="J15" s="71"/>
      <c r="K15" s="71"/>
      <c r="L15" s="71"/>
      <c r="M15" s="76">
        <f>'SEARCH S.R.NO'!A13</f>
        <v>495</v>
      </c>
      <c r="N15" s="741"/>
      <c r="O15" s="741"/>
      <c r="P15" s="741"/>
      <c r="Q15" s="418"/>
      <c r="R15" s="418"/>
      <c r="S15" s="418"/>
    </row>
    <row r="16" spans="1:19" ht="19.5" customHeight="1">
      <c r="A16" s="89" t="s">
        <v>928</v>
      </c>
      <c r="B16" s="71"/>
      <c r="C16" s="90"/>
      <c r="D16" s="89" t="str">
        <f>IFERROR(VLOOKUP($N$4,'SEARCH S.R.NO'!$A$4:$Y$28,15,0),"")</f>
        <v>LALA RAM</v>
      </c>
      <c r="F16" s="90" t="s">
        <v>873</v>
      </c>
      <c r="H16" s="89" t="str">
        <f>IFERROR(VLOOKUP($N$4,'SEARCH S.R.NO'!$A$4:$Y$28,17,0),"")</f>
        <v>KOLIYA</v>
      </c>
      <c r="J16" s="71"/>
      <c r="K16" s="71"/>
      <c r="L16" s="71"/>
      <c r="M16" s="76">
        <f>'SEARCH S.R.NO'!A14</f>
        <v>392</v>
      </c>
      <c r="N16" s="741"/>
      <c r="O16" s="741"/>
      <c r="P16" s="741"/>
      <c r="Q16" s="418"/>
      <c r="R16" s="418"/>
      <c r="S16" s="418"/>
    </row>
    <row r="17" spans="1:19" ht="19.5" customHeight="1">
      <c r="A17" s="87" t="s">
        <v>929</v>
      </c>
      <c r="B17" s="91"/>
      <c r="C17" s="729">
        <f>IFERROR(VLOOKUP($N$4,'SEARCH S.R.NO'!$A$4:$Y$28,16,0),"")</f>
        <v>0</v>
      </c>
      <c r="D17" s="729"/>
      <c r="E17" s="90" t="s">
        <v>874</v>
      </c>
      <c r="F17" s="60"/>
      <c r="G17" s="742" t="str">
        <f>IFERROR(VLOOKUP($N$4,'SEARCH S.R.NO'!$A$4:$Y$28,18,0),"")</f>
        <v>SBIN0031406</v>
      </c>
      <c r="H17" s="742"/>
      <c r="I17" s="71"/>
      <c r="J17" s="71"/>
      <c r="K17" s="71"/>
      <c r="L17" s="71"/>
      <c r="M17" s="76">
        <f>'SEARCH S.R.NO'!A15</f>
        <v>443</v>
      </c>
      <c r="N17" s="741"/>
      <c r="O17" s="741"/>
      <c r="P17" s="741"/>
      <c r="Q17" s="418"/>
      <c r="R17" s="418"/>
      <c r="S17" s="418"/>
    </row>
    <row r="18" spans="1:19" ht="19.5" customHeight="1">
      <c r="A18" s="77" t="s">
        <v>875</v>
      </c>
      <c r="B18" s="71"/>
      <c r="C18" s="82">
        <f>IFERROR(VLOOKUP($N$4,'SEARCH S.R.NO'!$A$4:$Y$28,3,0),"")</f>
        <v>6</v>
      </c>
      <c r="D18" s="77" t="s">
        <v>844</v>
      </c>
      <c r="E18" s="59" t="str">
        <f>IFERROR(VLOOKUP($N$4,'SEARCH S.R.NO'!$A$4:$Y$28,4,0),"")</f>
        <v>A</v>
      </c>
      <c r="F18" s="87" t="s">
        <v>876</v>
      </c>
      <c r="G18" s="71"/>
      <c r="H18" s="71"/>
      <c r="I18" s="81">
        <f>IFERROR(VLOOKUP($N$4,'SEARCH S.R.NO'!$A$4:$Y$28,13,0),"")</f>
        <v>44747</v>
      </c>
      <c r="J18" s="71"/>
      <c r="K18" s="71"/>
      <c r="L18" s="71"/>
      <c r="M18" s="76">
        <f>'SEARCH S.R.NO'!A16</f>
        <v>351</v>
      </c>
      <c r="N18" s="741"/>
      <c r="O18" s="741"/>
      <c r="P18" s="741"/>
      <c r="Q18" s="418"/>
      <c r="R18" s="418"/>
      <c r="S18" s="418"/>
    </row>
    <row r="19" spans="1:19" ht="19.5" customHeight="1">
      <c r="A19" s="77" t="s">
        <v>877</v>
      </c>
      <c r="B19" s="71"/>
      <c r="C19" s="92" t="str">
        <f>IFERROR(VLOOKUP($N$4,'SEARCH S.R.NO'!$A$4:$Y$28,14,0),"")</f>
        <v>XXXX6734</v>
      </c>
      <c r="D19" s="71"/>
      <c r="E19" s="550">
        <f>'MASTER DATA'!E9</f>
        <v>46022</v>
      </c>
      <c r="F19" s="77" t="s">
        <v>878</v>
      </c>
      <c r="G19" s="71"/>
      <c r="H19" s="308" t="str">
        <f>IFERROR(VLOOKUP(N$4,AGE,26,0),"0")</f>
        <v xml:space="preserve">13 वर्ष 3 माह 27 दिन </v>
      </c>
      <c r="I19" s="93"/>
      <c r="J19" s="93"/>
      <c r="K19" s="93"/>
      <c r="L19" s="71"/>
      <c r="M19" s="76">
        <f>'SEARCH S.R.NO'!A17</f>
        <v>304</v>
      </c>
      <c r="N19" s="741"/>
      <c r="O19" s="741"/>
      <c r="P19" s="741"/>
    </row>
    <row r="20" spans="1:19" ht="19.5" customHeight="1">
      <c r="A20" s="77" t="s">
        <v>930</v>
      </c>
      <c r="B20" s="71"/>
      <c r="C20" s="71"/>
      <c r="D20" s="71"/>
      <c r="E20" s="71"/>
      <c r="F20" s="94">
        <f>IFERROR(VLOOKUP($N$4,'SEARCH S.R.NO'!$A$4:$Y$28,22,0),"")</f>
        <v>0.98</v>
      </c>
      <c r="G20" s="77" t="s">
        <v>931</v>
      </c>
      <c r="H20" s="71"/>
      <c r="I20" s="94">
        <f>IFERROR(VLOOKUP($N$4,'SEARCH S.R.NO'!$A$4:$Y$28,23,0),"")</f>
        <v>0.9</v>
      </c>
      <c r="J20" s="95"/>
      <c r="K20" s="71"/>
      <c r="L20" s="71"/>
      <c r="M20" s="76">
        <f>'SEARCH S.R.NO'!A18</f>
        <v>306</v>
      </c>
    </row>
    <row r="21" spans="1:19" ht="19.5" customHeight="1">
      <c r="A21" s="87" t="s">
        <v>902</v>
      </c>
      <c r="B21" s="96"/>
      <c r="C21" s="96"/>
      <c r="D21" s="89" t="str">
        <f>IFERROR(VLOOKUP(N$4,'SEARCH S.R.NO'!$A$4:$Y$28,20,0),"")</f>
        <v xml:space="preserve">चेहरे पर बायीं तरफ तिल का निशान </v>
      </c>
      <c r="E21" s="97"/>
      <c r="F21" s="97"/>
      <c r="G21" s="97"/>
      <c r="H21" s="71"/>
      <c r="I21" s="71"/>
      <c r="J21" s="71"/>
      <c r="K21" s="71"/>
      <c r="L21" s="71"/>
      <c r="M21" s="76">
        <f>'SEARCH S.R.NO'!A19</f>
        <v>308</v>
      </c>
    </row>
    <row r="22" spans="1:19" ht="19.5" customHeight="1">
      <c r="A22" s="96"/>
      <c r="B22" s="96"/>
      <c r="C22" s="98">
        <v>2</v>
      </c>
      <c r="D22" s="89" t="str">
        <f>IFERROR(VLOOKUP(N$4,'SEARCH S.R.NO'!$A$4:$Y$28,21,0),"")</f>
        <v>दाये हाथ के अंगूठे पर चोट का निशान</v>
      </c>
      <c r="E22" s="97"/>
      <c r="F22" s="97"/>
      <c r="G22" s="97"/>
      <c r="H22" s="71"/>
      <c r="I22" s="71"/>
      <c r="J22" s="71"/>
      <c r="K22" s="71"/>
      <c r="L22" s="71"/>
      <c r="M22" s="76">
        <f>'SEARCH S.R.NO'!A20</f>
        <v>0</v>
      </c>
    </row>
    <row r="23" spans="1:19" ht="19.5" customHeight="1">
      <c r="A23" s="90" t="s">
        <v>908</v>
      </c>
      <c r="B23" s="71"/>
      <c r="C23" s="71"/>
      <c r="D23" s="90" t="s">
        <v>909</v>
      </c>
      <c r="E23" s="99">
        <f>'MASTER DATA'!I8</f>
        <v>1580222114</v>
      </c>
      <c r="F23" s="90" t="s">
        <v>910</v>
      </c>
      <c r="G23" s="90"/>
      <c r="H23" s="100">
        <f>'MASTER DATA'!L7</f>
        <v>1234567891</v>
      </c>
      <c r="I23" s="101"/>
      <c r="J23" s="90"/>
      <c r="K23" s="90"/>
      <c r="L23" s="71"/>
      <c r="M23" s="76">
        <f>'SEARCH S.R.NO'!A21</f>
        <v>0</v>
      </c>
    </row>
    <row r="24" spans="1:19" ht="19.5" customHeight="1">
      <c r="A24" s="71"/>
      <c r="B24" s="71"/>
      <c r="C24" s="71"/>
      <c r="D24" s="90" t="s">
        <v>911</v>
      </c>
      <c r="E24" s="90"/>
      <c r="F24" s="102">
        <f>'MASTER DATA'!L8</f>
        <v>9876543219</v>
      </c>
      <c r="G24" s="90" t="s">
        <v>912</v>
      </c>
      <c r="H24" s="103">
        <f>IFERROR(VLOOKUP($N$4,'SEARCH S.R.NO'!$A$4:$Y$28,19,0),"")</f>
        <v>9828012561</v>
      </c>
      <c r="I24" s="90"/>
      <c r="J24" s="90"/>
      <c r="K24" s="71"/>
      <c r="L24" s="71"/>
      <c r="M24" s="76">
        <f>'SEARCH S.R.NO'!A22</f>
        <v>0</v>
      </c>
    </row>
    <row r="25" spans="1:19" ht="19.5" customHeight="1">
      <c r="A25" s="77" t="s">
        <v>879</v>
      </c>
      <c r="B25" s="77"/>
      <c r="C25" s="71"/>
      <c r="D25" s="71"/>
      <c r="E25" s="82" t="str">
        <f>'MASTER DATA'!J10</f>
        <v>abcd@gmail.com</v>
      </c>
      <c r="F25" s="95"/>
      <c r="G25" s="71"/>
      <c r="H25" s="90"/>
      <c r="I25" s="71"/>
      <c r="J25" s="71"/>
      <c r="K25" s="71"/>
      <c r="L25" s="71"/>
      <c r="M25" s="76">
        <f>'SEARCH S.R.NO'!A23</f>
        <v>0</v>
      </c>
    </row>
    <row r="26" spans="1:19" ht="19.5" customHeight="1">
      <c r="A26" s="71"/>
      <c r="B26" s="71"/>
      <c r="C26" s="71"/>
      <c r="D26" s="71"/>
      <c r="E26" s="71"/>
      <c r="F26" s="71"/>
      <c r="G26" s="71"/>
      <c r="H26" s="77" t="s">
        <v>880</v>
      </c>
      <c r="K26" s="71"/>
      <c r="L26" s="71"/>
      <c r="M26" s="76">
        <f>'SEARCH S.R.NO'!A24</f>
        <v>0</v>
      </c>
    </row>
    <row r="27" spans="1:19" ht="19.5" customHeight="1">
      <c r="A27" s="77" t="s">
        <v>881</v>
      </c>
      <c r="B27" s="71"/>
      <c r="C27" s="71"/>
      <c r="D27" s="77"/>
      <c r="E27" s="77"/>
      <c r="F27" s="71"/>
      <c r="G27" s="71"/>
      <c r="H27" s="71"/>
      <c r="I27" s="71"/>
      <c r="J27" s="71"/>
      <c r="K27" s="71"/>
      <c r="L27" s="71"/>
      <c r="M27" s="76">
        <f>'SEARCH S.R.NO'!A25</f>
        <v>0</v>
      </c>
    </row>
    <row r="28" spans="1:19" ht="19.5" customHeight="1">
      <c r="A28" s="77" t="s">
        <v>882</v>
      </c>
      <c r="B28" s="71"/>
      <c r="C28" s="71"/>
      <c r="D28" s="71"/>
      <c r="E28" s="71"/>
      <c r="F28" s="71"/>
      <c r="G28" s="71"/>
      <c r="H28" s="71"/>
      <c r="I28" s="71"/>
      <c r="J28" s="71"/>
      <c r="K28" s="71" t="s">
        <v>883</v>
      </c>
      <c r="L28" s="71"/>
      <c r="M28" s="76">
        <f>'SEARCH S.R.NO'!A26</f>
        <v>0</v>
      </c>
    </row>
    <row r="29" spans="1:19" ht="19.5" customHeight="1">
      <c r="A29" s="71"/>
      <c r="B29" s="71"/>
      <c r="C29" s="71"/>
      <c r="D29" s="71"/>
      <c r="E29" s="71"/>
      <c r="F29" s="71"/>
      <c r="G29" s="71"/>
      <c r="H29" s="71"/>
      <c r="I29" s="71"/>
      <c r="J29" s="71"/>
      <c r="K29" s="71"/>
      <c r="L29" s="71"/>
      <c r="M29" s="76">
        <f>'SEARCH S.R.NO'!A27</f>
        <v>0</v>
      </c>
    </row>
    <row r="30" spans="1:19" ht="19.5" customHeight="1">
      <c r="A30" s="77"/>
      <c r="B30" s="71"/>
      <c r="C30" s="77" t="s">
        <v>919</v>
      </c>
      <c r="E30" s="77"/>
      <c r="F30" s="71"/>
      <c r="G30" s="71"/>
      <c r="H30" s="71" t="s">
        <v>888</v>
      </c>
      <c r="K30" s="71"/>
      <c r="L30" s="71"/>
      <c r="M30" s="76">
        <f>'SEARCH S.R.NO'!A28</f>
        <v>0</v>
      </c>
    </row>
    <row r="31" spans="1:19" ht="19.5" customHeight="1">
      <c r="A31" s="90" t="s">
        <v>932</v>
      </c>
      <c r="B31" s="95"/>
      <c r="C31" s="77"/>
      <c r="D31" s="77"/>
      <c r="E31" s="95"/>
      <c r="F31" s="95"/>
      <c r="G31" s="91"/>
      <c r="H31" s="71"/>
      <c r="I31" s="71"/>
      <c r="J31" s="71"/>
      <c r="K31" s="71"/>
      <c r="L31" s="71"/>
      <c r="M31" s="76"/>
    </row>
    <row r="32" spans="1:19" ht="19.5" customHeight="1">
      <c r="A32" s="77" t="s">
        <v>884</v>
      </c>
      <c r="B32" s="71"/>
      <c r="C32" s="71"/>
      <c r="D32" s="71"/>
      <c r="E32" s="82" t="str">
        <f>IFERROR(VLOOKUP(N$4,'SEARCH S.R.NO'!$A$4:$Y$28,7,0),"")</f>
        <v>ANANYA</v>
      </c>
      <c r="F32" s="71"/>
      <c r="G32" s="87" t="s">
        <v>921</v>
      </c>
      <c r="I32" s="71"/>
      <c r="J32" s="71"/>
      <c r="K32" s="71"/>
      <c r="L32" s="71"/>
      <c r="M32" s="76"/>
    </row>
    <row r="33" spans="1:13" ht="19.5" customHeight="1">
      <c r="A33" s="77" t="s">
        <v>885</v>
      </c>
      <c r="B33" s="71"/>
      <c r="C33" s="71"/>
      <c r="D33" s="104" t="str">
        <f>'MASTER DATA'!E6</f>
        <v xml:space="preserve">राजकीय उच्च माध्यमिक विद्यालय डसाणा खुर्द (मौलासर) </v>
      </c>
      <c r="E33" s="71"/>
      <c r="F33" s="71"/>
      <c r="G33" s="71"/>
      <c r="H33" s="77" t="s">
        <v>886</v>
      </c>
      <c r="J33" s="71"/>
      <c r="K33" s="71"/>
      <c r="L33" s="71"/>
      <c r="M33" s="76"/>
    </row>
    <row r="34" spans="1:13" ht="19.5" customHeight="1">
      <c r="A34" s="60" t="s">
        <v>887</v>
      </c>
      <c r="B34" s="71"/>
      <c r="C34" s="311">
        <f>'MASTER DATA'!E5</f>
        <v>45899</v>
      </c>
      <c r="D34" s="71" t="s">
        <v>864</v>
      </c>
      <c r="E34" s="311">
        <f>'MASTER DATA'!H5</f>
        <v>45903</v>
      </c>
      <c r="F34" s="77" t="s">
        <v>933</v>
      </c>
      <c r="H34" s="71"/>
      <c r="I34" s="71"/>
      <c r="J34" s="71"/>
      <c r="K34" s="71"/>
      <c r="L34" s="71"/>
      <c r="M34" s="76"/>
    </row>
    <row r="35" spans="1:13" ht="19.5" customHeight="1">
      <c r="A35" s="77" t="s">
        <v>934</v>
      </c>
      <c r="B35" s="71"/>
      <c r="C35" s="71"/>
      <c r="D35" s="71"/>
      <c r="E35" s="71"/>
      <c r="F35" s="71"/>
      <c r="G35" s="71"/>
      <c r="H35" s="71"/>
      <c r="I35" s="71"/>
      <c r="J35" s="71"/>
      <c r="K35" s="71"/>
      <c r="L35" s="71"/>
      <c r="M35" s="76"/>
    </row>
    <row r="36" spans="1:13" ht="19.5" customHeight="1">
      <c r="A36" s="71" t="s">
        <v>883</v>
      </c>
      <c r="B36" s="71"/>
      <c r="C36" s="71"/>
      <c r="D36" s="71"/>
      <c r="E36" s="71"/>
      <c r="F36" s="71"/>
      <c r="G36" s="71"/>
      <c r="H36" s="71" t="s">
        <v>888</v>
      </c>
      <c r="I36" s="71"/>
      <c r="K36" s="71"/>
      <c r="L36" s="71"/>
      <c r="M36" s="76"/>
    </row>
    <row r="37" spans="1:13" ht="19.5" customHeight="1">
      <c r="A37" s="71"/>
      <c r="B37" s="71"/>
      <c r="C37" s="71"/>
      <c r="D37" s="71"/>
      <c r="E37" s="71"/>
      <c r="F37" s="71"/>
      <c r="G37" s="105" t="s">
        <v>920</v>
      </c>
      <c r="I37" s="71"/>
      <c r="K37" s="71"/>
      <c r="L37" s="71"/>
    </row>
    <row r="38" spans="1:13" ht="19.5" customHeight="1">
      <c r="A38" s="739" t="s">
        <v>889</v>
      </c>
      <c r="B38" s="739"/>
      <c r="C38" s="739"/>
      <c r="D38" s="739"/>
      <c r="E38" s="739"/>
      <c r="F38" s="739"/>
      <c r="G38" s="739"/>
      <c r="H38" s="739"/>
      <c r="I38" s="739"/>
      <c r="J38" s="71"/>
      <c r="K38" s="71"/>
      <c r="L38" s="71"/>
    </row>
    <row r="39" spans="1:13" ht="19.5" customHeight="1">
      <c r="A39" s="77" t="s">
        <v>922</v>
      </c>
      <c r="B39" s="82" t="str">
        <f>IFERROR(VLOOKUP(N$4,'SEARCH S.R.NO'!$A$4:$Y$28,8,0),"")</f>
        <v>LALA RAM</v>
      </c>
      <c r="C39" s="82"/>
      <c r="D39" s="71"/>
      <c r="E39" s="77" t="s">
        <v>890</v>
      </c>
      <c r="F39" s="71"/>
      <c r="G39" s="82" t="str">
        <f>IFERROR(VLOOKUP(N$4,'SEARCH S.R.NO'!$A$4:$Y$28,7,0),"")</f>
        <v>ANANYA</v>
      </c>
      <c r="H39" s="71"/>
      <c r="I39" s="106" t="s">
        <v>891</v>
      </c>
      <c r="J39" s="90"/>
      <c r="K39" s="71"/>
      <c r="L39" s="77"/>
    </row>
    <row r="40" spans="1:13" ht="19.5" customHeight="1">
      <c r="A40" t="str">
        <f>'MASTER DATA'!L4</f>
        <v>जिला स्तरीय</v>
      </c>
      <c r="B40" s="77" t="s">
        <v>935</v>
      </c>
      <c r="C40" s="71"/>
      <c r="D40" s="71"/>
      <c r="E40" s="71"/>
      <c r="F40" s="71"/>
      <c r="G40" s="71"/>
      <c r="H40" s="71"/>
      <c r="I40" s="71"/>
      <c r="J40" s="71"/>
      <c r="K40" s="71"/>
      <c r="L40" s="71"/>
    </row>
    <row r="41" spans="1:13" ht="19.5" customHeight="1">
      <c r="A41" s="77" t="s">
        <v>936</v>
      </c>
      <c r="B41" s="71"/>
      <c r="C41" s="71"/>
      <c r="D41" s="71"/>
      <c r="E41" s="71"/>
      <c r="F41" s="71"/>
      <c r="G41" s="71"/>
      <c r="H41" s="71"/>
      <c r="I41" s="71"/>
      <c r="J41" s="71"/>
      <c r="K41" s="71"/>
      <c r="L41" s="71"/>
    </row>
    <row r="42" spans="1:13" ht="19.5" customHeight="1">
      <c r="A42" s="107" t="s">
        <v>926</v>
      </c>
      <c r="B42" s="546"/>
      <c r="C42" s="547" t="s">
        <v>927</v>
      </c>
      <c r="D42" s="546"/>
      <c r="E42" s="71"/>
      <c r="F42" s="71"/>
      <c r="G42" s="77" t="s">
        <v>1389</v>
      </c>
      <c r="I42" s="71"/>
      <c r="J42" s="71"/>
      <c r="K42" s="71"/>
      <c r="L42" s="71"/>
    </row>
    <row r="43" spans="1:13" ht="19.5" customHeight="1">
      <c r="A43" s="71"/>
      <c r="B43" s="71"/>
      <c r="C43" s="71"/>
      <c r="D43" s="71"/>
      <c r="E43" s="71"/>
      <c r="F43" s="71"/>
      <c r="G43" s="108" t="s">
        <v>1390</v>
      </c>
      <c r="I43" s="71"/>
      <c r="J43" s="71"/>
      <c r="K43" s="71"/>
      <c r="L43" s="71"/>
    </row>
    <row r="44" spans="1:13" ht="19.5" customHeight="1">
      <c r="A44" s="739" t="s">
        <v>892</v>
      </c>
      <c r="B44" s="739"/>
      <c r="C44" s="739"/>
      <c r="D44" s="739"/>
      <c r="E44" s="739"/>
      <c r="F44" s="739"/>
      <c r="G44" s="739"/>
      <c r="H44" s="739"/>
      <c r="I44" s="739"/>
      <c r="J44" s="71"/>
      <c r="K44" s="71"/>
      <c r="L44" s="71"/>
    </row>
    <row r="45" spans="1:13" ht="19.5" customHeight="1">
      <c r="A45" s="109" t="s">
        <v>937</v>
      </c>
      <c r="B45" s="77"/>
      <c r="C45" s="71"/>
      <c r="D45" s="71"/>
      <c r="E45" s="110" t="str">
        <f>IFERROR(VLOOKUP(N$4,'SEARCH S.R.NO'!$A$4:$Y$28,7,0),"")</f>
        <v>ANANYA</v>
      </c>
      <c r="G45" s="87" t="s">
        <v>938</v>
      </c>
      <c r="H45" s="77"/>
      <c r="J45" s="71"/>
      <c r="K45" s="71"/>
      <c r="L45" s="71"/>
    </row>
    <row r="46" spans="1:13" ht="19.5" customHeight="1">
      <c r="A46" s="111" t="s">
        <v>939</v>
      </c>
      <c r="B46" s="71"/>
      <c r="C46" s="71"/>
      <c r="D46" s="312">
        <f>'MASTER DATA'!E9</f>
        <v>46022</v>
      </c>
      <c r="E46" s="77" t="s">
        <v>893</v>
      </c>
      <c r="F46" s="549" t="str">
        <f>H19</f>
        <v xml:space="preserve">13 वर्ष 3 माह 27 दिन </v>
      </c>
      <c r="H46" s="77" t="s">
        <v>923</v>
      </c>
      <c r="J46" s="71"/>
      <c r="K46" s="71"/>
      <c r="L46" s="71"/>
    </row>
    <row r="47" spans="1:13" ht="19.5" customHeight="1">
      <c r="A47" s="87" t="s">
        <v>924</v>
      </c>
      <c r="C47" s="112"/>
      <c r="D47" s="548" t="str">
        <f>H7</f>
        <v>14 वर्ष</v>
      </c>
      <c r="E47" s="77" t="s">
        <v>925</v>
      </c>
      <c r="G47" s="77"/>
      <c r="H47" s="71"/>
      <c r="I47" s="71"/>
      <c r="J47" s="71"/>
      <c r="K47" s="71"/>
      <c r="L47" s="71"/>
    </row>
    <row r="48" spans="1:13" ht="19.5" customHeight="1">
      <c r="A48" s="71"/>
      <c r="B48" s="71"/>
      <c r="C48" s="71"/>
      <c r="D48" s="71"/>
      <c r="E48" s="71"/>
      <c r="F48" s="71"/>
      <c r="G48" s="77" t="s">
        <v>1388</v>
      </c>
      <c r="H48" s="71"/>
      <c r="K48" s="71"/>
      <c r="L48" s="71"/>
    </row>
    <row r="49" spans="1:20" ht="19.5" customHeight="1">
      <c r="A49" s="71"/>
      <c r="B49" s="71"/>
      <c r="C49" s="71"/>
      <c r="D49" s="71"/>
      <c r="E49" s="71"/>
      <c r="F49" s="71"/>
      <c r="H49" s="106" t="s">
        <v>940</v>
      </c>
      <c r="K49" s="71"/>
      <c r="L49" s="71"/>
    </row>
    <row r="50" spans="1:20" ht="19.5" customHeight="1">
      <c r="A50" s="113" t="s">
        <v>941</v>
      </c>
      <c r="B50" s="114"/>
      <c r="C50" s="114"/>
      <c r="D50" s="114"/>
      <c r="E50" s="114"/>
      <c r="F50" s="114"/>
      <c r="G50" s="114"/>
      <c r="H50" s="114"/>
      <c r="I50" s="114"/>
      <c r="J50" s="114"/>
      <c r="K50" s="83"/>
      <c r="L50" s="83"/>
      <c r="M50" s="83"/>
      <c r="N50" s="83"/>
      <c r="O50" s="83"/>
      <c r="P50" s="83"/>
      <c r="Q50" s="83"/>
      <c r="R50" s="83"/>
      <c r="S50" s="83"/>
      <c r="T50" s="83"/>
    </row>
    <row r="51" spans="1:20" ht="19.5" customHeight="1">
      <c r="A51" s="115" t="s">
        <v>942</v>
      </c>
      <c r="B51" s="116"/>
      <c r="C51" s="116"/>
      <c r="D51" s="117"/>
      <c r="E51" s="116"/>
      <c r="F51" s="116"/>
      <c r="G51" s="118"/>
      <c r="H51" s="116"/>
      <c r="I51" s="116"/>
      <c r="J51" s="116"/>
      <c r="K51" s="83"/>
      <c r="L51" s="83"/>
      <c r="M51" s="83"/>
      <c r="N51" s="83"/>
      <c r="O51" s="83"/>
      <c r="P51" s="83"/>
      <c r="Q51" s="83"/>
      <c r="R51" s="83"/>
      <c r="S51" s="83"/>
      <c r="T51" s="83"/>
    </row>
    <row r="52" spans="1:20" ht="10.5" customHeight="1">
      <c r="A52" s="83"/>
      <c r="B52" s="83"/>
      <c r="C52" s="83"/>
      <c r="D52" s="83"/>
      <c r="E52" s="83"/>
      <c r="F52" s="83"/>
      <c r="G52" s="83"/>
      <c r="H52" s="83"/>
      <c r="I52" s="83"/>
      <c r="J52" s="83"/>
      <c r="K52" s="83"/>
      <c r="L52" s="83"/>
      <c r="M52" s="83"/>
      <c r="N52" s="83"/>
      <c r="O52" s="83"/>
      <c r="P52" s="83"/>
      <c r="Q52" s="83"/>
      <c r="R52" s="83"/>
      <c r="S52" s="83"/>
      <c r="T52" s="83"/>
    </row>
    <row r="53" spans="1:20"/>
  </sheetData>
  <sheetProtection password="CDA0" sheet="1" objects="1" scenarios="1"/>
  <mergeCells count="12">
    <mergeCell ref="A44:I44"/>
    <mergeCell ref="A38:I38"/>
    <mergeCell ref="N6:O9"/>
    <mergeCell ref="N12:P19"/>
    <mergeCell ref="C17:D17"/>
    <mergeCell ref="G17:H17"/>
    <mergeCell ref="C12:G12"/>
    <mergeCell ref="A4:B4"/>
    <mergeCell ref="A5:C5"/>
    <mergeCell ref="C4:I4"/>
    <mergeCell ref="D5:I5"/>
    <mergeCell ref="E7:F7"/>
  </mergeCells>
  <dataValidations count="1">
    <dataValidation type="list" allowBlank="1" showInputMessage="1" showErrorMessage="1" sqref="N4">
      <formula1>$M$6:$M$30</formula1>
    </dataValidation>
  </dataValidations>
  <printOptions horizontalCentered="1"/>
  <pageMargins left="0.11811023622047245" right="0" top="0" bottom="0" header="0" footer="0"/>
  <pageSetup paperSize="9" scale="81"/>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topLeftCell="A22" workbookViewId="0">
      <selection activeCell="C24" sqref="C24"/>
    </sheetView>
  </sheetViews>
  <sheetFormatPr defaultColWidth="0" defaultRowHeight="15" zeroHeight="1"/>
  <cols>
    <col min="1" max="1" width="1.7109375" customWidth="1"/>
    <col min="2" max="4" width="10" customWidth="1"/>
    <col min="5" max="5" width="11" bestFit="1" customWidth="1"/>
    <col min="6" max="8" width="10" customWidth="1"/>
    <col min="9" max="9" width="11" bestFit="1" customWidth="1"/>
    <col min="10" max="10" width="10.7109375" bestFit="1" customWidth="1"/>
    <col min="11" max="11" width="10" customWidth="1"/>
    <col min="12" max="12" width="1.7109375" customWidth="1"/>
    <col min="13" max="14" width="10" customWidth="1"/>
    <col min="15" max="16384" width="10" hidden="1"/>
  </cols>
  <sheetData>
    <row r="1" spans="1:13" ht="11.25" customHeight="1">
      <c r="A1" s="119"/>
      <c r="B1" s="119"/>
      <c r="C1" s="119"/>
      <c r="D1" s="119"/>
      <c r="E1" s="119"/>
      <c r="F1" s="119"/>
      <c r="G1" s="119"/>
      <c r="H1" s="119"/>
      <c r="I1" s="119"/>
      <c r="J1" s="119"/>
      <c r="K1" s="119"/>
      <c r="L1" s="119"/>
    </row>
    <row r="2" spans="1:13" ht="52.5" customHeight="1">
      <c r="A2" s="120"/>
      <c r="B2" s="121"/>
      <c r="C2" s="747" t="str">
        <f>'MASTER DATA'!E2</f>
        <v>राजकीय उच्च माध्यमिक विद्यालय डसाणा खुर्द ब्लॉक मौलासर जिला - डीडवाना-कुचामन</v>
      </c>
      <c r="D2" s="748"/>
      <c r="E2" s="748"/>
      <c r="F2" s="748"/>
      <c r="G2" s="748"/>
      <c r="H2" s="748"/>
      <c r="I2" s="748"/>
      <c r="J2" s="748"/>
      <c r="K2" s="122"/>
      <c r="L2" s="119"/>
    </row>
    <row r="3" spans="1:13">
      <c r="A3" s="120"/>
      <c r="B3" s="123" t="s">
        <v>1035</v>
      </c>
      <c r="C3" s="124"/>
      <c r="D3" s="125"/>
      <c r="E3" s="126">
        <f>'MASTER DATA'!L7</f>
        <v>1234567891</v>
      </c>
      <c r="F3" s="127"/>
      <c r="G3" s="128" t="s">
        <v>1036</v>
      </c>
      <c r="H3" s="128"/>
      <c r="I3" s="129">
        <f>'MASTER DATA'!L8</f>
        <v>9876543219</v>
      </c>
      <c r="J3" s="128"/>
      <c r="K3" s="130"/>
      <c r="L3" s="119"/>
    </row>
    <row r="4" spans="1:13" ht="18.75">
      <c r="A4" s="120"/>
      <c r="B4" s="131" t="s">
        <v>1048</v>
      </c>
      <c r="C4" s="132"/>
      <c r="D4" s="133" t="str">
        <f>'MASTER DATA'!J9</f>
        <v>gssdasanakhurd@gmail.com</v>
      </c>
      <c r="E4" s="134"/>
      <c r="F4" s="132"/>
      <c r="G4" s="132"/>
      <c r="H4" s="135" t="s">
        <v>1034</v>
      </c>
      <c r="I4" s="136" t="str">
        <f>'MASTER DATA'!J10</f>
        <v>abcd@gmail.com</v>
      </c>
      <c r="J4" s="132"/>
      <c r="K4" s="137"/>
      <c r="L4" s="119"/>
    </row>
    <row r="5" spans="1:13" ht="20.25">
      <c r="A5" s="120"/>
      <c r="B5" s="138" t="s">
        <v>1028</v>
      </c>
      <c r="C5" s="670"/>
      <c r="D5" s="670"/>
      <c r="E5" s="670"/>
      <c r="F5" s="670"/>
      <c r="G5" s="670"/>
      <c r="H5" s="128"/>
      <c r="I5" s="139" t="s">
        <v>1029</v>
      </c>
      <c r="J5" s="668"/>
      <c r="K5" s="669"/>
      <c r="L5" s="119"/>
    </row>
    <row r="6" spans="1:13" ht="30" customHeight="1">
      <c r="A6" s="120"/>
      <c r="B6" s="750" t="s">
        <v>1030</v>
      </c>
      <c r="C6" s="751"/>
      <c r="D6" s="751"/>
      <c r="E6" s="751"/>
      <c r="F6" s="751"/>
      <c r="G6" s="751"/>
      <c r="H6" s="751"/>
      <c r="I6" s="751"/>
      <c r="J6" s="751"/>
      <c r="K6" s="752"/>
      <c r="L6" s="119"/>
    </row>
    <row r="7" spans="1:13" ht="20.25">
      <c r="A7" s="120"/>
      <c r="B7" s="140"/>
      <c r="C7" s="141" t="s">
        <v>1037</v>
      </c>
      <c r="D7" s="142"/>
      <c r="E7" s="128"/>
      <c r="F7" s="128"/>
      <c r="G7" s="143"/>
      <c r="H7" s="144"/>
      <c r="I7" s="145" t="s">
        <v>1029</v>
      </c>
      <c r="J7" s="146">
        <f>'MASTER DATA'!E12</f>
        <v>45881</v>
      </c>
      <c r="K7" s="147" t="s">
        <v>1039</v>
      </c>
      <c r="L7" s="119"/>
    </row>
    <row r="8" spans="1:13" ht="20.25">
      <c r="A8" s="120"/>
      <c r="B8" s="148" t="s">
        <v>1038</v>
      </c>
      <c r="C8" s="128"/>
      <c r="D8" s="128"/>
      <c r="E8" s="128"/>
      <c r="F8" s="128"/>
      <c r="G8" s="149" t="str">
        <f>'MASTER DATA'!L5</f>
        <v>14 वर्ष</v>
      </c>
      <c r="H8" s="149" t="str">
        <f>'MASTER DATA'!L6</f>
        <v>छात्रा</v>
      </c>
      <c r="I8" s="150" t="str">
        <f>'MASTER DATA'!E3</f>
        <v>खो-खो</v>
      </c>
      <c r="J8" s="241" t="s">
        <v>1043</v>
      </c>
      <c r="L8" s="119"/>
    </row>
    <row r="9" spans="1:13" ht="20.25">
      <c r="A9" s="120"/>
      <c r="B9" s="148" t="s">
        <v>1031</v>
      </c>
      <c r="C9" s="128"/>
      <c r="D9" s="128"/>
      <c r="E9" s="128"/>
      <c r="F9" s="128"/>
      <c r="G9" s="128"/>
      <c r="H9" s="128"/>
      <c r="I9" s="128"/>
      <c r="J9" s="128"/>
      <c r="K9" s="130"/>
      <c r="L9" s="119"/>
    </row>
    <row r="10" spans="1:13" ht="20.25">
      <c r="A10" s="120"/>
      <c r="B10" s="148" t="s">
        <v>1042</v>
      </c>
      <c r="C10" s="128"/>
      <c r="D10" s="128"/>
      <c r="E10" s="150" t="str">
        <f>'MASTER DATA'!E6</f>
        <v xml:space="preserve">राजकीय उच्च माध्यमिक विद्यालय डसाणा खुर्द (मौलासर) </v>
      </c>
      <c r="F10" s="152"/>
      <c r="G10" s="152"/>
      <c r="H10" s="152"/>
      <c r="I10" s="153"/>
      <c r="J10" s="154" t="s">
        <v>1040</v>
      </c>
      <c r="K10" s="130"/>
      <c r="L10" s="119"/>
    </row>
    <row r="11" spans="1:13" ht="20.25">
      <c r="A11" s="120"/>
      <c r="B11" s="148" t="s">
        <v>1041</v>
      </c>
      <c r="C11" s="128"/>
      <c r="D11" s="128"/>
      <c r="E11" s="128"/>
      <c r="F11" s="128"/>
      <c r="G11" s="128"/>
      <c r="H11" s="128"/>
      <c r="I11" s="128"/>
      <c r="J11" s="128"/>
      <c r="K11" s="130"/>
      <c r="L11" s="119"/>
    </row>
    <row r="12" spans="1:13" ht="20.25">
      <c r="A12" s="120"/>
      <c r="B12" s="140"/>
      <c r="C12" s="128"/>
      <c r="D12" s="141" t="s">
        <v>1032</v>
      </c>
      <c r="E12" s="128"/>
      <c r="F12" s="128"/>
      <c r="G12" s="128"/>
      <c r="H12" s="128"/>
      <c r="I12" s="128"/>
      <c r="J12" s="128"/>
      <c r="K12" s="130"/>
      <c r="L12" s="155"/>
    </row>
    <row r="13" spans="1:13">
      <c r="A13" s="120"/>
      <c r="B13" s="156">
        <f>J5</f>
        <v>0</v>
      </c>
      <c r="C13" s="157">
        <f ca="1">NOW()</f>
        <v>45893.900920486114</v>
      </c>
      <c r="D13" s="144"/>
      <c r="E13" s="128"/>
      <c r="F13" s="128"/>
      <c r="G13" s="128"/>
      <c r="H13" s="128"/>
      <c r="I13" s="128"/>
      <c r="J13" s="128"/>
      <c r="K13" s="130"/>
      <c r="L13" s="155"/>
    </row>
    <row r="14" spans="1:13">
      <c r="A14" s="120"/>
      <c r="B14" s="158"/>
      <c r="C14" s="144"/>
      <c r="D14" s="144"/>
      <c r="E14" s="144"/>
      <c r="F14" s="144"/>
      <c r="G14" s="144"/>
      <c r="H14" s="144"/>
      <c r="I14" s="144"/>
      <c r="J14" s="144"/>
      <c r="K14" s="159"/>
      <c r="L14" s="119"/>
    </row>
    <row r="15" spans="1:13">
      <c r="A15" s="120"/>
      <c r="B15" s="158"/>
      <c r="C15" s="144"/>
      <c r="D15" s="128"/>
      <c r="E15" s="749" t="s">
        <v>945</v>
      </c>
      <c r="F15" s="749"/>
      <c r="G15" s="128"/>
      <c r="H15" s="128"/>
      <c r="I15" s="128"/>
      <c r="J15" s="160" t="s">
        <v>945</v>
      </c>
      <c r="K15" s="130"/>
      <c r="L15" s="155"/>
      <c r="M15" s="144"/>
    </row>
    <row r="16" spans="1:13">
      <c r="A16" s="120"/>
      <c r="B16" s="158"/>
      <c r="C16" s="144"/>
      <c r="D16" s="144"/>
      <c r="E16" s="161" t="str">
        <f>'MASTER DATA'!E8</f>
        <v>भागीरथ मल अध्यापक L-1</v>
      </c>
      <c r="F16" s="161"/>
      <c r="G16" s="162"/>
      <c r="H16" s="162"/>
      <c r="I16" s="162"/>
      <c r="J16" s="163" t="str">
        <f>'MASTER DATA'!E7</f>
        <v xml:space="preserve">श्री लक्ष्मण राम </v>
      </c>
      <c r="K16" s="164"/>
      <c r="L16" s="119"/>
      <c r="M16" s="162"/>
    </row>
    <row r="17" spans="1:13">
      <c r="A17" s="120"/>
      <c r="B17" s="158"/>
      <c r="C17" s="144"/>
      <c r="D17" s="144"/>
      <c r="E17" s="749" t="s">
        <v>946</v>
      </c>
      <c r="F17" s="749"/>
      <c r="G17" s="162"/>
      <c r="H17" s="162"/>
      <c r="I17" s="162"/>
      <c r="J17" s="160" t="s">
        <v>947</v>
      </c>
      <c r="K17" s="164"/>
      <c r="L17" s="119"/>
      <c r="M17" s="162"/>
    </row>
    <row r="18" spans="1:13">
      <c r="A18" s="120"/>
      <c r="B18" s="755" t="str">
        <f>FORM!A6</f>
        <v>प्रोग्राम निर्माणकर्ता :-- भागीरथ मल कलवानिया अध्यापक L-1,GSSS DASANA KHURD EMAIL :- bhagirathmalkalwania@gmail.com  9828789204</v>
      </c>
      <c r="C18" s="756"/>
      <c r="D18" s="756"/>
      <c r="E18" s="756"/>
      <c r="F18" s="756"/>
      <c r="G18" s="756"/>
      <c r="H18" s="756"/>
      <c r="I18" s="756"/>
      <c r="J18" s="756"/>
      <c r="K18" s="757"/>
      <c r="L18" s="119"/>
      <c r="M18" s="162"/>
    </row>
    <row r="19" spans="1:13" ht="33.75" customHeight="1">
      <c r="A19" s="120"/>
      <c r="B19" s="158"/>
      <c r="C19" s="144"/>
      <c r="D19" s="128"/>
      <c r="E19" s="128"/>
      <c r="F19" s="128"/>
      <c r="G19" s="128"/>
      <c r="H19" s="128"/>
      <c r="I19" s="128"/>
      <c r="J19" s="128"/>
      <c r="K19" s="130"/>
      <c r="L19" s="119"/>
    </row>
    <row r="20" spans="1:13">
      <c r="A20" s="120"/>
      <c r="B20" s="120"/>
      <c r="C20" s="165"/>
      <c r="D20" s="166"/>
      <c r="E20" s="167"/>
      <c r="F20" s="168"/>
      <c r="G20" s="169"/>
      <c r="H20" s="169"/>
      <c r="I20" s="170"/>
      <c r="J20" s="169"/>
      <c r="K20" s="171"/>
      <c r="L20" s="119"/>
    </row>
    <row r="21" spans="1:13" ht="52.5" customHeight="1">
      <c r="A21" s="120"/>
      <c r="B21" s="172"/>
      <c r="C21" s="753" t="str">
        <f>'MASTER DATA'!E2</f>
        <v>राजकीय उच्च माध्यमिक विद्यालय डसाणा खुर्द ब्लॉक मौलासर जिला - डीडवाना-कुचामन</v>
      </c>
      <c r="D21" s="754"/>
      <c r="E21" s="754"/>
      <c r="F21" s="754"/>
      <c r="G21" s="754"/>
      <c r="H21" s="754"/>
      <c r="I21" s="754"/>
      <c r="J21" s="754"/>
      <c r="K21" s="173"/>
      <c r="L21" s="119"/>
    </row>
    <row r="22" spans="1:13">
      <c r="A22" s="120"/>
      <c r="B22" s="123" t="s">
        <v>1035</v>
      </c>
      <c r="C22" s="124"/>
      <c r="D22" s="125"/>
      <c r="E22" s="126">
        <f>'MASTER DATA'!L7</f>
        <v>1234567891</v>
      </c>
      <c r="F22" s="127"/>
      <c r="G22" s="128" t="s">
        <v>1036</v>
      </c>
      <c r="H22" s="128"/>
      <c r="I22" s="129">
        <f>'MASTER DATA'!L8</f>
        <v>9876543219</v>
      </c>
      <c r="J22" s="128"/>
      <c r="K22" s="130"/>
      <c r="L22" s="119"/>
    </row>
    <row r="23" spans="1:13" ht="17.25" customHeight="1">
      <c r="A23" s="120"/>
      <c r="B23" s="131" t="s">
        <v>1033</v>
      </c>
      <c r="C23" s="132"/>
      <c r="D23" s="133" t="str">
        <f>'MASTER DATA'!J9</f>
        <v>gssdasanakhurd@gmail.com</v>
      </c>
      <c r="E23" s="134"/>
      <c r="F23" s="132"/>
      <c r="G23" s="132"/>
      <c r="H23" s="174" t="s">
        <v>1034</v>
      </c>
      <c r="I23" s="136" t="str">
        <f>'MASTER DATA'!J10</f>
        <v>abcd@gmail.com</v>
      </c>
      <c r="J23" s="132"/>
      <c r="K23" s="137"/>
      <c r="L23" s="119"/>
    </row>
    <row r="24" spans="1:13" ht="20.25">
      <c r="A24" s="120"/>
      <c r="B24" s="138" t="s">
        <v>1028</v>
      </c>
      <c r="C24" s="670"/>
      <c r="D24" s="670"/>
      <c r="E24" s="670"/>
      <c r="F24" s="670"/>
      <c r="G24" s="670"/>
      <c r="H24" s="670"/>
      <c r="I24" s="139" t="s">
        <v>1029</v>
      </c>
      <c r="J24" s="668"/>
      <c r="K24" s="130"/>
      <c r="L24" s="119"/>
    </row>
    <row r="25" spans="1:13" ht="30" customHeight="1">
      <c r="A25" s="120"/>
      <c r="B25" s="750" t="s">
        <v>1030</v>
      </c>
      <c r="C25" s="751"/>
      <c r="D25" s="751"/>
      <c r="E25" s="751"/>
      <c r="F25" s="751"/>
      <c r="G25" s="751"/>
      <c r="H25" s="751"/>
      <c r="I25" s="751"/>
      <c r="J25" s="751"/>
      <c r="K25" s="752"/>
      <c r="L25" s="119"/>
    </row>
    <row r="26" spans="1:13" ht="20.25">
      <c r="A26" s="120"/>
      <c r="B26" s="140"/>
      <c r="C26" s="141" t="s">
        <v>1037</v>
      </c>
      <c r="D26" s="142"/>
      <c r="E26" s="128"/>
      <c r="F26" s="128"/>
      <c r="G26" s="143"/>
      <c r="H26" s="144"/>
      <c r="I26" s="145" t="s">
        <v>1029</v>
      </c>
      <c r="J26" s="146">
        <f>'MASTER DATA'!E12</f>
        <v>45881</v>
      </c>
      <c r="K26" s="147" t="s">
        <v>1039</v>
      </c>
      <c r="L26" s="119"/>
    </row>
    <row r="27" spans="1:13" ht="20.25">
      <c r="A27" s="120"/>
      <c r="B27" s="148" t="s">
        <v>1038</v>
      </c>
      <c r="C27" s="128"/>
      <c r="D27" s="128"/>
      <c r="E27" s="128"/>
      <c r="F27" s="128"/>
      <c r="G27" s="149" t="str">
        <f>'MASTER DATA'!L5</f>
        <v>14 वर्ष</v>
      </c>
      <c r="H27" s="149" t="str">
        <f>'MASTER DATA'!L6</f>
        <v>छात्रा</v>
      </c>
      <c r="I27" s="150" t="str">
        <f>'MASTER DATA'!E3</f>
        <v>खो-खो</v>
      </c>
      <c r="J27" s="151" t="s">
        <v>1043</v>
      </c>
      <c r="L27" s="119"/>
    </row>
    <row r="28" spans="1:13" ht="20.25">
      <c r="A28" s="120"/>
      <c r="B28" s="148" t="s">
        <v>1031</v>
      </c>
      <c r="C28" s="128"/>
      <c r="D28" s="128"/>
      <c r="E28" s="128"/>
      <c r="F28" s="128"/>
      <c r="G28" s="128"/>
      <c r="H28" s="128"/>
      <c r="I28" s="128"/>
      <c r="J28" s="128"/>
      <c r="K28" s="130"/>
      <c r="L28" s="119"/>
    </row>
    <row r="29" spans="1:13" ht="20.25">
      <c r="A29" s="120"/>
      <c r="B29" s="148" t="s">
        <v>1042</v>
      </c>
      <c r="C29" s="128"/>
      <c r="D29" s="128"/>
      <c r="E29" s="150" t="str">
        <f>'MASTER DATA'!E6</f>
        <v xml:space="preserve">राजकीय उच्च माध्यमिक विद्यालय डसाणा खुर्द (मौलासर) </v>
      </c>
      <c r="F29" s="152"/>
      <c r="G29" s="152"/>
      <c r="H29" s="152"/>
      <c r="I29" s="153"/>
      <c r="J29" s="154" t="s">
        <v>1040</v>
      </c>
      <c r="K29" s="130"/>
      <c r="L29" s="119"/>
    </row>
    <row r="30" spans="1:13" ht="20.25">
      <c r="A30" s="120"/>
      <c r="B30" s="148" t="s">
        <v>1041</v>
      </c>
      <c r="C30" s="128"/>
      <c r="D30" s="128"/>
      <c r="E30" s="128"/>
      <c r="F30" s="128"/>
      <c r="G30" s="128"/>
      <c r="H30" s="128"/>
      <c r="I30" s="128"/>
      <c r="J30" s="128"/>
      <c r="K30" s="130"/>
      <c r="L30" s="119"/>
    </row>
    <row r="31" spans="1:13" ht="20.25">
      <c r="A31" s="120"/>
      <c r="B31" s="140"/>
      <c r="C31" s="128"/>
      <c r="D31" s="141" t="s">
        <v>1032</v>
      </c>
      <c r="E31" s="128"/>
      <c r="F31" s="128"/>
      <c r="G31" s="128"/>
      <c r="H31" s="128"/>
      <c r="I31" s="128"/>
      <c r="J31" s="128"/>
      <c r="K31" s="130"/>
      <c r="L31" s="119"/>
    </row>
    <row r="32" spans="1:13">
      <c r="A32" s="120"/>
      <c r="B32" s="671">
        <f>J24</f>
        <v>0</v>
      </c>
      <c r="C32" s="157">
        <f ca="1">NOW()</f>
        <v>45893.900920486114</v>
      </c>
      <c r="D32" s="144"/>
      <c r="E32" s="128"/>
      <c r="F32" s="128"/>
      <c r="G32" s="128"/>
      <c r="H32" s="128"/>
      <c r="I32" s="128"/>
      <c r="J32" s="128"/>
      <c r="K32" s="130"/>
      <c r="L32" s="119"/>
    </row>
    <row r="33" spans="1:12">
      <c r="A33" s="120"/>
      <c r="B33" s="158"/>
      <c r="C33" s="144"/>
      <c r="D33" s="144"/>
      <c r="E33" s="144"/>
      <c r="F33" s="144"/>
      <c r="G33" s="144"/>
      <c r="H33" s="144"/>
      <c r="I33" s="144"/>
      <c r="J33" s="144"/>
      <c r="K33" s="159"/>
      <c r="L33" s="119"/>
    </row>
    <row r="34" spans="1:12">
      <c r="A34" s="120"/>
      <c r="B34" s="158"/>
      <c r="C34" s="144"/>
      <c r="D34" s="128"/>
      <c r="E34" s="749" t="s">
        <v>945</v>
      </c>
      <c r="F34" s="749"/>
      <c r="G34" s="128"/>
      <c r="H34" s="128"/>
      <c r="I34" s="128"/>
      <c r="J34" s="160" t="s">
        <v>945</v>
      </c>
      <c r="K34" s="130"/>
      <c r="L34" s="119"/>
    </row>
    <row r="35" spans="1:12">
      <c r="A35" s="120"/>
      <c r="B35" s="158"/>
      <c r="C35" s="144"/>
      <c r="D35" s="144"/>
      <c r="E35" s="161" t="str">
        <f>'MASTER DATA'!E8</f>
        <v>भागीरथ मल अध्यापक L-1</v>
      </c>
      <c r="F35" s="161"/>
      <c r="G35" s="162"/>
      <c r="H35" s="162"/>
      <c r="I35" s="162"/>
      <c r="J35" s="163" t="str">
        <f>'MASTER DATA'!E7</f>
        <v xml:space="preserve">श्री लक्ष्मण राम </v>
      </c>
      <c r="K35" s="164"/>
      <c r="L35" s="119"/>
    </row>
    <row r="36" spans="1:12">
      <c r="A36" s="120"/>
      <c r="B36" s="158"/>
      <c r="C36" s="144"/>
      <c r="D36" s="144"/>
      <c r="E36" s="749" t="s">
        <v>946</v>
      </c>
      <c r="F36" s="749"/>
      <c r="G36" s="162"/>
      <c r="H36" s="162"/>
      <c r="I36" s="162"/>
      <c r="J36" s="160" t="s">
        <v>947</v>
      </c>
      <c r="K36" s="164"/>
      <c r="L36" s="119"/>
    </row>
    <row r="37" spans="1:12">
      <c r="A37" s="175"/>
      <c r="B37" s="744" t="str">
        <f>FORM!A6</f>
        <v>प्रोग्राम निर्माणकर्ता :-- भागीरथ मल कलवानिया अध्यापक L-1,GSSS DASANA KHURD EMAIL :- bhagirathmalkalwania@gmail.com  9828789204</v>
      </c>
      <c r="C37" s="745"/>
      <c r="D37" s="745"/>
      <c r="E37" s="745"/>
      <c r="F37" s="745"/>
      <c r="G37" s="745"/>
      <c r="H37" s="745"/>
      <c r="I37" s="745"/>
      <c r="J37" s="745"/>
      <c r="K37" s="746"/>
      <c r="L37" s="119"/>
    </row>
    <row r="38" spans="1:12" ht="20.25">
      <c r="A38" s="176"/>
      <c r="B38" s="128"/>
      <c r="C38" s="128"/>
      <c r="D38" s="141"/>
      <c r="E38" s="128"/>
      <c r="F38" s="128"/>
      <c r="G38" s="128"/>
      <c r="H38" s="128"/>
      <c r="I38" s="128"/>
      <c r="J38" s="128"/>
      <c r="K38" s="128"/>
    </row>
  </sheetData>
  <sheetProtection password="CDA0" sheet="1" objects="1" scenarios="1"/>
  <mergeCells count="10">
    <mergeCell ref="B37:K37"/>
    <mergeCell ref="C2:J2"/>
    <mergeCell ref="E15:F15"/>
    <mergeCell ref="E17:F17"/>
    <mergeCell ref="E34:F34"/>
    <mergeCell ref="E36:F36"/>
    <mergeCell ref="B6:K6"/>
    <mergeCell ref="C21:J21"/>
    <mergeCell ref="B18:K18"/>
    <mergeCell ref="B25:K25"/>
  </mergeCells>
  <printOptions horizontalCentered="1" verticalCentered="1"/>
  <pageMargins left="0.19685039370078741" right="0.19685039370078741" top="0.27559055118110237" bottom="0.19685039370078741" header="0" footer="0"/>
  <pageSetup paperSize="9"/>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974"/>
  <sheetViews>
    <sheetView showGridLines="0" topLeftCell="D1" workbookViewId="0">
      <selection activeCell="AB1" sqref="R1:AB1048576"/>
    </sheetView>
  </sheetViews>
  <sheetFormatPr defaultColWidth="0" defaultRowHeight="15" zeroHeight="1"/>
  <cols>
    <col min="1" max="1" width="3.28515625" style="562" customWidth="1"/>
    <col min="2" max="2" width="7.140625" style="562" customWidth="1"/>
    <col min="3" max="3" width="6.140625" style="562" customWidth="1"/>
    <col min="4" max="4" width="6.85546875" style="562" customWidth="1"/>
    <col min="5" max="5" width="15.5703125" style="562" customWidth="1"/>
    <col min="6" max="6" width="8.7109375" style="562" customWidth="1"/>
    <col min="7" max="7" width="8.42578125" style="562" customWidth="1"/>
    <col min="8" max="8" width="7" style="562" customWidth="1"/>
    <col min="9" max="9" width="17.140625" style="562" customWidth="1"/>
    <col min="10" max="10" width="6.42578125" style="562" customWidth="1"/>
    <col min="11" max="11" width="8.7109375" style="562" customWidth="1"/>
    <col min="12" max="12" width="14.7109375" style="562" customWidth="1"/>
    <col min="13" max="13" width="3.140625" style="562" customWidth="1"/>
    <col min="14" max="16" width="9.140625" style="562" customWidth="1"/>
    <col min="17" max="17" width="17.28515625" style="562" customWidth="1"/>
    <col min="18" max="18" width="9.140625" style="562" customWidth="1"/>
    <col min="19" max="21" width="9.140625" style="562" hidden="1" customWidth="1"/>
    <col min="22" max="22" width="15.5703125" style="562" hidden="1" customWidth="1"/>
    <col min="23" max="23" width="15" style="562" hidden="1" customWidth="1"/>
    <col min="24" max="24" width="5.7109375" style="562" hidden="1" customWidth="1"/>
    <col min="25" max="25" width="10.140625" style="562" hidden="1" customWidth="1"/>
    <col min="26" max="26" width="5.140625" style="562" hidden="1" customWidth="1"/>
    <col min="27" max="27" width="12.7109375" style="562" hidden="1" customWidth="1"/>
    <col min="28" max="28" width="14.42578125" style="562" customWidth="1"/>
    <col min="29" max="16384" width="14.42578125" style="562" hidden="1"/>
  </cols>
  <sheetData>
    <row r="1" spans="1:27">
      <c r="A1" s="795"/>
      <c r="B1" s="795"/>
      <c r="C1" s="796"/>
      <c r="D1" s="796"/>
      <c r="E1" s="796"/>
      <c r="F1" s="796"/>
      <c r="G1" s="796"/>
      <c r="H1" s="796"/>
      <c r="I1" s="796"/>
      <c r="J1" s="796"/>
      <c r="K1" s="796"/>
      <c r="L1" s="796"/>
      <c r="M1" s="795"/>
      <c r="N1" s="561"/>
      <c r="O1" s="561"/>
      <c r="P1" s="561"/>
      <c r="Q1" s="561"/>
      <c r="R1" s="561"/>
      <c r="S1" s="561"/>
      <c r="T1" s="561"/>
      <c r="U1" s="561"/>
    </row>
    <row r="2" spans="1:27" ht="49.5" customHeight="1" thickBot="1">
      <c r="A2" s="796"/>
      <c r="B2" s="563"/>
      <c r="C2" s="797" t="str">
        <f>'[2]MASTER DATA'!E2</f>
        <v>राजकीय उच्च माध्यमिक विद्यालय डसाणा खुर्द ब्लॉक मौलासर जिला - डीडवाना-कुचामन</v>
      </c>
      <c r="D2" s="798"/>
      <c r="E2" s="798"/>
      <c r="F2" s="798"/>
      <c r="G2" s="798"/>
      <c r="H2" s="798"/>
      <c r="I2" s="798"/>
      <c r="J2" s="798"/>
      <c r="K2" s="798"/>
      <c r="L2" s="564"/>
      <c r="M2" s="796"/>
      <c r="N2" s="561"/>
      <c r="O2" s="561"/>
      <c r="P2" s="561"/>
      <c r="Q2" s="561"/>
      <c r="R2" s="561"/>
      <c r="S2" s="561"/>
      <c r="T2" s="561"/>
      <c r="U2" s="565">
        <f>B12</f>
        <v>68</v>
      </c>
      <c r="V2" s="566" t="str">
        <f>I11</f>
        <v>डीडवाना-कुचामन</v>
      </c>
      <c r="W2" s="567" t="str">
        <f>'[2]MASTER DATA'!L4</f>
        <v>जिला स्तरीय</v>
      </c>
      <c r="X2" s="568" t="str">
        <f>[3]LIST!M10</f>
        <v xml:space="preserve">  </v>
      </c>
      <c r="Y2" s="569" t="str">
        <f>'[2]MASTER DATA'!E3</f>
        <v>खो-खो</v>
      </c>
      <c r="Z2" s="569" t="s">
        <v>1403</v>
      </c>
      <c r="AA2" s="565" t="str">
        <f>'[2]MASTER DATA'!L3</f>
        <v>2024-25</v>
      </c>
    </row>
    <row r="3" spans="1:27" ht="21.75" customHeight="1" thickBot="1">
      <c r="A3" s="796"/>
      <c r="B3" s="570" t="s">
        <v>1404</v>
      </c>
      <c r="C3" s="645"/>
      <c r="D3" s="646"/>
      <c r="E3" s="647">
        <f>'[2]MASTER DATA'!L7</f>
        <v>1234567891</v>
      </c>
      <c r="F3" s="646" t="s">
        <v>1405</v>
      </c>
      <c r="G3" s="799"/>
      <c r="H3" s="800"/>
      <c r="I3" s="646"/>
      <c r="J3" s="648" t="s">
        <v>1406</v>
      </c>
      <c r="K3" s="648"/>
      <c r="L3" s="571"/>
      <c r="M3" s="796"/>
      <c r="N3" s="561"/>
      <c r="O3" s="561"/>
      <c r="P3" s="561"/>
      <c r="Q3" s="561"/>
      <c r="R3" s="561"/>
      <c r="S3" s="561"/>
      <c r="T3" s="561"/>
      <c r="U3" s="808" t="str">
        <f>CONCATENATE(U2," /",V2," /",W2," /",X2," /",Y2,"  /",Z2,"  /",AA2,)</f>
        <v>68 /डीडवाना-कुचामन /जिला स्तरीय /   /खो-खो  /प्रतियोगिता  /2024-25</v>
      </c>
      <c r="V3" s="809"/>
      <c r="W3" s="809"/>
      <c r="X3" s="809"/>
      <c r="Y3" s="809"/>
      <c r="Z3" s="572"/>
      <c r="AA3" s="573"/>
    </row>
    <row r="4" spans="1:27" ht="24.75" customHeight="1" thickBot="1">
      <c r="A4" s="796"/>
      <c r="B4" s="810" t="s">
        <v>918</v>
      </c>
      <c r="C4" s="811"/>
      <c r="D4" s="812"/>
      <c r="E4" s="574" t="str">
        <f>'[2]MASTER DATA'!J9</f>
        <v>gssdasanakhurd@gmail.com</v>
      </c>
      <c r="F4" s="575"/>
      <c r="G4" s="575"/>
      <c r="H4" s="576" t="s">
        <v>1405</v>
      </c>
      <c r="I4" s="577" t="s">
        <v>1034</v>
      </c>
      <c r="J4" s="578" t="str">
        <f>'[2]MASTER DATA'!J10:M10</f>
        <v>abcd@gmail.com</v>
      </c>
      <c r="K4" s="579"/>
      <c r="L4" s="580"/>
      <c r="M4" s="796"/>
      <c r="N4" s="561"/>
      <c r="O4" s="561"/>
      <c r="P4" s="561"/>
      <c r="Q4" s="561"/>
      <c r="R4" s="561"/>
      <c r="S4" s="561"/>
      <c r="T4" s="561"/>
      <c r="U4" s="565" t="str">
        <f>U3</f>
        <v>68 /डीडवाना-कुचामन /जिला स्तरीय /   /खो-खो  /प्रतियोगिता  /2024-25</v>
      </c>
      <c r="V4" s="573"/>
      <c r="W4" s="573"/>
      <c r="X4" s="573"/>
      <c r="Y4" s="573"/>
      <c r="Z4" s="573"/>
      <c r="AA4" s="573"/>
    </row>
    <row r="5" spans="1:27" ht="46.5" customHeight="1" thickBot="1">
      <c r="A5" s="796"/>
      <c r="B5" s="813" t="str">
        <f>[2]FORM!A6</f>
        <v>प्रोग्राम निर्माणकर्ता :-- भागीरथ मल कलवानिया अध्यापक L-1,GSSS DASANA KHURD EMAIL :- bhagirathmalkalwania@gmail.com  9828789204</v>
      </c>
      <c r="C5" s="814"/>
      <c r="D5" s="814"/>
      <c r="E5" s="814"/>
      <c r="F5" s="814"/>
      <c r="G5" s="814"/>
      <c r="H5" s="814"/>
      <c r="I5" s="814"/>
      <c r="J5" s="814"/>
      <c r="K5" s="814"/>
      <c r="L5" s="815"/>
      <c r="M5" s="796"/>
      <c r="N5" s="561"/>
      <c r="O5" s="561"/>
      <c r="P5" s="561"/>
      <c r="Q5" s="561"/>
      <c r="R5" s="561"/>
      <c r="S5" s="561"/>
      <c r="T5" s="561"/>
      <c r="U5" s="561"/>
    </row>
    <row r="6" spans="1:27" ht="28.5" customHeight="1" thickBot="1">
      <c r="A6" s="796"/>
      <c r="B6" s="581" t="s">
        <v>1028</v>
      </c>
      <c r="C6" s="816" t="str">
        <f>U3</f>
        <v>68 /डीडवाना-कुचामन /जिला स्तरीय /   /खो-खो  /प्रतियोगिता  /2024-25</v>
      </c>
      <c r="D6" s="817"/>
      <c r="E6" s="817"/>
      <c r="F6" s="817"/>
      <c r="G6" s="817"/>
      <c r="H6" s="582"/>
      <c r="I6" s="582"/>
      <c r="J6" s="582"/>
      <c r="K6" s="583"/>
      <c r="L6" s="584" t="s">
        <v>1029</v>
      </c>
      <c r="M6" s="796"/>
      <c r="N6" s="561"/>
      <c r="O6" s="561"/>
      <c r="P6" s="561"/>
      <c r="Q6" s="561"/>
      <c r="R6" s="561"/>
      <c r="S6" s="561"/>
      <c r="T6" s="561"/>
      <c r="U6" s="561"/>
      <c r="X6" s="562" t="str">
        <f>CONCATENATE('[2]MASTER DATA'!K11," ",'[2]MASTER DATA'!K12)</f>
        <v>चेना राम  व.अ.</v>
      </c>
    </row>
    <row r="7" spans="1:27" ht="24.75" customHeight="1" thickBot="1">
      <c r="A7" s="796"/>
      <c r="B7" s="585"/>
      <c r="C7" s="817"/>
      <c r="D7" s="817"/>
      <c r="E7" s="817"/>
      <c r="F7" s="817"/>
      <c r="G7" s="817"/>
      <c r="H7" s="563"/>
      <c r="I7" s="583"/>
      <c r="J7" s="563"/>
      <c r="K7" s="818"/>
      <c r="L7" s="819"/>
      <c r="M7" s="796"/>
      <c r="N7" s="561"/>
      <c r="O7" s="561"/>
      <c r="P7" s="561"/>
      <c r="Q7" s="561"/>
      <c r="R7" s="561"/>
      <c r="S7" s="561"/>
      <c r="T7" s="561"/>
      <c r="U7" s="561"/>
    </row>
    <row r="8" spans="1:27" ht="15" customHeight="1" thickBot="1">
      <c r="A8" s="796"/>
      <c r="B8" s="585"/>
      <c r="C8" s="563"/>
      <c r="D8" s="563"/>
      <c r="E8" s="563"/>
      <c r="F8" s="586"/>
      <c r="G8" s="563"/>
      <c r="H8" s="563"/>
      <c r="I8" s="583"/>
      <c r="J8" s="587"/>
      <c r="K8" s="563"/>
      <c r="L8" s="588"/>
      <c r="M8" s="796"/>
      <c r="N8" s="589"/>
      <c r="O8" s="561"/>
      <c r="P8" s="561"/>
      <c r="Q8" s="561"/>
      <c r="R8" s="561"/>
      <c r="S8" s="561"/>
      <c r="T8" s="561"/>
      <c r="U8" s="561"/>
    </row>
    <row r="9" spans="1:27" ht="37.5" customHeight="1" thickTop="1">
      <c r="A9" s="796"/>
      <c r="B9" s="802" t="s">
        <v>1407</v>
      </c>
      <c r="C9" s="803"/>
      <c r="D9" s="803"/>
      <c r="E9" s="803"/>
      <c r="F9" s="803"/>
      <c r="G9" s="803"/>
      <c r="H9" s="803"/>
      <c r="I9" s="803"/>
      <c r="J9" s="803"/>
      <c r="K9" s="803"/>
      <c r="L9" s="804"/>
      <c r="M9" s="796"/>
      <c r="N9" s="561"/>
      <c r="O9" s="777" t="s">
        <v>1408</v>
      </c>
      <c r="P9" s="778"/>
      <c r="Q9" s="779"/>
      <c r="R9" s="590"/>
      <c r="S9" s="590"/>
      <c r="T9" s="561"/>
      <c r="U9" s="561"/>
    </row>
    <row r="10" spans="1:27" ht="20.25" customHeight="1">
      <c r="A10" s="796"/>
      <c r="B10" s="585"/>
      <c r="C10" s="583"/>
      <c r="D10" s="583"/>
      <c r="E10" s="583"/>
      <c r="F10" s="583"/>
      <c r="G10" s="583"/>
      <c r="H10" s="583"/>
      <c r="I10" s="583"/>
      <c r="J10" s="583"/>
      <c r="K10" s="583"/>
      <c r="L10" s="591"/>
      <c r="M10" s="796"/>
      <c r="N10" s="561"/>
      <c r="O10" s="780"/>
      <c r="P10" s="781"/>
      <c r="Q10" s="782"/>
      <c r="R10" s="592"/>
      <c r="S10" s="590"/>
      <c r="T10" s="561"/>
      <c r="U10" s="561"/>
      <c r="V10" s="562" t="s">
        <v>1409</v>
      </c>
    </row>
    <row r="11" spans="1:27" ht="39" customHeight="1">
      <c r="A11" s="796"/>
      <c r="B11" s="786" t="s">
        <v>1410</v>
      </c>
      <c r="C11" s="768"/>
      <c r="D11" s="768"/>
      <c r="E11" s="768"/>
      <c r="F11" s="768"/>
      <c r="G11" s="787" t="s">
        <v>1411</v>
      </c>
      <c r="H11" s="788"/>
      <c r="I11" s="789" t="str">
        <f>'[2]MASTER DATA'!E4</f>
        <v>डीडवाना-कुचामन</v>
      </c>
      <c r="J11" s="790"/>
      <c r="K11" s="790"/>
      <c r="L11" s="593" t="s">
        <v>1412</v>
      </c>
      <c r="M11" s="796"/>
      <c r="N11" s="594"/>
      <c r="O11" s="780"/>
      <c r="P11" s="781"/>
      <c r="Q11" s="782"/>
      <c r="R11" s="592"/>
      <c r="S11" s="590"/>
      <c r="T11" s="594"/>
      <c r="U11" s="594"/>
      <c r="V11" s="562" t="s">
        <v>1411</v>
      </c>
    </row>
    <row r="12" spans="1:27" ht="28.5" customHeight="1">
      <c r="A12" s="796"/>
      <c r="B12" s="595">
        <f>'[2]MASTER DATA'!I4</f>
        <v>68</v>
      </c>
      <c r="C12" s="596" t="s">
        <v>1413</v>
      </c>
      <c r="D12" s="597" t="str">
        <f>'[2]MASTER DATA'!L4</f>
        <v>जिला स्तरीय</v>
      </c>
      <c r="E12" s="598"/>
      <c r="F12" s="599" t="str">
        <f>'[2]MASTER DATA'!L5</f>
        <v>17 वर्ष</v>
      </c>
      <c r="G12" s="643" t="str">
        <f>'[2]MASTER DATA'!L6</f>
        <v>छात्रा</v>
      </c>
      <c r="H12" s="644" t="str">
        <f>'[2]MASTER DATA'!E3</f>
        <v>खो-खो</v>
      </c>
      <c r="I12" s="600" t="s">
        <v>1414</v>
      </c>
      <c r="K12" s="600"/>
      <c r="L12" s="601">
        <f>'[2]MASTER DATA'!E5</f>
        <v>45535</v>
      </c>
      <c r="M12" s="796"/>
      <c r="N12" s="594"/>
      <c r="O12" s="780"/>
      <c r="P12" s="781"/>
      <c r="Q12" s="782"/>
      <c r="R12" s="592"/>
      <c r="S12" s="590"/>
      <c r="T12" s="594"/>
      <c r="U12" s="594"/>
    </row>
    <row r="13" spans="1:27" ht="28.5" customHeight="1">
      <c r="A13" s="796"/>
      <c r="B13" s="602" t="s">
        <v>864</v>
      </c>
      <c r="C13" s="791">
        <f>'[2]MASTER DATA'!H5</f>
        <v>45539</v>
      </c>
      <c r="D13" s="791"/>
      <c r="E13" s="603" t="s">
        <v>1415</v>
      </c>
      <c r="F13" s="792" t="str">
        <f>'[2]MASTER DATA'!E6</f>
        <v>कृष्णा विद्यालय रताऊ (अंग्रेजी माध्यम)</v>
      </c>
      <c r="G13" s="792"/>
      <c r="H13" s="792"/>
      <c r="I13" s="792"/>
      <c r="J13" s="792"/>
      <c r="K13" s="792"/>
      <c r="L13" s="793"/>
      <c r="M13" s="796"/>
      <c r="N13" s="604"/>
      <c r="O13" s="780"/>
      <c r="P13" s="781"/>
      <c r="Q13" s="782"/>
      <c r="R13" s="592"/>
      <c r="S13" s="590"/>
      <c r="T13" s="604"/>
      <c r="U13" s="604"/>
      <c r="V13" s="605"/>
      <c r="W13" s="605"/>
      <c r="X13" s="605"/>
      <c r="Y13" s="605"/>
      <c r="Z13" s="605"/>
      <c r="AA13" s="605"/>
    </row>
    <row r="14" spans="1:27" ht="28.5" customHeight="1" thickBot="1">
      <c r="A14" s="796"/>
      <c r="B14" s="606" t="s">
        <v>860</v>
      </c>
      <c r="C14" s="794" t="str">
        <f>I11</f>
        <v>डीडवाना-कुचामन</v>
      </c>
      <c r="D14" s="794"/>
      <c r="E14" s="794"/>
      <c r="F14" s="600" t="s">
        <v>1416</v>
      </c>
      <c r="G14" s="607"/>
      <c r="H14" s="607"/>
      <c r="I14" s="607"/>
      <c r="J14" s="608" t="str">
        <f>'[2]MASTER DATA'!K11</f>
        <v xml:space="preserve">चेना राम </v>
      </c>
      <c r="K14" s="609"/>
      <c r="L14" s="610"/>
      <c r="M14" s="796"/>
      <c r="N14" s="594"/>
      <c r="O14" s="783"/>
      <c r="P14" s="784"/>
      <c r="Q14" s="785"/>
      <c r="R14" s="590"/>
      <c r="S14" s="590"/>
      <c r="T14" s="594"/>
      <c r="U14" s="594"/>
    </row>
    <row r="15" spans="1:27" ht="28.5" customHeight="1" thickTop="1" thickBot="1">
      <c r="A15" s="796"/>
      <c r="B15" s="611" t="s">
        <v>1417</v>
      </c>
      <c r="C15" s="612" t="str">
        <f>'[2]MASTER DATA'!K12</f>
        <v>व.अ.</v>
      </c>
      <c r="D15" s="600" t="s">
        <v>1418</v>
      </c>
      <c r="E15" s="600" t="s">
        <v>1419</v>
      </c>
      <c r="F15" s="805">
        <f>'[2]MASTER DATA'!K13</f>
        <v>45534</v>
      </c>
      <c r="G15" s="805"/>
      <c r="H15" s="613" t="s">
        <v>1418</v>
      </c>
      <c r="I15" s="641" t="s">
        <v>1420</v>
      </c>
      <c r="J15" s="614" t="s">
        <v>1421</v>
      </c>
      <c r="L15" s="642"/>
      <c r="M15" s="796"/>
      <c r="N15" s="594"/>
      <c r="O15" s="594"/>
      <c r="P15" s="594"/>
      <c r="Q15" s="594"/>
      <c r="R15" s="594"/>
      <c r="S15" s="594"/>
      <c r="T15" s="594"/>
      <c r="U15" s="594"/>
    </row>
    <row r="16" spans="1:27" ht="28.5" customHeight="1">
      <c r="A16" s="796"/>
      <c r="B16" s="600" t="s">
        <v>1422</v>
      </c>
      <c r="D16" s="600"/>
      <c r="E16" s="607"/>
      <c r="F16" s="607"/>
      <c r="G16" s="607"/>
      <c r="H16" s="615" t="str">
        <f>'[2]MASTER DATA'!E6</f>
        <v>कृष्णा विद्यालय रताऊ (अंग्रेजी माध्यम)</v>
      </c>
      <c r="I16" s="607"/>
      <c r="J16" s="607"/>
      <c r="K16" s="607"/>
      <c r="L16" s="616" t="s">
        <v>1423</v>
      </c>
      <c r="M16" s="796"/>
      <c r="N16" s="594"/>
      <c r="O16" s="758" t="s">
        <v>1424</v>
      </c>
      <c r="P16" s="759"/>
      <c r="Q16" s="759"/>
      <c r="R16" s="759"/>
      <c r="S16" s="760"/>
      <c r="T16" s="617"/>
      <c r="U16" s="594"/>
    </row>
    <row r="17" spans="1:21" ht="12.75" customHeight="1">
      <c r="A17" s="796"/>
      <c r="B17" s="767"/>
      <c r="C17" s="768"/>
      <c r="D17" s="768"/>
      <c r="E17" s="768"/>
      <c r="F17" s="768"/>
      <c r="G17" s="768"/>
      <c r="H17" s="770"/>
      <c r="I17" s="768"/>
      <c r="J17" s="771"/>
      <c r="K17" s="768"/>
      <c r="L17" s="618"/>
      <c r="M17" s="796"/>
      <c r="N17" s="594"/>
      <c r="O17" s="761"/>
      <c r="P17" s="762"/>
      <c r="Q17" s="762"/>
      <c r="R17" s="762"/>
      <c r="S17" s="763"/>
      <c r="T17" s="617"/>
      <c r="U17" s="594"/>
    </row>
    <row r="18" spans="1:21" ht="15" customHeight="1" thickBot="1">
      <c r="A18" s="796"/>
      <c r="B18" s="769"/>
      <c r="C18" s="768"/>
      <c r="D18" s="768"/>
      <c r="E18" s="768"/>
      <c r="F18" s="768"/>
      <c r="G18" s="768"/>
      <c r="H18" s="619"/>
      <c r="I18" s="619"/>
      <c r="J18" s="620"/>
      <c r="K18" s="620"/>
      <c r="L18" s="621"/>
      <c r="M18" s="796"/>
      <c r="N18" s="561"/>
      <c r="O18" s="764"/>
      <c r="P18" s="765"/>
      <c r="Q18" s="765"/>
      <c r="R18" s="765"/>
      <c r="S18" s="766"/>
      <c r="T18" s="617"/>
      <c r="U18" s="561"/>
    </row>
    <row r="19" spans="1:21" ht="20.25" customHeight="1">
      <c r="A19" s="796"/>
      <c r="B19" s="611" t="s">
        <v>1028</v>
      </c>
      <c r="C19" s="622" t="str">
        <f>C6</f>
        <v>68 /डीडवाना-कुचामन /जिला स्तरीय /   /खो-खो  /प्रतियोगिता  /2024-25</v>
      </c>
      <c r="D19" s="623"/>
      <c r="E19" s="623"/>
      <c r="F19" s="623"/>
      <c r="G19" s="623"/>
      <c r="H19" s="623"/>
      <c r="I19" s="623"/>
      <c r="M19" s="796"/>
      <c r="N19" s="561"/>
      <c r="O19" s="617"/>
      <c r="P19" s="617"/>
      <c r="Q19" s="617"/>
      <c r="R19" s="617"/>
      <c r="S19" s="617"/>
      <c r="T19" s="617"/>
      <c r="U19" s="561"/>
    </row>
    <row r="20" spans="1:21">
      <c r="A20" s="796"/>
      <c r="B20" s="624"/>
      <c r="C20" s="620"/>
      <c r="D20" s="620"/>
      <c r="E20" s="620"/>
      <c r="F20" s="620"/>
      <c r="G20" s="620"/>
      <c r="H20" s="620"/>
      <c r="I20" s="620"/>
      <c r="K20" s="625" t="s">
        <v>1425</v>
      </c>
      <c r="L20" s="626"/>
      <c r="M20" s="796"/>
      <c r="N20" s="561"/>
      <c r="O20" s="561"/>
      <c r="P20" s="561"/>
      <c r="Q20" s="561"/>
      <c r="R20" s="561"/>
      <c r="S20" s="561"/>
      <c r="T20" s="561"/>
      <c r="U20" s="561"/>
    </row>
    <row r="21" spans="1:21" ht="30" customHeight="1">
      <c r="A21" s="796"/>
      <c r="B21" s="786" t="s">
        <v>1426</v>
      </c>
      <c r="C21" s="801"/>
      <c r="D21" s="801"/>
      <c r="E21" s="620"/>
      <c r="F21" s="620"/>
      <c r="G21" s="620"/>
      <c r="H21" s="620"/>
      <c r="I21" s="620"/>
      <c r="J21" s="620" t="s">
        <v>1427</v>
      </c>
      <c r="K21" s="620"/>
      <c r="L21" s="621"/>
      <c r="M21" s="796"/>
      <c r="N21" s="561"/>
      <c r="O21" s="561"/>
      <c r="P21" s="561"/>
      <c r="Q21" s="561"/>
      <c r="R21" s="561"/>
      <c r="S21" s="561"/>
      <c r="T21" s="561"/>
      <c r="U21" s="561"/>
    </row>
    <row r="22" spans="1:21" ht="34.5" customHeight="1">
      <c r="A22" s="796"/>
      <c r="B22" s="627">
        <v>1</v>
      </c>
      <c r="C22" s="596" t="s">
        <v>1428</v>
      </c>
      <c r="D22" s="600"/>
      <c r="E22" s="620"/>
      <c r="F22" s="620"/>
      <c r="G22" s="772" t="str">
        <f>G11</f>
        <v>(माध्यमिक शिक्षा )</v>
      </c>
      <c r="H22" s="773"/>
      <c r="I22" s="774" t="str">
        <f>I11</f>
        <v>डीडवाना-कुचामन</v>
      </c>
      <c r="J22" s="775"/>
      <c r="K22" s="775"/>
      <c r="L22" s="776"/>
      <c r="M22" s="796"/>
      <c r="N22" s="561"/>
      <c r="O22" s="561"/>
      <c r="P22" s="561"/>
      <c r="Q22" s="561"/>
      <c r="R22" s="561"/>
      <c r="S22" s="561"/>
      <c r="T22" s="561"/>
      <c r="U22" s="561"/>
    </row>
    <row r="23" spans="1:21" ht="25.5" customHeight="1">
      <c r="A23" s="796"/>
      <c r="B23" s="627">
        <v>2</v>
      </c>
      <c r="C23" s="628" t="s">
        <v>1429</v>
      </c>
      <c r="D23" s="629"/>
      <c r="E23" s="629"/>
      <c r="F23" s="630"/>
      <c r="G23" s="631" t="str">
        <f>'[2]MASTER DATA'!E6</f>
        <v>कृष्णा विद्यालय रताऊ (अंग्रेजी माध्यम)</v>
      </c>
      <c r="H23" s="632"/>
      <c r="I23" s="632"/>
      <c r="J23" s="632"/>
      <c r="K23" s="632"/>
      <c r="L23" s="633"/>
      <c r="M23" s="796"/>
      <c r="N23" s="561"/>
      <c r="O23" s="561"/>
      <c r="P23" s="561"/>
      <c r="Q23" s="561"/>
      <c r="R23" s="561"/>
      <c r="S23" s="561"/>
      <c r="T23" s="561"/>
      <c r="U23" s="561"/>
    </row>
    <row r="24" spans="1:21" ht="28.5" customHeight="1">
      <c r="A24" s="796"/>
      <c r="B24" s="627">
        <v>3</v>
      </c>
      <c r="C24" s="801" t="s">
        <v>1430</v>
      </c>
      <c r="D24" s="768"/>
      <c r="E24" s="768"/>
      <c r="G24" s="634" t="str">
        <f>X6</f>
        <v>चेना राम  व.अ.</v>
      </c>
      <c r="H24" s="635"/>
      <c r="I24" s="635"/>
      <c r="J24" s="635"/>
      <c r="K24" s="635"/>
      <c r="L24" s="636"/>
      <c r="M24" s="796"/>
      <c r="N24" s="561"/>
      <c r="O24" s="561"/>
      <c r="P24" s="561"/>
      <c r="Q24" s="561"/>
      <c r="R24" s="561"/>
      <c r="S24" s="561"/>
      <c r="T24" s="561"/>
      <c r="U24" s="561"/>
    </row>
    <row r="25" spans="1:21" ht="26.25" customHeight="1">
      <c r="A25" s="796"/>
      <c r="B25" s="627">
        <v>4</v>
      </c>
      <c r="C25" s="806" t="s">
        <v>1431</v>
      </c>
      <c r="D25" s="768"/>
      <c r="E25" s="768"/>
      <c r="F25" s="620"/>
      <c r="G25" s="620"/>
      <c r="H25" s="620"/>
      <c r="I25" s="620"/>
      <c r="J25" s="620"/>
      <c r="K25" s="620"/>
      <c r="L25" s="621"/>
      <c r="M25" s="796"/>
      <c r="N25" s="561"/>
      <c r="O25" s="561"/>
      <c r="P25" s="561"/>
      <c r="Q25" s="561"/>
      <c r="R25" s="561"/>
      <c r="S25" s="561"/>
      <c r="T25" s="561"/>
      <c r="U25" s="561"/>
    </row>
    <row r="26" spans="1:21" ht="15.75" customHeight="1">
      <c r="A26" s="796"/>
      <c r="B26" s="624"/>
      <c r="C26" s="620"/>
      <c r="D26" s="620"/>
      <c r="E26" s="620"/>
      <c r="F26" s="620"/>
      <c r="G26" s="620"/>
      <c r="H26" s="620"/>
      <c r="I26" s="620"/>
      <c r="M26" s="796"/>
      <c r="N26" s="561"/>
      <c r="O26" s="561"/>
      <c r="P26" s="561"/>
      <c r="Q26" s="561"/>
      <c r="R26" s="561"/>
      <c r="S26" s="561"/>
      <c r="T26" s="561"/>
      <c r="U26" s="561"/>
    </row>
    <row r="27" spans="1:21" ht="23.25" customHeight="1">
      <c r="A27" s="796"/>
      <c r="C27" s="637" t="s">
        <v>1432</v>
      </c>
      <c r="D27" s="638"/>
      <c r="F27" s="807">
        <f ca="1">NOW()</f>
        <v>45893.900920486114</v>
      </c>
      <c r="G27" s="807"/>
      <c r="H27" s="620"/>
      <c r="I27" s="620"/>
      <c r="M27" s="796"/>
      <c r="N27" s="561"/>
      <c r="O27" s="561"/>
      <c r="P27" s="561"/>
      <c r="Q27" s="561"/>
      <c r="R27" s="561"/>
      <c r="S27" s="561"/>
      <c r="T27" s="561"/>
      <c r="U27" s="561"/>
    </row>
    <row r="28" spans="1:21" ht="15.75" customHeight="1">
      <c r="A28" s="796"/>
      <c r="K28" s="625" t="s">
        <v>1425</v>
      </c>
      <c r="L28" s="626"/>
      <c r="M28" s="796"/>
      <c r="N28" s="561"/>
      <c r="O28" s="561"/>
      <c r="P28" s="561"/>
      <c r="Q28" s="561"/>
      <c r="R28" s="561"/>
      <c r="S28" s="561"/>
      <c r="T28" s="561"/>
      <c r="U28" s="561"/>
    </row>
    <row r="29" spans="1:21" ht="15.75" customHeight="1">
      <c r="A29" s="796"/>
      <c r="J29" s="620" t="s">
        <v>1427</v>
      </c>
      <c r="K29" s="620"/>
      <c r="L29" s="621"/>
      <c r="M29" s="796"/>
      <c r="N29" s="561"/>
      <c r="O29" s="561"/>
      <c r="P29" s="561"/>
      <c r="Q29" s="561"/>
      <c r="R29" s="561"/>
      <c r="S29" s="561"/>
      <c r="T29" s="561"/>
      <c r="U29" s="561"/>
    </row>
    <row r="30" spans="1:21" ht="15.75" customHeight="1">
      <c r="A30" s="796"/>
      <c r="J30" s="620"/>
      <c r="K30" s="620"/>
      <c r="L30" s="620"/>
      <c r="M30" s="796"/>
      <c r="N30" s="561"/>
      <c r="O30" s="561"/>
      <c r="P30" s="561"/>
      <c r="Q30" s="561"/>
      <c r="R30" s="561"/>
      <c r="S30" s="561"/>
      <c r="T30" s="561"/>
      <c r="U30" s="561"/>
    </row>
    <row r="31" spans="1:21" ht="15.75" customHeight="1" thickBot="1">
      <c r="A31" s="796"/>
      <c r="J31" s="620"/>
      <c r="K31" s="620"/>
      <c r="L31" s="620"/>
      <c r="M31" s="796"/>
      <c r="N31" s="561"/>
      <c r="O31" s="561"/>
      <c r="P31" s="561"/>
      <c r="Q31" s="561"/>
      <c r="R31" s="561"/>
      <c r="S31" s="561"/>
      <c r="T31" s="561"/>
      <c r="U31" s="561"/>
    </row>
    <row r="32" spans="1:21" ht="15.75" customHeight="1" thickTop="1" thickBot="1">
      <c r="A32" s="796"/>
      <c r="B32" s="640" t="s">
        <v>1295</v>
      </c>
      <c r="J32" s="620"/>
      <c r="K32" s="620"/>
      <c r="L32" s="620"/>
      <c r="M32" s="796"/>
      <c r="N32" s="561"/>
      <c r="O32" s="561"/>
      <c r="P32" s="561"/>
      <c r="Q32" s="561"/>
      <c r="R32" s="561"/>
      <c r="S32" s="561"/>
      <c r="T32" s="561"/>
      <c r="U32" s="561"/>
    </row>
    <row r="33" spans="1:21" ht="15.75" customHeight="1" thickTop="1">
      <c r="A33" s="796"/>
      <c r="B33" s="639"/>
      <c r="C33" s="639"/>
      <c r="D33" s="639"/>
      <c r="E33" s="639"/>
      <c r="F33" s="639"/>
      <c r="G33" s="639"/>
      <c r="H33" s="639"/>
      <c r="I33" s="639"/>
      <c r="J33" s="639"/>
      <c r="K33" s="639"/>
      <c r="L33" s="639"/>
      <c r="M33" s="796"/>
      <c r="N33" s="561"/>
      <c r="O33" s="561"/>
      <c r="P33" s="561"/>
      <c r="Q33" s="561"/>
      <c r="R33" s="561"/>
      <c r="S33" s="561"/>
      <c r="T33" s="561"/>
      <c r="U33" s="561"/>
    </row>
    <row r="34" spans="1:21" ht="15.75" customHeight="1"/>
    <row r="35" spans="1:21" hidden="1"/>
    <row r="36" spans="1:21" hidden="1"/>
    <row r="37" spans="1:21" hidden="1"/>
    <row r="38" spans="1:21" hidden="1"/>
    <row r="39" spans="1:21" hidden="1"/>
    <row r="40" spans="1:21" hidden="1"/>
    <row r="41" spans="1:21" hidden="1"/>
    <row r="42" spans="1:21" hidden="1"/>
    <row r="43" spans="1:21" hidden="1"/>
    <row r="44" spans="1:21" hidden="1"/>
    <row r="45" spans="1:21" hidden="1"/>
    <row r="46" spans="1:21" hidden="1"/>
    <row r="47" spans="1:21" hidden="1"/>
    <row r="48" spans="1:21"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sheetData>
  <sheetProtection password="CDA0" sheet="1" objects="1" scenarios="1"/>
  <mergeCells count="29">
    <mergeCell ref="U3:Y3"/>
    <mergeCell ref="B4:D4"/>
    <mergeCell ref="B5:L5"/>
    <mergeCell ref="C6:G7"/>
    <mergeCell ref="K7:L7"/>
    <mergeCell ref="A1:A33"/>
    <mergeCell ref="B1:L1"/>
    <mergeCell ref="M1:M33"/>
    <mergeCell ref="C2:K2"/>
    <mergeCell ref="G3:H3"/>
    <mergeCell ref="B21:D21"/>
    <mergeCell ref="B9:L9"/>
    <mergeCell ref="F15:G15"/>
    <mergeCell ref="C24:E24"/>
    <mergeCell ref="C25:E25"/>
    <mergeCell ref="F27:G27"/>
    <mergeCell ref="O9:Q14"/>
    <mergeCell ref="B11:F11"/>
    <mergeCell ref="G11:H11"/>
    <mergeCell ref="I11:K11"/>
    <mergeCell ref="C13:D13"/>
    <mergeCell ref="F13:L13"/>
    <mergeCell ref="C14:E14"/>
    <mergeCell ref="O16:S18"/>
    <mergeCell ref="B17:G18"/>
    <mergeCell ref="H17:I17"/>
    <mergeCell ref="J17:K17"/>
    <mergeCell ref="G22:H22"/>
    <mergeCell ref="I22:L22"/>
  </mergeCells>
  <dataValidations count="2">
    <dataValidation type="list" allowBlank="1" showErrorMessage="1" sqref="G11">
      <formula1>$V$10:$V$11</formula1>
    </dataValidation>
    <dataValidation type="list" allowBlank="1" showErrorMessage="1" sqref="I15">
      <formula1>"मध्यान्ह पूर्व,मध्यान्ह पश्चात"</formula1>
    </dataValidation>
  </dataValidations>
  <hyperlinks>
    <hyperlink ref="B6" r:id="rId1"/>
  </hyperlinks>
  <pageMargins left="0.19685039370078741" right="0" top="0.19685039370078741" bottom="0" header="0.11811023622047245" footer="0"/>
  <pageSetup paperSize="9" scale="88" fitToHeight="0" orientation="portrait" r:id="rId2"/>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4"/>
  <sheetViews>
    <sheetView topLeftCell="G1" workbookViewId="0">
      <selection activeCell="F29" sqref="F29"/>
    </sheetView>
  </sheetViews>
  <sheetFormatPr defaultColWidth="0" defaultRowHeight="15" zeroHeight="1"/>
  <cols>
    <col min="1" max="1" width="5.42578125" customWidth="1"/>
    <col min="2" max="2" width="8" customWidth="1"/>
    <col min="3" max="3" width="20" customWidth="1"/>
    <col min="4" max="4" width="19.7109375" customWidth="1"/>
    <col min="5" max="5" width="11.140625" style="177" customWidth="1"/>
    <col min="6" max="6" width="9.28515625" style="26" customWidth="1"/>
    <col min="7" max="7" width="5" customWidth="1"/>
    <col min="8" max="8" width="4.28515625" customWidth="1"/>
    <col min="9" max="9" width="11.5703125" style="307" customWidth="1"/>
    <col min="10" max="12" width="5" customWidth="1"/>
    <col min="13" max="13" width="18.42578125" customWidth="1"/>
    <col min="14" max="14" width="17.140625" customWidth="1"/>
    <col min="15" max="16" width="0" hidden="1" customWidth="1"/>
    <col min="17" max="17" width="2.140625" customWidth="1"/>
    <col min="18" max="18" width="55.5703125" customWidth="1"/>
    <col min="19" max="19" width="10" hidden="1" customWidth="1"/>
    <col min="20" max="27" width="9.140625" hidden="1" customWidth="1"/>
    <col min="28" max="28" width="10.42578125" style="26" hidden="1" customWidth="1"/>
    <col min="29" max="30" width="9.140625" style="26" hidden="1" customWidth="1"/>
    <col min="31" max="31" width="9.140625" hidden="1" customWidth="1"/>
    <col min="32" max="32" width="9.140625" customWidth="1"/>
    <col min="33" max="33" width="9.140625" hidden="1" customWidth="1"/>
    <col min="34" max="34" width="10" hidden="1" customWidth="1"/>
    <col min="35" max="35" width="10" customWidth="1"/>
    <col min="36" max="16384" width="10" hidden="1"/>
  </cols>
  <sheetData>
    <row r="1" spans="1:30" ht="29.25" customHeight="1">
      <c r="A1" s="840" t="str">
        <f>SD!R2</f>
        <v>GOVT. SENIOR SECONDARY SCHOOL DASANA KHURD (219769)</v>
      </c>
      <c r="B1" s="840"/>
      <c r="C1" s="840"/>
      <c r="D1" s="840"/>
      <c r="E1" s="840"/>
      <c r="F1" s="840"/>
      <c r="G1" s="840"/>
      <c r="H1" s="840"/>
      <c r="I1" s="840"/>
      <c r="J1" s="840"/>
      <c r="K1" s="840"/>
      <c r="L1" s="840"/>
      <c r="M1" s="840"/>
      <c r="N1" s="840"/>
    </row>
    <row r="2" spans="1:30" ht="23.25">
      <c r="A2" s="373"/>
      <c r="B2" s="841" t="str">
        <f>ORDER!C6</f>
        <v>68 /डीडवाना-कुचामन /जिला स्तरीय /   /खो-खो  /प्रतियोगिता  /2024-25</v>
      </c>
      <c r="C2" s="841"/>
      <c r="D2" s="841"/>
      <c r="E2" s="841"/>
      <c r="F2" s="841"/>
      <c r="G2" s="841"/>
      <c r="H2" s="841"/>
      <c r="I2" s="841"/>
      <c r="J2" s="841"/>
      <c r="K2" s="841"/>
      <c r="L2" s="841"/>
      <c r="M2" s="841"/>
      <c r="N2" s="841"/>
    </row>
    <row r="3" spans="1:30" ht="23.25">
      <c r="A3" s="543" t="s">
        <v>1046</v>
      </c>
      <c r="B3" s="178"/>
      <c r="C3" s="842" t="str">
        <f>'MASTER DATA'!E6</f>
        <v xml:space="preserve">राजकीय उच्च माध्यमिक विद्यालय डसाणा खुर्द (मौलासर) </v>
      </c>
      <c r="D3" s="842"/>
      <c r="E3" s="842"/>
      <c r="F3" s="842"/>
      <c r="G3" s="842"/>
      <c r="H3" s="842"/>
      <c r="I3" s="842"/>
      <c r="J3" s="842"/>
      <c r="K3" s="842"/>
      <c r="L3" s="842"/>
      <c r="M3" s="842"/>
      <c r="N3" s="842"/>
      <c r="R3" s="649" t="s">
        <v>1434</v>
      </c>
      <c r="AB3" s="302">
        <f>'MASTER DATA'!E9</f>
        <v>46022</v>
      </c>
    </row>
    <row r="4" spans="1:30" ht="15.75">
      <c r="A4" s="237" t="s">
        <v>1045</v>
      </c>
      <c r="B4" s="225"/>
      <c r="C4" s="239">
        <f>'MASTER DATA'!E5</f>
        <v>45899</v>
      </c>
      <c r="D4" s="427" t="s">
        <v>22</v>
      </c>
      <c r="E4" s="845">
        <f>'MASTER DATA'!H5</f>
        <v>45903</v>
      </c>
      <c r="F4" s="845"/>
      <c r="G4" s="845"/>
      <c r="H4" s="845"/>
      <c r="I4" s="844" t="s">
        <v>1251</v>
      </c>
      <c r="J4" s="844"/>
      <c r="K4" s="844"/>
      <c r="L4" s="843" t="str">
        <f>M11</f>
        <v>खो-खो 14 वर्ष छात्रा</v>
      </c>
      <c r="M4" s="843"/>
      <c r="N4" s="843"/>
    </row>
    <row r="5" spans="1:30" ht="20.25" customHeight="1">
      <c r="A5" s="823" t="s">
        <v>1044</v>
      </c>
      <c r="B5" s="823"/>
      <c r="C5" s="823"/>
      <c r="D5" s="823"/>
      <c r="E5" s="823"/>
      <c r="F5" s="823"/>
      <c r="G5" s="823"/>
      <c r="H5" s="823"/>
      <c r="I5" s="823"/>
      <c r="J5" s="823"/>
      <c r="K5" s="823"/>
      <c r="L5" s="823"/>
      <c r="M5" s="823"/>
      <c r="N5" s="823"/>
    </row>
    <row r="6" spans="1:30" ht="18.75" customHeight="1">
      <c r="A6" s="226" t="s">
        <v>943</v>
      </c>
      <c r="B6" s="162"/>
      <c r="C6" s="301"/>
      <c r="D6" s="223" t="s">
        <v>948</v>
      </c>
      <c r="E6" s="828">
        <f>'MASTER DATA'!E10</f>
        <v>12345789</v>
      </c>
      <c r="F6" s="828"/>
      <c r="G6" s="828"/>
      <c r="H6" s="828"/>
      <c r="I6" s="827" t="s">
        <v>8</v>
      </c>
      <c r="J6" s="827"/>
      <c r="K6" s="827"/>
      <c r="L6" s="827"/>
      <c r="M6" s="848">
        <f>'MASTER DATA'!E11</f>
        <v>219711</v>
      </c>
      <c r="N6" s="848"/>
    </row>
    <row r="7" spans="1:30" ht="18.75">
      <c r="A7" s="228"/>
      <c r="B7" s="162"/>
      <c r="C7" s="162"/>
      <c r="D7" s="829" t="s">
        <v>949</v>
      </c>
      <c r="E7" s="830"/>
      <c r="F7" s="830"/>
      <c r="G7" s="830"/>
      <c r="H7" s="830"/>
      <c r="I7" s="830"/>
      <c r="J7" s="830"/>
      <c r="K7" s="830"/>
      <c r="L7" s="830"/>
      <c r="M7" s="179" t="s">
        <v>944</v>
      </c>
      <c r="N7" s="236">
        <f ca="1">TODAY()</f>
        <v>45893</v>
      </c>
      <c r="O7" s="236"/>
      <c r="AB7" s="26">
        <f>DATEDIF('SEARCH S.R.NO'!J5,$AB$3,"y")</f>
        <v>14</v>
      </c>
      <c r="AC7" s="26">
        <f>DATEDIF('SEARCH S.R.NO'!J5,$AB$3,"YM")</f>
        <v>6</v>
      </c>
      <c r="AD7" s="26">
        <f>DATEDIF('SEARCH S.R.NO'!J5,$AB$3,"MD")</f>
        <v>30</v>
      </c>
    </row>
    <row r="8" spans="1:30">
      <c r="A8" s="831" t="s">
        <v>951</v>
      </c>
      <c r="B8" s="832" t="s">
        <v>952</v>
      </c>
      <c r="C8" s="833" t="s">
        <v>953</v>
      </c>
      <c r="D8" s="832" t="s">
        <v>954</v>
      </c>
      <c r="E8" s="834" t="s">
        <v>955</v>
      </c>
      <c r="F8" s="850" t="s">
        <v>1302</v>
      </c>
      <c r="G8" s="833" t="s">
        <v>956</v>
      </c>
      <c r="H8" s="833" t="s">
        <v>950</v>
      </c>
      <c r="I8" s="849" t="s">
        <v>957</v>
      </c>
      <c r="J8" s="835">
        <f>'MASTER DATA'!E9</f>
        <v>46022</v>
      </c>
      <c r="K8" s="835"/>
      <c r="L8" s="835"/>
      <c r="M8" s="824" t="s">
        <v>1249</v>
      </c>
      <c r="N8" s="824" t="s">
        <v>1252</v>
      </c>
    </row>
    <row r="9" spans="1:30" ht="27.75" customHeight="1">
      <c r="A9" s="831"/>
      <c r="B9" s="832"/>
      <c r="C9" s="833"/>
      <c r="D9" s="832"/>
      <c r="E9" s="834"/>
      <c r="F9" s="851"/>
      <c r="G9" s="833"/>
      <c r="H9" s="833"/>
      <c r="I9" s="849"/>
      <c r="J9" s="836" t="s">
        <v>1250</v>
      </c>
      <c r="K9" s="837"/>
      <c r="L9" s="838"/>
      <c r="M9" s="825"/>
      <c r="N9" s="825"/>
      <c r="O9" t="s">
        <v>1225</v>
      </c>
      <c r="R9" s="822" t="s">
        <v>1281</v>
      </c>
      <c r="AB9" s="26">
        <f>DATEDIF('SEARCH S.R.NO'!J8,$AB$3,"y")</f>
        <v>15</v>
      </c>
      <c r="AC9" s="26">
        <f>DATEDIF('SEARCH S.R.NO'!J8,$AB$3,"YM")</f>
        <v>11</v>
      </c>
      <c r="AD9" s="26">
        <f>DATEDIF('SEARCH S.R.NO'!J8,$AB$3,"MD")</f>
        <v>5</v>
      </c>
    </row>
    <row r="10" spans="1:30" ht="14.25" customHeight="1">
      <c r="A10" s="831"/>
      <c r="B10" s="832"/>
      <c r="C10" s="833"/>
      <c r="D10" s="832"/>
      <c r="E10" s="834"/>
      <c r="F10" s="852"/>
      <c r="G10" s="833"/>
      <c r="H10" s="833"/>
      <c r="I10" s="849"/>
      <c r="J10" s="230" t="s">
        <v>958</v>
      </c>
      <c r="K10" s="230" t="s">
        <v>959</v>
      </c>
      <c r="L10" s="229" t="s">
        <v>960</v>
      </c>
      <c r="M10" s="826"/>
      <c r="N10" s="826"/>
      <c r="O10" t="str">
        <f>CONCATENATE('MASTER DATA'!$E$3," ",'MASTER DATA'!$L$5," ",'MASTER DATA'!$L$6)</f>
        <v>खो-खो 14 वर्ष छात्रा</v>
      </c>
      <c r="R10" s="822"/>
      <c r="Z10" s="26" t="s">
        <v>903</v>
      </c>
      <c r="AA10" s="26" t="s">
        <v>904</v>
      </c>
      <c r="AB10" s="26" t="s">
        <v>905</v>
      </c>
      <c r="AC10" s="26">
        <f>DATEDIF('SEARCH S.R.NO'!J9,$AB$3,"YM")</f>
        <v>6</v>
      </c>
      <c r="AD10" s="26">
        <f>DATEDIF('SEARCH S.R.NO'!J9,$AB$3,"MD")</f>
        <v>8</v>
      </c>
    </row>
    <row r="11" spans="1:30" ht="18.75" customHeight="1">
      <c r="A11" s="229">
        <f>'SEARCH S.R.NO'!B4</f>
        <v>1</v>
      </c>
      <c r="B11" s="342">
        <f>'SEARCH S.R.NO'!A4</f>
        <v>514</v>
      </c>
      <c r="C11" s="342" t="str">
        <f>'SEARCH S.R.NO'!G4</f>
        <v>ANANYA</v>
      </c>
      <c r="D11" s="342" t="str">
        <f>'SEARCH S.R.NO'!H4</f>
        <v>LALA RAM</v>
      </c>
      <c r="E11" s="387">
        <f>'SEARCH S.R.NO'!J4</f>
        <v>41156</v>
      </c>
      <c r="F11" s="388">
        <f>'SEARCH S.R.NO'!F4</f>
        <v>43282</v>
      </c>
      <c r="G11" s="342">
        <f>'SEARCH S.R.NO'!C4</f>
        <v>6</v>
      </c>
      <c r="H11" s="342" t="str">
        <f>'SEARCH S.R.NO'!D4</f>
        <v>A</v>
      </c>
      <c r="I11" s="389">
        <f>'SEARCH S.R.NO'!M4</f>
        <v>44747</v>
      </c>
      <c r="J11" s="342">
        <f>IF($E11="","",DATEDIF($E11,$J$8,"y"))</f>
        <v>13</v>
      </c>
      <c r="K11" s="342">
        <f>IF($E11="","",DATEDIF($E11,$J$8,"YM"))</f>
        <v>3</v>
      </c>
      <c r="L11" s="342">
        <f>IF($E11="","",DATEDIF($E11,$J$8,"MD"))</f>
        <v>27</v>
      </c>
      <c r="M11" s="390" t="str">
        <f>IF($E11="","",CONCATENATE('MASTER DATA'!$E$3," ",'MASTER DATA'!$L$5," ",'MASTER DATA'!$L$6))</f>
        <v>खो-खो 14 वर्ष छात्रा</v>
      </c>
      <c r="N11" s="346"/>
      <c r="O11" t="str">
        <f>CONCATENATE('MASTER DATA'!$E$3," ",'MASTER DATA'!$L$5," ",'MASTER DATA'!$L$6)</f>
        <v>खो-खो 14 वर्ष छात्रा</v>
      </c>
      <c r="R11" s="822"/>
      <c r="Z11" s="26">
        <f>DATEDIF('SEARCH S.R.NO'!J4,$AB$3,"y")</f>
        <v>13</v>
      </c>
      <c r="AA11" s="26">
        <f>DATEDIF('SEARCH S.R.NO'!J4,$AB$3,"YM")</f>
        <v>3</v>
      </c>
      <c r="AB11" s="26">
        <f>DATEDIF('SEARCH S.R.NO'!J4,$AB$3,"MD")</f>
        <v>27</v>
      </c>
      <c r="AD11" t="str">
        <f t="shared" ref="AD11:AD19" si="0">CONCATENATE(Z11," वर्ष ",AA11," माह ",AB11," दिन ")</f>
        <v xml:space="preserve">13 वर्ष 3 माह 27 दिन </v>
      </c>
    </row>
    <row r="12" spans="1:30" ht="18.75" customHeight="1">
      <c r="A12" s="229">
        <f>'SEARCH S.R.NO'!B5</f>
        <v>2</v>
      </c>
      <c r="B12" s="347">
        <f>'SEARCH S.R.NO'!A5</f>
        <v>590</v>
      </c>
      <c r="C12" s="347" t="str">
        <f>'SEARCH S.R.NO'!G5</f>
        <v>ARPITA</v>
      </c>
      <c r="D12" s="347" t="str">
        <f>'SEARCH S.R.NO'!H5</f>
        <v>AMARA RAM</v>
      </c>
      <c r="E12" s="391">
        <f>'SEARCH S.R.NO'!J5</f>
        <v>40695</v>
      </c>
      <c r="F12" s="388">
        <f>'SEARCH S.R.NO'!F5</f>
        <v>0</v>
      </c>
      <c r="G12" s="347">
        <f>'SEARCH S.R.NO'!C5</f>
        <v>6</v>
      </c>
      <c r="H12" s="347" t="str">
        <f>'SEARCH S.R.NO'!D5</f>
        <v>A</v>
      </c>
      <c r="I12" s="389">
        <f>'SEARCH S.R.NO'!M5</f>
        <v>0</v>
      </c>
      <c r="J12" s="342">
        <f t="shared" ref="J12:J35" si="1">IF($E12="","",DATEDIF($E12,$J$8,"y"))</f>
        <v>14</v>
      </c>
      <c r="K12" s="342">
        <f t="shared" ref="K12:K35" si="2">IF($E12="","",DATEDIF($E12,$J$8,"YM"))</f>
        <v>6</v>
      </c>
      <c r="L12" s="342">
        <f t="shared" ref="L12:L35" si="3">IF($E12="","",DATEDIF($E12,$J$8,"MD"))</f>
        <v>30</v>
      </c>
      <c r="M12" s="390" t="str">
        <f>IF($E12="","",CONCATENATE('MASTER DATA'!$E$3," ",'MASTER DATA'!$L$5," ",'MASTER DATA'!$L$6))</f>
        <v>खो-खो 14 वर्ष छात्रा</v>
      </c>
      <c r="N12" s="346"/>
      <c r="O12" t="str">
        <f>CONCATENATE('MASTER DATA'!$E$3," ",'MASTER DATA'!$L$5," ",'MASTER DATA'!$L$6)</f>
        <v>खो-खो 14 वर्ष छात्रा</v>
      </c>
      <c r="R12" s="822"/>
      <c r="Z12" s="26">
        <f>DATEDIF('SEARCH S.R.NO'!J5,$AB$3,"y")</f>
        <v>14</v>
      </c>
      <c r="AA12" s="26">
        <f>DATEDIF('SEARCH S.R.NO'!J5,$AB$3,"YM")</f>
        <v>6</v>
      </c>
      <c r="AB12" s="26">
        <f>DATEDIF('SEARCH S.R.NO'!J5,$AB$3,"MD")</f>
        <v>30</v>
      </c>
      <c r="AD12" t="str">
        <f t="shared" si="0"/>
        <v xml:space="preserve">14 वर्ष 6 माह 30 दिन </v>
      </c>
    </row>
    <row r="13" spans="1:30" ht="18.75" customHeight="1">
      <c r="A13" s="229">
        <f>'SEARCH S.R.NO'!B6</f>
        <v>3</v>
      </c>
      <c r="B13" s="347">
        <f>'SEARCH S.R.NO'!A6</f>
        <v>553</v>
      </c>
      <c r="C13" s="347" t="str">
        <f>'SEARCH S.R.NO'!G6</f>
        <v>DASHRATH</v>
      </c>
      <c r="D13" s="347" t="str">
        <f>'SEARCH S.R.NO'!H6</f>
        <v>SETHA RAM</v>
      </c>
      <c r="E13" s="391">
        <f>'SEARCH S.R.NO'!J6</f>
        <v>41103</v>
      </c>
      <c r="F13" s="388">
        <f>'SEARCH S.R.NO'!F6</f>
        <v>0</v>
      </c>
      <c r="G13" s="347">
        <f>'SEARCH S.R.NO'!C6</f>
        <v>7</v>
      </c>
      <c r="H13" s="347" t="str">
        <f>'SEARCH S.R.NO'!D6</f>
        <v>A</v>
      </c>
      <c r="I13" s="389">
        <f>'SEARCH S.R.NO'!M6</f>
        <v>0</v>
      </c>
      <c r="J13" s="342">
        <f t="shared" si="1"/>
        <v>13</v>
      </c>
      <c r="K13" s="342">
        <f t="shared" si="2"/>
        <v>5</v>
      </c>
      <c r="L13" s="342">
        <f t="shared" si="3"/>
        <v>18</v>
      </c>
      <c r="M13" s="390" t="str">
        <f>IF($E13="","",CONCATENATE('MASTER DATA'!$E$3," ",'MASTER DATA'!$L$5," ",'MASTER DATA'!$L$6))</f>
        <v>खो-खो 14 वर्ष छात्रा</v>
      </c>
      <c r="N13" s="346"/>
      <c r="O13" t="str">
        <f>CONCATENATE('MASTER DATA'!$E$3," ",'MASTER DATA'!$L$5," ",'MASTER DATA'!$L$6)</f>
        <v>खो-खो 14 वर्ष छात्रा</v>
      </c>
      <c r="R13" s="822"/>
      <c r="Z13" s="26">
        <f>DATEDIF('SEARCH S.R.NO'!J6,$AB$3,"y")</f>
        <v>13</v>
      </c>
      <c r="AA13" s="26">
        <f>DATEDIF('SEARCH S.R.NO'!J6,$AB$3,"YM")</f>
        <v>5</v>
      </c>
      <c r="AB13" s="26">
        <f>DATEDIF('SEARCH S.R.NO'!J6,$AB$3,"MD")</f>
        <v>18</v>
      </c>
      <c r="AD13" t="str">
        <f t="shared" si="0"/>
        <v xml:space="preserve">13 वर्ष 5 माह 18 दिन </v>
      </c>
    </row>
    <row r="14" spans="1:30" ht="18.75" customHeight="1">
      <c r="A14" s="229">
        <f>'SEARCH S.R.NO'!B7</f>
        <v>4</v>
      </c>
      <c r="B14" s="347">
        <f>'SEARCH S.R.NO'!A7</f>
        <v>563</v>
      </c>
      <c r="C14" s="347" t="str">
        <f>'SEARCH S.R.NO'!G7</f>
        <v>KARISHMA</v>
      </c>
      <c r="D14" s="347" t="str">
        <f>'SEARCH S.R.NO'!H7</f>
        <v>TEJA RAM</v>
      </c>
      <c r="E14" s="391">
        <f>'SEARCH S.R.NO'!J7</f>
        <v>41473</v>
      </c>
      <c r="F14" s="388">
        <f>'SEARCH S.R.NO'!F7</f>
        <v>0</v>
      </c>
      <c r="G14" s="347">
        <f>'SEARCH S.R.NO'!C7</f>
        <v>7</v>
      </c>
      <c r="H14" s="347" t="str">
        <f>'SEARCH S.R.NO'!D7</f>
        <v>A</v>
      </c>
      <c r="I14" s="389">
        <f>'SEARCH S.R.NO'!M7</f>
        <v>0</v>
      </c>
      <c r="J14" s="342">
        <f t="shared" si="1"/>
        <v>12</v>
      </c>
      <c r="K14" s="342">
        <f t="shared" si="2"/>
        <v>5</v>
      </c>
      <c r="L14" s="342">
        <f t="shared" si="3"/>
        <v>13</v>
      </c>
      <c r="M14" s="390" t="str">
        <f>IF($E14="","",CONCATENATE('MASTER DATA'!$E$3," ",'MASTER DATA'!$L$5," ",'MASTER DATA'!$L$6))</f>
        <v>खो-खो 14 वर्ष छात्रा</v>
      </c>
      <c r="N14" s="346"/>
      <c r="O14" t="str">
        <f>CONCATENATE('MASTER DATA'!$E$3," ",'MASTER DATA'!$L$5," ",'MASTER DATA'!$L$6)</f>
        <v>खो-खो 14 वर्ष छात्रा</v>
      </c>
      <c r="R14" s="822"/>
      <c r="Z14" s="26">
        <f>DATEDIF('SEARCH S.R.NO'!J7,$AB$3,"y")</f>
        <v>12</v>
      </c>
      <c r="AA14" s="26">
        <f>DATEDIF('SEARCH S.R.NO'!J7,$AB$3,"YM")</f>
        <v>5</v>
      </c>
      <c r="AB14" s="26">
        <f>DATEDIF('SEARCH S.R.NO'!J7,$AB$3,"MD")</f>
        <v>13</v>
      </c>
      <c r="AD14" t="str">
        <f t="shared" si="0"/>
        <v xml:space="preserve">12 वर्ष 5 माह 13 दिन </v>
      </c>
    </row>
    <row r="15" spans="1:30" ht="18.75" customHeight="1">
      <c r="A15" s="229">
        <f>'SEARCH S.R.NO'!B8</f>
        <v>5</v>
      </c>
      <c r="B15" s="347">
        <f>'SEARCH S.R.NO'!A8</f>
        <v>672</v>
      </c>
      <c r="C15" s="347" t="str">
        <f>'SEARCH S.R.NO'!G8</f>
        <v>AMIT SINGH</v>
      </c>
      <c r="D15" s="347" t="str">
        <f>'SEARCH S.R.NO'!H8</f>
        <v>CHAIN SINGH</v>
      </c>
      <c r="E15" s="391">
        <f>'SEARCH S.R.NO'!J8</f>
        <v>40204</v>
      </c>
      <c r="F15" s="388">
        <f>'SEARCH S.R.NO'!F8</f>
        <v>0</v>
      </c>
      <c r="G15" s="347">
        <f>'SEARCH S.R.NO'!C8</f>
        <v>8</v>
      </c>
      <c r="H15" s="347" t="str">
        <f>'SEARCH S.R.NO'!D8</f>
        <v>A</v>
      </c>
      <c r="I15" s="389">
        <f>'SEARCH S.R.NO'!M8</f>
        <v>0</v>
      </c>
      <c r="J15" s="342">
        <f t="shared" si="1"/>
        <v>15</v>
      </c>
      <c r="K15" s="342">
        <f t="shared" si="2"/>
        <v>11</v>
      </c>
      <c r="L15" s="342">
        <f t="shared" si="3"/>
        <v>5</v>
      </c>
      <c r="M15" s="390" t="str">
        <f>IF($E15="","",CONCATENATE('MASTER DATA'!$E$3," ",'MASTER DATA'!$L$5," ",'MASTER DATA'!$L$6))</f>
        <v>खो-खो 14 वर्ष छात्रा</v>
      </c>
      <c r="N15" s="346"/>
      <c r="O15" t="str">
        <f>CONCATENATE('MASTER DATA'!$E$3," ",'MASTER DATA'!$L$5," ",'MASTER DATA'!$L$6)</f>
        <v>खो-खो 14 वर्ष छात्रा</v>
      </c>
      <c r="R15" s="822"/>
      <c r="Z15" s="26">
        <f>DATEDIF('SEARCH S.R.NO'!J8,$AB$3,"y")</f>
        <v>15</v>
      </c>
      <c r="AA15" s="26">
        <f>DATEDIF('SEARCH S.R.NO'!J8,$AB$3,"YM")</f>
        <v>11</v>
      </c>
      <c r="AB15" s="26">
        <f>DATEDIF('SEARCH S.R.NO'!J8,$AB$3,"MD")</f>
        <v>5</v>
      </c>
      <c r="AD15" t="str">
        <f t="shared" si="0"/>
        <v xml:space="preserve">15 वर्ष 11 माह 5 दिन </v>
      </c>
    </row>
    <row r="16" spans="1:30" ht="18.75" customHeight="1">
      <c r="A16" s="229">
        <f>'SEARCH S.R.NO'!B9</f>
        <v>6</v>
      </c>
      <c r="B16" s="347">
        <f>'SEARCH S.R.NO'!A9</f>
        <v>441</v>
      </c>
      <c r="C16" s="347" t="str">
        <f>'SEARCH S.R.NO'!G9</f>
        <v>DEEPAK JANGIR</v>
      </c>
      <c r="D16" s="347" t="str">
        <f>'SEARCH S.R.NO'!H9</f>
        <v>NATHU RAM JANGIR</v>
      </c>
      <c r="E16" s="391">
        <f>'SEARCH S.R.NO'!J9</f>
        <v>40717</v>
      </c>
      <c r="F16" s="388">
        <f>'SEARCH S.R.NO'!F9</f>
        <v>0</v>
      </c>
      <c r="G16" s="347">
        <f>'SEARCH S.R.NO'!C9</f>
        <v>8</v>
      </c>
      <c r="H16" s="347" t="str">
        <f>'SEARCH S.R.NO'!D9</f>
        <v>A</v>
      </c>
      <c r="I16" s="389">
        <f>'SEARCH S.R.NO'!M9</f>
        <v>0</v>
      </c>
      <c r="J16" s="342">
        <f t="shared" si="1"/>
        <v>14</v>
      </c>
      <c r="K16" s="342">
        <f t="shared" si="2"/>
        <v>6</v>
      </c>
      <c r="L16" s="342">
        <f t="shared" si="3"/>
        <v>8</v>
      </c>
      <c r="M16" s="390" t="str">
        <f>IF($E16="","",CONCATENATE('MASTER DATA'!$E$3," ",'MASTER DATA'!$L$5," ",'MASTER DATA'!$L$6))</f>
        <v>खो-खो 14 वर्ष छात्रा</v>
      </c>
      <c r="N16" s="346"/>
      <c r="O16" t="str">
        <f>CONCATENATE('MASTER DATA'!$E$3," ",'MASTER DATA'!$L$5," ",'MASTER DATA'!$L$6)</f>
        <v>खो-खो 14 वर्ष छात्रा</v>
      </c>
      <c r="R16" s="822"/>
      <c r="Z16" s="26">
        <f>DATEDIF('SEARCH S.R.NO'!J9,$AB$3,"y")</f>
        <v>14</v>
      </c>
      <c r="AA16" s="26">
        <f>DATEDIF('SEARCH S.R.NO'!J9,$AB$3,"YM")</f>
        <v>6</v>
      </c>
      <c r="AB16" s="26">
        <f>DATEDIF('SEARCH S.R.NO'!J9,$AB$3,"MD")</f>
        <v>8</v>
      </c>
      <c r="AD16" t="str">
        <f t="shared" si="0"/>
        <v xml:space="preserve">14 वर्ष 6 माह 8 दिन </v>
      </c>
    </row>
    <row r="17" spans="1:30" ht="18.75" customHeight="1">
      <c r="A17" s="229">
        <f>'SEARCH S.R.NO'!B10</f>
        <v>7</v>
      </c>
      <c r="B17" s="347">
        <f>'SEARCH S.R.NO'!A10</f>
        <v>401</v>
      </c>
      <c r="C17" s="347" t="str">
        <f>'SEARCH S.R.NO'!G10</f>
        <v>DIKSHITA SHARMA</v>
      </c>
      <c r="D17" s="347" t="str">
        <f>'SEARCH S.R.NO'!H10</f>
        <v>PREMRAJ SHARMA</v>
      </c>
      <c r="E17" s="391">
        <f>'SEARCH S.R.NO'!J10</f>
        <v>41165</v>
      </c>
      <c r="F17" s="388">
        <f>'SEARCH S.R.NO'!F10</f>
        <v>0</v>
      </c>
      <c r="G17" s="347">
        <f>'SEARCH S.R.NO'!C10</f>
        <v>8</v>
      </c>
      <c r="H17" s="347" t="str">
        <f>'SEARCH S.R.NO'!D10</f>
        <v>A</v>
      </c>
      <c r="I17" s="389">
        <f>'SEARCH S.R.NO'!M10</f>
        <v>0</v>
      </c>
      <c r="J17" s="342">
        <f t="shared" si="1"/>
        <v>13</v>
      </c>
      <c r="K17" s="342">
        <f t="shared" si="2"/>
        <v>3</v>
      </c>
      <c r="L17" s="342">
        <f t="shared" si="3"/>
        <v>18</v>
      </c>
      <c r="M17" s="390" t="str">
        <f>IF($E17="","",CONCATENATE('MASTER DATA'!$E$3," ",'MASTER DATA'!$L$5," ",'MASTER DATA'!$L$6))</f>
        <v>खो-खो 14 वर्ष छात्रा</v>
      </c>
      <c r="N17" s="346"/>
      <c r="O17" t="str">
        <f>CONCATENATE('MASTER DATA'!$E$3," ",'MASTER DATA'!$L$5," ",'MASTER DATA'!$L$6)</f>
        <v>खो-खो 14 वर्ष छात्रा</v>
      </c>
      <c r="R17" s="822"/>
      <c r="Z17" s="26">
        <f>DATEDIF('SEARCH S.R.NO'!J10,$AB$3,"y")</f>
        <v>13</v>
      </c>
      <c r="AA17" s="26">
        <f>DATEDIF('SEARCH S.R.NO'!J10,$AB$3,"YM")</f>
        <v>3</v>
      </c>
      <c r="AB17" s="26">
        <f>DATEDIF('SEARCH S.R.NO'!J10,$AB$3,"MD")</f>
        <v>18</v>
      </c>
      <c r="AD17" t="str">
        <f t="shared" si="0"/>
        <v xml:space="preserve">13 वर्ष 3 माह 18 दिन </v>
      </c>
    </row>
    <row r="18" spans="1:30" ht="18.75" customHeight="1">
      <c r="A18" s="229">
        <f>'SEARCH S.R.NO'!B11</f>
        <v>8</v>
      </c>
      <c r="B18" s="347">
        <f>'SEARCH S.R.NO'!A11</f>
        <v>438</v>
      </c>
      <c r="C18" s="347" t="str">
        <f>'SEARCH S.R.NO'!G11</f>
        <v>DIPIKA</v>
      </c>
      <c r="D18" s="347" t="str">
        <f>'SEARCH S.R.NO'!H11</f>
        <v>LALA RAM</v>
      </c>
      <c r="E18" s="391">
        <f>'SEARCH S.R.NO'!J11</f>
        <v>41181</v>
      </c>
      <c r="F18" s="388">
        <f>'SEARCH S.R.NO'!F11</f>
        <v>0</v>
      </c>
      <c r="G18" s="347">
        <f>'SEARCH S.R.NO'!C11</f>
        <v>8</v>
      </c>
      <c r="H18" s="347" t="str">
        <f>'SEARCH S.R.NO'!D11</f>
        <v>A</v>
      </c>
      <c r="I18" s="389">
        <f>'SEARCH S.R.NO'!M11</f>
        <v>0</v>
      </c>
      <c r="J18" s="342">
        <f t="shared" si="1"/>
        <v>13</v>
      </c>
      <c r="K18" s="342">
        <f t="shared" si="2"/>
        <v>3</v>
      </c>
      <c r="L18" s="342">
        <f t="shared" si="3"/>
        <v>2</v>
      </c>
      <c r="M18" s="390" t="str">
        <f>IF($E18="","",CONCATENATE('MASTER DATA'!$E$3," ",'MASTER DATA'!$L$5," ",'MASTER DATA'!$L$6))</f>
        <v>खो-खो 14 वर्ष छात्रा</v>
      </c>
      <c r="N18" s="346"/>
      <c r="O18" t="str">
        <f>CONCATENATE('MASTER DATA'!$E$3," ",'MASTER DATA'!$L$5," ",'MASTER DATA'!$L$6)</f>
        <v>खो-खो 14 वर्ष छात्रा</v>
      </c>
      <c r="R18" s="240"/>
      <c r="Z18" s="26">
        <f>DATEDIF('SEARCH S.R.NO'!J11,$AB$3,"y")</f>
        <v>13</v>
      </c>
      <c r="AA18" s="26">
        <f>DATEDIF('SEARCH S.R.NO'!J11,$AB$3,"YM")</f>
        <v>3</v>
      </c>
      <c r="AB18" s="26">
        <f>DATEDIF('SEARCH S.R.NO'!J11,$AB$3,"MD")</f>
        <v>2</v>
      </c>
      <c r="AD18" t="str">
        <f t="shared" si="0"/>
        <v xml:space="preserve">13 वर्ष 3 माह 2 दिन </v>
      </c>
    </row>
    <row r="19" spans="1:30" ht="18.75" customHeight="1">
      <c r="A19" s="229">
        <f>'SEARCH S.R.NO'!B12</f>
        <v>9</v>
      </c>
      <c r="B19" s="347">
        <f>'SEARCH S.R.NO'!A12</f>
        <v>589</v>
      </c>
      <c r="C19" s="347" t="str">
        <f>'SEARCH S.R.NO'!G12</f>
        <v>SUMEET BHUNWAL</v>
      </c>
      <c r="D19" s="347" t="str">
        <f>'SEARCH S.R.NO'!H12</f>
        <v>HARENDRA RAM</v>
      </c>
      <c r="E19" s="391">
        <f>'SEARCH S.R.NO'!J12</f>
        <v>42048</v>
      </c>
      <c r="F19" s="388">
        <f>'SEARCH S.R.NO'!F12</f>
        <v>0</v>
      </c>
      <c r="G19" s="347">
        <f>'SEARCH S.R.NO'!C12</f>
        <v>6</v>
      </c>
      <c r="H19" s="347" t="str">
        <f>'SEARCH S.R.NO'!D12</f>
        <v>A</v>
      </c>
      <c r="I19" s="389">
        <f>'SEARCH S.R.NO'!M12</f>
        <v>0</v>
      </c>
      <c r="J19" s="342">
        <f t="shared" si="1"/>
        <v>10</v>
      </c>
      <c r="K19" s="342">
        <f t="shared" si="2"/>
        <v>10</v>
      </c>
      <c r="L19" s="342">
        <f t="shared" si="3"/>
        <v>18</v>
      </c>
      <c r="M19" s="390" t="str">
        <f>IF($E19="","",CONCATENATE('MASTER DATA'!$E$3," ",'MASTER DATA'!$L$5," ",'MASTER DATA'!$L$6))</f>
        <v>खो-खो 14 वर्ष छात्रा</v>
      </c>
      <c r="N19" s="346"/>
      <c r="O19" t="str">
        <f>CONCATENATE('MASTER DATA'!$E$3," ",'MASTER DATA'!$L$5," ",'MASTER DATA'!$L$6)</f>
        <v>खो-खो 14 वर्ष छात्रा</v>
      </c>
      <c r="R19" s="240"/>
      <c r="Z19" s="26">
        <f>DATEDIF('SEARCH S.R.NO'!J12,$AB$3,"y")</f>
        <v>10</v>
      </c>
      <c r="AA19" s="26">
        <f>DATEDIF('SEARCH S.R.NO'!J12,$AB$3,"YM")</f>
        <v>10</v>
      </c>
      <c r="AB19" s="26">
        <f>DATEDIF('SEARCH S.R.NO'!J12,$AB$3,"MD")</f>
        <v>18</v>
      </c>
      <c r="AD19" t="str">
        <f t="shared" si="0"/>
        <v xml:space="preserve">10 वर्ष 10 माह 18 दिन </v>
      </c>
    </row>
    <row r="20" spans="1:30" ht="18.75" customHeight="1">
      <c r="A20" s="229">
        <f>'SEARCH S.R.NO'!B13</f>
        <v>10</v>
      </c>
      <c r="B20" s="347">
        <f>'SEARCH S.R.NO'!A13</f>
        <v>495</v>
      </c>
      <c r="C20" s="347" t="str">
        <f>'SEARCH S.R.NO'!G13</f>
        <v>CHHATRAPAL</v>
      </c>
      <c r="D20" s="347" t="str">
        <f>'SEARCH S.R.NO'!H13</f>
        <v>BABLU RAM GURJAR</v>
      </c>
      <c r="E20" s="391">
        <f>'SEARCH S.R.NO'!J13</f>
        <v>40882</v>
      </c>
      <c r="F20" s="388">
        <f>'SEARCH S.R.NO'!F13</f>
        <v>0</v>
      </c>
      <c r="G20" s="347">
        <f>'SEARCH S.R.NO'!C13</f>
        <v>9</v>
      </c>
      <c r="H20" s="347" t="str">
        <f>'SEARCH S.R.NO'!D13</f>
        <v>A</v>
      </c>
      <c r="I20" s="389">
        <f>'SEARCH S.R.NO'!M13</f>
        <v>0</v>
      </c>
      <c r="J20" s="342">
        <f t="shared" si="1"/>
        <v>14</v>
      </c>
      <c r="K20" s="342">
        <f t="shared" si="2"/>
        <v>0</v>
      </c>
      <c r="L20" s="342">
        <f t="shared" si="3"/>
        <v>26</v>
      </c>
      <c r="M20" s="390" t="str">
        <f>IF($E20="","",CONCATENATE('MASTER DATA'!$E$3," ",'MASTER DATA'!$L$5," ",'MASTER DATA'!$L$6))</f>
        <v>खो-खो 14 वर्ष छात्रा</v>
      </c>
      <c r="N20" s="346"/>
      <c r="O20" t="str">
        <f>CONCATENATE('MASTER DATA'!$E$3," ",'MASTER DATA'!$L$5," ",'MASTER DATA'!$L$6)</f>
        <v>खो-खो 14 वर्ष छात्रा</v>
      </c>
      <c r="R20" s="240"/>
      <c r="Z20" s="26">
        <f>DATEDIF('SEARCH S.R.NO'!J13,$AB$3,"y")</f>
        <v>14</v>
      </c>
      <c r="AA20" s="26">
        <f>DATEDIF('SEARCH S.R.NO'!J13,$AB$3,"YM")</f>
        <v>0</v>
      </c>
      <c r="AB20" s="26">
        <f>DATEDIF('SEARCH S.R.NO'!J13,$AB$3,"MD")</f>
        <v>26</v>
      </c>
      <c r="AD20" t="str">
        <f t="shared" ref="AD20:AD35" si="4">CONCATENATE(Z20," वर्ष ",AA20," माह ",AB20," दिन ")</f>
        <v xml:space="preserve">14 वर्ष 0 माह 26 दिन </v>
      </c>
    </row>
    <row r="21" spans="1:30" ht="18.75" customHeight="1">
      <c r="A21" s="229">
        <f>'SEARCH S.R.NO'!B14</f>
        <v>11</v>
      </c>
      <c r="B21" s="347">
        <f>'SEARCH S.R.NO'!A14</f>
        <v>392</v>
      </c>
      <c r="C21" s="347" t="str">
        <f>'SEARCH S.R.NO'!G14</f>
        <v>DEVRAJ SINGH</v>
      </c>
      <c r="D21" s="347" t="str">
        <f>'SEARCH S.R.NO'!H14</f>
        <v>MAHAVEER SINGH</v>
      </c>
      <c r="E21" s="391">
        <f>'SEARCH S.R.NO'!J14</f>
        <v>40825</v>
      </c>
      <c r="F21" s="388">
        <f>'SEARCH S.R.NO'!F14</f>
        <v>0</v>
      </c>
      <c r="G21" s="347">
        <f>'SEARCH S.R.NO'!C14</f>
        <v>9</v>
      </c>
      <c r="H21" s="347" t="str">
        <f>'SEARCH S.R.NO'!D14</f>
        <v>A</v>
      </c>
      <c r="I21" s="389">
        <f>'SEARCH S.R.NO'!M14</f>
        <v>0</v>
      </c>
      <c r="J21" s="342">
        <f t="shared" si="1"/>
        <v>14</v>
      </c>
      <c r="K21" s="342">
        <f t="shared" si="2"/>
        <v>2</v>
      </c>
      <c r="L21" s="342">
        <f t="shared" si="3"/>
        <v>22</v>
      </c>
      <c r="M21" s="390" t="str">
        <f>IF($E21="","",CONCATENATE('MASTER DATA'!$E$3," ",'MASTER DATA'!$L$5," ",'MASTER DATA'!$L$6))</f>
        <v>खो-खो 14 वर्ष छात्रा</v>
      </c>
      <c r="N21" s="346"/>
      <c r="O21" t="str">
        <f>CONCATENATE('MASTER DATA'!$E$3," ",'MASTER DATA'!$L$5," ",'MASTER DATA'!$L$6)</f>
        <v>खो-खो 14 वर्ष छात्रा</v>
      </c>
      <c r="R21" s="240"/>
      <c r="Z21" s="26">
        <f>DATEDIF('SEARCH S.R.NO'!J14,$AB$3,"y")</f>
        <v>14</v>
      </c>
      <c r="AA21" s="26">
        <f>DATEDIF('SEARCH S.R.NO'!J14,$AB$3,"YM")</f>
        <v>2</v>
      </c>
      <c r="AB21" s="26">
        <f>DATEDIF('SEARCH S.R.NO'!J14,$AB$3,"MD")</f>
        <v>22</v>
      </c>
      <c r="AD21" t="str">
        <f t="shared" si="4"/>
        <v xml:space="preserve">14 वर्ष 2 माह 22 दिन </v>
      </c>
    </row>
    <row r="22" spans="1:30" ht="18.75" customHeight="1">
      <c r="A22" s="229">
        <f>'SEARCH S.R.NO'!B15</f>
        <v>12</v>
      </c>
      <c r="B22" s="347">
        <f>'SEARCH S.R.NO'!A15</f>
        <v>443</v>
      </c>
      <c r="C22" s="347" t="str">
        <f>'SEARCH S.R.NO'!G15</f>
        <v>DILIP</v>
      </c>
      <c r="D22" s="347" t="str">
        <f>'SEARCH S.R.NO'!H15</f>
        <v>BANSI RAM</v>
      </c>
      <c r="E22" s="391">
        <f>'SEARCH S.R.NO'!J15</f>
        <v>40308</v>
      </c>
      <c r="F22" s="388">
        <f>'SEARCH S.R.NO'!F15</f>
        <v>0</v>
      </c>
      <c r="G22" s="347">
        <f>'SEARCH S.R.NO'!C15</f>
        <v>9</v>
      </c>
      <c r="H22" s="347" t="str">
        <f>'SEARCH S.R.NO'!D15</f>
        <v>A</v>
      </c>
      <c r="I22" s="389">
        <f>'SEARCH S.R.NO'!M15</f>
        <v>0</v>
      </c>
      <c r="J22" s="342">
        <f t="shared" si="1"/>
        <v>15</v>
      </c>
      <c r="K22" s="342">
        <f t="shared" si="2"/>
        <v>7</v>
      </c>
      <c r="L22" s="342">
        <f t="shared" si="3"/>
        <v>21</v>
      </c>
      <c r="M22" s="390" t="str">
        <f>IF($E22="","",CONCATENATE('MASTER DATA'!$E$3," ",'MASTER DATA'!$L$5," ",'MASTER DATA'!$L$6))</f>
        <v>खो-खो 14 वर्ष छात्रा</v>
      </c>
      <c r="N22" s="346"/>
      <c r="O22" t="str">
        <f>CONCATENATE('MASTER DATA'!$E$3," ",'MASTER DATA'!$L$5," ",'MASTER DATA'!$L$6)</f>
        <v>खो-खो 14 वर्ष छात्रा</v>
      </c>
      <c r="Z22" s="26">
        <f>DATEDIF('SEARCH S.R.NO'!J15,$AB$3,"y")</f>
        <v>15</v>
      </c>
      <c r="AA22" s="26">
        <f>DATEDIF('SEARCH S.R.NO'!J15,$AB$3,"YM")</f>
        <v>7</v>
      </c>
      <c r="AB22" s="26">
        <f>DATEDIF('SEARCH S.R.NO'!J15,$AB$3,"MD")</f>
        <v>21</v>
      </c>
      <c r="AD22" t="str">
        <f t="shared" si="4"/>
        <v xml:space="preserve">15 वर्ष 7 माह 21 दिन </v>
      </c>
    </row>
    <row r="23" spans="1:30" ht="18.75" customHeight="1">
      <c r="A23" s="229">
        <f>'SEARCH S.R.NO'!B16</f>
        <v>13</v>
      </c>
      <c r="B23" s="347">
        <f>'SEARCH S.R.NO'!A16</f>
        <v>351</v>
      </c>
      <c r="C23" s="347" t="str">
        <f>'SEARCH S.R.NO'!G16</f>
        <v>MONIKA SAIN</v>
      </c>
      <c r="D23" s="347" t="str">
        <f>'SEARCH S.R.NO'!H16</f>
        <v>RAMNIWAS SAIN</v>
      </c>
      <c r="E23" s="391">
        <f>'SEARCH S.R.NO'!J16</f>
        <v>40080</v>
      </c>
      <c r="F23" s="388">
        <f>'SEARCH S.R.NO'!F16</f>
        <v>0</v>
      </c>
      <c r="G23" s="347">
        <f>'SEARCH S.R.NO'!C16</f>
        <v>10</v>
      </c>
      <c r="H23" s="347" t="str">
        <f>'SEARCH S.R.NO'!D16</f>
        <v>A</v>
      </c>
      <c r="I23" s="389">
        <f>'SEARCH S.R.NO'!M16</f>
        <v>0</v>
      </c>
      <c r="J23" s="342">
        <f t="shared" si="1"/>
        <v>16</v>
      </c>
      <c r="K23" s="342">
        <f t="shared" si="2"/>
        <v>3</v>
      </c>
      <c r="L23" s="342">
        <f t="shared" si="3"/>
        <v>7</v>
      </c>
      <c r="M23" s="390" t="str">
        <f>IF($E23="","",CONCATENATE('MASTER DATA'!$E$3," ",'MASTER DATA'!$L$5," ",'MASTER DATA'!$L$6))</f>
        <v>खो-खो 14 वर्ष छात्रा</v>
      </c>
      <c r="N23" s="346"/>
      <c r="O23" t="str">
        <f>CONCATENATE('MASTER DATA'!$E$3," ",'MASTER DATA'!$L$5," ",'MASTER DATA'!$L$6)</f>
        <v>खो-खो 14 वर्ष छात्रा</v>
      </c>
      <c r="Z23" s="26">
        <f>DATEDIF('SEARCH S.R.NO'!J16,$AB$3,"y")</f>
        <v>16</v>
      </c>
      <c r="AA23" s="26">
        <f>DATEDIF('SEARCH S.R.NO'!J16,$AB$3,"YM")</f>
        <v>3</v>
      </c>
      <c r="AB23" s="26">
        <f>DATEDIF('SEARCH S.R.NO'!J16,$AB$3,"MD")</f>
        <v>7</v>
      </c>
      <c r="AD23" t="str">
        <f t="shared" si="4"/>
        <v xml:space="preserve">16 वर्ष 3 माह 7 दिन </v>
      </c>
    </row>
    <row r="24" spans="1:30" ht="18.75" customHeight="1">
      <c r="A24" s="229">
        <f>'SEARCH S.R.NO'!B17</f>
        <v>14</v>
      </c>
      <c r="B24" s="347">
        <f>'SEARCH S.R.NO'!A17</f>
        <v>304</v>
      </c>
      <c r="C24" s="347" t="str">
        <f>'SEARCH S.R.NO'!G17</f>
        <v>SHYOPAL GURJAR</v>
      </c>
      <c r="D24" s="347" t="str">
        <f>'SEARCH S.R.NO'!H17</f>
        <v>RAJU RAM</v>
      </c>
      <c r="E24" s="391">
        <f>'SEARCH S.R.NO'!J17</f>
        <v>38490</v>
      </c>
      <c r="F24" s="388">
        <f>'SEARCH S.R.NO'!F17</f>
        <v>0</v>
      </c>
      <c r="G24" s="347">
        <f>'SEARCH S.R.NO'!C17</f>
        <v>11</v>
      </c>
      <c r="H24" s="347" t="str">
        <f>'SEARCH S.R.NO'!D17</f>
        <v>A</v>
      </c>
      <c r="I24" s="389">
        <f>'SEARCH S.R.NO'!M17</f>
        <v>0</v>
      </c>
      <c r="J24" s="342">
        <f t="shared" si="1"/>
        <v>20</v>
      </c>
      <c r="K24" s="342">
        <f t="shared" si="2"/>
        <v>7</v>
      </c>
      <c r="L24" s="342">
        <f t="shared" si="3"/>
        <v>13</v>
      </c>
      <c r="M24" s="390" t="str">
        <f>IF($E24="","",CONCATENATE('MASTER DATA'!$E$3," ",'MASTER DATA'!$L$5," ",'MASTER DATA'!$L$6))</f>
        <v>खो-खो 14 वर्ष छात्रा</v>
      </c>
      <c r="N24" s="346"/>
      <c r="O24" t="str">
        <f>CONCATENATE('MASTER DATA'!$E$3," ",'MASTER DATA'!$L$5," ",'MASTER DATA'!$L$6)</f>
        <v>खो-खो 14 वर्ष छात्रा</v>
      </c>
      <c r="Z24" s="26">
        <f>DATEDIF('SEARCH S.R.NO'!J17,$AB$3,"y")</f>
        <v>20</v>
      </c>
      <c r="AA24" s="26">
        <f>DATEDIF('SEARCH S.R.NO'!J17,$AB$3,"YM")</f>
        <v>7</v>
      </c>
      <c r="AB24" s="26">
        <f>DATEDIF('SEARCH S.R.NO'!J17,$AB$3,"MD")</f>
        <v>13</v>
      </c>
      <c r="AD24" t="str">
        <f t="shared" si="4"/>
        <v xml:space="preserve">20 वर्ष 7 माह 13 दिन </v>
      </c>
    </row>
    <row r="25" spans="1:30" ht="18.75" customHeight="1">
      <c r="A25" s="229">
        <f>'SEARCH S.R.NO'!B18</f>
        <v>15</v>
      </c>
      <c r="B25" s="347">
        <f>'SEARCH S.R.NO'!A18</f>
        <v>306</v>
      </c>
      <c r="C25" s="347" t="str">
        <f>'SEARCH S.R.NO'!G18</f>
        <v>USHA LORA</v>
      </c>
      <c r="D25" s="347" t="str">
        <f>'SEARCH S.R.NO'!H18</f>
        <v>NANURAM LORA</v>
      </c>
      <c r="E25" s="391">
        <f>'SEARCH S.R.NO'!J18</f>
        <v>39937</v>
      </c>
      <c r="F25" s="388">
        <f>'SEARCH S.R.NO'!F18</f>
        <v>0</v>
      </c>
      <c r="G25" s="347">
        <f>'SEARCH S.R.NO'!C18</f>
        <v>12</v>
      </c>
      <c r="H25" s="347" t="str">
        <f>'SEARCH S.R.NO'!D18</f>
        <v>A</v>
      </c>
      <c r="I25" s="389">
        <f>'SEARCH S.R.NO'!M18</f>
        <v>0</v>
      </c>
      <c r="J25" s="342">
        <f t="shared" si="1"/>
        <v>16</v>
      </c>
      <c r="K25" s="342">
        <f t="shared" si="2"/>
        <v>7</v>
      </c>
      <c r="L25" s="342">
        <f t="shared" si="3"/>
        <v>27</v>
      </c>
      <c r="M25" s="390" t="str">
        <f>IF($E25="","",CONCATENATE('MASTER DATA'!$E$3," ",'MASTER DATA'!$L$5," ",'MASTER DATA'!$L$6))</f>
        <v>खो-खो 14 वर्ष छात्रा</v>
      </c>
      <c r="N25" s="346"/>
      <c r="O25" t="str">
        <f>CONCATENATE('MASTER DATA'!$E$3," ",'MASTER DATA'!$L$5," ",'MASTER DATA'!$L$6)</f>
        <v>खो-खो 14 वर्ष छात्रा</v>
      </c>
      <c r="Z25" s="26">
        <f>DATEDIF('SEARCH S.R.NO'!J18,$AB$3,"y")</f>
        <v>16</v>
      </c>
      <c r="AA25" s="26">
        <f>DATEDIF('SEARCH S.R.NO'!J18,$AB$3,"YM")</f>
        <v>7</v>
      </c>
      <c r="AB25" s="26">
        <f>DATEDIF('SEARCH S.R.NO'!J18,$AB$3,"MD")</f>
        <v>27</v>
      </c>
      <c r="AD25" t="str">
        <f t="shared" si="4"/>
        <v xml:space="preserve">16 वर्ष 7 माह 27 दिन </v>
      </c>
    </row>
    <row r="26" spans="1:30" ht="18.75" customHeight="1">
      <c r="A26" s="229">
        <f>'SEARCH S.R.NO'!B19</f>
        <v>16</v>
      </c>
      <c r="B26" s="347">
        <f>'SEARCH S.R.NO'!A19</f>
        <v>308</v>
      </c>
      <c r="C26" s="347" t="str">
        <f>'SEARCH S.R.NO'!G19</f>
        <v>YUVRAJ SINGH</v>
      </c>
      <c r="D26" s="347" t="str">
        <f>'SEARCH S.R.NO'!H19</f>
        <v>MAHAVEER SINGH</v>
      </c>
      <c r="E26" s="391">
        <f>'SEARCH S.R.NO'!J19</f>
        <v>39861</v>
      </c>
      <c r="F26" s="388">
        <f>'SEARCH S.R.NO'!F19</f>
        <v>0</v>
      </c>
      <c r="G26" s="347">
        <f>'SEARCH S.R.NO'!C19</f>
        <v>11</v>
      </c>
      <c r="H26" s="347" t="str">
        <f>'SEARCH S.R.NO'!D19</f>
        <v>A</v>
      </c>
      <c r="I26" s="389">
        <f>'SEARCH S.R.NO'!M19</f>
        <v>0</v>
      </c>
      <c r="J26" s="342">
        <f t="shared" si="1"/>
        <v>16</v>
      </c>
      <c r="K26" s="342">
        <f t="shared" si="2"/>
        <v>10</v>
      </c>
      <c r="L26" s="342">
        <f t="shared" si="3"/>
        <v>14</v>
      </c>
      <c r="M26" s="390" t="str">
        <f>IF($E26="","",CONCATENATE('MASTER DATA'!$E$3," ",'MASTER DATA'!$L$5," ",'MASTER DATA'!$L$6))</f>
        <v>खो-खो 14 वर्ष छात्रा</v>
      </c>
      <c r="N26" s="346"/>
      <c r="O26" t="str">
        <f>CONCATENATE('MASTER DATA'!$E$3," ",'MASTER DATA'!$L$5," ",'MASTER DATA'!$L$6)</f>
        <v>खो-खो 14 वर्ष छात्रा</v>
      </c>
      <c r="Z26" s="26">
        <f>DATEDIF('SEARCH S.R.NO'!J19,$AB$3,"y")</f>
        <v>16</v>
      </c>
      <c r="AA26" s="26">
        <f>DATEDIF('SEARCH S.R.NO'!J19,$AB$3,"YM")</f>
        <v>10</v>
      </c>
      <c r="AB26" s="26">
        <f>DATEDIF('SEARCH S.R.NO'!J19,$AB$3,"MD")</f>
        <v>14</v>
      </c>
      <c r="AD26" t="str">
        <f t="shared" si="4"/>
        <v xml:space="preserve">16 वर्ष 10 माह 14 दिन </v>
      </c>
    </row>
    <row r="27" spans="1:30" ht="18.75" customHeight="1">
      <c r="A27" s="229" t="str">
        <f>'SEARCH S.R.NO'!B20</f>
        <v/>
      </c>
      <c r="B27" s="347">
        <f>'SEARCH S.R.NO'!A20</f>
        <v>0</v>
      </c>
      <c r="C27" s="347" t="str">
        <f>'SEARCH S.R.NO'!G20</f>
        <v/>
      </c>
      <c r="D27" s="347" t="str">
        <f>'SEARCH S.R.NO'!H20</f>
        <v/>
      </c>
      <c r="E27" s="391" t="str">
        <f>'SEARCH S.R.NO'!J20</f>
        <v/>
      </c>
      <c r="F27" s="388" t="str">
        <f>'SEARCH S.R.NO'!F20</f>
        <v/>
      </c>
      <c r="G27" s="347" t="str">
        <f>'SEARCH S.R.NO'!C20</f>
        <v/>
      </c>
      <c r="H27" s="347" t="str">
        <f>'SEARCH S.R.NO'!D20</f>
        <v/>
      </c>
      <c r="I27" s="389">
        <f>'SEARCH S.R.NO'!M20</f>
        <v>0</v>
      </c>
      <c r="J27" s="342" t="str">
        <f t="shared" si="1"/>
        <v/>
      </c>
      <c r="K27" s="342" t="str">
        <f t="shared" si="2"/>
        <v/>
      </c>
      <c r="L27" s="342" t="str">
        <f t="shared" si="3"/>
        <v/>
      </c>
      <c r="M27" s="390" t="str">
        <f>IF($E27="","",CONCATENATE('MASTER DATA'!$E$3," ",'MASTER DATA'!$L$5," ",'MASTER DATA'!$L$6))</f>
        <v/>
      </c>
      <c r="N27" s="346"/>
      <c r="O27" t="str">
        <f>CONCATENATE('MASTER DATA'!$E$3," ",'MASTER DATA'!$L$5," ",'MASTER DATA'!$L$6)</f>
        <v>खो-खो 14 वर्ष छात्रा</v>
      </c>
      <c r="Z27" s="26" t="e">
        <f>DATEDIF('SEARCH S.R.NO'!J20,$AB$3,"y")</f>
        <v>#VALUE!</v>
      </c>
      <c r="AA27" s="26" t="e">
        <f>DATEDIF('SEARCH S.R.NO'!J20,$AB$3,"YM")</f>
        <v>#VALUE!</v>
      </c>
      <c r="AB27" s="26" t="e">
        <f>DATEDIF('SEARCH S.R.NO'!J20,$AB$3,"MD")</f>
        <v>#VALUE!</v>
      </c>
      <c r="AD27" t="e">
        <f t="shared" si="4"/>
        <v>#VALUE!</v>
      </c>
    </row>
    <row r="28" spans="1:30" ht="18.75" customHeight="1">
      <c r="A28" s="229" t="str">
        <f>'SEARCH S.R.NO'!B21</f>
        <v/>
      </c>
      <c r="B28" s="347">
        <f>'SEARCH S.R.NO'!A21</f>
        <v>0</v>
      </c>
      <c r="C28" s="347" t="str">
        <f>'SEARCH S.R.NO'!G21</f>
        <v/>
      </c>
      <c r="D28" s="347" t="str">
        <f>'SEARCH S.R.NO'!H21</f>
        <v/>
      </c>
      <c r="E28" s="391" t="str">
        <f>'SEARCH S.R.NO'!J21</f>
        <v/>
      </c>
      <c r="F28" s="388" t="str">
        <f>'SEARCH S.R.NO'!F21</f>
        <v/>
      </c>
      <c r="G28" s="347" t="str">
        <f>'SEARCH S.R.NO'!C21</f>
        <v/>
      </c>
      <c r="H28" s="347" t="str">
        <f>'SEARCH S.R.NO'!D21</f>
        <v/>
      </c>
      <c r="I28" s="389">
        <f>'SEARCH S.R.NO'!M21</f>
        <v>0</v>
      </c>
      <c r="J28" s="342" t="str">
        <f t="shared" si="1"/>
        <v/>
      </c>
      <c r="K28" s="342" t="str">
        <f t="shared" si="2"/>
        <v/>
      </c>
      <c r="L28" s="342" t="str">
        <f t="shared" si="3"/>
        <v/>
      </c>
      <c r="M28" s="390" t="str">
        <f>IF($E28="","",CONCATENATE('MASTER DATA'!$E$3," ",'MASTER DATA'!$L$5," ",'MASTER DATA'!$L$6))</f>
        <v/>
      </c>
      <c r="N28" s="346"/>
      <c r="Z28" s="26" t="e">
        <f>DATEDIF('SEARCH S.R.NO'!J21,$AB$3,"y")</f>
        <v>#VALUE!</v>
      </c>
      <c r="AA28" s="26" t="e">
        <f>DATEDIF('SEARCH S.R.NO'!J21,$AB$3,"YM")</f>
        <v>#VALUE!</v>
      </c>
      <c r="AB28" s="26" t="e">
        <f>DATEDIF('SEARCH S.R.NO'!J21,$AB$3,"MD")</f>
        <v>#VALUE!</v>
      </c>
      <c r="AD28" t="e">
        <f t="shared" si="4"/>
        <v>#VALUE!</v>
      </c>
    </row>
    <row r="29" spans="1:30" ht="18.75" customHeight="1">
      <c r="A29" s="229" t="str">
        <f>'SEARCH S.R.NO'!B22</f>
        <v/>
      </c>
      <c r="B29" s="347">
        <f>'SEARCH S.R.NO'!A22</f>
        <v>0</v>
      </c>
      <c r="C29" s="347" t="str">
        <f>'SEARCH S.R.NO'!G22</f>
        <v/>
      </c>
      <c r="D29" s="347" t="str">
        <f>'SEARCH S.R.NO'!H22</f>
        <v/>
      </c>
      <c r="E29" s="391" t="str">
        <f>'SEARCH S.R.NO'!J22</f>
        <v/>
      </c>
      <c r="F29" s="388" t="str">
        <f>'SEARCH S.R.NO'!F22</f>
        <v/>
      </c>
      <c r="G29" s="347" t="str">
        <f>'SEARCH S.R.NO'!C22</f>
        <v/>
      </c>
      <c r="H29" s="347" t="str">
        <f>'SEARCH S.R.NO'!D22</f>
        <v/>
      </c>
      <c r="I29" s="389">
        <f>'SEARCH S.R.NO'!M22</f>
        <v>0</v>
      </c>
      <c r="J29" s="342" t="str">
        <f t="shared" si="1"/>
        <v/>
      </c>
      <c r="K29" s="342" t="str">
        <f t="shared" si="2"/>
        <v/>
      </c>
      <c r="L29" s="342" t="str">
        <f t="shared" si="3"/>
        <v/>
      </c>
      <c r="M29" s="390" t="str">
        <f>IF($E29="","",CONCATENATE('MASTER DATA'!$E$3," ",'MASTER DATA'!$L$5," ",'MASTER DATA'!$L$6))</f>
        <v/>
      </c>
      <c r="N29" s="346"/>
      <c r="Z29" s="26" t="e">
        <f>DATEDIF('SEARCH S.R.NO'!J22,$AB$3,"y")</f>
        <v>#VALUE!</v>
      </c>
      <c r="AA29" s="26" t="e">
        <f>DATEDIF('SEARCH S.R.NO'!J22,$AB$3,"YM")</f>
        <v>#VALUE!</v>
      </c>
      <c r="AB29" s="26" t="e">
        <f>DATEDIF('SEARCH S.R.NO'!J22,$AB$3,"MD")</f>
        <v>#VALUE!</v>
      </c>
      <c r="AD29" t="e">
        <f t="shared" si="4"/>
        <v>#VALUE!</v>
      </c>
    </row>
    <row r="30" spans="1:30" ht="18.75" customHeight="1">
      <c r="A30" s="229" t="str">
        <f>'SEARCH S.R.NO'!B23</f>
        <v/>
      </c>
      <c r="B30" s="347">
        <f>'SEARCH S.R.NO'!A23</f>
        <v>0</v>
      </c>
      <c r="C30" s="347" t="str">
        <f>'SEARCH S.R.NO'!G23</f>
        <v/>
      </c>
      <c r="D30" s="347" t="str">
        <f>'SEARCH S.R.NO'!H23</f>
        <v/>
      </c>
      <c r="E30" s="391" t="str">
        <f>'SEARCH S.R.NO'!J23</f>
        <v/>
      </c>
      <c r="F30" s="388" t="str">
        <f>'SEARCH S.R.NO'!F23</f>
        <v/>
      </c>
      <c r="G30" s="347" t="str">
        <f>'SEARCH S.R.NO'!C23</f>
        <v/>
      </c>
      <c r="H30" s="347" t="str">
        <f>'SEARCH S.R.NO'!D23</f>
        <v/>
      </c>
      <c r="I30" s="389">
        <f>'SEARCH S.R.NO'!M23</f>
        <v>0</v>
      </c>
      <c r="J30" s="342" t="str">
        <f t="shared" si="1"/>
        <v/>
      </c>
      <c r="K30" s="342" t="str">
        <f t="shared" si="2"/>
        <v/>
      </c>
      <c r="L30" s="342" t="str">
        <f t="shared" si="3"/>
        <v/>
      </c>
      <c r="M30" s="390" t="str">
        <f>IF($E30="","",CONCATENATE('MASTER DATA'!$E$3," ",'MASTER DATA'!$L$5," ",'MASTER DATA'!$L$6))</f>
        <v/>
      </c>
      <c r="N30" s="346"/>
      <c r="Z30" s="26" t="e">
        <f>DATEDIF('SEARCH S.R.NO'!J23,$AB$3,"y")</f>
        <v>#VALUE!</v>
      </c>
      <c r="AA30" s="26" t="e">
        <f>DATEDIF('SEARCH S.R.NO'!J23,$AB$3,"YM")</f>
        <v>#VALUE!</v>
      </c>
      <c r="AB30" s="26" t="e">
        <f>DATEDIF('SEARCH S.R.NO'!J23,$AB$3,"MD")</f>
        <v>#VALUE!</v>
      </c>
      <c r="AD30" t="e">
        <f t="shared" si="4"/>
        <v>#VALUE!</v>
      </c>
    </row>
    <row r="31" spans="1:30" ht="18.75" customHeight="1">
      <c r="A31" s="229" t="str">
        <f>'SEARCH S.R.NO'!B24</f>
        <v/>
      </c>
      <c r="B31" s="347">
        <f>'SEARCH S.R.NO'!A24</f>
        <v>0</v>
      </c>
      <c r="C31" s="347" t="str">
        <f>'SEARCH S.R.NO'!G24</f>
        <v/>
      </c>
      <c r="D31" s="347" t="str">
        <f>'SEARCH S.R.NO'!H24</f>
        <v/>
      </c>
      <c r="E31" s="391" t="str">
        <f>'SEARCH S.R.NO'!J24</f>
        <v/>
      </c>
      <c r="F31" s="388" t="str">
        <f>'SEARCH S.R.NO'!F24</f>
        <v/>
      </c>
      <c r="G31" s="347" t="str">
        <f>'SEARCH S.R.NO'!C24</f>
        <v/>
      </c>
      <c r="H31" s="347" t="str">
        <f>'SEARCH S.R.NO'!D24</f>
        <v/>
      </c>
      <c r="I31" s="389">
        <f>'SEARCH S.R.NO'!M24</f>
        <v>0</v>
      </c>
      <c r="J31" s="342" t="str">
        <f t="shared" si="1"/>
        <v/>
      </c>
      <c r="K31" s="342" t="str">
        <f t="shared" si="2"/>
        <v/>
      </c>
      <c r="L31" s="342" t="str">
        <f t="shared" si="3"/>
        <v/>
      </c>
      <c r="M31" s="390" t="str">
        <f>IF($E31="","",CONCATENATE('MASTER DATA'!$E$3," ",'MASTER DATA'!$L$5," ",'MASTER DATA'!$L$6))</f>
        <v/>
      </c>
      <c r="N31" s="346"/>
      <c r="Z31" s="26" t="e">
        <f>DATEDIF('SEARCH S.R.NO'!J24,$AB$3,"y")</f>
        <v>#VALUE!</v>
      </c>
      <c r="AA31" s="26" t="e">
        <f>DATEDIF('SEARCH S.R.NO'!J24,$AB$3,"YM")</f>
        <v>#VALUE!</v>
      </c>
      <c r="AB31" s="26" t="e">
        <f>DATEDIF('SEARCH S.R.NO'!J24,$AB$3,"MD")</f>
        <v>#VALUE!</v>
      </c>
      <c r="AD31" t="e">
        <f t="shared" si="4"/>
        <v>#VALUE!</v>
      </c>
    </row>
    <row r="32" spans="1:30" ht="18.75" customHeight="1">
      <c r="A32" s="229" t="str">
        <f>'SEARCH S.R.NO'!B25</f>
        <v/>
      </c>
      <c r="B32" s="347">
        <f>'SEARCH S.R.NO'!A25</f>
        <v>0</v>
      </c>
      <c r="C32" s="347" t="str">
        <f>'SEARCH S.R.NO'!G25</f>
        <v/>
      </c>
      <c r="D32" s="347" t="str">
        <f>'SEARCH S.R.NO'!H25</f>
        <v/>
      </c>
      <c r="E32" s="391" t="str">
        <f>'SEARCH S.R.NO'!J25</f>
        <v/>
      </c>
      <c r="F32" s="388" t="str">
        <f>'SEARCH S.R.NO'!F25</f>
        <v/>
      </c>
      <c r="G32" s="347" t="str">
        <f>'SEARCH S.R.NO'!C25</f>
        <v/>
      </c>
      <c r="H32" s="347" t="str">
        <f>'SEARCH S.R.NO'!D25</f>
        <v/>
      </c>
      <c r="I32" s="389">
        <f>'SEARCH S.R.NO'!M25</f>
        <v>0</v>
      </c>
      <c r="J32" s="342" t="str">
        <f t="shared" si="1"/>
        <v/>
      </c>
      <c r="K32" s="342" t="str">
        <f t="shared" si="2"/>
        <v/>
      </c>
      <c r="L32" s="342" t="str">
        <f t="shared" si="3"/>
        <v/>
      </c>
      <c r="M32" s="390" t="str">
        <f>IF($E32="","",CONCATENATE('MASTER DATA'!$E$3," ",'MASTER DATA'!$L$5," ",'MASTER DATA'!$L$6))</f>
        <v/>
      </c>
      <c r="N32" s="346"/>
      <c r="Z32" s="26" t="e">
        <f>DATEDIF('SEARCH S.R.NO'!J25,$AB$3,"y")</f>
        <v>#VALUE!</v>
      </c>
      <c r="AA32" s="26" t="e">
        <f>DATEDIF('SEARCH S.R.NO'!J25,$AB$3,"YM")</f>
        <v>#VALUE!</v>
      </c>
      <c r="AB32" s="26" t="e">
        <f>DATEDIF('SEARCH S.R.NO'!J25,$AB$3,"MD")</f>
        <v>#VALUE!</v>
      </c>
      <c r="AD32" t="e">
        <f t="shared" si="4"/>
        <v>#VALUE!</v>
      </c>
    </row>
    <row r="33" spans="1:30" ht="18.75" customHeight="1">
      <c r="A33" s="229" t="str">
        <f>'SEARCH S.R.NO'!B26</f>
        <v/>
      </c>
      <c r="B33" s="347">
        <f>'SEARCH S.R.NO'!A26</f>
        <v>0</v>
      </c>
      <c r="C33" s="347" t="str">
        <f>'SEARCH S.R.NO'!G26</f>
        <v/>
      </c>
      <c r="D33" s="347" t="str">
        <f>'SEARCH S.R.NO'!H26</f>
        <v/>
      </c>
      <c r="E33" s="391" t="str">
        <f>'SEARCH S.R.NO'!J26</f>
        <v/>
      </c>
      <c r="F33" s="388" t="str">
        <f>'SEARCH S.R.NO'!F26</f>
        <v/>
      </c>
      <c r="G33" s="347" t="str">
        <f>'SEARCH S.R.NO'!C26</f>
        <v/>
      </c>
      <c r="H33" s="347" t="str">
        <f>'SEARCH S.R.NO'!D26</f>
        <v/>
      </c>
      <c r="I33" s="389">
        <f>'SEARCH S.R.NO'!M26</f>
        <v>0</v>
      </c>
      <c r="J33" s="342" t="str">
        <f t="shared" si="1"/>
        <v/>
      </c>
      <c r="K33" s="342" t="str">
        <f t="shared" si="2"/>
        <v/>
      </c>
      <c r="L33" s="342" t="str">
        <f t="shared" si="3"/>
        <v/>
      </c>
      <c r="M33" s="390" t="str">
        <f>IF($E33="","",CONCATENATE('MASTER DATA'!$E$3," ",'MASTER DATA'!$L$5," ",'MASTER DATA'!$L$6))</f>
        <v/>
      </c>
      <c r="N33" s="346"/>
      <c r="Z33" s="26" t="e">
        <f>DATEDIF('SEARCH S.R.NO'!J26,$AB$3,"y")</f>
        <v>#VALUE!</v>
      </c>
      <c r="AA33" s="26" t="e">
        <f>DATEDIF('SEARCH S.R.NO'!J26,$AB$3,"YM")</f>
        <v>#VALUE!</v>
      </c>
      <c r="AB33" s="26" t="e">
        <f>DATEDIF('SEARCH S.R.NO'!J26,$AB$3,"MD")</f>
        <v>#VALUE!</v>
      </c>
      <c r="AD33" t="e">
        <f t="shared" si="4"/>
        <v>#VALUE!</v>
      </c>
    </row>
    <row r="34" spans="1:30" ht="18.75" customHeight="1">
      <c r="A34" s="229" t="str">
        <f>'SEARCH S.R.NO'!B27</f>
        <v/>
      </c>
      <c r="B34" s="347">
        <f>'SEARCH S.R.NO'!A27</f>
        <v>0</v>
      </c>
      <c r="C34" s="347" t="str">
        <f>'SEARCH S.R.NO'!G27</f>
        <v/>
      </c>
      <c r="D34" s="347" t="str">
        <f>'SEARCH S.R.NO'!H27</f>
        <v/>
      </c>
      <c r="E34" s="391" t="str">
        <f>'SEARCH S.R.NO'!J27</f>
        <v/>
      </c>
      <c r="F34" s="388" t="str">
        <f>'SEARCH S.R.NO'!F27</f>
        <v/>
      </c>
      <c r="G34" s="347" t="str">
        <f>'SEARCH S.R.NO'!C27</f>
        <v/>
      </c>
      <c r="H34" s="347" t="str">
        <f>'SEARCH S.R.NO'!D27</f>
        <v/>
      </c>
      <c r="I34" s="389">
        <f>'SEARCH S.R.NO'!M27</f>
        <v>0</v>
      </c>
      <c r="J34" s="342" t="str">
        <f t="shared" si="1"/>
        <v/>
      </c>
      <c r="K34" s="342" t="str">
        <f t="shared" si="2"/>
        <v/>
      </c>
      <c r="L34" s="342" t="str">
        <f t="shared" si="3"/>
        <v/>
      </c>
      <c r="M34" s="390" t="str">
        <f>IF($E34="","",CONCATENATE('MASTER DATA'!$E$3," ",'MASTER DATA'!$L$5," ",'MASTER DATA'!$L$6))</f>
        <v/>
      </c>
      <c r="N34" s="346"/>
      <c r="Z34" s="26" t="e">
        <f>DATEDIF('SEARCH S.R.NO'!J27,$AB$3,"y")</f>
        <v>#VALUE!</v>
      </c>
      <c r="AA34" s="26" t="e">
        <f>DATEDIF('SEARCH S.R.NO'!J27,$AB$3,"YM")</f>
        <v>#VALUE!</v>
      </c>
      <c r="AB34" s="26" t="e">
        <f>DATEDIF('SEARCH S.R.NO'!J27,$AB$3,"MD")</f>
        <v>#VALUE!</v>
      </c>
      <c r="AD34" t="e">
        <f t="shared" si="4"/>
        <v>#VALUE!</v>
      </c>
    </row>
    <row r="35" spans="1:30">
      <c r="A35" s="229" t="str">
        <f>'SEARCH S.R.NO'!B28</f>
        <v/>
      </c>
      <c r="B35" s="347">
        <f>'SEARCH S.R.NO'!A28</f>
        <v>0</v>
      </c>
      <c r="C35" s="347" t="str">
        <f>'SEARCH S.R.NO'!G28</f>
        <v/>
      </c>
      <c r="D35" s="347" t="str">
        <f>'SEARCH S.R.NO'!H28</f>
        <v/>
      </c>
      <c r="E35" s="391" t="str">
        <f>'SEARCH S.R.NO'!J28</f>
        <v/>
      </c>
      <c r="F35" s="388" t="str">
        <f>'SEARCH S.R.NO'!F28</f>
        <v/>
      </c>
      <c r="G35" s="347" t="str">
        <f>'SEARCH S.R.NO'!C28</f>
        <v/>
      </c>
      <c r="H35" s="347" t="str">
        <f>'SEARCH S.R.NO'!D28</f>
        <v/>
      </c>
      <c r="I35" s="389">
        <f>'SEARCH S.R.NO'!M28</f>
        <v>0</v>
      </c>
      <c r="J35" s="342" t="str">
        <f t="shared" si="1"/>
        <v/>
      </c>
      <c r="K35" s="342" t="str">
        <f t="shared" si="2"/>
        <v/>
      </c>
      <c r="L35" s="342" t="str">
        <f t="shared" si="3"/>
        <v/>
      </c>
      <c r="M35" s="390" t="str">
        <f>IF($E35="","",CONCATENATE('MASTER DATA'!$E$3," ",'MASTER DATA'!$L$5," ",'MASTER DATA'!$L$6))</f>
        <v/>
      </c>
      <c r="N35" s="346"/>
      <c r="Z35" s="26" t="e">
        <f>DATEDIF('SEARCH S.R.NO'!J28,$AB$3,"y")</f>
        <v>#VALUE!</v>
      </c>
      <c r="AA35" s="26" t="e">
        <f>DATEDIF('SEARCH S.R.NO'!J28,$AB$3,"YM")</f>
        <v>#VALUE!</v>
      </c>
      <c r="AB35" s="26" t="e">
        <f>DATEDIF('SEARCH S.R.NO'!J28,$AB$3,"MD")</f>
        <v>#VALUE!</v>
      </c>
      <c r="AD35" t="e">
        <f t="shared" si="4"/>
        <v>#VALUE!</v>
      </c>
    </row>
    <row r="36" spans="1:30">
      <c r="A36" s="228"/>
      <c r="B36" s="162"/>
      <c r="C36" s="162"/>
      <c r="D36" s="162"/>
      <c r="E36" s="181"/>
      <c r="F36" s="180"/>
      <c r="G36" s="162"/>
      <c r="H36" s="162"/>
      <c r="I36" s="360"/>
      <c r="J36" s="162"/>
      <c r="K36" s="162"/>
      <c r="L36" s="162"/>
      <c r="M36" s="162"/>
      <c r="N36" s="227"/>
      <c r="Z36" s="26"/>
      <c r="AA36" s="26"/>
    </row>
    <row r="37" spans="1:30">
      <c r="A37" s="228"/>
      <c r="B37" s="162"/>
      <c r="C37" s="749" t="s">
        <v>945</v>
      </c>
      <c r="D37" s="749"/>
      <c r="E37" s="181"/>
      <c r="F37" s="180"/>
      <c r="G37" s="162"/>
      <c r="H37" s="162"/>
      <c r="I37" s="360"/>
      <c r="L37" s="162"/>
      <c r="M37" s="749" t="s">
        <v>945</v>
      </c>
      <c r="N37" s="839"/>
      <c r="Z37" s="26"/>
      <c r="AA37" s="26"/>
    </row>
    <row r="38" spans="1:30">
      <c r="A38" s="231"/>
      <c r="B38" s="232"/>
      <c r="C38" s="846" t="s">
        <v>1435</v>
      </c>
      <c r="D38" s="846"/>
      <c r="E38" s="233"/>
      <c r="F38" s="234"/>
      <c r="G38" s="232"/>
      <c r="H38" s="232"/>
      <c r="I38" s="361"/>
      <c r="J38" s="235"/>
      <c r="K38" s="235"/>
      <c r="L38" s="232"/>
      <c r="M38" s="846" t="s">
        <v>947</v>
      </c>
      <c r="N38" s="847"/>
      <c r="Z38" s="26"/>
      <c r="AA38" s="26"/>
    </row>
    <row r="39" spans="1:30">
      <c r="A39" s="820" t="s">
        <v>1047</v>
      </c>
      <c r="B39" s="821"/>
      <c r="C39" s="821"/>
      <c r="D39" s="821"/>
      <c r="E39" s="821"/>
      <c r="F39" s="821"/>
      <c r="G39" s="821"/>
      <c r="H39" s="821"/>
      <c r="I39" s="821"/>
      <c r="J39" s="821"/>
      <c r="K39" s="821"/>
      <c r="L39" s="821"/>
      <c r="M39" s="821"/>
      <c r="N39" s="821"/>
      <c r="Z39" s="26"/>
      <c r="AA39" s="26"/>
    </row>
    <row r="40" spans="1:30">
      <c r="Z40" s="26"/>
      <c r="AA40" s="26"/>
    </row>
    <row r="41" spans="1:30" hidden="1"/>
    <row r="42" spans="1:30" hidden="1"/>
    <row r="43" spans="1:30" hidden="1"/>
    <row r="44" spans="1:30" hidden="1"/>
  </sheetData>
  <sheetProtection password="CDA0" sheet="1" objects="1" scenarios="1" formatCells="0" formatRows="0"/>
  <protectedRanges>
    <protectedRange sqref="F11:F35" name="Range2"/>
    <protectedRange sqref="B11:E35 G11:I35" name="Range1"/>
  </protectedRanges>
  <mergeCells count="31">
    <mergeCell ref="C38:D38"/>
    <mergeCell ref="M38:N38"/>
    <mergeCell ref="C37:D37"/>
    <mergeCell ref="G4:H4"/>
    <mergeCell ref="M6:N6"/>
    <mergeCell ref="G8:G10"/>
    <mergeCell ref="H8:H10"/>
    <mergeCell ref="I8:I10"/>
    <mergeCell ref="F8:F10"/>
    <mergeCell ref="A1:N1"/>
    <mergeCell ref="B2:N2"/>
    <mergeCell ref="C3:N3"/>
    <mergeCell ref="L4:N4"/>
    <mergeCell ref="I4:K4"/>
    <mergeCell ref="E4:F4"/>
    <mergeCell ref="A39:N39"/>
    <mergeCell ref="R9:R17"/>
    <mergeCell ref="A5:N5"/>
    <mergeCell ref="M8:M10"/>
    <mergeCell ref="N8:N10"/>
    <mergeCell ref="I6:L6"/>
    <mergeCell ref="E6:H6"/>
    <mergeCell ref="D7:L7"/>
    <mergeCell ref="A8:A10"/>
    <mergeCell ref="B8:B10"/>
    <mergeCell ref="C8:C10"/>
    <mergeCell ref="D8:D10"/>
    <mergeCell ref="E8:E10"/>
    <mergeCell ref="J8:L8"/>
    <mergeCell ref="J9:L9"/>
    <mergeCell ref="M37:N37"/>
  </mergeCells>
  <conditionalFormatting sqref="A11:L35">
    <cfRule type="cellIs" dxfId="5" priority="1" operator="equal">
      <formula>0</formula>
    </cfRule>
  </conditionalFormatting>
  <printOptions horizontalCentered="1"/>
  <pageMargins left="0.19685039370078741" right="0.19685039370078741" top="0" bottom="0" header="0" footer="0"/>
  <pageSetup paperSize="9"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18</vt:i4>
      </vt:variant>
    </vt:vector>
  </HeadingPairs>
  <TitlesOfParts>
    <vt:vector size="40" baseType="lpstr">
      <vt:lpstr>INFO</vt:lpstr>
      <vt:lpstr>SD</vt:lpstr>
      <vt:lpstr>MASTER DATA</vt:lpstr>
      <vt:lpstr>SEARCH S.R.NO</vt:lpstr>
      <vt:lpstr>student record</vt:lpstr>
      <vt:lpstr>FORM</vt:lpstr>
      <vt:lpstr>अंतर सदन प्रमाण पत्र</vt:lpstr>
      <vt:lpstr>ORDER</vt:lpstr>
      <vt:lpstr>सूचि</vt:lpstr>
      <vt:lpstr>एथेलेटिक्स सूची</vt:lpstr>
      <vt:lpstr>कब्बड्डी सूचि</vt:lpstr>
      <vt:lpstr>यात्रा भत्ता</vt:lpstr>
      <vt:lpstr>PRE स्टेट कैंप आदेश</vt:lpstr>
      <vt:lpstr>प्रपत्र क</vt:lpstr>
      <vt:lpstr>प्रपत्र ख</vt:lpstr>
      <vt:lpstr>प्रपत्र ग</vt:lpstr>
      <vt:lpstr>128 ड्राज</vt:lpstr>
      <vt:lpstr>ड्राज 64</vt:lpstr>
      <vt:lpstr>ड्राज 32</vt:lpstr>
      <vt:lpstr>ड्राज 16</vt:lpstr>
      <vt:lpstr>ड्राज 8</vt:lpstr>
      <vt:lpstr>स्कोर शीट कब्बड्डी</vt:lpstr>
      <vt:lpstr>AGE</vt:lpstr>
      <vt:lpstr>'128 ड्राज'!Print_Area</vt:lpstr>
      <vt:lpstr>FORM!Print_Area</vt:lpstr>
      <vt:lpstr>ORDER!Print_Area</vt:lpstr>
      <vt:lpstr>'PRE स्टेट कैंप आदेश'!Print_Area</vt:lpstr>
      <vt:lpstr>'अंतर सदन प्रमाण पत्र'!Print_Area</vt:lpstr>
      <vt:lpstr>'एथेलेटिक्स सूची'!Print_Area</vt:lpstr>
      <vt:lpstr>'कब्बड्डी सूचि'!Print_Area</vt:lpstr>
      <vt:lpstr>'ड्राज 16'!Print_Area</vt:lpstr>
      <vt:lpstr>'ड्राज 32'!Print_Area</vt:lpstr>
      <vt:lpstr>'ड्राज 64'!Print_Area</vt:lpstr>
      <vt:lpstr>'ड्राज 8'!Print_Area</vt:lpstr>
      <vt:lpstr>'प्रपत्र क'!Print_Area</vt:lpstr>
      <vt:lpstr>'प्रपत्र ख'!Print_Area</vt:lpstr>
      <vt:lpstr>'प्रपत्र ग'!Print_Area</vt:lpstr>
      <vt:lpstr>सूचि!Print_Area</vt:lpstr>
      <vt:lpstr>'स्कोर शीट कब्बड्डी'!Print_Area</vt:lpstr>
      <vt:lpstr>SRNO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2024-08-25T13:52:04Z</cp:lastPrinted>
  <dcterms:created xsi:type="dcterms:W3CDTF">2024-08-16T23:04:48Z</dcterms:created>
  <dcterms:modified xsi:type="dcterms:W3CDTF">2025-08-24T16:13:27Z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03c9d18ac32e49d9b11c8e6d063caf12</vt:lpwstr>
  </property>
</Properties>
</file>