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919" activeTab="2"/>
  </bookViews>
  <sheets>
    <sheet name="Help" sheetId="30" r:id="rId1"/>
    <sheet name="Master" sheetId="1" r:id="rId2"/>
    <sheet name="Result Entry" sheetId="5" r:id="rId3"/>
    <sheet name="Result Sheet" sheetId="24" r:id="rId4"/>
    <sheet name="Statics" sheetId="21" r:id="rId5"/>
    <sheet name="Mark Sheet 1X1" sheetId="25" r:id="rId6"/>
  </sheets>
  <externalReferences>
    <externalReference r:id="rId7"/>
  </externalReferences>
  <definedNames>
    <definedName name="_xlnm.Print_Area" localSheetId="2">'Result Entry'!#REF!</definedName>
    <definedName name="_xlnm.Print_Titles" localSheetId="3">'Result Sheet'!$F:$F,'Result Sheet'!$2:$7</definedName>
  </definedNames>
  <calcPr calcId="124519"/>
</workbook>
</file>

<file path=xl/calcChain.xml><?xml version="1.0" encoding="utf-8"?>
<calcChain xmlns="http://schemas.openxmlformats.org/spreadsheetml/2006/main">
  <c r="A1" i="25"/>
  <c r="A40" s="1"/>
  <c r="O9"/>
  <c r="C382"/>
  <c r="C381"/>
  <c r="C380"/>
  <c r="K379"/>
  <c r="C379"/>
  <c r="C372"/>
  <c r="J371"/>
  <c r="H371"/>
  <c r="G371"/>
  <c r="F371"/>
  <c r="E371"/>
  <c r="I371" s="1"/>
  <c r="K371" s="1"/>
  <c r="C370"/>
  <c r="J369"/>
  <c r="H369"/>
  <c r="G369"/>
  <c r="F369"/>
  <c r="E369"/>
  <c r="I369" s="1"/>
  <c r="K369" s="1"/>
  <c r="C368"/>
  <c r="C367"/>
  <c r="C366"/>
  <c r="J365"/>
  <c r="H365"/>
  <c r="G365"/>
  <c r="F365"/>
  <c r="E365"/>
  <c r="I365" s="1"/>
  <c r="K365" s="1"/>
  <c r="G364"/>
  <c r="F364"/>
  <c r="E364"/>
  <c r="H362"/>
  <c r="L356"/>
  <c r="L355"/>
  <c r="D354"/>
  <c r="D353"/>
  <c r="C343"/>
  <c r="C342"/>
  <c r="C341"/>
  <c r="K340"/>
  <c r="C340"/>
  <c r="C333"/>
  <c r="J332"/>
  <c r="H332"/>
  <c r="G332"/>
  <c r="F332"/>
  <c r="E332"/>
  <c r="I332" s="1"/>
  <c r="K332" s="1"/>
  <c r="C331"/>
  <c r="J330"/>
  <c r="H330"/>
  <c r="G330"/>
  <c r="F330"/>
  <c r="E330"/>
  <c r="I330" s="1"/>
  <c r="K330" s="1"/>
  <c r="C329"/>
  <c r="C328"/>
  <c r="C327"/>
  <c r="J326"/>
  <c r="H326"/>
  <c r="G326"/>
  <c r="F326"/>
  <c r="E326"/>
  <c r="I326" s="1"/>
  <c r="K326" s="1"/>
  <c r="G325"/>
  <c r="F325"/>
  <c r="E325"/>
  <c r="H323"/>
  <c r="L317"/>
  <c r="L316"/>
  <c r="D315"/>
  <c r="D314"/>
  <c r="C304"/>
  <c r="C303"/>
  <c r="C302"/>
  <c r="K301"/>
  <c r="C301"/>
  <c r="C294"/>
  <c r="J293"/>
  <c r="H293"/>
  <c r="G293"/>
  <c r="F293"/>
  <c r="E293"/>
  <c r="C292"/>
  <c r="J291"/>
  <c r="H291"/>
  <c r="G291"/>
  <c r="F291"/>
  <c r="E291"/>
  <c r="C290"/>
  <c r="C289"/>
  <c r="C288"/>
  <c r="J287"/>
  <c r="H287"/>
  <c r="G287"/>
  <c r="F287"/>
  <c r="E287"/>
  <c r="G286"/>
  <c r="F286"/>
  <c r="E286"/>
  <c r="H284"/>
  <c r="L278"/>
  <c r="L277"/>
  <c r="D276"/>
  <c r="D275"/>
  <c r="C265"/>
  <c r="C264"/>
  <c r="C263"/>
  <c r="K262"/>
  <c r="C262"/>
  <c r="C255"/>
  <c r="J254"/>
  <c r="H254"/>
  <c r="G254"/>
  <c r="F254"/>
  <c r="E254"/>
  <c r="I254" s="1"/>
  <c r="K254" s="1"/>
  <c r="C253"/>
  <c r="J252"/>
  <c r="H252"/>
  <c r="G252"/>
  <c r="F252"/>
  <c r="E252"/>
  <c r="C251"/>
  <c r="C250"/>
  <c r="C249"/>
  <c r="J248"/>
  <c r="H248"/>
  <c r="G248"/>
  <c r="F248"/>
  <c r="E248"/>
  <c r="G247"/>
  <c r="F247"/>
  <c r="E247"/>
  <c r="H245"/>
  <c r="L239"/>
  <c r="L238"/>
  <c r="D237"/>
  <c r="D236"/>
  <c r="C226"/>
  <c r="C225"/>
  <c r="C224"/>
  <c r="K223"/>
  <c r="C223"/>
  <c r="C216"/>
  <c r="J215"/>
  <c r="H215"/>
  <c r="G215"/>
  <c r="F215"/>
  <c r="E215"/>
  <c r="C214"/>
  <c r="J213"/>
  <c r="H213"/>
  <c r="G213"/>
  <c r="F213"/>
  <c r="E213"/>
  <c r="C212"/>
  <c r="C211"/>
  <c r="C210"/>
  <c r="J209"/>
  <c r="H209"/>
  <c r="G209"/>
  <c r="F209"/>
  <c r="E209"/>
  <c r="G208"/>
  <c r="F208"/>
  <c r="E208"/>
  <c r="H206"/>
  <c r="L200"/>
  <c r="L199"/>
  <c r="D198"/>
  <c r="D197"/>
  <c r="C187"/>
  <c r="C186"/>
  <c r="C185"/>
  <c r="K184"/>
  <c r="C184"/>
  <c r="C177"/>
  <c r="J176"/>
  <c r="H176"/>
  <c r="G176"/>
  <c r="F176"/>
  <c r="E176"/>
  <c r="C175"/>
  <c r="J174"/>
  <c r="H174"/>
  <c r="G174"/>
  <c r="F174"/>
  <c r="E174"/>
  <c r="C173"/>
  <c r="C172"/>
  <c r="C171"/>
  <c r="J170"/>
  <c r="H170"/>
  <c r="G170"/>
  <c r="F170"/>
  <c r="E170"/>
  <c r="G169"/>
  <c r="F169"/>
  <c r="E169"/>
  <c r="H167"/>
  <c r="L161"/>
  <c r="L160"/>
  <c r="D159"/>
  <c r="D158"/>
  <c r="C148"/>
  <c r="C147"/>
  <c r="C146"/>
  <c r="K145"/>
  <c r="C145"/>
  <c r="C138"/>
  <c r="J137"/>
  <c r="H137"/>
  <c r="G137"/>
  <c r="F137"/>
  <c r="E137"/>
  <c r="C136"/>
  <c r="J135"/>
  <c r="H135"/>
  <c r="G135"/>
  <c r="F135"/>
  <c r="E135"/>
  <c r="C134"/>
  <c r="C133"/>
  <c r="C132"/>
  <c r="J131"/>
  <c r="H131"/>
  <c r="G131"/>
  <c r="F131"/>
  <c r="E131"/>
  <c r="G130"/>
  <c r="F130"/>
  <c r="E130"/>
  <c r="H128"/>
  <c r="L122"/>
  <c r="L121"/>
  <c r="D120"/>
  <c r="D119"/>
  <c r="C109"/>
  <c r="C108"/>
  <c r="C107"/>
  <c r="K106"/>
  <c r="C106"/>
  <c r="C99"/>
  <c r="J98"/>
  <c r="H98"/>
  <c r="G98"/>
  <c r="F98"/>
  <c r="E98"/>
  <c r="C97"/>
  <c r="J96"/>
  <c r="H96"/>
  <c r="G96"/>
  <c r="F96"/>
  <c r="E96"/>
  <c r="C95"/>
  <c r="C94"/>
  <c r="C93"/>
  <c r="J92"/>
  <c r="H92"/>
  <c r="G92"/>
  <c r="F92"/>
  <c r="E92"/>
  <c r="G91"/>
  <c r="F91"/>
  <c r="E91"/>
  <c r="H89"/>
  <c r="L83"/>
  <c r="L82"/>
  <c r="D81"/>
  <c r="D80"/>
  <c r="C70"/>
  <c r="C69"/>
  <c r="C68"/>
  <c r="K67"/>
  <c r="C67"/>
  <c r="C60"/>
  <c r="J59"/>
  <c r="H59"/>
  <c r="G59"/>
  <c r="F59"/>
  <c r="E59"/>
  <c r="C58"/>
  <c r="J57"/>
  <c r="H57"/>
  <c r="G57"/>
  <c r="F57"/>
  <c r="E57"/>
  <c r="C56"/>
  <c r="C55"/>
  <c r="C54"/>
  <c r="J53"/>
  <c r="H53"/>
  <c r="G53"/>
  <c r="F53"/>
  <c r="E53"/>
  <c r="G52"/>
  <c r="F52"/>
  <c r="E52"/>
  <c r="H50"/>
  <c r="L44"/>
  <c r="L43"/>
  <c r="D42"/>
  <c r="D41"/>
  <c r="C31"/>
  <c r="C30"/>
  <c r="C29"/>
  <c r="C28"/>
  <c r="K28"/>
  <c r="C21"/>
  <c r="C19"/>
  <c r="C17"/>
  <c r="C16"/>
  <c r="C15"/>
  <c r="H11"/>
  <c r="L5"/>
  <c r="L4"/>
  <c r="D3"/>
  <c r="D2"/>
  <c r="J20"/>
  <c r="H20"/>
  <c r="G20"/>
  <c r="F20"/>
  <c r="E20"/>
  <c r="J18"/>
  <c r="H18"/>
  <c r="G18"/>
  <c r="F18"/>
  <c r="E18"/>
  <c r="J14"/>
  <c r="H14"/>
  <c r="G14"/>
  <c r="F14"/>
  <c r="E14"/>
  <c r="G13"/>
  <c r="F13"/>
  <c r="E13"/>
  <c r="A79" l="1"/>
  <c r="I45"/>
  <c r="H69" s="1"/>
  <c r="I6"/>
  <c r="H30" s="1"/>
  <c r="I176"/>
  <c r="K176" s="1"/>
  <c r="I209"/>
  <c r="K209" s="1"/>
  <c r="I213"/>
  <c r="K213" s="1"/>
  <c r="I293"/>
  <c r="K293" s="1"/>
  <c r="I215"/>
  <c r="K215" s="1"/>
  <c r="I287"/>
  <c r="K287" s="1"/>
  <c r="I291"/>
  <c r="K291" s="1"/>
  <c r="I248"/>
  <c r="K248" s="1"/>
  <c r="I252"/>
  <c r="K252" s="1"/>
  <c r="I131"/>
  <c r="K131" s="1"/>
  <c r="I135"/>
  <c r="K135" s="1"/>
  <c r="I14"/>
  <c r="K14" s="1"/>
  <c r="I137"/>
  <c r="K137" s="1"/>
  <c r="I170"/>
  <c r="K170" s="1"/>
  <c r="I174"/>
  <c r="K174" s="1"/>
  <c r="I98"/>
  <c r="K98" s="1"/>
  <c r="I53"/>
  <c r="K53" s="1"/>
  <c r="I57"/>
  <c r="K57" s="1"/>
  <c r="I92"/>
  <c r="K92" s="1"/>
  <c r="I96"/>
  <c r="K96" s="1"/>
  <c r="I59"/>
  <c r="K59" s="1"/>
  <c r="I20"/>
  <c r="K20" s="1"/>
  <c r="I18"/>
  <c r="K18" s="1"/>
  <c r="G15" l="1"/>
  <c r="E21"/>
  <c r="H19"/>
  <c r="E19"/>
  <c r="H60"/>
  <c r="H67"/>
  <c r="F70"/>
  <c r="G55"/>
  <c r="K64"/>
  <c r="K27"/>
  <c r="J15"/>
  <c r="F16"/>
  <c r="E17"/>
  <c r="H16"/>
  <c r="J19"/>
  <c r="H17"/>
  <c r="K63"/>
  <c r="K26"/>
  <c r="H68"/>
  <c r="G54"/>
  <c r="F56"/>
  <c r="H70"/>
  <c r="H47"/>
  <c r="M60"/>
  <c r="H10"/>
  <c r="E15"/>
  <c r="H9"/>
  <c r="M15"/>
  <c r="H7"/>
  <c r="E16"/>
  <c r="G19"/>
  <c r="K24"/>
  <c r="M17"/>
  <c r="F24"/>
  <c r="G17"/>
  <c r="M16"/>
  <c r="F67"/>
  <c r="H58"/>
  <c r="B41"/>
  <c r="F31"/>
  <c r="H31"/>
  <c r="L65"/>
  <c r="J55"/>
  <c r="K66"/>
  <c r="J58"/>
  <c r="H54"/>
  <c r="J63"/>
  <c r="H55"/>
  <c r="F28"/>
  <c r="M58"/>
  <c r="B2"/>
  <c r="H8"/>
  <c r="H12"/>
  <c r="G16"/>
  <c r="L24"/>
  <c r="H21"/>
  <c r="F68"/>
  <c r="H48"/>
  <c r="E58"/>
  <c r="F60"/>
  <c r="M55"/>
  <c r="J54"/>
  <c r="H15"/>
  <c r="J21"/>
  <c r="F21"/>
  <c r="M19"/>
  <c r="F54"/>
  <c r="L26"/>
  <c r="E60"/>
  <c r="J60"/>
  <c r="G56"/>
  <c r="F15"/>
  <c r="J24"/>
  <c r="J17"/>
  <c r="M21"/>
  <c r="F17"/>
  <c r="G21"/>
  <c r="J16"/>
  <c r="H24"/>
  <c r="K65"/>
  <c r="H56"/>
  <c r="H28"/>
  <c r="F29"/>
  <c r="H29"/>
  <c r="F63"/>
  <c r="F55"/>
  <c r="M63"/>
  <c r="J56"/>
  <c r="H46"/>
  <c r="G60"/>
  <c r="I60" s="1"/>
  <c r="K60" s="1"/>
  <c r="H51"/>
  <c r="E55"/>
  <c r="K25"/>
  <c r="F19"/>
  <c r="M24"/>
  <c r="L63"/>
  <c r="E56"/>
  <c r="H49"/>
  <c r="H63"/>
  <c r="F58"/>
  <c r="M54"/>
  <c r="F69"/>
  <c r="G58"/>
  <c r="E54"/>
  <c r="F30"/>
  <c r="M56"/>
  <c r="A118"/>
  <c r="I84"/>
  <c r="I55"/>
  <c r="K55" s="1"/>
  <c r="I56"/>
  <c r="K56" s="1"/>
  <c r="I54"/>
  <c r="K54" s="1"/>
  <c r="I16"/>
  <c r="I17"/>
  <c r="K17" s="1"/>
  <c r="I19"/>
  <c r="K19" s="1"/>
  <c r="I15"/>
  <c r="K15" s="1"/>
  <c r="I21"/>
  <c r="K21" s="1"/>
  <c r="I58" l="1"/>
  <c r="K58" s="1"/>
  <c r="K16"/>
  <c r="I123"/>
  <c r="A157"/>
  <c r="H108"/>
  <c r="M94"/>
  <c r="M95"/>
  <c r="H86"/>
  <c r="G95"/>
  <c r="K103"/>
  <c r="H93"/>
  <c r="J95"/>
  <c r="J99"/>
  <c r="F109"/>
  <c r="J94"/>
  <c r="F102"/>
  <c r="H107"/>
  <c r="E94"/>
  <c r="K102"/>
  <c r="J93"/>
  <c r="M99"/>
  <c r="M93"/>
  <c r="E95"/>
  <c r="H94"/>
  <c r="J102"/>
  <c r="H85"/>
  <c r="F95"/>
  <c r="F99"/>
  <c r="K105"/>
  <c r="F94"/>
  <c r="E99"/>
  <c r="H106"/>
  <c r="F93"/>
  <c r="H99"/>
  <c r="F107"/>
  <c r="H90"/>
  <c r="F108"/>
  <c r="H102"/>
  <c r="L102"/>
  <c r="H95"/>
  <c r="M97"/>
  <c r="E93"/>
  <c r="G99"/>
  <c r="H109"/>
  <c r="G94"/>
  <c r="J97"/>
  <c r="M102"/>
  <c r="G93"/>
  <c r="E97"/>
  <c r="L104"/>
  <c r="H87"/>
  <c r="H97"/>
  <c r="F106"/>
  <c r="G97"/>
  <c r="F97"/>
  <c r="H88"/>
  <c r="B80"/>
  <c r="K104"/>
  <c r="CN107" i="24"/>
  <c r="CM107"/>
  <c r="CL107"/>
  <c r="CK107"/>
  <c r="CJ107"/>
  <c r="CI107"/>
  <c r="CH107"/>
  <c r="CG107"/>
  <c r="CF107"/>
  <c r="CE107"/>
  <c r="CD107"/>
  <c r="CC107"/>
  <c r="CB107"/>
  <c r="CA107"/>
  <c r="BZ107"/>
  <c r="CN106"/>
  <c r="CM106"/>
  <c r="CL106"/>
  <c r="CK106"/>
  <c r="CJ106"/>
  <c r="CI106"/>
  <c r="CH106"/>
  <c r="CG106"/>
  <c r="CF106"/>
  <c r="CE106"/>
  <c r="CD106"/>
  <c r="CC106"/>
  <c r="CB106"/>
  <c r="CA106"/>
  <c r="BZ106"/>
  <c r="CN105"/>
  <c r="CM105"/>
  <c r="CL105"/>
  <c r="CK105"/>
  <c r="CJ105"/>
  <c r="CI105"/>
  <c r="CH105"/>
  <c r="CG105"/>
  <c r="CF105"/>
  <c r="CE105"/>
  <c r="CD105"/>
  <c r="CC105"/>
  <c r="CB105"/>
  <c r="CA105"/>
  <c r="BZ105"/>
  <c r="CN104"/>
  <c r="CM104"/>
  <c r="CL104"/>
  <c r="CK104"/>
  <c r="CJ104"/>
  <c r="CI104"/>
  <c r="CH104"/>
  <c r="CG104"/>
  <c r="CF104"/>
  <c r="CE104"/>
  <c r="CD104"/>
  <c r="CC104"/>
  <c r="CB104"/>
  <c r="CA104"/>
  <c r="BZ104"/>
  <c r="CN103"/>
  <c r="CM103"/>
  <c r="CL103"/>
  <c r="CK103"/>
  <c r="CJ103"/>
  <c r="CI103"/>
  <c r="CH103"/>
  <c r="CG103"/>
  <c r="CF103"/>
  <c r="CE103"/>
  <c r="CD103"/>
  <c r="CC103"/>
  <c r="CB103"/>
  <c r="CA103"/>
  <c r="BZ103"/>
  <c r="CN102"/>
  <c r="CM102"/>
  <c r="CL102"/>
  <c r="CK102"/>
  <c r="CJ102"/>
  <c r="CI102"/>
  <c r="CH102"/>
  <c r="CG102"/>
  <c r="CF102"/>
  <c r="CE102"/>
  <c r="CD102"/>
  <c r="CC102"/>
  <c r="CB102"/>
  <c r="CA102"/>
  <c r="BZ102"/>
  <c r="CN101"/>
  <c r="CM101"/>
  <c r="CL101"/>
  <c r="CK101"/>
  <c r="CJ101"/>
  <c r="CI101"/>
  <c r="CH101"/>
  <c r="CG101"/>
  <c r="CF101"/>
  <c r="CE101"/>
  <c r="CD101"/>
  <c r="CC101"/>
  <c r="CB101"/>
  <c r="CA101"/>
  <c r="BZ101"/>
  <c r="CN100"/>
  <c r="CM100"/>
  <c r="CL100"/>
  <c r="CK100"/>
  <c r="CJ100"/>
  <c r="CI100"/>
  <c r="CH100"/>
  <c r="CG100"/>
  <c r="CF100"/>
  <c r="CE100"/>
  <c r="CD100"/>
  <c r="CC100"/>
  <c r="CB100"/>
  <c r="CA100"/>
  <c r="BZ100"/>
  <c r="CN99"/>
  <c r="CM99"/>
  <c r="CL99"/>
  <c r="CK99"/>
  <c r="CJ99"/>
  <c r="CI99"/>
  <c r="CH99"/>
  <c r="CG99"/>
  <c r="CF99"/>
  <c r="CE99"/>
  <c r="CD99"/>
  <c r="CC99"/>
  <c r="CB99"/>
  <c r="CA99"/>
  <c r="BZ99"/>
  <c r="CN98"/>
  <c r="CM98"/>
  <c r="CL98"/>
  <c r="CK98"/>
  <c r="CJ98"/>
  <c r="CI98"/>
  <c r="CH98"/>
  <c r="CG98"/>
  <c r="CF98"/>
  <c r="CE98"/>
  <c r="CD98"/>
  <c r="CC98"/>
  <c r="CB98"/>
  <c r="CA98"/>
  <c r="BZ98"/>
  <c r="CN97"/>
  <c r="CM97"/>
  <c r="CL97"/>
  <c r="CK97"/>
  <c r="CJ97"/>
  <c r="CI97"/>
  <c r="CH97"/>
  <c r="CG97"/>
  <c r="CF97"/>
  <c r="CE97"/>
  <c r="CD97"/>
  <c r="CC97"/>
  <c r="CB97"/>
  <c r="CA97"/>
  <c r="BZ97"/>
  <c r="CN96"/>
  <c r="CM96"/>
  <c r="CL96"/>
  <c r="CK96"/>
  <c r="CJ96"/>
  <c r="CI96"/>
  <c r="CH96"/>
  <c r="CG96"/>
  <c r="CF96"/>
  <c r="CE96"/>
  <c r="CD96"/>
  <c r="CC96"/>
  <c r="CB96"/>
  <c r="CA96"/>
  <c r="BZ96"/>
  <c r="CN95"/>
  <c r="CM95"/>
  <c r="CL95"/>
  <c r="CK95"/>
  <c r="CJ95"/>
  <c r="CI95"/>
  <c r="CH95"/>
  <c r="CG95"/>
  <c r="CF95"/>
  <c r="CE95"/>
  <c r="CD95"/>
  <c r="CC95"/>
  <c r="CB95"/>
  <c r="CA95"/>
  <c r="BZ95"/>
  <c r="CN94"/>
  <c r="CM94"/>
  <c r="CL94"/>
  <c r="CK94"/>
  <c r="CJ94"/>
  <c r="CI94"/>
  <c r="CH94"/>
  <c r="CG94"/>
  <c r="CF94"/>
  <c r="CE94"/>
  <c r="CD94"/>
  <c r="CC94"/>
  <c r="CB94"/>
  <c r="CA94"/>
  <c r="BZ94"/>
  <c r="CN93"/>
  <c r="CM93"/>
  <c r="CL93"/>
  <c r="CK93"/>
  <c r="CJ93"/>
  <c r="CI93"/>
  <c r="CH93"/>
  <c r="CG93"/>
  <c r="CF93"/>
  <c r="CE93"/>
  <c r="CD93"/>
  <c r="CC93"/>
  <c r="CB93"/>
  <c r="CA93"/>
  <c r="BZ93"/>
  <c r="CN92"/>
  <c r="CM92"/>
  <c r="CL92"/>
  <c r="CK92"/>
  <c r="CJ92"/>
  <c r="CI92"/>
  <c r="CH92"/>
  <c r="CG92"/>
  <c r="CF92"/>
  <c r="CE92"/>
  <c r="CD92"/>
  <c r="CC92"/>
  <c r="CB92"/>
  <c r="CA92"/>
  <c r="BZ92"/>
  <c r="CN91"/>
  <c r="CM91"/>
  <c r="CL91"/>
  <c r="CK91"/>
  <c r="CJ91"/>
  <c r="CI91"/>
  <c r="CH91"/>
  <c r="CG91"/>
  <c r="CF91"/>
  <c r="CE91"/>
  <c r="CD91"/>
  <c r="CC91"/>
  <c r="CB91"/>
  <c r="CA91"/>
  <c r="BZ91"/>
  <c r="CN90"/>
  <c r="CM90"/>
  <c r="CL90"/>
  <c r="CK90"/>
  <c r="CJ90"/>
  <c r="CI90"/>
  <c r="CH90"/>
  <c r="CG90"/>
  <c r="CF90"/>
  <c r="CE90"/>
  <c r="CD90"/>
  <c r="CC90"/>
  <c r="CB90"/>
  <c r="CA90"/>
  <c r="BZ90"/>
  <c r="CN89"/>
  <c r="CM89"/>
  <c r="CL89"/>
  <c r="CK89"/>
  <c r="CJ89"/>
  <c r="CI89"/>
  <c r="CH89"/>
  <c r="CG89"/>
  <c r="CF89"/>
  <c r="CE89"/>
  <c r="CD89"/>
  <c r="CC89"/>
  <c r="CB89"/>
  <c r="CA89"/>
  <c r="BZ89"/>
  <c r="CN88"/>
  <c r="CM88"/>
  <c r="CL88"/>
  <c r="CK88"/>
  <c r="CJ88"/>
  <c r="CI88"/>
  <c r="CH88"/>
  <c r="CG88"/>
  <c r="CF88"/>
  <c r="CE88"/>
  <c r="CD88"/>
  <c r="CC88"/>
  <c r="CB88"/>
  <c r="CA88"/>
  <c r="BZ88"/>
  <c r="CN87"/>
  <c r="CM87"/>
  <c r="CL87"/>
  <c r="CK87"/>
  <c r="CJ87"/>
  <c r="CI87"/>
  <c r="CH87"/>
  <c r="CG87"/>
  <c r="CF87"/>
  <c r="CE87"/>
  <c r="CD87"/>
  <c r="CC87"/>
  <c r="CB87"/>
  <c r="CA87"/>
  <c r="BZ87"/>
  <c r="CN86"/>
  <c r="CM86"/>
  <c r="CL86"/>
  <c r="CK86"/>
  <c r="CJ86"/>
  <c r="CI86"/>
  <c r="CH86"/>
  <c r="CG86"/>
  <c r="CF86"/>
  <c r="CE86"/>
  <c r="CD86"/>
  <c r="CC86"/>
  <c r="CB86"/>
  <c r="CA86"/>
  <c r="BZ86"/>
  <c r="CN85"/>
  <c r="CM85"/>
  <c r="CL85"/>
  <c r="CK85"/>
  <c r="CJ85"/>
  <c r="CI85"/>
  <c r="CH85"/>
  <c r="CG85"/>
  <c r="CF85"/>
  <c r="CE85"/>
  <c r="CD85"/>
  <c r="CC85"/>
  <c r="CB85"/>
  <c r="CA85"/>
  <c r="BZ85"/>
  <c r="CN84"/>
  <c r="CM84"/>
  <c r="CL84"/>
  <c r="CK84"/>
  <c r="CJ84"/>
  <c r="CI84"/>
  <c r="CH84"/>
  <c r="CG84"/>
  <c r="CF84"/>
  <c r="CE84"/>
  <c r="CD84"/>
  <c r="CC84"/>
  <c r="CB84"/>
  <c r="CA84"/>
  <c r="BZ84"/>
  <c r="CN83"/>
  <c r="CM83"/>
  <c r="CL83"/>
  <c r="CK83"/>
  <c r="CJ83"/>
  <c r="CI83"/>
  <c r="CH83"/>
  <c r="CG83"/>
  <c r="CF83"/>
  <c r="CE83"/>
  <c r="CD83"/>
  <c r="CC83"/>
  <c r="CB83"/>
  <c r="CA83"/>
  <c r="BZ83"/>
  <c r="CN82"/>
  <c r="CM82"/>
  <c r="CL82"/>
  <c r="CK82"/>
  <c r="CJ82"/>
  <c r="CI82"/>
  <c r="CH82"/>
  <c r="CG82"/>
  <c r="CF82"/>
  <c r="CE82"/>
  <c r="CD82"/>
  <c r="CC82"/>
  <c r="CB82"/>
  <c r="CA82"/>
  <c r="BZ82"/>
  <c r="CN81"/>
  <c r="CM81"/>
  <c r="CL81"/>
  <c r="CK81"/>
  <c r="CJ81"/>
  <c r="CI81"/>
  <c r="CH81"/>
  <c r="CG81"/>
  <c r="CF81"/>
  <c r="CE81"/>
  <c r="CD81"/>
  <c r="CC81"/>
  <c r="CB81"/>
  <c r="CA81"/>
  <c r="BZ81"/>
  <c r="CN80"/>
  <c r="CM80"/>
  <c r="CL80"/>
  <c r="CK80"/>
  <c r="CJ80"/>
  <c r="CI80"/>
  <c r="CH80"/>
  <c r="CG80"/>
  <c r="CF80"/>
  <c r="CE80"/>
  <c r="CD80"/>
  <c r="CC80"/>
  <c r="CB80"/>
  <c r="CA80"/>
  <c r="BZ80"/>
  <c r="CN79"/>
  <c r="CM79"/>
  <c r="CL79"/>
  <c r="CK79"/>
  <c r="CJ79"/>
  <c r="CI79"/>
  <c r="CH79"/>
  <c r="CG79"/>
  <c r="CF79"/>
  <c r="CE79"/>
  <c r="CD79"/>
  <c r="CC79"/>
  <c r="CB79"/>
  <c r="CA79"/>
  <c r="BZ79"/>
  <c r="CN78"/>
  <c r="CM78"/>
  <c r="CL78"/>
  <c r="CK78"/>
  <c r="CJ78"/>
  <c r="CI78"/>
  <c r="CH78"/>
  <c r="CG78"/>
  <c r="CF78"/>
  <c r="CE78"/>
  <c r="CD78"/>
  <c r="CC78"/>
  <c r="CB78"/>
  <c r="CA78"/>
  <c r="BZ78"/>
  <c r="CN77"/>
  <c r="CM77"/>
  <c r="CL77"/>
  <c r="CK77"/>
  <c r="CJ77"/>
  <c r="CI77"/>
  <c r="CH77"/>
  <c r="CG77"/>
  <c r="CF77"/>
  <c r="CE77"/>
  <c r="CD77"/>
  <c r="CC77"/>
  <c r="CB77"/>
  <c r="CA77"/>
  <c r="BZ77"/>
  <c r="CN76"/>
  <c r="CM76"/>
  <c r="CL76"/>
  <c r="CK76"/>
  <c r="CJ76"/>
  <c r="CI76"/>
  <c r="CH76"/>
  <c r="CG76"/>
  <c r="CF76"/>
  <c r="CE76"/>
  <c r="CD76"/>
  <c r="CC76"/>
  <c r="CB76"/>
  <c r="CA76"/>
  <c r="BZ76"/>
  <c r="CN75"/>
  <c r="CM75"/>
  <c r="CL75"/>
  <c r="CK75"/>
  <c r="CJ75"/>
  <c r="CI75"/>
  <c r="CH75"/>
  <c r="CG75"/>
  <c r="CF75"/>
  <c r="CE75"/>
  <c r="CD75"/>
  <c r="CC75"/>
  <c r="CB75"/>
  <c r="CA75"/>
  <c r="BZ75"/>
  <c r="CN74"/>
  <c r="CM74"/>
  <c r="CL74"/>
  <c r="CK74"/>
  <c r="CJ74"/>
  <c r="CI74"/>
  <c r="CH74"/>
  <c r="CG74"/>
  <c r="CF74"/>
  <c r="CE74"/>
  <c r="CD74"/>
  <c r="CC74"/>
  <c r="CB74"/>
  <c r="CA74"/>
  <c r="BZ74"/>
  <c r="CN73"/>
  <c r="CM73"/>
  <c r="CL73"/>
  <c r="CK73"/>
  <c r="CJ73"/>
  <c r="CI73"/>
  <c r="CH73"/>
  <c r="CG73"/>
  <c r="CF73"/>
  <c r="CE73"/>
  <c r="CD73"/>
  <c r="CC73"/>
  <c r="CB73"/>
  <c r="CA73"/>
  <c r="BZ73"/>
  <c r="CN72"/>
  <c r="CM72"/>
  <c r="CL72"/>
  <c r="CK72"/>
  <c r="CJ72"/>
  <c r="CI72"/>
  <c r="CH72"/>
  <c r="CG72"/>
  <c r="CF72"/>
  <c r="CE72"/>
  <c r="CD72"/>
  <c r="CC72"/>
  <c r="CB72"/>
  <c r="CA72"/>
  <c r="BZ72"/>
  <c r="CN71"/>
  <c r="CM71"/>
  <c r="CL71"/>
  <c r="CK71"/>
  <c r="CJ71"/>
  <c r="CI71"/>
  <c r="CH71"/>
  <c r="CG71"/>
  <c r="CF71"/>
  <c r="CE71"/>
  <c r="CD71"/>
  <c r="CC71"/>
  <c r="CB71"/>
  <c r="CA71"/>
  <c r="BZ71"/>
  <c r="CN70"/>
  <c r="CM70"/>
  <c r="CL70"/>
  <c r="CK70"/>
  <c r="CJ70"/>
  <c r="CI70"/>
  <c r="CH70"/>
  <c r="CG70"/>
  <c r="CF70"/>
  <c r="CE70"/>
  <c r="CD70"/>
  <c r="CC70"/>
  <c r="CB70"/>
  <c r="CA70"/>
  <c r="BZ70"/>
  <c r="CN69"/>
  <c r="CM69"/>
  <c r="CL69"/>
  <c r="CK69"/>
  <c r="CJ69"/>
  <c r="CI69"/>
  <c r="CH69"/>
  <c r="CG69"/>
  <c r="CF69"/>
  <c r="CE69"/>
  <c r="CD69"/>
  <c r="CC69"/>
  <c r="CB69"/>
  <c r="CA69"/>
  <c r="BZ69"/>
  <c r="CN68"/>
  <c r="CM68"/>
  <c r="CL68"/>
  <c r="CK68"/>
  <c r="CJ68"/>
  <c r="CI68"/>
  <c r="CH68"/>
  <c r="CG68"/>
  <c r="CF68"/>
  <c r="CE68"/>
  <c r="CD68"/>
  <c r="CC68"/>
  <c r="CB68"/>
  <c r="CA68"/>
  <c r="BZ68"/>
  <c r="CN67"/>
  <c r="CM67"/>
  <c r="CL67"/>
  <c r="CK67"/>
  <c r="CJ67"/>
  <c r="CI67"/>
  <c r="CH67"/>
  <c r="CG67"/>
  <c r="CF67"/>
  <c r="CE67"/>
  <c r="CD67"/>
  <c r="CC67"/>
  <c r="CB67"/>
  <c r="CA67"/>
  <c r="BZ67"/>
  <c r="CN66"/>
  <c r="CM66"/>
  <c r="CL66"/>
  <c r="CK66"/>
  <c r="CJ66"/>
  <c r="CI66"/>
  <c r="CH66"/>
  <c r="CG66"/>
  <c r="CF66"/>
  <c r="CE66"/>
  <c r="CD66"/>
  <c r="CC66"/>
  <c r="CB66"/>
  <c r="CA66"/>
  <c r="BZ66"/>
  <c r="CN65"/>
  <c r="CM65"/>
  <c r="CL65"/>
  <c r="CK65"/>
  <c r="CJ65"/>
  <c r="CI65"/>
  <c r="CH65"/>
  <c r="CG65"/>
  <c r="CF65"/>
  <c r="CE65"/>
  <c r="CD65"/>
  <c r="CC65"/>
  <c r="CB65"/>
  <c r="CA65"/>
  <c r="BZ65"/>
  <c r="CN64"/>
  <c r="CM64"/>
  <c r="CL64"/>
  <c r="CK64"/>
  <c r="CJ64"/>
  <c r="CI64"/>
  <c r="CH64"/>
  <c r="CG64"/>
  <c r="CF64"/>
  <c r="CE64"/>
  <c r="CD64"/>
  <c r="CC64"/>
  <c r="CB64"/>
  <c r="CA64"/>
  <c r="BZ64"/>
  <c r="CN63"/>
  <c r="CM63"/>
  <c r="CL63"/>
  <c r="CK63"/>
  <c r="CJ63"/>
  <c r="CI63"/>
  <c r="CH63"/>
  <c r="CG63"/>
  <c r="CF63"/>
  <c r="CE63"/>
  <c r="CD63"/>
  <c r="CC63"/>
  <c r="CB63"/>
  <c r="CA63"/>
  <c r="BZ63"/>
  <c r="CN62"/>
  <c r="CM62"/>
  <c r="CL62"/>
  <c r="CK62"/>
  <c r="CJ62"/>
  <c r="CI62"/>
  <c r="CH62"/>
  <c r="CG62"/>
  <c r="CF62"/>
  <c r="CE62"/>
  <c r="CD62"/>
  <c r="CC62"/>
  <c r="CB62"/>
  <c r="CA62"/>
  <c r="BZ62"/>
  <c r="CN61"/>
  <c r="CM61"/>
  <c r="CL61"/>
  <c r="CK61"/>
  <c r="CJ61"/>
  <c r="CI61"/>
  <c r="CH61"/>
  <c r="CG61"/>
  <c r="CF61"/>
  <c r="CE61"/>
  <c r="CD61"/>
  <c r="CC61"/>
  <c r="CB61"/>
  <c r="CA61"/>
  <c r="BZ61"/>
  <c r="CN60"/>
  <c r="CM60"/>
  <c r="CL60"/>
  <c r="CK60"/>
  <c r="CJ60"/>
  <c r="CI60"/>
  <c r="CH60"/>
  <c r="CG60"/>
  <c r="CF60"/>
  <c r="CE60"/>
  <c r="CD60"/>
  <c r="CC60"/>
  <c r="CB60"/>
  <c r="CA60"/>
  <c r="BZ60"/>
  <c r="CN59"/>
  <c r="CM59"/>
  <c r="CL59"/>
  <c r="CK59"/>
  <c r="CJ59"/>
  <c r="CI59"/>
  <c r="CH59"/>
  <c r="CG59"/>
  <c r="CF59"/>
  <c r="CE59"/>
  <c r="CD59"/>
  <c r="CC59"/>
  <c r="CB59"/>
  <c r="CA59"/>
  <c r="BZ59"/>
  <c r="CN58"/>
  <c r="CM58"/>
  <c r="CL58"/>
  <c r="CK58"/>
  <c r="CJ58"/>
  <c r="CI58"/>
  <c r="CH58"/>
  <c r="CG58"/>
  <c r="CF58"/>
  <c r="CE58"/>
  <c r="CD58"/>
  <c r="CC58"/>
  <c r="CB58"/>
  <c r="CA58"/>
  <c r="BZ58"/>
  <c r="CN57"/>
  <c r="CM57"/>
  <c r="CL57"/>
  <c r="CK57"/>
  <c r="CJ57"/>
  <c r="CI57"/>
  <c r="CH57"/>
  <c r="CG57"/>
  <c r="CF57"/>
  <c r="CE57"/>
  <c r="CD57"/>
  <c r="CC57"/>
  <c r="CB57"/>
  <c r="CA57"/>
  <c r="BZ57"/>
  <c r="CN56"/>
  <c r="CM56"/>
  <c r="CL56"/>
  <c r="CK56"/>
  <c r="CJ56"/>
  <c r="CI56"/>
  <c r="CH56"/>
  <c r="CG56"/>
  <c r="CF56"/>
  <c r="CE56"/>
  <c r="CD56"/>
  <c r="CC56"/>
  <c r="CB56"/>
  <c r="CA56"/>
  <c r="BZ56"/>
  <c r="CN55"/>
  <c r="CM55"/>
  <c r="CL55"/>
  <c r="CK55"/>
  <c r="CJ55"/>
  <c r="CI55"/>
  <c r="CH55"/>
  <c r="CG55"/>
  <c r="CF55"/>
  <c r="CE55"/>
  <c r="CD55"/>
  <c r="CC55"/>
  <c r="CB55"/>
  <c r="CA55"/>
  <c r="BZ55"/>
  <c r="CN54"/>
  <c r="CM54"/>
  <c r="CL54"/>
  <c r="CK54"/>
  <c r="CJ54"/>
  <c r="CI54"/>
  <c r="CH54"/>
  <c r="CG54"/>
  <c r="CF54"/>
  <c r="CE54"/>
  <c r="CD54"/>
  <c r="CC54"/>
  <c r="CB54"/>
  <c r="CA54"/>
  <c r="BZ54"/>
  <c r="CN53"/>
  <c r="CM53"/>
  <c r="CL53"/>
  <c r="CK53"/>
  <c r="CJ53"/>
  <c r="CI53"/>
  <c r="CH53"/>
  <c r="CG53"/>
  <c r="CF53"/>
  <c r="CE53"/>
  <c r="CD53"/>
  <c r="CC53"/>
  <c r="CB53"/>
  <c r="CA53"/>
  <c r="BZ53"/>
  <c r="CN52"/>
  <c r="CM52"/>
  <c r="CL52"/>
  <c r="CK52"/>
  <c r="CJ52"/>
  <c r="CI52"/>
  <c r="CH52"/>
  <c r="CG52"/>
  <c r="CF52"/>
  <c r="CE52"/>
  <c r="CD52"/>
  <c r="CC52"/>
  <c r="CB52"/>
  <c r="CA52"/>
  <c r="BZ52"/>
  <c r="CN51"/>
  <c r="CM51"/>
  <c r="CL51"/>
  <c r="CK51"/>
  <c r="CJ51"/>
  <c r="CI51"/>
  <c r="CH51"/>
  <c r="CG51"/>
  <c r="CF51"/>
  <c r="CE51"/>
  <c r="CD51"/>
  <c r="CC51"/>
  <c r="CB51"/>
  <c r="CA51"/>
  <c r="BZ51"/>
  <c r="CN50"/>
  <c r="CM50"/>
  <c r="CL50"/>
  <c r="CK50"/>
  <c r="CJ50"/>
  <c r="CI50"/>
  <c r="CH50"/>
  <c r="CG50"/>
  <c r="CF50"/>
  <c r="CE50"/>
  <c r="CD50"/>
  <c r="CC50"/>
  <c r="CB50"/>
  <c r="CA50"/>
  <c r="BZ50"/>
  <c r="CN49"/>
  <c r="CM49"/>
  <c r="CL49"/>
  <c r="CK49"/>
  <c r="CJ49"/>
  <c r="CI49"/>
  <c r="CH49"/>
  <c r="CG49"/>
  <c r="CF49"/>
  <c r="CE49"/>
  <c r="CD49"/>
  <c r="CC49"/>
  <c r="CB49"/>
  <c r="CA49"/>
  <c r="BZ49"/>
  <c r="CN48"/>
  <c r="CM48"/>
  <c r="CL48"/>
  <c r="CK48"/>
  <c r="CJ48"/>
  <c r="CI48"/>
  <c r="CH48"/>
  <c r="CG48"/>
  <c r="CF48"/>
  <c r="CE48"/>
  <c r="CD48"/>
  <c r="CC48"/>
  <c r="CB48"/>
  <c r="CA48"/>
  <c r="BZ48"/>
  <c r="CN47"/>
  <c r="CM47"/>
  <c r="CL47"/>
  <c r="CK47"/>
  <c r="CJ47"/>
  <c r="CI47"/>
  <c r="CH47"/>
  <c r="CG47"/>
  <c r="CF47"/>
  <c r="CE47"/>
  <c r="CD47"/>
  <c r="CC47"/>
  <c r="CB47"/>
  <c r="CA47"/>
  <c r="BZ47"/>
  <c r="CN46"/>
  <c r="CM46"/>
  <c r="CL46"/>
  <c r="CK46"/>
  <c r="CJ46"/>
  <c r="CI46"/>
  <c r="CH46"/>
  <c r="CG46"/>
  <c r="CF46"/>
  <c r="CE46"/>
  <c r="CD46"/>
  <c r="CC46"/>
  <c r="CB46"/>
  <c r="CA46"/>
  <c r="BZ46"/>
  <c r="CN45"/>
  <c r="CM45"/>
  <c r="CL45"/>
  <c r="CK45"/>
  <c r="CJ45"/>
  <c r="CI45"/>
  <c r="CH45"/>
  <c r="CG45"/>
  <c r="CF45"/>
  <c r="CE45"/>
  <c r="CD45"/>
  <c r="CC45"/>
  <c r="CB45"/>
  <c r="CA45"/>
  <c r="BZ45"/>
  <c r="CN44"/>
  <c r="CM44"/>
  <c r="CL44"/>
  <c r="CK44"/>
  <c r="CJ44"/>
  <c r="CI44"/>
  <c r="CH44"/>
  <c r="CG44"/>
  <c r="CF44"/>
  <c r="CE44"/>
  <c r="CD44"/>
  <c r="CC44"/>
  <c r="CB44"/>
  <c r="CA44"/>
  <c r="BZ44"/>
  <c r="CN43"/>
  <c r="CM43"/>
  <c r="CL43"/>
  <c r="CK43"/>
  <c r="CJ43"/>
  <c r="CI43"/>
  <c r="CH43"/>
  <c r="CG43"/>
  <c r="CF43"/>
  <c r="CE43"/>
  <c r="CD43"/>
  <c r="CC43"/>
  <c r="CB43"/>
  <c r="CA43"/>
  <c r="BZ43"/>
  <c r="CN42"/>
  <c r="CM42"/>
  <c r="CL42"/>
  <c r="CK42"/>
  <c r="CJ42"/>
  <c r="CI42"/>
  <c r="CH42"/>
  <c r="CG42"/>
  <c r="CF42"/>
  <c r="CE42"/>
  <c r="CD42"/>
  <c r="CC42"/>
  <c r="CB42"/>
  <c r="CA42"/>
  <c r="BZ42"/>
  <c r="CN41"/>
  <c r="CM41"/>
  <c r="CL41"/>
  <c r="CK41"/>
  <c r="CJ41"/>
  <c r="CI41"/>
  <c r="CH41"/>
  <c r="CG41"/>
  <c r="CF41"/>
  <c r="CE41"/>
  <c r="CD41"/>
  <c r="CC41"/>
  <c r="CB41"/>
  <c r="CA41"/>
  <c r="BZ41"/>
  <c r="CN40"/>
  <c r="CM40"/>
  <c r="CL40"/>
  <c r="CK40"/>
  <c r="CJ40"/>
  <c r="CI40"/>
  <c r="CH40"/>
  <c r="CG40"/>
  <c r="CF40"/>
  <c r="CE40"/>
  <c r="CD40"/>
  <c r="CC40"/>
  <c r="CB40"/>
  <c r="CA40"/>
  <c r="BZ40"/>
  <c r="CN39"/>
  <c r="CM39"/>
  <c r="CL39"/>
  <c r="CK39"/>
  <c r="CJ39"/>
  <c r="CI39"/>
  <c r="CH39"/>
  <c r="CG39"/>
  <c r="CF39"/>
  <c r="CE39"/>
  <c r="CD39"/>
  <c r="CC39"/>
  <c r="CB39"/>
  <c r="CA39"/>
  <c r="BZ39"/>
  <c r="CN38"/>
  <c r="CM38"/>
  <c r="CL38"/>
  <c r="CK38"/>
  <c r="CJ38"/>
  <c r="CI38"/>
  <c r="CH38"/>
  <c r="CG38"/>
  <c r="CF38"/>
  <c r="CE38"/>
  <c r="CD38"/>
  <c r="CC38"/>
  <c r="CB38"/>
  <c r="CA38"/>
  <c r="BZ38"/>
  <c r="CN37"/>
  <c r="CM37"/>
  <c r="CL37"/>
  <c r="CK37"/>
  <c r="CJ37"/>
  <c r="CI37"/>
  <c r="CH37"/>
  <c r="CG37"/>
  <c r="CF37"/>
  <c r="CE37"/>
  <c r="CD37"/>
  <c r="CC37"/>
  <c r="CB37"/>
  <c r="CA37"/>
  <c r="BZ37"/>
  <c r="CN36"/>
  <c r="CM36"/>
  <c r="CL36"/>
  <c r="CK36"/>
  <c r="CJ36"/>
  <c r="CI36"/>
  <c r="CH36"/>
  <c r="CG36"/>
  <c r="CF36"/>
  <c r="CE36"/>
  <c r="CD36"/>
  <c r="CC36"/>
  <c r="CB36"/>
  <c r="CA36"/>
  <c r="BZ36"/>
  <c r="CN35"/>
  <c r="CM35"/>
  <c r="CL35"/>
  <c r="CK35"/>
  <c r="CJ35"/>
  <c r="CI35"/>
  <c r="CH35"/>
  <c r="CG35"/>
  <c r="CF35"/>
  <c r="CE35"/>
  <c r="CD35"/>
  <c r="CC35"/>
  <c r="CB35"/>
  <c r="CA35"/>
  <c r="BZ35"/>
  <c r="CN34"/>
  <c r="CM34"/>
  <c r="CL34"/>
  <c r="CK34"/>
  <c r="CJ34"/>
  <c r="CI34"/>
  <c r="CH34"/>
  <c r="CG34"/>
  <c r="CF34"/>
  <c r="CE34"/>
  <c r="CD34"/>
  <c r="CC34"/>
  <c r="CB34"/>
  <c r="CA34"/>
  <c r="BZ34"/>
  <c r="CN33"/>
  <c r="CM33"/>
  <c r="CL33"/>
  <c r="CK33"/>
  <c r="CJ33"/>
  <c r="CI33"/>
  <c r="CH33"/>
  <c r="CG33"/>
  <c r="CF33"/>
  <c r="CE33"/>
  <c r="CD33"/>
  <c r="CC33"/>
  <c r="CB33"/>
  <c r="CA33"/>
  <c r="BZ33"/>
  <c r="CN32"/>
  <c r="CM32"/>
  <c r="CL32"/>
  <c r="CK32"/>
  <c r="CJ32"/>
  <c r="CI32"/>
  <c r="CH32"/>
  <c r="CG32"/>
  <c r="CF32"/>
  <c r="CE32"/>
  <c r="CD32"/>
  <c r="CC32"/>
  <c r="CB32"/>
  <c r="CA32"/>
  <c r="BZ32"/>
  <c r="CN31"/>
  <c r="CM31"/>
  <c r="CL31"/>
  <c r="CK31"/>
  <c r="CJ31"/>
  <c r="CI31"/>
  <c r="CH31"/>
  <c r="CG31"/>
  <c r="CF31"/>
  <c r="CE31"/>
  <c r="CD31"/>
  <c r="CC31"/>
  <c r="CB31"/>
  <c r="CA31"/>
  <c r="BZ31"/>
  <c r="CN30"/>
  <c r="CM30"/>
  <c r="CL30"/>
  <c r="CK30"/>
  <c r="CJ30"/>
  <c r="CI30"/>
  <c r="CH30"/>
  <c r="CG30"/>
  <c r="CF30"/>
  <c r="CE30"/>
  <c r="CD30"/>
  <c r="CC30"/>
  <c r="CB30"/>
  <c r="CA30"/>
  <c r="BZ30"/>
  <c r="CN29"/>
  <c r="CM29"/>
  <c r="CL29"/>
  <c r="CK29"/>
  <c r="CJ29"/>
  <c r="CI29"/>
  <c r="CH29"/>
  <c r="CG29"/>
  <c r="CF29"/>
  <c r="CE29"/>
  <c r="CD29"/>
  <c r="CC29"/>
  <c r="CB29"/>
  <c r="CA29"/>
  <c r="BZ29"/>
  <c r="CN28"/>
  <c r="CM28"/>
  <c r="CL28"/>
  <c r="CK28"/>
  <c r="CJ28"/>
  <c r="CI28"/>
  <c r="CH28"/>
  <c r="CG28"/>
  <c r="CF28"/>
  <c r="CE28"/>
  <c r="CD28"/>
  <c r="CC28"/>
  <c r="CB28"/>
  <c r="CA28"/>
  <c r="BZ28"/>
  <c r="CN27"/>
  <c r="CM27"/>
  <c r="CL27"/>
  <c r="CK27"/>
  <c r="CJ27"/>
  <c r="CI27"/>
  <c r="CH27"/>
  <c r="CG27"/>
  <c r="CF27"/>
  <c r="CE27"/>
  <c r="CD27"/>
  <c r="CC27"/>
  <c r="CB27"/>
  <c r="CA27"/>
  <c r="BZ27"/>
  <c r="CN26"/>
  <c r="CM26"/>
  <c r="CL26"/>
  <c r="CK26"/>
  <c r="CJ26"/>
  <c r="CI26"/>
  <c r="CH26"/>
  <c r="CG26"/>
  <c r="CF26"/>
  <c r="CE26"/>
  <c r="CD26"/>
  <c r="CC26"/>
  <c r="CB26"/>
  <c r="CA26"/>
  <c r="BZ26"/>
  <c r="CN25"/>
  <c r="CM25"/>
  <c r="CL25"/>
  <c r="CK25"/>
  <c r="CJ25"/>
  <c r="CI25"/>
  <c r="CH25"/>
  <c r="CG25"/>
  <c r="CF25"/>
  <c r="CE25"/>
  <c r="CD25"/>
  <c r="CC25"/>
  <c r="CB25"/>
  <c r="CA25"/>
  <c r="BZ25"/>
  <c r="CN24"/>
  <c r="CM24"/>
  <c r="CL24"/>
  <c r="CK24"/>
  <c r="CJ24"/>
  <c r="CI24"/>
  <c r="CH24"/>
  <c r="CG24"/>
  <c r="CF24"/>
  <c r="CE24"/>
  <c r="CD24"/>
  <c r="CC24"/>
  <c r="CB24"/>
  <c r="CA24"/>
  <c r="BZ24"/>
  <c r="CN23"/>
  <c r="CM23"/>
  <c r="CL23"/>
  <c r="CK23"/>
  <c r="CJ23"/>
  <c r="CI23"/>
  <c r="CH23"/>
  <c r="CG23"/>
  <c r="CF23"/>
  <c r="CE23"/>
  <c r="CD23"/>
  <c r="CC23"/>
  <c r="CB23"/>
  <c r="CA23"/>
  <c r="BZ23"/>
  <c r="CN22"/>
  <c r="CM22"/>
  <c r="CL22"/>
  <c r="CK22"/>
  <c r="CJ22"/>
  <c r="CI22"/>
  <c r="CH22"/>
  <c r="CG22"/>
  <c r="CF22"/>
  <c r="CE22"/>
  <c r="CD22"/>
  <c r="CC22"/>
  <c r="CB22"/>
  <c r="CA22"/>
  <c r="BZ22"/>
  <c r="CN21"/>
  <c r="CM21"/>
  <c r="CL21"/>
  <c r="CK21"/>
  <c r="CJ21"/>
  <c r="CI21"/>
  <c r="CH21"/>
  <c r="CG21"/>
  <c r="CF21"/>
  <c r="CE21"/>
  <c r="CD21"/>
  <c r="CC21"/>
  <c r="CB21"/>
  <c r="CA21"/>
  <c r="BZ21"/>
  <c r="CN20"/>
  <c r="CM20"/>
  <c r="CL20"/>
  <c r="CK20"/>
  <c r="CJ20"/>
  <c r="CI20"/>
  <c r="CH20"/>
  <c r="CG20"/>
  <c r="CF20"/>
  <c r="CE20"/>
  <c r="CD20"/>
  <c r="CC20"/>
  <c r="CB20"/>
  <c r="CA20"/>
  <c r="BZ20"/>
  <c r="CN19"/>
  <c r="CM19"/>
  <c r="CL19"/>
  <c r="CK19"/>
  <c r="CJ19"/>
  <c r="CI19"/>
  <c r="CH19"/>
  <c r="CG19"/>
  <c r="CF19"/>
  <c r="CE19"/>
  <c r="CD19"/>
  <c r="CC19"/>
  <c r="CB19"/>
  <c r="CA19"/>
  <c r="BZ19"/>
  <c r="CN18"/>
  <c r="CM18"/>
  <c r="CL18"/>
  <c r="CK18"/>
  <c r="CJ18"/>
  <c r="CI18"/>
  <c r="CH18"/>
  <c r="CG18"/>
  <c r="CF18"/>
  <c r="CE18"/>
  <c r="CD18"/>
  <c r="CC18"/>
  <c r="CB18"/>
  <c r="CA18"/>
  <c r="BZ18"/>
  <c r="CN17"/>
  <c r="CM17"/>
  <c r="CL17"/>
  <c r="CK17"/>
  <c r="CJ17"/>
  <c r="CI17"/>
  <c r="CH17"/>
  <c r="CG17"/>
  <c r="CF17"/>
  <c r="CE17"/>
  <c r="CD17"/>
  <c r="CC17"/>
  <c r="CB17"/>
  <c r="CA17"/>
  <c r="BZ17"/>
  <c r="CN16"/>
  <c r="CM16"/>
  <c r="CL16"/>
  <c r="CK16"/>
  <c r="CJ16"/>
  <c r="CI16"/>
  <c r="CH16"/>
  <c r="CG16"/>
  <c r="CF16"/>
  <c r="CE16"/>
  <c r="CD16"/>
  <c r="CC16"/>
  <c r="CB16"/>
  <c r="CA16"/>
  <c r="BZ16"/>
  <c r="CN15"/>
  <c r="CM15"/>
  <c r="CL15"/>
  <c r="CK15"/>
  <c r="CJ15"/>
  <c r="CI15"/>
  <c r="CH15"/>
  <c r="CG15"/>
  <c r="CF15"/>
  <c r="CE15"/>
  <c r="CD15"/>
  <c r="CC15"/>
  <c r="CB15"/>
  <c r="CA15"/>
  <c r="BZ15"/>
  <c r="CN14"/>
  <c r="CM14"/>
  <c r="CL14"/>
  <c r="CK14"/>
  <c r="CJ14"/>
  <c r="CI14"/>
  <c r="CH14"/>
  <c r="CG14"/>
  <c r="CF14"/>
  <c r="CE14"/>
  <c r="CD14"/>
  <c r="CC14"/>
  <c r="CB14"/>
  <c r="CA14"/>
  <c r="BZ14"/>
  <c r="CN13"/>
  <c r="CM13"/>
  <c r="CL13"/>
  <c r="CK13"/>
  <c r="CJ13"/>
  <c r="CI13"/>
  <c r="CH13"/>
  <c r="CG13"/>
  <c r="CF13"/>
  <c r="CE13"/>
  <c r="CD13"/>
  <c r="CC13"/>
  <c r="CB13"/>
  <c r="CA13"/>
  <c r="BZ13"/>
  <c r="CN12"/>
  <c r="CM12"/>
  <c r="CL12"/>
  <c r="CK12"/>
  <c r="CJ12"/>
  <c r="CI12"/>
  <c r="CH12"/>
  <c r="CG12"/>
  <c r="CF12"/>
  <c r="CE12"/>
  <c r="CD12"/>
  <c r="CC12"/>
  <c r="CB12"/>
  <c r="CA12"/>
  <c r="BZ12"/>
  <c r="CN11"/>
  <c r="CM11"/>
  <c r="CL11"/>
  <c r="CK11"/>
  <c r="CJ11"/>
  <c r="CI11"/>
  <c r="CH11"/>
  <c r="CG11"/>
  <c r="CF11"/>
  <c r="CE11"/>
  <c r="CD11"/>
  <c r="CC11"/>
  <c r="CB11"/>
  <c r="CA11"/>
  <c r="BZ11"/>
  <c r="CN10"/>
  <c r="CM10"/>
  <c r="CL10"/>
  <c r="CK10"/>
  <c r="CJ10"/>
  <c r="CI10"/>
  <c r="CH10"/>
  <c r="CG10"/>
  <c r="CF10"/>
  <c r="CE10"/>
  <c r="CD10"/>
  <c r="CC10"/>
  <c r="CB10"/>
  <c r="CA10"/>
  <c r="BZ10"/>
  <c r="CN9"/>
  <c r="CM9"/>
  <c r="CL9"/>
  <c r="CK9"/>
  <c r="CJ9"/>
  <c r="CI9"/>
  <c r="CH9"/>
  <c r="CG9"/>
  <c r="CF9"/>
  <c r="CE9"/>
  <c r="CD9"/>
  <c r="CC9"/>
  <c r="CB9"/>
  <c r="CA9"/>
  <c r="BZ9"/>
  <c r="CN8"/>
  <c r="CM8"/>
  <c r="CL8"/>
  <c r="CK8"/>
  <c r="CJ8"/>
  <c r="CI8"/>
  <c r="CH8"/>
  <c r="CG8"/>
  <c r="CF8"/>
  <c r="CE8"/>
  <c r="CD8"/>
  <c r="CC8"/>
  <c r="CB8"/>
  <c r="CA8"/>
  <c r="BZ8"/>
  <c r="BW107"/>
  <c r="BV107"/>
  <c r="BU107"/>
  <c r="BT107"/>
  <c r="BS107"/>
  <c r="BR107"/>
  <c r="BQ107"/>
  <c r="BP107"/>
  <c r="BO107"/>
  <c r="BN107"/>
  <c r="BM107"/>
  <c r="BL107"/>
  <c r="BK107"/>
  <c r="BJ107"/>
  <c r="BI107"/>
  <c r="BW106"/>
  <c r="BV106"/>
  <c r="BU106"/>
  <c r="BT106"/>
  <c r="BS106"/>
  <c r="BR106"/>
  <c r="BQ106"/>
  <c r="BP106"/>
  <c r="BO106"/>
  <c r="BN106"/>
  <c r="BM106"/>
  <c r="BL106"/>
  <c r="BK106"/>
  <c r="BJ106"/>
  <c r="BI106"/>
  <c r="BW105"/>
  <c r="BV105"/>
  <c r="BU105"/>
  <c r="BT105"/>
  <c r="BS105"/>
  <c r="BR105"/>
  <c r="BQ105"/>
  <c r="BP105"/>
  <c r="BO105"/>
  <c r="BN105"/>
  <c r="BM105"/>
  <c r="BL105"/>
  <c r="BK105"/>
  <c r="BJ105"/>
  <c r="BI105"/>
  <c r="BW104"/>
  <c r="BV104"/>
  <c r="BU104"/>
  <c r="BT104"/>
  <c r="BS104"/>
  <c r="BR104"/>
  <c r="BQ104"/>
  <c r="BP104"/>
  <c r="BO104"/>
  <c r="BN104"/>
  <c r="BM104"/>
  <c r="BL104"/>
  <c r="BK104"/>
  <c r="BJ104"/>
  <c r="BI104"/>
  <c r="BW103"/>
  <c r="BV103"/>
  <c r="BU103"/>
  <c r="BT103"/>
  <c r="BS103"/>
  <c r="BR103"/>
  <c r="BQ103"/>
  <c r="BP103"/>
  <c r="BO103"/>
  <c r="BN103"/>
  <c r="BM103"/>
  <c r="BL103"/>
  <c r="BK103"/>
  <c r="BJ103"/>
  <c r="BI103"/>
  <c r="BW102"/>
  <c r="BV102"/>
  <c r="BU102"/>
  <c r="BT102"/>
  <c r="BS102"/>
  <c r="BR102"/>
  <c r="BQ102"/>
  <c r="BP102"/>
  <c r="BO102"/>
  <c r="BN102"/>
  <c r="BM102"/>
  <c r="BL102"/>
  <c r="BK102"/>
  <c r="BJ102"/>
  <c r="BI102"/>
  <c r="BW101"/>
  <c r="BV101"/>
  <c r="BU101"/>
  <c r="BT101"/>
  <c r="BS101"/>
  <c r="BR101"/>
  <c r="BQ101"/>
  <c r="BP101"/>
  <c r="BO101"/>
  <c r="BN101"/>
  <c r="BM101"/>
  <c r="BL101"/>
  <c r="BK101"/>
  <c r="BJ101"/>
  <c r="BI101"/>
  <c r="BW100"/>
  <c r="BV100"/>
  <c r="BU100"/>
  <c r="BT100"/>
  <c r="BS100"/>
  <c r="BR100"/>
  <c r="BQ100"/>
  <c r="BP100"/>
  <c r="BO100"/>
  <c r="BN100"/>
  <c r="BM100"/>
  <c r="BL100"/>
  <c r="BK100"/>
  <c r="BJ100"/>
  <c r="BI100"/>
  <c r="BW99"/>
  <c r="BV99"/>
  <c r="BU99"/>
  <c r="BT99"/>
  <c r="BS99"/>
  <c r="BR99"/>
  <c r="BQ99"/>
  <c r="BP99"/>
  <c r="BO99"/>
  <c r="BN99"/>
  <c r="BM99"/>
  <c r="BL99"/>
  <c r="BK99"/>
  <c r="BJ99"/>
  <c r="BI99"/>
  <c r="BW98"/>
  <c r="BV98"/>
  <c r="BU98"/>
  <c r="BT98"/>
  <c r="BS98"/>
  <c r="BR98"/>
  <c r="BQ98"/>
  <c r="BP98"/>
  <c r="BO98"/>
  <c r="BN98"/>
  <c r="BM98"/>
  <c r="BL98"/>
  <c r="BK98"/>
  <c r="BJ98"/>
  <c r="BI98"/>
  <c r="BW97"/>
  <c r="BV97"/>
  <c r="BU97"/>
  <c r="BT97"/>
  <c r="BS97"/>
  <c r="BR97"/>
  <c r="BQ97"/>
  <c r="BP97"/>
  <c r="BO97"/>
  <c r="BN97"/>
  <c r="BM97"/>
  <c r="BL97"/>
  <c r="BK97"/>
  <c r="BJ97"/>
  <c r="BI97"/>
  <c r="BW96"/>
  <c r="BV96"/>
  <c r="BU96"/>
  <c r="BT96"/>
  <c r="BS96"/>
  <c r="BR96"/>
  <c r="BQ96"/>
  <c r="BP96"/>
  <c r="BO96"/>
  <c r="BN96"/>
  <c r="BM96"/>
  <c r="BL96"/>
  <c r="BK96"/>
  <c r="BJ96"/>
  <c r="BI96"/>
  <c r="BW95"/>
  <c r="BV95"/>
  <c r="BU95"/>
  <c r="BT95"/>
  <c r="BS95"/>
  <c r="BR95"/>
  <c r="BQ95"/>
  <c r="BP95"/>
  <c r="BO95"/>
  <c r="BN95"/>
  <c r="BM95"/>
  <c r="BL95"/>
  <c r="BK95"/>
  <c r="BJ95"/>
  <c r="BI95"/>
  <c r="BW94"/>
  <c r="BV94"/>
  <c r="BU94"/>
  <c r="BT94"/>
  <c r="BS94"/>
  <c r="BR94"/>
  <c r="BQ94"/>
  <c r="BP94"/>
  <c r="BO94"/>
  <c r="BN94"/>
  <c r="BM94"/>
  <c r="BL94"/>
  <c r="BK94"/>
  <c r="BJ94"/>
  <c r="BI94"/>
  <c r="BW93"/>
  <c r="BV93"/>
  <c r="BU93"/>
  <c r="BT93"/>
  <c r="BS93"/>
  <c r="BR93"/>
  <c r="BQ93"/>
  <c r="BP93"/>
  <c r="BO93"/>
  <c r="BN93"/>
  <c r="BM93"/>
  <c r="BL93"/>
  <c r="BK93"/>
  <c r="BJ93"/>
  <c r="BI93"/>
  <c r="BW92"/>
  <c r="BV92"/>
  <c r="BU92"/>
  <c r="BT92"/>
  <c r="BS92"/>
  <c r="BR92"/>
  <c r="BQ92"/>
  <c r="BP92"/>
  <c r="BO92"/>
  <c r="BN92"/>
  <c r="BM92"/>
  <c r="BL92"/>
  <c r="BK92"/>
  <c r="BJ92"/>
  <c r="BI92"/>
  <c r="BW91"/>
  <c r="BV91"/>
  <c r="BU91"/>
  <c r="BT91"/>
  <c r="BS91"/>
  <c r="BR91"/>
  <c r="BQ91"/>
  <c r="BP91"/>
  <c r="BO91"/>
  <c r="BN91"/>
  <c r="BM91"/>
  <c r="BL91"/>
  <c r="BK91"/>
  <c r="BJ91"/>
  <c r="BI91"/>
  <c r="BW90"/>
  <c r="BV90"/>
  <c r="BU90"/>
  <c r="BT90"/>
  <c r="BS90"/>
  <c r="BR90"/>
  <c r="BQ90"/>
  <c r="BP90"/>
  <c r="BO90"/>
  <c r="BN90"/>
  <c r="BM90"/>
  <c r="BL90"/>
  <c r="BK90"/>
  <c r="BJ90"/>
  <c r="BI90"/>
  <c r="BW89"/>
  <c r="BV89"/>
  <c r="BU89"/>
  <c r="BT89"/>
  <c r="BS89"/>
  <c r="BR89"/>
  <c r="BQ89"/>
  <c r="BP89"/>
  <c r="BO89"/>
  <c r="BN89"/>
  <c r="BM89"/>
  <c r="BL89"/>
  <c r="BK89"/>
  <c r="BJ89"/>
  <c r="BI89"/>
  <c r="BW88"/>
  <c r="BV88"/>
  <c r="BU88"/>
  <c r="BT88"/>
  <c r="BS88"/>
  <c r="BR88"/>
  <c r="BQ88"/>
  <c r="BP88"/>
  <c r="BO88"/>
  <c r="BN88"/>
  <c r="BM88"/>
  <c r="BL88"/>
  <c r="BK88"/>
  <c r="BJ88"/>
  <c r="BI88"/>
  <c r="BW87"/>
  <c r="BV87"/>
  <c r="BU87"/>
  <c r="BT87"/>
  <c r="BS87"/>
  <c r="BR87"/>
  <c r="BQ87"/>
  <c r="BP87"/>
  <c r="BO87"/>
  <c r="BN87"/>
  <c r="BM87"/>
  <c r="BL87"/>
  <c r="BK87"/>
  <c r="BJ87"/>
  <c r="BI87"/>
  <c r="BW86"/>
  <c r="BV86"/>
  <c r="BU86"/>
  <c r="BT86"/>
  <c r="BS86"/>
  <c r="BR86"/>
  <c r="BQ86"/>
  <c r="BP86"/>
  <c r="BO86"/>
  <c r="BN86"/>
  <c r="BM86"/>
  <c r="BL86"/>
  <c r="BK86"/>
  <c r="BJ86"/>
  <c r="BI86"/>
  <c r="BW85"/>
  <c r="BV85"/>
  <c r="BU85"/>
  <c r="BT85"/>
  <c r="BS85"/>
  <c r="BR85"/>
  <c r="BQ85"/>
  <c r="BP85"/>
  <c r="BO85"/>
  <c r="BN85"/>
  <c r="BM85"/>
  <c r="BL85"/>
  <c r="BK85"/>
  <c r="BJ85"/>
  <c r="BI85"/>
  <c r="BW84"/>
  <c r="BV84"/>
  <c r="BU84"/>
  <c r="BT84"/>
  <c r="BS84"/>
  <c r="BR84"/>
  <c r="BQ84"/>
  <c r="BP84"/>
  <c r="BO84"/>
  <c r="BN84"/>
  <c r="BM84"/>
  <c r="BL84"/>
  <c r="BK84"/>
  <c r="BJ84"/>
  <c r="BI84"/>
  <c r="BW83"/>
  <c r="BV83"/>
  <c r="BU83"/>
  <c r="BT83"/>
  <c r="BS83"/>
  <c r="BR83"/>
  <c r="BQ83"/>
  <c r="BP83"/>
  <c r="BO83"/>
  <c r="BN83"/>
  <c r="BM83"/>
  <c r="BL83"/>
  <c r="BK83"/>
  <c r="BJ83"/>
  <c r="BI83"/>
  <c r="BW82"/>
  <c r="BV82"/>
  <c r="BU82"/>
  <c r="BT82"/>
  <c r="BS82"/>
  <c r="BR82"/>
  <c r="BQ82"/>
  <c r="BP82"/>
  <c r="BO82"/>
  <c r="BN82"/>
  <c r="BM82"/>
  <c r="BL82"/>
  <c r="BK82"/>
  <c r="BJ82"/>
  <c r="BI82"/>
  <c r="BW81"/>
  <c r="BV81"/>
  <c r="BU81"/>
  <c r="BT81"/>
  <c r="BS81"/>
  <c r="BR81"/>
  <c r="BQ81"/>
  <c r="BP81"/>
  <c r="BO81"/>
  <c r="BN81"/>
  <c r="BM81"/>
  <c r="BL81"/>
  <c r="BK81"/>
  <c r="BJ81"/>
  <c r="BI81"/>
  <c r="BW80"/>
  <c r="BV80"/>
  <c r="BU80"/>
  <c r="BT80"/>
  <c r="BS80"/>
  <c r="BR80"/>
  <c r="BQ80"/>
  <c r="BP80"/>
  <c r="BO80"/>
  <c r="BN80"/>
  <c r="BM80"/>
  <c r="BL80"/>
  <c r="BK80"/>
  <c r="BJ80"/>
  <c r="BI80"/>
  <c r="BW79"/>
  <c r="BV79"/>
  <c r="BU79"/>
  <c r="BT79"/>
  <c r="BS79"/>
  <c r="BR79"/>
  <c r="BQ79"/>
  <c r="BP79"/>
  <c r="BO79"/>
  <c r="BN79"/>
  <c r="BM79"/>
  <c r="BL79"/>
  <c r="BK79"/>
  <c r="BJ79"/>
  <c r="BI79"/>
  <c r="BW78"/>
  <c r="BV78"/>
  <c r="BU78"/>
  <c r="BT78"/>
  <c r="BS78"/>
  <c r="BR78"/>
  <c r="BQ78"/>
  <c r="BP78"/>
  <c r="BO78"/>
  <c r="BN78"/>
  <c r="BM78"/>
  <c r="BL78"/>
  <c r="BK78"/>
  <c r="BJ78"/>
  <c r="BI78"/>
  <c r="BW77"/>
  <c r="BV77"/>
  <c r="BU77"/>
  <c r="BT77"/>
  <c r="BS77"/>
  <c r="BR77"/>
  <c r="BQ77"/>
  <c r="BP77"/>
  <c r="BO77"/>
  <c r="BN77"/>
  <c r="BM77"/>
  <c r="BL77"/>
  <c r="BK77"/>
  <c r="BJ77"/>
  <c r="BI77"/>
  <c r="BW76"/>
  <c r="BV76"/>
  <c r="BU76"/>
  <c r="BT76"/>
  <c r="BS76"/>
  <c r="BR76"/>
  <c r="BQ76"/>
  <c r="BP76"/>
  <c r="BO76"/>
  <c r="BN76"/>
  <c r="BM76"/>
  <c r="BL76"/>
  <c r="BK76"/>
  <c r="BJ76"/>
  <c r="BI76"/>
  <c r="BW75"/>
  <c r="BV75"/>
  <c r="BU75"/>
  <c r="BT75"/>
  <c r="BS75"/>
  <c r="BR75"/>
  <c r="BQ75"/>
  <c r="BP75"/>
  <c r="BO75"/>
  <c r="BN75"/>
  <c r="BM75"/>
  <c r="BL75"/>
  <c r="BK75"/>
  <c r="BJ75"/>
  <c r="BI75"/>
  <c r="BW74"/>
  <c r="BV74"/>
  <c r="BU74"/>
  <c r="BT74"/>
  <c r="BS74"/>
  <c r="BR74"/>
  <c r="BQ74"/>
  <c r="BP74"/>
  <c r="BO74"/>
  <c r="BN74"/>
  <c r="BM74"/>
  <c r="BL74"/>
  <c r="BK74"/>
  <c r="BJ74"/>
  <c r="BI74"/>
  <c r="BW73"/>
  <c r="BV73"/>
  <c r="BU73"/>
  <c r="BT73"/>
  <c r="BS73"/>
  <c r="BR73"/>
  <c r="BQ73"/>
  <c r="BP73"/>
  <c r="BO73"/>
  <c r="BN73"/>
  <c r="BM73"/>
  <c r="BL73"/>
  <c r="BK73"/>
  <c r="BJ73"/>
  <c r="BI73"/>
  <c r="BW72"/>
  <c r="BV72"/>
  <c r="BU72"/>
  <c r="BT72"/>
  <c r="BS72"/>
  <c r="BR72"/>
  <c r="BQ72"/>
  <c r="BP72"/>
  <c r="BO72"/>
  <c r="BN72"/>
  <c r="BM72"/>
  <c r="BL72"/>
  <c r="BK72"/>
  <c r="BJ72"/>
  <c r="BI72"/>
  <c r="BW71"/>
  <c r="BV71"/>
  <c r="BU71"/>
  <c r="BT71"/>
  <c r="BS71"/>
  <c r="BR71"/>
  <c r="BQ71"/>
  <c r="BP71"/>
  <c r="BO71"/>
  <c r="BN71"/>
  <c r="BM71"/>
  <c r="BL71"/>
  <c r="BK71"/>
  <c r="BJ71"/>
  <c r="BI71"/>
  <c r="BW70"/>
  <c r="BV70"/>
  <c r="BU70"/>
  <c r="BT70"/>
  <c r="BS70"/>
  <c r="BR70"/>
  <c r="BQ70"/>
  <c r="BP70"/>
  <c r="BO70"/>
  <c r="BN70"/>
  <c r="BM70"/>
  <c r="BL70"/>
  <c r="BK70"/>
  <c r="BJ70"/>
  <c r="BI70"/>
  <c r="BW69"/>
  <c r="BV69"/>
  <c r="BU69"/>
  <c r="BT69"/>
  <c r="BS69"/>
  <c r="BR69"/>
  <c r="BQ69"/>
  <c r="BP69"/>
  <c r="BO69"/>
  <c r="BN69"/>
  <c r="BM69"/>
  <c r="BL69"/>
  <c r="BK69"/>
  <c r="BJ69"/>
  <c r="BI69"/>
  <c r="BW68"/>
  <c r="BV68"/>
  <c r="BU68"/>
  <c r="BT68"/>
  <c r="BS68"/>
  <c r="BR68"/>
  <c r="BQ68"/>
  <c r="BP68"/>
  <c r="BO68"/>
  <c r="BN68"/>
  <c r="BM68"/>
  <c r="BL68"/>
  <c r="BK68"/>
  <c r="BJ68"/>
  <c r="BI68"/>
  <c r="BW67"/>
  <c r="BV67"/>
  <c r="BU67"/>
  <c r="BT67"/>
  <c r="BS67"/>
  <c r="BR67"/>
  <c r="BQ67"/>
  <c r="BP67"/>
  <c r="BO67"/>
  <c r="BN67"/>
  <c r="BM67"/>
  <c r="BL67"/>
  <c r="BK67"/>
  <c r="BJ67"/>
  <c r="BI67"/>
  <c r="BW66"/>
  <c r="BV66"/>
  <c r="BU66"/>
  <c r="BT66"/>
  <c r="BS66"/>
  <c r="BR66"/>
  <c r="BQ66"/>
  <c r="BP66"/>
  <c r="BO66"/>
  <c r="BN66"/>
  <c r="BM66"/>
  <c r="BL66"/>
  <c r="BK66"/>
  <c r="BJ66"/>
  <c r="BI66"/>
  <c r="BW65"/>
  <c r="BV65"/>
  <c r="BU65"/>
  <c r="BT65"/>
  <c r="BS65"/>
  <c r="BR65"/>
  <c r="BQ65"/>
  <c r="BP65"/>
  <c r="BO65"/>
  <c r="BN65"/>
  <c r="BM65"/>
  <c r="BL65"/>
  <c r="BK65"/>
  <c r="BJ65"/>
  <c r="BI65"/>
  <c r="BW64"/>
  <c r="BV64"/>
  <c r="BU64"/>
  <c r="BT64"/>
  <c r="BS64"/>
  <c r="BR64"/>
  <c r="BQ64"/>
  <c r="BP64"/>
  <c r="BO64"/>
  <c r="BN64"/>
  <c r="BM64"/>
  <c r="BL64"/>
  <c r="BK64"/>
  <c r="BJ64"/>
  <c r="BI64"/>
  <c r="BW63"/>
  <c r="BV63"/>
  <c r="BU63"/>
  <c r="BT63"/>
  <c r="BS63"/>
  <c r="BR63"/>
  <c r="BQ63"/>
  <c r="BP63"/>
  <c r="BO63"/>
  <c r="BN63"/>
  <c r="BM63"/>
  <c r="BL63"/>
  <c r="BK63"/>
  <c r="BJ63"/>
  <c r="BI63"/>
  <c r="BW62"/>
  <c r="BV62"/>
  <c r="BU62"/>
  <c r="BT62"/>
  <c r="BS62"/>
  <c r="BR62"/>
  <c r="BQ62"/>
  <c r="BP62"/>
  <c r="BO62"/>
  <c r="BN62"/>
  <c r="BM62"/>
  <c r="BL62"/>
  <c r="BK62"/>
  <c r="BJ62"/>
  <c r="BI62"/>
  <c r="BW61"/>
  <c r="BV61"/>
  <c r="BU61"/>
  <c r="BT61"/>
  <c r="BS61"/>
  <c r="BR61"/>
  <c r="BQ61"/>
  <c r="BP61"/>
  <c r="BO61"/>
  <c r="BN61"/>
  <c r="BM61"/>
  <c r="BL61"/>
  <c r="BK61"/>
  <c r="BJ61"/>
  <c r="BI61"/>
  <c r="BW60"/>
  <c r="BV60"/>
  <c r="BU60"/>
  <c r="BT60"/>
  <c r="BS60"/>
  <c r="BR60"/>
  <c r="BQ60"/>
  <c r="BP60"/>
  <c r="BO60"/>
  <c r="BN60"/>
  <c r="BM60"/>
  <c r="BL60"/>
  <c r="BK60"/>
  <c r="BJ60"/>
  <c r="BI60"/>
  <c r="BW59"/>
  <c r="BV59"/>
  <c r="BU59"/>
  <c r="BT59"/>
  <c r="BS59"/>
  <c r="BR59"/>
  <c r="BQ59"/>
  <c r="BP59"/>
  <c r="BO59"/>
  <c r="BN59"/>
  <c r="BM59"/>
  <c r="BL59"/>
  <c r="BK59"/>
  <c r="BJ59"/>
  <c r="BI59"/>
  <c r="BW58"/>
  <c r="BV58"/>
  <c r="BU58"/>
  <c r="BT58"/>
  <c r="BS58"/>
  <c r="BR58"/>
  <c r="BQ58"/>
  <c r="BP58"/>
  <c r="BO58"/>
  <c r="BN58"/>
  <c r="BM58"/>
  <c r="BL58"/>
  <c r="BK58"/>
  <c r="BJ58"/>
  <c r="BI58"/>
  <c r="BW57"/>
  <c r="BV57"/>
  <c r="BU57"/>
  <c r="BT57"/>
  <c r="BS57"/>
  <c r="BR57"/>
  <c r="BQ57"/>
  <c r="BP57"/>
  <c r="BO57"/>
  <c r="BN57"/>
  <c r="BM57"/>
  <c r="BL57"/>
  <c r="BK57"/>
  <c r="BJ57"/>
  <c r="BI57"/>
  <c r="BW56"/>
  <c r="BV56"/>
  <c r="BU56"/>
  <c r="BT56"/>
  <c r="BS56"/>
  <c r="BR56"/>
  <c r="BQ56"/>
  <c r="BP56"/>
  <c r="BO56"/>
  <c r="BN56"/>
  <c r="BM56"/>
  <c r="BL56"/>
  <c r="BK56"/>
  <c r="BJ56"/>
  <c r="BI56"/>
  <c r="BW55"/>
  <c r="BV55"/>
  <c r="BU55"/>
  <c r="BT55"/>
  <c r="BS55"/>
  <c r="BR55"/>
  <c r="BQ55"/>
  <c r="BP55"/>
  <c r="BO55"/>
  <c r="BN55"/>
  <c r="BM55"/>
  <c r="BL55"/>
  <c r="BK55"/>
  <c r="BJ55"/>
  <c r="BI55"/>
  <c r="BW54"/>
  <c r="BV54"/>
  <c r="BU54"/>
  <c r="BT54"/>
  <c r="BS54"/>
  <c r="BR54"/>
  <c r="BQ54"/>
  <c r="BP54"/>
  <c r="BO54"/>
  <c r="BN54"/>
  <c r="BM54"/>
  <c r="BL54"/>
  <c r="BK54"/>
  <c r="BJ54"/>
  <c r="BI54"/>
  <c r="BW53"/>
  <c r="BV53"/>
  <c r="BU53"/>
  <c r="BT53"/>
  <c r="BS53"/>
  <c r="BR53"/>
  <c r="BQ53"/>
  <c r="BP53"/>
  <c r="BO53"/>
  <c r="BN53"/>
  <c r="BM53"/>
  <c r="BL53"/>
  <c r="BK53"/>
  <c r="BJ53"/>
  <c r="BI53"/>
  <c r="BW52"/>
  <c r="BV52"/>
  <c r="BU52"/>
  <c r="BT52"/>
  <c r="BS52"/>
  <c r="BR52"/>
  <c r="BQ52"/>
  <c r="BP52"/>
  <c r="BO52"/>
  <c r="BN52"/>
  <c r="BM52"/>
  <c r="BL52"/>
  <c r="BK52"/>
  <c r="BJ52"/>
  <c r="BI52"/>
  <c r="BW51"/>
  <c r="BV51"/>
  <c r="BU51"/>
  <c r="BT51"/>
  <c r="BS51"/>
  <c r="BR51"/>
  <c r="BQ51"/>
  <c r="BP51"/>
  <c r="BO51"/>
  <c r="BN51"/>
  <c r="BM51"/>
  <c r="BL51"/>
  <c r="BK51"/>
  <c r="BJ51"/>
  <c r="BI51"/>
  <c r="BW50"/>
  <c r="BV50"/>
  <c r="BU50"/>
  <c r="BT50"/>
  <c r="BS50"/>
  <c r="BR50"/>
  <c r="BQ50"/>
  <c r="BP50"/>
  <c r="BO50"/>
  <c r="BN50"/>
  <c r="BM50"/>
  <c r="BL50"/>
  <c r="BK50"/>
  <c r="BJ50"/>
  <c r="BI50"/>
  <c r="BW49"/>
  <c r="BV49"/>
  <c r="BU49"/>
  <c r="BT49"/>
  <c r="BS49"/>
  <c r="BR49"/>
  <c r="BQ49"/>
  <c r="BP49"/>
  <c r="BO49"/>
  <c r="BN49"/>
  <c r="BM49"/>
  <c r="BL49"/>
  <c r="BK49"/>
  <c r="BJ49"/>
  <c r="BI49"/>
  <c r="BW48"/>
  <c r="BV48"/>
  <c r="BU48"/>
  <c r="BT48"/>
  <c r="BS48"/>
  <c r="BR48"/>
  <c r="BQ48"/>
  <c r="BP48"/>
  <c r="BO48"/>
  <c r="BN48"/>
  <c r="BM48"/>
  <c r="BL48"/>
  <c r="BK48"/>
  <c r="BJ48"/>
  <c r="BI48"/>
  <c r="BW47"/>
  <c r="BV47"/>
  <c r="BU47"/>
  <c r="BT47"/>
  <c r="BS47"/>
  <c r="BR47"/>
  <c r="BQ47"/>
  <c r="BP47"/>
  <c r="BO47"/>
  <c r="BN47"/>
  <c r="BM47"/>
  <c r="BL47"/>
  <c r="BK47"/>
  <c r="BJ47"/>
  <c r="BI47"/>
  <c r="BW46"/>
  <c r="BV46"/>
  <c r="BU46"/>
  <c r="BT46"/>
  <c r="BS46"/>
  <c r="BR46"/>
  <c r="BQ46"/>
  <c r="BP46"/>
  <c r="BO46"/>
  <c r="BN46"/>
  <c r="BM46"/>
  <c r="BL46"/>
  <c r="BK46"/>
  <c r="BJ46"/>
  <c r="BI46"/>
  <c r="BW45"/>
  <c r="BV45"/>
  <c r="BU45"/>
  <c r="BT45"/>
  <c r="BS45"/>
  <c r="BR45"/>
  <c r="BQ45"/>
  <c r="BP45"/>
  <c r="BO45"/>
  <c r="BN45"/>
  <c r="BM45"/>
  <c r="BL45"/>
  <c r="BK45"/>
  <c r="BJ45"/>
  <c r="BI45"/>
  <c r="BW44"/>
  <c r="BV44"/>
  <c r="BU44"/>
  <c r="BT44"/>
  <c r="BS44"/>
  <c r="BR44"/>
  <c r="BQ44"/>
  <c r="BP44"/>
  <c r="BO44"/>
  <c r="BN44"/>
  <c r="BM44"/>
  <c r="BL44"/>
  <c r="BK44"/>
  <c r="BJ44"/>
  <c r="BI44"/>
  <c r="BW43"/>
  <c r="BV43"/>
  <c r="BU43"/>
  <c r="BT43"/>
  <c r="BS43"/>
  <c r="BR43"/>
  <c r="BQ43"/>
  <c r="BP43"/>
  <c r="BO43"/>
  <c r="BN43"/>
  <c r="BM43"/>
  <c r="BL43"/>
  <c r="BK43"/>
  <c r="BJ43"/>
  <c r="BI43"/>
  <c r="BW42"/>
  <c r="BV42"/>
  <c r="BU42"/>
  <c r="BT42"/>
  <c r="BS42"/>
  <c r="BR42"/>
  <c r="BQ42"/>
  <c r="BP42"/>
  <c r="BO42"/>
  <c r="BN42"/>
  <c r="BM42"/>
  <c r="BL42"/>
  <c r="BK42"/>
  <c r="BJ42"/>
  <c r="BI42"/>
  <c r="BW41"/>
  <c r="BV41"/>
  <c r="BU41"/>
  <c r="BT41"/>
  <c r="BS41"/>
  <c r="BR41"/>
  <c r="BQ41"/>
  <c r="BP41"/>
  <c r="BO41"/>
  <c r="BN41"/>
  <c r="BM41"/>
  <c r="BL41"/>
  <c r="BK41"/>
  <c r="BJ41"/>
  <c r="BI41"/>
  <c r="BW40"/>
  <c r="BV40"/>
  <c r="BU40"/>
  <c r="BT40"/>
  <c r="BS40"/>
  <c r="BR40"/>
  <c r="BQ40"/>
  <c r="BP40"/>
  <c r="BO40"/>
  <c r="BN40"/>
  <c r="BM40"/>
  <c r="BL40"/>
  <c r="BK40"/>
  <c r="BJ40"/>
  <c r="BI40"/>
  <c r="BW39"/>
  <c r="BV39"/>
  <c r="BU39"/>
  <c r="BT39"/>
  <c r="BS39"/>
  <c r="BR39"/>
  <c r="BQ39"/>
  <c r="BP39"/>
  <c r="BO39"/>
  <c r="BN39"/>
  <c r="BM39"/>
  <c r="BL39"/>
  <c r="BK39"/>
  <c r="BJ39"/>
  <c r="BI39"/>
  <c r="BW38"/>
  <c r="BV38"/>
  <c r="BU38"/>
  <c r="BT38"/>
  <c r="BS38"/>
  <c r="BR38"/>
  <c r="BQ38"/>
  <c r="BP38"/>
  <c r="BO38"/>
  <c r="BN38"/>
  <c r="BM38"/>
  <c r="BL38"/>
  <c r="BK38"/>
  <c r="BJ38"/>
  <c r="BI38"/>
  <c r="BW37"/>
  <c r="BV37"/>
  <c r="BU37"/>
  <c r="BT37"/>
  <c r="BS37"/>
  <c r="BR37"/>
  <c r="BQ37"/>
  <c r="BP37"/>
  <c r="BO37"/>
  <c r="BN37"/>
  <c r="BM37"/>
  <c r="BL37"/>
  <c r="BK37"/>
  <c r="BJ37"/>
  <c r="BI37"/>
  <c r="BW36"/>
  <c r="BV36"/>
  <c r="BU36"/>
  <c r="BT36"/>
  <c r="BS36"/>
  <c r="BR36"/>
  <c r="BQ36"/>
  <c r="BP36"/>
  <c r="BO36"/>
  <c r="BN36"/>
  <c r="BM36"/>
  <c r="BL36"/>
  <c r="BK36"/>
  <c r="BJ36"/>
  <c r="BI36"/>
  <c r="BW35"/>
  <c r="BV35"/>
  <c r="BU35"/>
  <c r="BT35"/>
  <c r="BS35"/>
  <c r="BR35"/>
  <c r="BQ35"/>
  <c r="BP35"/>
  <c r="BO35"/>
  <c r="BN35"/>
  <c r="BM35"/>
  <c r="BL35"/>
  <c r="BK35"/>
  <c r="BJ35"/>
  <c r="BI35"/>
  <c r="BW34"/>
  <c r="BV34"/>
  <c r="BU34"/>
  <c r="BT34"/>
  <c r="BS34"/>
  <c r="BR34"/>
  <c r="BQ34"/>
  <c r="BP34"/>
  <c r="BO34"/>
  <c r="BN34"/>
  <c r="BM34"/>
  <c r="BL34"/>
  <c r="BK34"/>
  <c r="BJ34"/>
  <c r="BI34"/>
  <c r="BW33"/>
  <c r="BV33"/>
  <c r="BU33"/>
  <c r="BT33"/>
  <c r="BS33"/>
  <c r="BR33"/>
  <c r="BQ33"/>
  <c r="BP33"/>
  <c r="BO33"/>
  <c r="BN33"/>
  <c r="BM33"/>
  <c r="BL33"/>
  <c r="BK33"/>
  <c r="BJ33"/>
  <c r="BI33"/>
  <c r="BW32"/>
  <c r="BV32"/>
  <c r="BU32"/>
  <c r="BT32"/>
  <c r="BS32"/>
  <c r="BR32"/>
  <c r="BQ32"/>
  <c r="BP32"/>
  <c r="BO32"/>
  <c r="BN32"/>
  <c r="BM32"/>
  <c r="BL32"/>
  <c r="BK32"/>
  <c r="BJ32"/>
  <c r="BI32"/>
  <c r="BW31"/>
  <c r="BV31"/>
  <c r="BU31"/>
  <c r="BT31"/>
  <c r="BS31"/>
  <c r="BR31"/>
  <c r="BQ31"/>
  <c r="BP31"/>
  <c r="BO31"/>
  <c r="BN31"/>
  <c r="BM31"/>
  <c r="BL31"/>
  <c r="BK31"/>
  <c r="BJ31"/>
  <c r="BI31"/>
  <c r="BW30"/>
  <c r="BV30"/>
  <c r="BU30"/>
  <c r="BT30"/>
  <c r="BS30"/>
  <c r="BR30"/>
  <c r="BQ30"/>
  <c r="BP30"/>
  <c r="BO30"/>
  <c r="BN30"/>
  <c r="BM30"/>
  <c r="BL30"/>
  <c r="BK30"/>
  <c r="BJ30"/>
  <c r="BI30"/>
  <c r="BW29"/>
  <c r="BV29"/>
  <c r="BU29"/>
  <c r="BT29"/>
  <c r="BS29"/>
  <c r="BR29"/>
  <c r="BQ29"/>
  <c r="BP29"/>
  <c r="BO29"/>
  <c r="BN29"/>
  <c r="BM29"/>
  <c r="BL29"/>
  <c r="BK29"/>
  <c r="BJ29"/>
  <c r="BI29"/>
  <c r="BW28"/>
  <c r="BV28"/>
  <c r="BU28"/>
  <c r="BT28"/>
  <c r="BS28"/>
  <c r="BR28"/>
  <c r="BQ28"/>
  <c r="BP28"/>
  <c r="BO28"/>
  <c r="BN28"/>
  <c r="BM28"/>
  <c r="BL28"/>
  <c r="BK28"/>
  <c r="BJ28"/>
  <c r="BI28"/>
  <c r="BW27"/>
  <c r="BV27"/>
  <c r="BU27"/>
  <c r="BT27"/>
  <c r="BS27"/>
  <c r="BR27"/>
  <c r="BQ27"/>
  <c r="BP27"/>
  <c r="BO27"/>
  <c r="BN27"/>
  <c r="BM27"/>
  <c r="BL27"/>
  <c r="BK27"/>
  <c r="BJ27"/>
  <c r="BI27"/>
  <c r="BW26"/>
  <c r="BV26"/>
  <c r="BU26"/>
  <c r="BT26"/>
  <c r="BS26"/>
  <c r="BR26"/>
  <c r="BQ26"/>
  <c r="BP26"/>
  <c r="BO26"/>
  <c r="BN26"/>
  <c r="BM26"/>
  <c r="BL26"/>
  <c r="BK26"/>
  <c r="BJ26"/>
  <c r="BI26"/>
  <c r="BW25"/>
  <c r="BV25"/>
  <c r="BU25"/>
  <c r="BT25"/>
  <c r="BS25"/>
  <c r="BR25"/>
  <c r="BQ25"/>
  <c r="BP25"/>
  <c r="BO25"/>
  <c r="BN25"/>
  <c r="BM25"/>
  <c r="BL25"/>
  <c r="BK25"/>
  <c r="BJ25"/>
  <c r="BI25"/>
  <c r="BW24"/>
  <c r="BV24"/>
  <c r="BU24"/>
  <c r="BT24"/>
  <c r="BS24"/>
  <c r="BR24"/>
  <c r="BQ24"/>
  <c r="BP24"/>
  <c r="BO24"/>
  <c r="BN24"/>
  <c r="BM24"/>
  <c r="BL24"/>
  <c r="BK24"/>
  <c r="BJ24"/>
  <c r="BI24"/>
  <c r="BW23"/>
  <c r="BV23"/>
  <c r="BU23"/>
  <c r="BT23"/>
  <c r="BS23"/>
  <c r="BR23"/>
  <c r="BQ23"/>
  <c r="BP23"/>
  <c r="BO23"/>
  <c r="BN23"/>
  <c r="BM23"/>
  <c r="BL23"/>
  <c r="BK23"/>
  <c r="BJ23"/>
  <c r="BI23"/>
  <c r="BW22"/>
  <c r="BV22"/>
  <c r="BU22"/>
  <c r="BT22"/>
  <c r="BS22"/>
  <c r="BR22"/>
  <c r="BQ22"/>
  <c r="BP22"/>
  <c r="BO22"/>
  <c r="BN22"/>
  <c r="BM22"/>
  <c r="BL22"/>
  <c r="BK22"/>
  <c r="BJ22"/>
  <c r="BI22"/>
  <c r="BW21"/>
  <c r="BV21"/>
  <c r="BU21"/>
  <c r="BT21"/>
  <c r="BS21"/>
  <c r="BR21"/>
  <c r="BQ21"/>
  <c r="BP21"/>
  <c r="BO21"/>
  <c r="BN21"/>
  <c r="BM21"/>
  <c r="BL21"/>
  <c r="BK21"/>
  <c r="BJ21"/>
  <c r="BI21"/>
  <c r="BW20"/>
  <c r="BV20"/>
  <c r="BU20"/>
  <c r="BT20"/>
  <c r="BS20"/>
  <c r="BR20"/>
  <c r="BQ20"/>
  <c r="BP20"/>
  <c r="BO20"/>
  <c r="BN20"/>
  <c r="BM20"/>
  <c r="BL20"/>
  <c r="BK20"/>
  <c r="BJ20"/>
  <c r="BI20"/>
  <c r="BW19"/>
  <c r="BV19"/>
  <c r="BU19"/>
  <c r="BT19"/>
  <c r="BS19"/>
  <c r="BR19"/>
  <c r="BQ19"/>
  <c r="BP19"/>
  <c r="BO19"/>
  <c r="BN19"/>
  <c r="BM19"/>
  <c r="BL19"/>
  <c r="BK19"/>
  <c r="BJ19"/>
  <c r="BI19"/>
  <c r="BW18"/>
  <c r="BV18"/>
  <c r="BU18"/>
  <c r="BT18"/>
  <c r="BS18"/>
  <c r="BR18"/>
  <c r="BQ18"/>
  <c r="BP18"/>
  <c r="BO18"/>
  <c r="BN18"/>
  <c r="BM18"/>
  <c r="BL18"/>
  <c r="BK18"/>
  <c r="BJ18"/>
  <c r="BI18"/>
  <c r="BW17"/>
  <c r="BV17"/>
  <c r="BU17"/>
  <c r="BT17"/>
  <c r="BS17"/>
  <c r="BR17"/>
  <c r="BQ17"/>
  <c r="BP17"/>
  <c r="BO17"/>
  <c r="BN17"/>
  <c r="BM17"/>
  <c r="BL17"/>
  <c r="BK17"/>
  <c r="BJ17"/>
  <c r="BI17"/>
  <c r="BW16"/>
  <c r="BV16"/>
  <c r="BU16"/>
  <c r="BT16"/>
  <c r="BS16"/>
  <c r="BR16"/>
  <c r="BQ16"/>
  <c r="BP16"/>
  <c r="BO16"/>
  <c r="BN16"/>
  <c r="BM16"/>
  <c r="BL16"/>
  <c r="BK16"/>
  <c r="BJ16"/>
  <c r="BI16"/>
  <c r="BW15"/>
  <c r="BV15"/>
  <c r="BU15"/>
  <c r="BT15"/>
  <c r="BS15"/>
  <c r="BR15"/>
  <c r="BQ15"/>
  <c r="BP15"/>
  <c r="BO15"/>
  <c r="BN15"/>
  <c r="BM15"/>
  <c r="BL15"/>
  <c r="BK15"/>
  <c r="BJ15"/>
  <c r="BI15"/>
  <c r="BW14"/>
  <c r="BV14"/>
  <c r="BU14"/>
  <c r="BT14"/>
  <c r="BS14"/>
  <c r="BR14"/>
  <c r="BQ14"/>
  <c r="BP14"/>
  <c r="BO14"/>
  <c r="BN14"/>
  <c r="BM14"/>
  <c r="BL14"/>
  <c r="BK14"/>
  <c r="BJ14"/>
  <c r="BI14"/>
  <c r="BW13"/>
  <c r="BV13"/>
  <c r="BU13"/>
  <c r="BT13"/>
  <c r="BS13"/>
  <c r="BR13"/>
  <c r="BQ13"/>
  <c r="BP13"/>
  <c r="BO13"/>
  <c r="BN13"/>
  <c r="BM13"/>
  <c r="BL13"/>
  <c r="BK13"/>
  <c r="BJ13"/>
  <c r="BI13"/>
  <c r="BW12"/>
  <c r="BV12"/>
  <c r="BU12"/>
  <c r="BT12"/>
  <c r="BS12"/>
  <c r="BR12"/>
  <c r="BQ12"/>
  <c r="BP12"/>
  <c r="BO12"/>
  <c r="BN12"/>
  <c r="BM12"/>
  <c r="BL12"/>
  <c r="BK12"/>
  <c r="BJ12"/>
  <c r="BI12"/>
  <c r="BW11"/>
  <c r="BV11"/>
  <c r="BU11"/>
  <c r="BT11"/>
  <c r="BS11"/>
  <c r="BR11"/>
  <c r="BQ11"/>
  <c r="BP11"/>
  <c r="BO11"/>
  <c r="BN11"/>
  <c r="BM11"/>
  <c r="BL11"/>
  <c r="BK11"/>
  <c r="BJ11"/>
  <c r="BI11"/>
  <c r="BW10"/>
  <c r="BV10"/>
  <c r="BU10"/>
  <c r="BT10"/>
  <c r="BS10"/>
  <c r="BR10"/>
  <c r="BQ10"/>
  <c r="BP10"/>
  <c r="BO10"/>
  <c r="BN10"/>
  <c r="BM10"/>
  <c r="BL10"/>
  <c r="BK10"/>
  <c r="BJ10"/>
  <c r="BI10"/>
  <c r="BW9"/>
  <c r="BV9"/>
  <c r="BU9"/>
  <c r="BT9"/>
  <c r="BS9"/>
  <c r="BR9"/>
  <c r="BQ9"/>
  <c r="BP9"/>
  <c r="BO9"/>
  <c r="BN9"/>
  <c r="BM9"/>
  <c r="BL9"/>
  <c r="BK9"/>
  <c r="BJ9"/>
  <c r="BI9"/>
  <c r="BW8"/>
  <c r="BV8"/>
  <c r="BU8"/>
  <c r="BT8"/>
  <c r="BS8"/>
  <c r="BR8"/>
  <c r="BQ8"/>
  <c r="BP8"/>
  <c r="BO8"/>
  <c r="BN8"/>
  <c r="BM8"/>
  <c r="BL8"/>
  <c r="BK8"/>
  <c r="BJ8"/>
  <c r="BI8"/>
  <c r="BF107"/>
  <c r="BE107"/>
  <c r="BD107"/>
  <c r="BC107"/>
  <c r="BB107"/>
  <c r="BA107"/>
  <c r="AZ107"/>
  <c r="AY107"/>
  <c r="AX107"/>
  <c r="AW107"/>
  <c r="AV107"/>
  <c r="AU107"/>
  <c r="AT107"/>
  <c r="AS107"/>
  <c r="AR107"/>
  <c r="BF106"/>
  <c r="BE106"/>
  <c r="BD106"/>
  <c r="BC106"/>
  <c r="BB106"/>
  <c r="BA106"/>
  <c r="AZ106"/>
  <c r="AY106"/>
  <c r="AX106"/>
  <c r="AW106"/>
  <c r="AV106"/>
  <c r="AU106"/>
  <c r="AT106"/>
  <c r="AS106"/>
  <c r="AR106"/>
  <c r="BF105"/>
  <c r="BE105"/>
  <c r="BD105"/>
  <c r="BC105"/>
  <c r="BB105"/>
  <c r="BA105"/>
  <c r="AZ105"/>
  <c r="AY105"/>
  <c r="AX105"/>
  <c r="AW105"/>
  <c r="AV105"/>
  <c r="AU105"/>
  <c r="AT105"/>
  <c r="AS105"/>
  <c r="AR105"/>
  <c r="BF104"/>
  <c r="BE104"/>
  <c r="BD104"/>
  <c r="BC104"/>
  <c r="BB104"/>
  <c r="BA104"/>
  <c r="AZ104"/>
  <c r="AY104"/>
  <c r="AX104"/>
  <c r="AW104"/>
  <c r="AV104"/>
  <c r="AU104"/>
  <c r="AT104"/>
  <c r="AS104"/>
  <c r="AR104"/>
  <c r="BF103"/>
  <c r="BE103"/>
  <c r="BD103"/>
  <c r="BC103"/>
  <c r="BB103"/>
  <c r="BA103"/>
  <c r="AZ103"/>
  <c r="AY103"/>
  <c r="AX103"/>
  <c r="AW103"/>
  <c r="AV103"/>
  <c r="AU103"/>
  <c r="AT103"/>
  <c r="AS103"/>
  <c r="AR103"/>
  <c r="BF102"/>
  <c r="BE102"/>
  <c r="BD102"/>
  <c r="BC102"/>
  <c r="BB102"/>
  <c r="BA102"/>
  <c r="AZ102"/>
  <c r="AY102"/>
  <c r="AX102"/>
  <c r="AW102"/>
  <c r="AV102"/>
  <c r="AU102"/>
  <c r="AT102"/>
  <c r="AS102"/>
  <c r="AR102"/>
  <c r="BF101"/>
  <c r="BE101"/>
  <c r="BD101"/>
  <c r="BC101"/>
  <c r="BB101"/>
  <c r="BA101"/>
  <c r="AZ101"/>
  <c r="AY101"/>
  <c r="AX101"/>
  <c r="AW101"/>
  <c r="AV101"/>
  <c r="AU101"/>
  <c r="AT101"/>
  <c r="AS101"/>
  <c r="AR101"/>
  <c r="BF100"/>
  <c r="BE100"/>
  <c r="BD100"/>
  <c r="BC100"/>
  <c r="BB100"/>
  <c r="BA100"/>
  <c r="AZ100"/>
  <c r="AY100"/>
  <c r="AX100"/>
  <c r="AW100"/>
  <c r="AV100"/>
  <c r="AU100"/>
  <c r="AT100"/>
  <c r="AS100"/>
  <c r="AR100"/>
  <c r="BF99"/>
  <c r="BE99"/>
  <c r="BD99"/>
  <c r="BC99"/>
  <c r="BB99"/>
  <c r="BA99"/>
  <c r="AZ99"/>
  <c r="AY99"/>
  <c r="AX99"/>
  <c r="AW99"/>
  <c r="AV99"/>
  <c r="AU99"/>
  <c r="AT99"/>
  <c r="AS99"/>
  <c r="AR99"/>
  <c r="BF98"/>
  <c r="BE98"/>
  <c r="BD98"/>
  <c r="BC98"/>
  <c r="BB98"/>
  <c r="BA98"/>
  <c r="AZ98"/>
  <c r="AY98"/>
  <c r="AX98"/>
  <c r="AW98"/>
  <c r="AV98"/>
  <c r="AU98"/>
  <c r="AT98"/>
  <c r="AS98"/>
  <c r="AR98"/>
  <c r="BF97"/>
  <c r="BE97"/>
  <c r="BD97"/>
  <c r="BC97"/>
  <c r="BB97"/>
  <c r="BA97"/>
  <c r="AZ97"/>
  <c r="AY97"/>
  <c r="AX97"/>
  <c r="AW97"/>
  <c r="AV97"/>
  <c r="AU97"/>
  <c r="AT97"/>
  <c r="AS97"/>
  <c r="AR97"/>
  <c r="BF96"/>
  <c r="BE96"/>
  <c r="BD96"/>
  <c r="BC96"/>
  <c r="BB96"/>
  <c r="BA96"/>
  <c r="AZ96"/>
  <c r="AY96"/>
  <c r="AX96"/>
  <c r="AW96"/>
  <c r="AV96"/>
  <c r="AU96"/>
  <c r="AT96"/>
  <c r="AS96"/>
  <c r="AR96"/>
  <c r="BF95"/>
  <c r="BE95"/>
  <c r="BD95"/>
  <c r="BC95"/>
  <c r="BB95"/>
  <c r="BA95"/>
  <c r="AZ95"/>
  <c r="AY95"/>
  <c r="AX95"/>
  <c r="AW95"/>
  <c r="AV95"/>
  <c r="AU95"/>
  <c r="AT95"/>
  <c r="AS95"/>
  <c r="AR95"/>
  <c r="BF94"/>
  <c r="BE94"/>
  <c r="BD94"/>
  <c r="BC94"/>
  <c r="BB94"/>
  <c r="BA94"/>
  <c r="AZ94"/>
  <c r="AY94"/>
  <c r="AX94"/>
  <c r="AW94"/>
  <c r="AV94"/>
  <c r="AU94"/>
  <c r="AT94"/>
  <c r="AS94"/>
  <c r="AR94"/>
  <c r="BF93"/>
  <c r="BE93"/>
  <c r="BD93"/>
  <c r="BC93"/>
  <c r="BB93"/>
  <c r="BA93"/>
  <c r="AZ93"/>
  <c r="AY93"/>
  <c r="AX93"/>
  <c r="AW93"/>
  <c r="AV93"/>
  <c r="AU93"/>
  <c r="AT93"/>
  <c r="AS93"/>
  <c r="AR93"/>
  <c r="BF92"/>
  <c r="BE92"/>
  <c r="BD92"/>
  <c r="BC92"/>
  <c r="BB92"/>
  <c r="BA92"/>
  <c r="AZ92"/>
  <c r="AY92"/>
  <c r="AX92"/>
  <c r="AW92"/>
  <c r="AV92"/>
  <c r="AU92"/>
  <c r="AT92"/>
  <c r="AS92"/>
  <c r="AR92"/>
  <c r="BF91"/>
  <c r="BE91"/>
  <c r="BD91"/>
  <c r="BC91"/>
  <c r="BB91"/>
  <c r="BA91"/>
  <c r="AZ91"/>
  <c r="AY91"/>
  <c r="AX91"/>
  <c r="AW91"/>
  <c r="AV91"/>
  <c r="AU91"/>
  <c r="AT91"/>
  <c r="AS91"/>
  <c r="AR91"/>
  <c r="BF90"/>
  <c r="BE90"/>
  <c r="BD90"/>
  <c r="BC90"/>
  <c r="BB90"/>
  <c r="BA90"/>
  <c r="AZ90"/>
  <c r="AY90"/>
  <c r="AX90"/>
  <c r="AW90"/>
  <c r="AV90"/>
  <c r="AU90"/>
  <c r="AT90"/>
  <c r="AS90"/>
  <c r="AR90"/>
  <c r="BF89"/>
  <c r="BE89"/>
  <c r="BD89"/>
  <c r="BC89"/>
  <c r="BB89"/>
  <c r="BA89"/>
  <c r="AZ89"/>
  <c r="AY89"/>
  <c r="AX89"/>
  <c r="AW89"/>
  <c r="AV89"/>
  <c r="AU89"/>
  <c r="AT89"/>
  <c r="AS89"/>
  <c r="AR89"/>
  <c r="BF88"/>
  <c r="BE88"/>
  <c r="BD88"/>
  <c r="BC88"/>
  <c r="BB88"/>
  <c r="BA88"/>
  <c r="AZ88"/>
  <c r="AY88"/>
  <c r="AX88"/>
  <c r="AW88"/>
  <c r="AV88"/>
  <c r="AU88"/>
  <c r="AT88"/>
  <c r="AS88"/>
  <c r="AR88"/>
  <c r="BF87"/>
  <c r="BE87"/>
  <c r="BD87"/>
  <c r="BC87"/>
  <c r="BB87"/>
  <c r="BA87"/>
  <c r="AZ87"/>
  <c r="AY87"/>
  <c r="AX87"/>
  <c r="AW87"/>
  <c r="AV87"/>
  <c r="AU87"/>
  <c r="AT87"/>
  <c r="AS87"/>
  <c r="AR87"/>
  <c r="BF86"/>
  <c r="BE86"/>
  <c r="BD86"/>
  <c r="BC86"/>
  <c r="BB86"/>
  <c r="BA86"/>
  <c r="AZ86"/>
  <c r="AY86"/>
  <c r="AX86"/>
  <c r="AW86"/>
  <c r="AV86"/>
  <c r="AU86"/>
  <c r="AT86"/>
  <c r="AS86"/>
  <c r="AR86"/>
  <c r="BF85"/>
  <c r="BE85"/>
  <c r="BD85"/>
  <c r="BC85"/>
  <c r="BB85"/>
  <c r="BA85"/>
  <c r="AZ85"/>
  <c r="AY85"/>
  <c r="AX85"/>
  <c r="AW85"/>
  <c r="AV85"/>
  <c r="AU85"/>
  <c r="AT85"/>
  <c r="AS85"/>
  <c r="AR85"/>
  <c r="BF84"/>
  <c r="BE84"/>
  <c r="BD84"/>
  <c r="BC84"/>
  <c r="BB84"/>
  <c r="BA84"/>
  <c r="AZ84"/>
  <c r="AY84"/>
  <c r="AX84"/>
  <c r="AW84"/>
  <c r="AV84"/>
  <c r="AU84"/>
  <c r="AT84"/>
  <c r="AS84"/>
  <c r="AR84"/>
  <c r="BF83"/>
  <c r="BE83"/>
  <c r="BD83"/>
  <c r="BC83"/>
  <c r="BB83"/>
  <c r="BA83"/>
  <c r="AZ83"/>
  <c r="AY83"/>
  <c r="AX83"/>
  <c r="AW83"/>
  <c r="AV83"/>
  <c r="AU83"/>
  <c r="AT83"/>
  <c r="AS83"/>
  <c r="AR83"/>
  <c r="BF82"/>
  <c r="BE82"/>
  <c r="BD82"/>
  <c r="BC82"/>
  <c r="BB82"/>
  <c r="BA82"/>
  <c r="AZ82"/>
  <c r="AY82"/>
  <c r="AX82"/>
  <c r="AW82"/>
  <c r="AV82"/>
  <c r="AU82"/>
  <c r="AT82"/>
  <c r="AS82"/>
  <c r="AR82"/>
  <c r="BF81"/>
  <c r="BE81"/>
  <c r="BD81"/>
  <c r="BC81"/>
  <c r="BB81"/>
  <c r="BA81"/>
  <c r="AZ81"/>
  <c r="AY81"/>
  <c r="AX81"/>
  <c r="AW81"/>
  <c r="AV81"/>
  <c r="AU81"/>
  <c r="AT81"/>
  <c r="AS81"/>
  <c r="AR81"/>
  <c r="BF80"/>
  <c r="BE80"/>
  <c r="BD80"/>
  <c r="BC80"/>
  <c r="BB80"/>
  <c r="BA80"/>
  <c r="AZ80"/>
  <c r="AY80"/>
  <c r="AX80"/>
  <c r="AW80"/>
  <c r="AV80"/>
  <c r="AU80"/>
  <c r="AT80"/>
  <c r="AS80"/>
  <c r="AR80"/>
  <c r="BF79"/>
  <c r="BE79"/>
  <c r="BD79"/>
  <c r="BC79"/>
  <c r="BB79"/>
  <c r="BA79"/>
  <c r="AZ79"/>
  <c r="AY79"/>
  <c r="AX79"/>
  <c r="AW79"/>
  <c r="AV79"/>
  <c r="AU79"/>
  <c r="AT79"/>
  <c r="AS79"/>
  <c r="AR79"/>
  <c r="BF78"/>
  <c r="BE78"/>
  <c r="BD78"/>
  <c r="BC78"/>
  <c r="BB78"/>
  <c r="BA78"/>
  <c r="AZ78"/>
  <c r="AY78"/>
  <c r="AX78"/>
  <c r="AW78"/>
  <c r="AV78"/>
  <c r="AU78"/>
  <c r="AT78"/>
  <c r="AS78"/>
  <c r="AR78"/>
  <c r="BF77"/>
  <c r="BE77"/>
  <c r="BD77"/>
  <c r="BC77"/>
  <c r="BB77"/>
  <c r="BA77"/>
  <c r="AZ77"/>
  <c r="AY77"/>
  <c r="AX77"/>
  <c r="AW77"/>
  <c r="AV77"/>
  <c r="AU77"/>
  <c r="AT77"/>
  <c r="AS77"/>
  <c r="AR77"/>
  <c r="BF76"/>
  <c r="BE76"/>
  <c r="BD76"/>
  <c r="BC76"/>
  <c r="BB76"/>
  <c r="BA76"/>
  <c r="AZ76"/>
  <c r="AY76"/>
  <c r="AX76"/>
  <c r="AW76"/>
  <c r="AV76"/>
  <c r="AU76"/>
  <c r="AT76"/>
  <c r="AS76"/>
  <c r="AR76"/>
  <c r="BF75"/>
  <c r="BE75"/>
  <c r="BD75"/>
  <c r="BC75"/>
  <c r="BB75"/>
  <c r="BA75"/>
  <c r="AZ75"/>
  <c r="AY75"/>
  <c r="AX75"/>
  <c r="AW75"/>
  <c r="AV75"/>
  <c r="AU75"/>
  <c r="AT75"/>
  <c r="AS75"/>
  <c r="AR75"/>
  <c r="BF74"/>
  <c r="BE74"/>
  <c r="BD74"/>
  <c r="BC74"/>
  <c r="BB74"/>
  <c r="BA74"/>
  <c r="AZ74"/>
  <c r="AY74"/>
  <c r="AX74"/>
  <c r="AW74"/>
  <c r="AV74"/>
  <c r="AU74"/>
  <c r="AT74"/>
  <c r="AS74"/>
  <c r="AR74"/>
  <c r="BF73"/>
  <c r="BE73"/>
  <c r="BD73"/>
  <c r="BC73"/>
  <c r="BB73"/>
  <c r="BA73"/>
  <c r="AZ73"/>
  <c r="AY73"/>
  <c r="AX73"/>
  <c r="AW73"/>
  <c r="AV73"/>
  <c r="AU73"/>
  <c r="AT73"/>
  <c r="AS73"/>
  <c r="AR73"/>
  <c r="BF72"/>
  <c r="BE72"/>
  <c r="BD72"/>
  <c r="BC72"/>
  <c r="BB72"/>
  <c r="BA72"/>
  <c r="AZ72"/>
  <c r="AY72"/>
  <c r="AX72"/>
  <c r="AW72"/>
  <c r="AV72"/>
  <c r="AU72"/>
  <c r="AT72"/>
  <c r="AS72"/>
  <c r="AR72"/>
  <c r="BF71"/>
  <c r="BE71"/>
  <c r="BD71"/>
  <c r="BC71"/>
  <c r="BB71"/>
  <c r="BA71"/>
  <c r="AZ71"/>
  <c r="AY71"/>
  <c r="AX71"/>
  <c r="AW71"/>
  <c r="AV71"/>
  <c r="AU71"/>
  <c r="AT71"/>
  <c r="AS71"/>
  <c r="AR71"/>
  <c r="BF70"/>
  <c r="BE70"/>
  <c r="BD70"/>
  <c r="BC70"/>
  <c r="BB70"/>
  <c r="BA70"/>
  <c r="AZ70"/>
  <c r="AY70"/>
  <c r="AX70"/>
  <c r="AW70"/>
  <c r="AV70"/>
  <c r="AU70"/>
  <c r="AT70"/>
  <c r="AS70"/>
  <c r="AR70"/>
  <c r="BF69"/>
  <c r="BE69"/>
  <c r="BD69"/>
  <c r="BC69"/>
  <c r="BB69"/>
  <c r="BA69"/>
  <c r="AZ69"/>
  <c r="AY69"/>
  <c r="AX69"/>
  <c r="AW69"/>
  <c r="AV69"/>
  <c r="AU69"/>
  <c r="AT69"/>
  <c r="AS69"/>
  <c r="AR69"/>
  <c r="BF68"/>
  <c r="BE68"/>
  <c r="BD68"/>
  <c r="BC68"/>
  <c r="BB68"/>
  <c r="BA68"/>
  <c r="AZ68"/>
  <c r="AY68"/>
  <c r="AX68"/>
  <c r="AW68"/>
  <c r="AV68"/>
  <c r="AU68"/>
  <c r="AT68"/>
  <c r="AS68"/>
  <c r="AR68"/>
  <c r="BF67"/>
  <c r="BE67"/>
  <c r="BD67"/>
  <c r="BC67"/>
  <c r="BB67"/>
  <c r="BA67"/>
  <c r="AZ67"/>
  <c r="AY67"/>
  <c r="AX67"/>
  <c r="AW67"/>
  <c r="AV67"/>
  <c r="AU67"/>
  <c r="AT67"/>
  <c r="AS67"/>
  <c r="AR67"/>
  <c r="BF66"/>
  <c r="BE66"/>
  <c r="BD66"/>
  <c r="BC66"/>
  <c r="BB66"/>
  <c r="BA66"/>
  <c r="AZ66"/>
  <c r="AY66"/>
  <c r="AX66"/>
  <c r="AW66"/>
  <c r="AV66"/>
  <c r="AU66"/>
  <c r="AT66"/>
  <c r="AS66"/>
  <c r="AR66"/>
  <c r="BF65"/>
  <c r="BE65"/>
  <c r="BD65"/>
  <c r="BC65"/>
  <c r="BB65"/>
  <c r="BA65"/>
  <c r="AZ65"/>
  <c r="AY65"/>
  <c r="AX65"/>
  <c r="AW65"/>
  <c r="AV65"/>
  <c r="AU65"/>
  <c r="AT65"/>
  <c r="AS65"/>
  <c r="AR65"/>
  <c r="BF64"/>
  <c r="BE64"/>
  <c r="BD64"/>
  <c r="BC64"/>
  <c r="BB64"/>
  <c r="BA64"/>
  <c r="AZ64"/>
  <c r="AY64"/>
  <c r="AX64"/>
  <c r="AW64"/>
  <c r="AV64"/>
  <c r="AU64"/>
  <c r="AT64"/>
  <c r="AS64"/>
  <c r="AR64"/>
  <c r="BF63"/>
  <c r="BE63"/>
  <c r="BD63"/>
  <c r="BC63"/>
  <c r="BB63"/>
  <c r="BA63"/>
  <c r="AZ63"/>
  <c r="AY63"/>
  <c r="AX63"/>
  <c r="AW63"/>
  <c r="AV63"/>
  <c r="AU63"/>
  <c r="AT63"/>
  <c r="AS63"/>
  <c r="AR63"/>
  <c r="BF62"/>
  <c r="BE62"/>
  <c r="BD62"/>
  <c r="BC62"/>
  <c r="BB62"/>
  <c r="BA62"/>
  <c r="AZ62"/>
  <c r="AY62"/>
  <c r="AX62"/>
  <c r="AW62"/>
  <c r="AV62"/>
  <c r="AU62"/>
  <c r="AT62"/>
  <c r="AS62"/>
  <c r="AR62"/>
  <c r="BF61"/>
  <c r="BE61"/>
  <c r="BD61"/>
  <c r="BC61"/>
  <c r="BB61"/>
  <c r="BA61"/>
  <c r="AZ61"/>
  <c r="AY61"/>
  <c r="AX61"/>
  <c r="AW61"/>
  <c r="AV61"/>
  <c r="AU61"/>
  <c r="AT61"/>
  <c r="AS61"/>
  <c r="AR61"/>
  <c r="BF60"/>
  <c r="BE60"/>
  <c r="BD60"/>
  <c r="BC60"/>
  <c r="BB60"/>
  <c r="BA60"/>
  <c r="AZ60"/>
  <c r="AY60"/>
  <c r="AX60"/>
  <c r="AW60"/>
  <c r="AV60"/>
  <c r="AU60"/>
  <c r="AT60"/>
  <c r="AS60"/>
  <c r="AR60"/>
  <c r="BF59"/>
  <c r="BE59"/>
  <c r="BD59"/>
  <c r="BC59"/>
  <c r="BB59"/>
  <c r="BA59"/>
  <c r="AZ59"/>
  <c r="AY59"/>
  <c r="AX59"/>
  <c r="AW59"/>
  <c r="AV59"/>
  <c r="AU59"/>
  <c r="AT59"/>
  <c r="AS59"/>
  <c r="AR59"/>
  <c r="BF58"/>
  <c r="BE58"/>
  <c r="BD58"/>
  <c r="BC58"/>
  <c r="BB58"/>
  <c r="BA58"/>
  <c r="AZ58"/>
  <c r="AY58"/>
  <c r="AX58"/>
  <c r="AW58"/>
  <c r="AV58"/>
  <c r="AU58"/>
  <c r="AT58"/>
  <c r="AS58"/>
  <c r="AR58"/>
  <c r="BF57"/>
  <c r="BE57"/>
  <c r="BD57"/>
  <c r="BC57"/>
  <c r="BB57"/>
  <c r="BA57"/>
  <c r="AZ57"/>
  <c r="AY57"/>
  <c r="AX57"/>
  <c r="AW57"/>
  <c r="AV57"/>
  <c r="AU57"/>
  <c r="AT57"/>
  <c r="AS57"/>
  <c r="AR57"/>
  <c r="BF56"/>
  <c r="BE56"/>
  <c r="BD56"/>
  <c r="BC56"/>
  <c r="BB56"/>
  <c r="BA56"/>
  <c r="AZ56"/>
  <c r="AY56"/>
  <c r="AX56"/>
  <c r="AW56"/>
  <c r="AV56"/>
  <c r="AU56"/>
  <c r="AT56"/>
  <c r="AS56"/>
  <c r="AR56"/>
  <c r="BF55"/>
  <c r="BE55"/>
  <c r="BD55"/>
  <c r="BC55"/>
  <c r="BB55"/>
  <c r="BA55"/>
  <c r="AZ55"/>
  <c r="AY55"/>
  <c r="AX55"/>
  <c r="AW55"/>
  <c r="AV55"/>
  <c r="AU55"/>
  <c r="AT55"/>
  <c r="AS55"/>
  <c r="AR55"/>
  <c r="BF54"/>
  <c r="BE54"/>
  <c r="BD54"/>
  <c r="BC54"/>
  <c r="BB54"/>
  <c r="BA54"/>
  <c r="AZ54"/>
  <c r="AY54"/>
  <c r="AX54"/>
  <c r="AW54"/>
  <c r="AV54"/>
  <c r="AU54"/>
  <c r="AT54"/>
  <c r="AS54"/>
  <c r="AR54"/>
  <c r="BF53"/>
  <c r="BE53"/>
  <c r="BD53"/>
  <c r="BC53"/>
  <c r="BB53"/>
  <c r="BA53"/>
  <c r="AZ53"/>
  <c r="AY53"/>
  <c r="AX53"/>
  <c r="AW53"/>
  <c r="AV53"/>
  <c r="AU53"/>
  <c r="AT53"/>
  <c r="AS53"/>
  <c r="AR53"/>
  <c r="BF52"/>
  <c r="BE52"/>
  <c r="BD52"/>
  <c r="BC52"/>
  <c r="BB52"/>
  <c r="BA52"/>
  <c r="AZ52"/>
  <c r="AY52"/>
  <c r="AX52"/>
  <c r="AW52"/>
  <c r="AV52"/>
  <c r="AU52"/>
  <c r="AT52"/>
  <c r="AS52"/>
  <c r="AR52"/>
  <c r="BF51"/>
  <c r="BE51"/>
  <c r="BD51"/>
  <c r="BC51"/>
  <c r="BB51"/>
  <c r="BA51"/>
  <c r="AZ51"/>
  <c r="AY51"/>
  <c r="AX51"/>
  <c r="AW51"/>
  <c r="AV51"/>
  <c r="AU51"/>
  <c r="AT51"/>
  <c r="AS51"/>
  <c r="AR51"/>
  <c r="BF50"/>
  <c r="BE50"/>
  <c r="BD50"/>
  <c r="BC50"/>
  <c r="BB50"/>
  <c r="BA50"/>
  <c r="AZ50"/>
  <c r="AY50"/>
  <c r="AX50"/>
  <c r="AW50"/>
  <c r="AV50"/>
  <c r="AU50"/>
  <c r="AT50"/>
  <c r="AS50"/>
  <c r="AR50"/>
  <c r="BF49"/>
  <c r="BE49"/>
  <c r="BD49"/>
  <c r="BC49"/>
  <c r="BB49"/>
  <c r="BA49"/>
  <c r="AZ49"/>
  <c r="AY49"/>
  <c r="AX49"/>
  <c r="AW49"/>
  <c r="AV49"/>
  <c r="AU49"/>
  <c r="AT49"/>
  <c r="AS49"/>
  <c r="AR49"/>
  <c r="BF48"/>
  <c r="BE48"/>
  <c r="BD48"/>
  <c r="BC48"/>
  <c r="BB48"/>
  <c r="BA48"/>
  <c r="AZ48"/>
  <c r="AY48"/>
  <c r="AX48"/>
  <c r="AW48"/>
  <c r="AV48"/>
  <c r="AU48"/>
  <c r="AT48"/>
  <c r="AS48"/>
  <c r="AR48"/>
  <c r="BF47"/>
  <c r="BE47"/>
  <c r="BD47"/>
  <c r="BC47"/>
  <c r="BB47"/>
  <c r="BA47"/>
  <c r="AZ47"/>
  <c r="AY47"/>
  <c r="AX47"/>
  <c r="AW47"/>
  <c r="AV47"/>
  <c r="AU47"/>
  <c r="AT47"/>
  <c r="AS47"/>
  <c r="AR47"/>
  <c r="BF46"/>
  <c r="BE46"/>
  <c r="BD46"/>
  <c r="BC46"/>
  <c r="BB46"/>
  <c r="BA46"/>
  <c r="AZ46"/>
  <c r="AY46"/>
  <c r="AX46"/>
  <c r="AW46"/>
  <c r="AV46"/>
  <c r="AU46"/>
  <c r="AT46"/>
  <c r="AS46"/>
  <c r="AR46"/>
  <c r="BF45"/>
  <c r="BE45"/>
  <c r="BD45"/>
  <c r="BC45"/>
  <c r="BB45"/>
  <c r="BA45"/>
  <c r="AZ45"/>
  <c r="AY45"/>
  <c r="AX45"/>
  <c r="AW45"/>
  <c r="AV45"/>
  <c r="AU45"/>
  <c r="AT45"/>
  <c r="AS45"/>
  <c r="AR45"/>
  <c r="BF44"/>
  <c r="BE44"/>
  <c r="BD44"/>
  <c r="BC44"/>
  <c r="BB44"/>
  <c r="BA44"/>
  <c r="AZ44"/>
  <c r="AY44"/>
  <c r="AX44"/>
  <c r="AW44"/>
  <c r="AV44"/>
  <c r="AU44"/>
  <c r="AT44"/>
  <c r="AS44"/>
  <c r="AR44"/>
  <c r="BF43"/>
  <c r="BE43"/>
  <c r="BD43"/>
  <c r="BC43"/>
  <c r="BB43"/>
  <c r="BA43"/>
  <c r="AZ43"/>
  <c r="AY43"/>
  <c r="AX43"/>
  <c r="AW43"/>
  <c r="AV43"/>
  <c r="AU43"/>
  <c r="AT43"/>
  <c r="AS43"/>
  <c r="AR43"/>
  <c r="BF42"/>
  <c r="BE42"/>
  <c r="BD42"/>
  <c r="BC42"/>
  <c r="BB42"/>
  <c r="BA42"/>
  <c r="AZ42"/>
  <c r="AY42"/>
  <c r="AX42"/>
  <c r="AW42"/>
  <c r="AV42"/>
  <c r="AU42"/>
  <c r="AT42"/>
  <c r="AS42"/>
  <c r="AR42"/>
  <c r="BF41"/>
  <c r="BE41"/>
  <c r="BD41"/>
  <c r="BC41"/>
  <c r="BB41"/>
  <c r="BA41"/>
  <c r="AZ41"/>
  <c r="AY41"/>
  <c r="AX41"/>
  <c r="AW41"/>
  <c r="AV41"/>
  <c r="AU41"/>
  <c r="AT41"/>
  <c r="AS41"/>
  <c r="AR41"/>
  <c r="BF40"/>
  <c r="BE40"/>
  <c r="BD40"/>
  <c r="BC40"/>
  <c r="BB40"/>
  <c r="BA40"/>
  <c r="AZ40"/>
  <c r="AY40"/>
  <c r="AX40"/>
  <c r="AW40"/>
  <c r="AV40"/>
  <c r="AU40"/>
  <c r="AT40"/>
  <c r="AS40"/>
  <c r="AR40"/>
  <c r="BF39"/>
  <c r="BE39"/>
  <c r="BD39"/>
  <c r="BC39"/>
  <c r="BB39"/>
  <c r="BA39"/>
  <c r="AZ39"/>
  <c r="AY39"/>
  <c r="AX39"/>
  <c r="AW39"/>
  <c r="AV39"/>
  <c r="AU39"/>
  <c r="AT39"/>
  <c r="AS39"/>
  <c r="AR39"/>
  <c r="BF38"/>
  <c r="BE38"/>
  <c r="BD38"/>
  <c r="BC38"/>
  <c r="BB38"/>
  <c r="BA38"/>
  <c r="AZ38"/>
  <c r="AY38"/>
  <c r="AX38"/>
  <c r="AW38"/>
  <c r="AV38"/>
  <c r="AU38"/>
  <c r="AT38"/>
  <c r="AS38"/>
  <c r="AR38"/>
  <c r="BF37"/>
  <c r="BE37"/>
  <c r="BD37"/>
  <c r="BC37"/>
  <c r="BB37"/>
  <c r="BA37"/>
  <c r="AZ37"/>
  <c r="AY37"/>
  <c r="AX37"/>
  <c r="AW37"/>
  <c r="AV37"/>
  <c r="AU37"/>
  <c r="AT37"/>
  <c r="AS37"/>
  <c r="AR37"/>
  <c r="BF36"/>
  <c r="BE36"/>
  <c r="BD36"/>
  <c r="BC36"/>
  <c r="BB36"/>
  <c r="BA36"/>
  <c r="AZ36"/>
  <c r="AY36"/>
  <c r="AX36"/>
  <c r="AW36"/>
  <c r="AV36"/>
  <c r="AU36"/>
  <c r="AT36"/>
  <c r="AS36"/>
  <c r="AR36"/>
  <c r="BF35"/>
  <c r="BE35"/>
  <c r="BD35"/>
  <c r="BC35"/>
  <c r="BB35"/>
  <c r="BA35"/>
  <c r="AZ35"/>
  <c r="AY35"/>
  <c r="AX35"/>
  <c r="AW35"/>
  <c r="AV35"/>
  <c r="AU35"/>
  <c r="AT35"/>
  <c r="AS35"/>
  <c r="AR35"/>
  <c r="BF34"/>
  <c r="BE34"/>
  <c r="BD34"/>
  <c r="BC34"/>
  <c r="BB34"/>
  <c r="BA34"/>
  <c r="AZ34"/>
  <c r="AY34"/>
  <c r="AX34"/>
  <c r="AW34"/>
  <c r="AV34"/>
  <c r="AU34"/>
  <c r="AT34"/>
  <c r="AS34"/>
  <c r="AR34"/>
  <c r="BF33"/>
  <c r="BE33"/>
  <c r="BD33"/>
  <c r="BC33"/>
  <c r="BB33"/>
  <c r="BA33"/>
  <c r="AZ33"/>
  <c r="AY33"/>
  <c r="AX33"/>
  <c r="AW33"/>
  <c r="AV33"/>
  <c r="AU33"/>
  <c r="AT33"/>
  <c r="AS33"/>
  <c r="AR33"/>
  <c r="BF32"/>
  <c r="BE32"/>
  <c r="BD32"/>
  <c r="BC32"/>
  <c r="BB32"/>
  <c r="BA32"/>
  <c r="AZ32"/>
  <c r="AY32"/>
  <c r="AX32"/>
  <c r="AW32"/>
  <c r="AV32"/>
  <c r="AU32"/>
  <c r="AT32"/>
  <c r="AS32"/>
  <c r="AR32"/>
  <c r="BF31"/>
  <c r="BE31"/>
  <c r="BD31"/>
  <c r="BC31"/>
  <c r="BB31"/>
  <c r="BA31"/>
  <c r="AZ31"/>
  <c r="AY31"/>
  <c r="AX31"/>
  <c r="AW31"/>
  <c r="AV31"/>
  <c r="AU31"/>
  <c r="AT31"/>
  <c r="AS31"/>
  <c r="AR31"/>
  <c r="BF30"/>
  <c r="BE30"/>
  <c r="BD30"/>
  <c r="BC30"/>
  <c r="BB30"/>
  <c r="BA30"/>
  <c r="AZ30"/>
  <c r="AY30"/>
  <c r="AX30"/>
  <c r="AW30"/>
  <c r="AV30"/>
  <c r="AU30"/>
  <c r="AT30"/>
  <c r="AS30"/>
  <c r="AR30"/>
  <c r="BF29"/>
  <c r="BE29"/>
  <c r="BD29"/>
  <c r="BC29"/>
  <c r="BB29"/>
  <c r="BA29"/>
  <c r="AZ29"/>
  <c r="AY29"/>
  <c r="AX29"/>
  <c r="AW29"/>
  <c r="AV29"/>
  <c r="AU29"/>
  <c r="AT29"/>
  <c r="AS29"/>
  <c r="AR29"/>
  <c r="BF28"/>
  <c r="BE28"/>
  <c r="BD28"/>
  <c r="BC28"/>
  <c r="BB28"/>
  <c r="BA28"/>
  <c r="AZ28"/>
  <c r="AY28"/>
  <c r="AX28"/>
  <c r="AW28"/>
  <c r="AV28"/>
  <c r="AU28"/>
  <c r="AT28"/>
  <c r="AS28"/>
  <c r="AR28"/>
  <c r="BF27"/>
  <c r="BE27"/>
  <c r="BD27"/>
  <c r="BC27"/>
  <c r="BB27"/>
  <c r="BA27"/>
  <c r="AZ27"/>
  <c r="AY27"/>
  <c r="AX27"/>
  <c r="AW27"/>
  <c r="AV27"/>
  <c r="AU27"/>
  <c r="AT27"/>
  <c r="AS27"/>
  <c r="AR27"/>
  <c r="BF26"/>
  <c r="BE26"/>
  <c r="BD26"/>
  <c r="BC26"/>
  <c r="BB26"/>
  <c r="BA26"/>
  <c r="AZ26"/>
  <c r="AY26"/>
  <c r="AX26"/>
  <c r="AW26"/>
  <c r="AV26"/>
  <c r="AU26"/>
  <c r="AT26"/>
  <c r="AS26"/>
  <c r="AR26"/>
  <c r="BF25"/>
  <c r="BE25"/>
  <c r="BD25"/>
  <c r="BC25"/>
  <c r="BB25"/>
  <c r="BA25"/>
  <c r="AZ25"/>
  <c r="AY25"/>
  <c r="AX25"/>
  <c r="AW25"/>
  <c r="AV25"/>
  <c r="AU25"/>
  <c r="AT25"/>
  <c r="AS25"/>
  <c r="AR25"/>
  <c r="BF24"/>
  <c r="BE24"/>
  <c r="BD24"/>
  <c r="BC24"/>
  <c r="BB24"/>
  <c r="BA24"/>
  <c r="AZ24"/>
  <c r="AY24"/>
  <c r="AX24"/>
  <c r="AW24"/>
  <c r="AV24"/>
  <c r="AU24"/>
  <c r="AT24"/>
  <c r="AS24"/>
  <c r="AR24"/>
  <c r="BF23"/>
  <c r="BE23"/>
  <c r="BD23"/>
  <c r="BC23"/>
  <c r="BB23"/>
  <c r="BA23"/>
  <c r="AZ23"/>
  <c r="AY23"/>
  <c r="AX23"/>
  <c r="AW23"/>
  <c r="AV23"/>
  <c r="AU23"/>
  <c r="AT23"/>
  <c r="AS23"/>
  <c r="AR23"/>
  <c r="BF22"/>
  <c r="BE22"/>
  <c r="BD22"/>
  <c r="BC22"/>
  <c r="BB22"/>
  <c r="BA22"/>
  <c r="AZ22"/>
  <c r="AY22"/>
  <c r="AX22"/>
  <c r="AW22"/>
  <c r="AV22"/>
  <c r="AU22"/>
  <c r="AT22"/>
  <c r="AS22"/>
  <c r="AR22"/>
  <c r="BF21"/>
  <c r="BE21"/>
  <c r="BD21"/>
  <c r="BC21"/>
  <c r="BB21"/>
  <c r="BA21"/>
  <c r="AZ21"/>
  <c r="AY21"/>
  <c r="AX21"/>
  <c r="AW21"/>
  <c r="AV21"/>
  <c r="AU21"/>
  <c r="AT21"/>
  <c r="AS21"/>
  <c r="AR21"/>
  <c r="BF20"/>
  <c r="BE20"/>
  <c r="BD20"/>
  <c r="BC20"/>
  <c r="BB20"/>
  <c r="BA20"/>
  <c r="AZ20"/>
  <c r="AY20"/>
  <c r="AX20"/>
  <c r="AW20"/>
  <c r="AV20"/>
  <c r="AU20"/>
  <c r="AT20"/>
  <c r="AS20"/>
  <c r="AR20"/>
  <c r="BF19"/>
  <c r="BE19"/>
  <c r="BD19"/>
  <c r="BC19"/>
  <c r="BB19"/>
  <c r="BA19"/>
  <c r="AZ19"/>
  <c r="AY19"/>
  <c r="AX19"/>
  <c r="AW19"/>
  <c r="AV19"/>
  <c r="AU19"/>
  <c r="AT19"/>
  <c r="AS19"/>
  <c r="AR19"/>
  <c r="BF18"/>
  <c r="BE18"/>
  <c r="BD18"/>
  <c r="BC18"/>
  <c r="BB18"/>
  <c r="BA18"/>
  <c r="AZ18"/>
  <c r="AY18"/>
  <c r="AX18"/>
  <c r="AW18"/>
  <c r="AV18"/>
  <c r="AU18"/>
  <c r="AT18"/>
  <c r="AS18"/>
  <c r="AR18"/>
  <c r="BF17"/>
  <c r="BE17"/>
  <c r="BD17"/>
  <c r="BC17"/>
  <c r="BB17"/>
  <c r="BA17"/>
  <c r="AZ17"/>
  <c r="AY17"/>
  <c r="AX17"/>
  <c r="AW17"/>
  <c r="AV17"/>
  <c r="AU17"/>
  <c r="AT17"/>
  <c r="AS17"/>
  <c r="AR17"/>
  <c r="BF16"/>
  <c r="BE16"/>
  <c r="BD16"/>
  <c r="BC16"/>
  <c r="BB16"/>
  <c r="BA16"/>
  <c r="AZ16"/>
  <c r="AY16"/>
  <c r="AX16"/>
  <c r="AW16"/>
  <c r="AV16"/>
  <c r="AU16"/>
  <c r="AT16"/>
  <c r="AS16"/>
  <c r="AR16"/>
  <c r="BF15"/>
  <c r="BE15"/>
  <c r="BD15"/>
  <c r="BC15"/>
  <c r="BB15"/>
  <c r="BA15"/>
  <c r="AZ15"/>
  <c r="AY15"/>
  <c r="AX15"/>
  <c r="AW15"/>
  <c r="AV15"/>
  <c r="AU15"/>
  <c r="AT15"/>
  <c r="AS15"/>
  <c r="AR15"/>
  <c r="BF14"/>
  <c r="BE14"/>
  <c r="BD14"/>
  <c r="BC14"/>
  <c r="BB14"/>
  <c r="BA14"/>
  <c r="AZ14"/>
  <c r="AY14"/>
  <c r="AX14"/>
  <c r="AW14"/>
  <c r="AV14"/>
  <c r="AU14"/>
  <c r="AT14"/>
  <c r="AS14"/>
  <c r="AR14"/>
  <c r="BF13"/>
  <c r="BE13"/>
  <c r="BD13"/>
  <c r="BC13"/>
  <c r="BB13"/>
  <c r="BA13"/>
  <c r="AZ13"/>
  <c r="AY13"/>
  <c r="AX13"/>
  <c r="AW13"/>
  <c r="AV13"/>
  <c r="AU13"/>
  <c r="AT13"/>
  <c r="AS13"/>
  <c r="AR13"/>
  <c r="BF12"/>
  <c r="BE12"/>
  <c r="BD12"/>
  <c r="BC12"/>
  <c r="BB12"/>
  <c r="BA12"/>
  <c r="AZ12"/>
  <c r="AY12"/>
  <c r="AX12"/>
  <c r="AW12"/>
  <c r="AV12"/>
  <c r="AU12"/>
  <c r="AT12"/>
  <c r="AS12"/>
  <c r="AR12"/>
  <c r="BF11"/>
  <c r="BE11"/>
  <c r="BD11"/>
  <c r="BC11"/>
  <c r="BB11"/>
  <c r="BA11"/>
  <c r="AZ11"/>
  <c r="AY11"/>
  <c r="AX11"/>
  <c r="AW11"/>
  <c r="AV11"/>
  <c r="AU11"/>
  <c r="AT11"/>
  <c r="AS11"/>
  <c r="AR11"/>
  <c r="BF10"/>
  <c r="BE10"/>
  <c r="BD10"/>
  <c r="BC10"/>
  <c r="BB10"/>
  <c r="BA10"/>
  <c r="AZ10"/>
  <c r="AY10"/>
  <c r="AX10"/>
  <c r="AW10"/>
  <c r="AV10"/>
  <c r="AU10"/>
  <c r="AT10"/>
  <c r="AS10"/>
  <c r="AR10"/>
  <c r="BF9"/>
  <c r="BE9"/>
  <c r="BD9"/>
  <c r="BC9"/>
  <c r="BB9"/>
  <c r="BA9"/>
  <c r="AZ9"/>
  <c r="AY9"/>
  <c r="AX9"/>
  <c r="AW9"/>
  <c r="AV9"/>
  <c r="AU9"/>
  <c r="AT9"/>
  <c r="AS9"/>
  <c r="AR9"/>
  <c r="BF8"/>
  <c r="BE8"/>
  <c r="BD8"/>
  <c r="BC8"/>
  <c r="BB8"/>
  <c r="BA8"/>
  <c r="AZ8"/>
  <c r="AY8"/>
  <c r="AX8"/>
  <c r="AW8"/>
  <c r="AV8"/>
  <c r="AU8"/>
  <c r="AT8"/>
  <c r="AS8"/>
  <c r="AR8"/>
  <c r="AO107"/>
  <c r="AN107"/>
  <c r="AM107"/>
  <c r="AL107"/>
  <c r="AK107"/>
  <c r="AJ107"/>
  <c r="AI107"/>
  <c r="AH107"/>
  <c r="AG107"/>
  <c r="AF107"/>
  <c r="AE107"/>
  <c r="AD107"/>
  <c r="AC107"/>
  <c r="AB107"/>
  <c r="AA107"/>
  <c r="AO106"/>
  <c r="AN106"/>
  <c r="AM106"/>
  <c r="AL106"/>
  <c r="AK106"/>
  <c r="AJ106"/>
  <c r="AI106"/>
  <c r="AH106"/>
  <c r="AG106"/>
  <c r="AF106"/>
  <c r="AE106"/>
  <c r="AD106"/>
  <c r="AC106"/>
  <c r="AB106"/>
  <c r="AA106"/>
  <c r="AO105"/>
  <c r="AN105"/>
  <c r="AM105"/>
  <c r="AL105"/>
  <c r="AK105"/>
  <c r="AJ105"/>
  <c r="AI105"/>
  <c r="AH105"/>
  <c r="AG105"/>
  <c r="AF105"/>
  <c r="AE105"/>
  <c r="AD105"/>
  <c r="AC105"/>
  <c r="AB105"/>
  <c r="AA105"/>
  <c r="AO104"/>
  <c r="AN104"/>
  <c r="AM104"/>
  <c r="AL104"/>
  <c r="AK104"/>
  <c r="AJ104"/>
  <c r="AI104"/>
  <c r="AH104"/>
  <c r="AG104"/>
  <c r="AF104"/>
  <c r="AE104"/>
  <c r="AD104"/>
  <c r="AC104"/>
  <c r="AB104"/>
  <c r="AA104"/>
  <c r="AO103"/>
  <c r="AN103"/>
  <c r="AM103"/>
  <c r="AL103"/>
  <c r="AK103"/>
  <c r="AJ103"/>
  <c r="AI103"/>
  <c r="AH103"/>
  <c r="AG103"/>
  <c r="AF103"/>
  <c r="AE103"/>
  <c r="AD103"/>
  <c r="AC103"/>
  <c r="AB103"/>
  <c r="AA103"/>
  <c r="AO102"/>
  <c r="AN102"/>
  <c r="AM102"/>
  <c r="AL102"/>
  <c r="AK102"/>
  <c r="AJ102"/>
  <c r="AI102"/>
  <c r="AH102"/>
  <c r="AG102"/>
  <c r="AF102"/>
  <c r="AE102"/>
  <c r="AD102"/>
  <c r="AC102"/>
  <c r="AB102"/>
  <c r="AA102"/>
  <c r="AO101"/>
  <c r="AN101"/>
  <c r="AM101"/>
  <c r="AL101"/>
  <c r="AK101"/>
  <c r="AJ101"/>
  <c r="AI101"/>
  <c r="AH101"/>
  <c r="AG101"/>
  <c r="AF101"/>
  <c r="AE101"/>
  <c r="AD101"/>
  <c r="AC101"/>
  <c r="AB101"/>
  <c r="AA101"/>
  <c r="AO100"/>
  <c r="AN100"/>
  <c r="AM100"/>
  <c r="AL100"/>
  <c r="AK100"/>
  <c r="AJ100"/>
  <c r="AI100"/>
  <c r="AH100"/>
  <c r="AG100"/>
  <c r="AF100"/>
  <c r="AE100"/>
  <c r="AD100"/>
  <c r="AC100"/>
  <c r="AB100"/>
  <c r="AA100"/>
  <c r="AO99"/>
  <c r="AN99"/>
  <c r="AM99"/>
  <c r="AL99"/>
  <c r="AK99"/>
  <c r="AJ99"/>
  <c r="AI99"/>
  <c r="AH99"/>
  <c r="AG99"/>
  <c r="AF99"/>
  <c r="AE99"/>
  <c r="AD99"/>
  <c r="AC99"/>
  <c r="AB99"/>
  <c r="AA99"/>
  <c r="AO98"/>
  <c r="AN98"/>
  <c r="AM98"/>
  <c r="AL98"/>
  <c r="AK98"/>
  <c r="AJ98"/>
  <c r="AI98"/>
  <c r="AH98"/>
  <c r="AG98"/>
  <c r="AF98"/>
  <c r="AE98"/>
  <c r="AD98"/>
  <c r="AC98"/>
  <c r="AB98"/>
  <c r="AA98"/>
  <c r="AO97"/>
  <c r="AN97"/>
  <c r="AM97"/>
  <c r="AL97"/>
  <c r="AK97"/>
  <c r="AJ97"/>
  <c r="AI97"/>
  <c r="AH97"/>
  <c r="AG97"/>
  <c r="AF97"/>
  <c r="AE97"/>
  <c r="AD97"/>
  <c r="AC97"/>
  <c r="AB97"/>
  <c r="AA97"/>
  <c r="AO96"/>
  <c r="AN96"/>
  <c r="AM96"/>
  <c r="AL96"/>
  <c r="AK96"/>
  <c r="AJ96"/>
  <c r="AI96"/>
  <c r="AH96"/>
  <c r="AG96"/>
  <c r="AF96"/>
  <c r="AE96"/>
  <c r="AD96"/>
  <c r="AC96"/>
  <c r="AB96"/>
  <c r="AA96"/>
  <c r="AO95"/>
  <c r="AN95"/>
  <c r="AM95"/>
  <c r="AL95"/>
  <c r="AK95"/>
  <c r="AJ95"/>
  <c r="AI95"/>
  <c r="AH95"/>
  <c r="AG95"/>
  <c r="AF95"/>
  <c r="AE95"/>
  <c r="AD95"/>
  <c r="AC95"/>
  <c r="AB95"/>
  <c r="AA95"/>
  <c r="AO94"/>
  <c r="AN94"/>
  <c r="AM94"/>
  <c r="AL94"/>
  <c r="AK94"/>
  <c r="AJ94"/>
  <c r="AI94"/>
  <c r="AH94"/>
  <c r="AG94"/>
  <c r="AF94"/>
  <c r="AE94"/>
  <c r="AD94"/>
  <c r="AC94"/>
  <c r="AB94"/>
  <c r="AA94"/>
  <c r="AO93"/>
  <c r="AN93"/>
  <c r="AM93"/>
  <c r="AL93"/>
  <c r="AK93"/>
  <c r="AJ93"/>
  <c r="AI93"/>
  <c r="AH93"/>
  <c r="AG93"/>
  <c r="AF93"/>
  <c r="AE93"/>
  <c r="AD93"/>
  <c r="AC93"/>
  <c r="AB93"/>
  <c r="AA93"/>
  <c r="AO92"/>
  <c r="AN92"/>
  <c r="AM92"/>
  <c r="AL92"/>
  <c r="AK92"/>
  <c r="AJ92"/>
  <c r="AI92"/>
  <c r="AH92"/>
  <c r="AG92"/>
  <c r="AF92"/>
  <c r="AE92"/>
  <c r="AD92"/>
  <c r="AC92"/>
  <c r="AB92"/>
  <c r="AA92"/>
  <c r="AO91"/>
  <c r="AN91"/>
  <c r="AM91"/>
  <c r="AL91"/>
  <c r="AK91"/>
  <c r="AJ91"/>
  <c r="AI91"/>
  <c r="AH91"/>
  <c r="AG91"/>
  <c r="AF91"/>
  <c r="AE91"/>
  <c r="AD91"/>
  <c r="AC91"/>
  <c r="AB91"/>
  <c r="AA91"/>
  <c r="AO90"/>
  <c r="AN90"/>
  <c r="AM90"/>
  <c r="AL90"/>
  <c r="AK90"/>
  <c r="AJ90"/>
  <c r="AI90"/>
  <c r="AH90"/>
  <c r="AG90"/>
  <c r="AF90"/>
  <c r="AE90"/>
  <c r="AD90"/>
  <c r="AC90"/>
  <c r="AB90"/>
  <c r="AA90"/>
  <c r="AO89"/>
  <c r="AN89"/>
  <c r="AM89"/>
  <c r="AL89"/>
  <c r="AK89"/>
  <c r="AJ89"/>
  <c r="AI89"/>
  <c r="AH89"/>
  <c r="AG89"/>
  <c r="AF89"/>
  <c r="AE89"/>
  <c r="AD89"/>
  <c r="AC89"/>
  <c r="AB89"/>
  <c r="AA89"/>
  <c r="AO88"/>
  <c r="AN88"/>
  <c r="AM88"/>
  <c r="AL88"/>
  <c r="AK88"/>
  <c r="AJ88"/>
  <c r="AI88"/>
  <c r="AH88"/>
  <c r="AG88"/>
  <c r="AF88"/>
  <c r="AE88"/>
  <c r="AD88"/>
  <c r="AC88"/>
  <c r="AB88"/>
  <c r="AA88"/>
  <c r="AO87"/>
  <c r="AN87"/>
  <c r="AM87"/>
  <c r="AL87"/>
  <c r="AK87"/>
  <c r="AJ87"/>
  <c r="AI87"/>
  <c r="AH87"/>
  <c r="AG87"/>
  <c r="AF87"/>
  <c r="AE87"/>
  <c r="AD87"/>
  <c r="AC87"/>
  <c r="AB87"/>
  <c r="AA87"/>
  <c r="AO86"/>
  <c r="AN86"/>
  <c r="AM86"/>
  <c r="AL86"/>
  <c r="AK86"/>
  <c r="AJ86"/>
  <c r="AI86"/>
  <c r="AH86"/>
  <c r="AG86"/>
  <c r="AF86"/>
  <c r="AE86"/>
  <c r="AD86"/>
  <c r="AC86"/>
  <c r="AB86"/>
  <c r="AA86"/>
  <c r="AO85"/>
  <c r="AN85"/>
  <c r="AM85"/>
  <c r="AL85"/>
  <c r="AK85"/>
  <c r="AJ85"/>
  <c r="AI85"/>
  <c r="AH85"/>
  <c r="AG85"/>
  <c r="AF85"/>
  <c r="AE85"/>
  <c r="AD85"/>
  <c r="AC85"/>
  <c r="AB85"/>
  <c r="AA85"/>
  <c r="AO84"/>
  <c r="AN84"/>
  <c r="AM84"/>
  <c r="AL84"/>
  <c r="AK84"/>
  <c r="AJ84"/>
  <c r="AI84"/>
  <c r="AH84"/>
  <c r="AG84"/>
  <c r="AF84"/>
  <c r="AE84"/>
  <c r="AD84"/>
  <c r="AC84"/>
  <c r="AB84"/>
  <c r="AA84"/>
  <c r="AO83"/>
  <c r="AN83"/>
  <c r="AM83"/>
  <c r="AL83"/>
  <c r="AK83"/>
  <c r="AJ83"/>
  <c r="AI83"/>
  <c r="AH83"/>
  <c r="AG83"/>
  <c r="AF83"/>
  <c r="AE83"/>
  <c r="AD83"/>
  <c r="AC83"/>
  <c r="AB83"/>
  <c r="AA83"/>
  <c r="AO82"/>
  <c r="AN82"/>
  <c r="AM82"/>
  <c r="AL82"/>
  <c r="AK82"/>
  <c r="AJ82"/>
  <c r="AI82"/>
  <c r="AH82"/>
  <c r="AG82"/>
  <c r="AF82"/>
  <c r="AE82"/>
  <c r="AD82"/>
  <c r="AC82"/>
  <c r="AB82"/>
  <c r="AA82"/>
  <c r="AO81"/>
  <c r="AN81"/>
  <c r="AM81"/>
  <c r="AL81"/>
  <c r="AK81"/>
  <c r="AJ81"/>
  <c r="AI81"/>
  <c r="AH81"/>
  <c r="AG81"/>
  <c r="AF81"/>
  <c r="AE81"/>
  <c r="AD81"/>
  <c r="AC81"/>
  <c r="AB81"/>
  <c r="AA81"/>
  <c r="AO80"/>
  <c r="AN80"/>
  <c r="AM80"/>
  <c r="AL80"/>
  <c r="AK80"/>
  <c r="AJ80"/>
  <c r="AI80"/>
  <c r="AH80"/>
  <c r="AG80"/>
  <c r="AF80"/>
  <c r="AE80"/>
  <c r="AD80"/>
  <c r="AC80"/>
  <c r="AB80"/>
  <c r="AA80"/>
  <c r="AO79"/>
  <c r="AN79"/>
  <c r="AM79"/>
  <c r="AL79"/>
  <c r="AK79"/>
  <c r="AJ79"/>
  <c r="AI79"/>
  <c r="AH79"/>
  <c r="AG79"/>
  <c r="AF79"/>
  <c r="AE79"/>
  <c r="AD79"/>
  <c r="AC79"/>
  <c r="AB79"/>
  <c r="AA79"/>
  <c r="AO78"/>
  <c r="AN78"/>
  <c r="AM78"/>
  <c r="AL78"/>
  <c r="AK78"/>
  <c r="AJ78"/>
  <c r="AI78"/>
  <c r="AH78"/>
  <c r="AG78"/>
  <c r="AF78"/>
  <c r="AE78"/>
  <c r="AD78"/>
  <c r="AC78"/>
  <c r="AB78"/>
  <c r="AA78"/>
  <c r="AO77"/>
  <c r="AN77"/>
  <c r="AM77"/>
  <c r="AL77"/>
  <c r="AK77"/>
  <c r="AJ77"/>
  <c r="AI77"/>
  <c r="AH77"/>
  <c r="AG77"/>
  <c r="AF77"/>
  <c r="AE77"/>
  <c r="AD77"/>
  <c r="AC77"/>
  <c r="AB77"/>
  <c r="AA77"/>
  <c r="AO76"/>
  <c r="AN76"/>
  <c r="AM76"/>
  <c r="AL76"/>
  <c r="AK76"/>
  <c r="AJ76"/>
  <c r="AI76"/>
  <c r="AH76"/>
  <c r="AG76"/>
  <c r="AF76"/>
  <c r="AE76"/>
  <c r="AD76"/>
  <c r="AC76"/>
  <c r="AB76"/>
  <c r="AA76"/>
  <c r="AO75"/>
  <c r="AN75"/>
  <c r="AM75"/>
  <c r="AL75"/>
  <c r="AK75"/>
  <c r="AJ75"/>
  <c r="AI75"/>
  <c r="AH75"/>
  <c r="AG75"/>
  <c r="AF75"/>
  <c r="AE75"/>
  <c r="AD75"/>
  <c r="AC75"/>
  <c r="AB75"/>
  <c r="AA75"/>
  <c r="AO74"/>
  <c r="AN74"/>
  <c r="AM74"/>
  <c r="AL74"/>
  <c r="AK74"/>
  <c r="AJ74"/>
  <c r="AI74"/>
  <c r="AH74"/>
  <c r="AG74"/>
  <c r="AF74"/>
  <c r="AE74"/>
  <c r="AD74"/>
  <c r="AC74"/>
  <c r="AB74"/>
  <c r="AA74"/>
  <c r="AO73"/>
  <c r="AN73"/>
  <c r="AM73"/>
  <c r="AL73"/>
  <c r="AK73"/>
  <c r="AJ73"/>
  <c r="AI73"/>
  <c r="AH73"/>
  <c r="AG73"/>
  <c r="AF73"/>
  <c r="AE73"/>
  <c r="AD73"/>
  <c r="AC73"/>
  <c r="AB73"/>
  <c r="AA73"/>
  <c r="AO72"/>
  <c r="AN72"/>
  <c r="AM72"/>
  <c r="AL72"/>
  <c r="AK72"/>
  <c r="AJ72"/>
  <c r="AI72"/>
  <c r="AH72"/>
  <c r="AG72"/>
  <c r="AF72"/>
  <c r="AE72"/>
  <c r="AD72"/>
  <c r="AC72"/>
  <c r="AB72"/>
  <c r="AA72"/>
  <c r="AO71"/>
  <c r="AN71"/>
  <c r="AM71"/>
  <c r="AL71"/>
  <c r="AK71"/>
  <c r="AJ71"/>
  <c r="AI71"/>
  <c r="AH71"/>
  <c r="AG71"/>
  <c r="AF71"/>
  <c r="AE71"/>
  <c r="AD71"/>
  <c r="AC71"/>
  <c r="AB71"/>
  <c r="AA71"/>
  <c r="AO70"/>
  <c r="AN70"/>
  <c r="AM70"/>
  <c r="AL70"/>
  <c r="AK70"/>
  <c r="AJ70"/>
  <c r="AI70"/>
  <c r="AH70"/>
  <c r="AG70"/>
  <c r="AF70"/>
  <c r="AE70"/>
  <c r="AD70"/>
  <c r="AC70"/>
  <c r="AB70"/>
  <c r="AA70"/>
  <c r="AO69"/>
  <c r="AN69"/>
  <c r="AM69"/>
  <c r="AL69"/>
  <c r="AK69"/>
  <c r="AJ69"/>
  <c r="AI69"/>
  <c r="AH69"/>
  <c r="AG69"/>
  <c r="AF69"/>
  <c r="AE69"/>
  <c r="AD69"/>
  <c r="AC69"/>
  <c r="AB69"/>
  <c r="AA69"/>
  <c r="AO68"/>
  <c r="AN68"/>
  <c r="AM68"/>
  <c r="AL68"/>
  <c r="AK68"/>
  <c r="AJ68"/>
  <c r="AI68"/>
  <c r="AH68"/>
  <c r="AG68"/>
  <c r="AF68"/>
  <c r="AE68"/>
  <c r="AD68"/>
  <c r="AC68"/>
  <c r="AB68"/>
  <c r="AA68"/>
  <c r="AO67"/>
  <c r="AN67"/>
  <c r="AM67"/>
  <c r="AL67"/>
  <c r="AK67"/>
  <c r="AJ67"/>
  <c r="AI67"/>
  <c r="AH67"/>
  <c r="AG67"/>
  <c r="AF67"/>
  <c r="AE67"/>
  <c r="AD67"/>
  <c r="AC67"/>
  <c r="AB67"/>
  <c r="AA67"/>
  <c r="AO66"/>
  <c r="AN66"/>
  <c r="AM66"/>
  <c r="AL66"/>
  <c r="AK66"/>
  <c r="AJ66"/>
  <c r="AI66"/>
  <c r="AH66"/>
  <c r="AG66"/>
  <c r="AF66"/>
  <c r="AE66"/>
  <c r="AD66"/>
  <c r="AC66"/>
  <c r="AB66"/>
  <c r="AA66"/>
  <c r="AO65"/>
  <c r="AN65"/>
  <c r="AM65"/>
  <c r="AL65"/>
  <c r="AK65"/>
  <c r="AJ65"/>
  <c r="AI65"/>
  <c r="AH65"/>
  <c r="AG65"/>
  <c r="AF65"/>
  <c r="AE65"/>
  <c r="AD65"/>
  <c r="AC65"/>
  <c r="AB65"/>
  <c r="AA65"/>
  <c r="AO64"/>
  <c r="AN64"/>
  <c r="AM64"/>
  <c r="AL64"/>
  <c r="AK64"/>
  <c r="AJ64"/>
  <c r="AI64"/>
  <c r="AH64"/>
  <c r="AG64"/>
  <c r="AF64"/>
  <c r="AE64"/>
  <c r="AD64"/>
  <c r="AC64"/>
  <c r="AB64"/>
  <c r="AA64"/>
  <c r="AO63"/>
  <c r="AN63"/>
  <c r="AM63"/>
  <c r="AL63"/>
  <c r="AK63"/>
  <c r="AJ63"/>
  <c r="AI63"/>
  <c r="AH63"/>
  <c r="AG63"/>
  <c r="AF63"/>
  <c r="AE63"/>
  <c r="AD63"/>
  <c r="AC63"/>
  <c r="AB63"/>
  <c r="AA63"/>
  <c r="AO62"/>
  <c r="AN62"/>
  <c r="AM62"/>
  <c r="AL62"/>
  <c r="AK62"/>
  <c r="AJ62"/>
  <c r="AI62"/>
  <c r="AH62"/>
  <c r="AG62"/>
  <c r="AF62"/>
  <c r="AE62"/>
  <c r="AD62"/>
  <c r="AC62"/>
  <c r="AB62"/>
  <c r="AA62"/>
  <c r="AO61"/>
  <c r="AN61"/>
  <c r="AM61"/>
  <c r="AL61"/>
  <c r="AK61"/>
  <c r="AJ61"/>
  <c r="AI61"/>
  <c r="AH61"/>
  <c r="AG61"/>
  <c r="AF61"/>
  <c r="AE61"/>
  <c r="AD61"/>
  <c r="AC61"/>
  <c r="AB61"/>
  <c r="AA61"/>
  <c r="AO60"/>
  <c r="AN60"/>
  <c r="AM60"/>
  <c r="AL60"/>
  <c r="AK60"/>
  <c r="AJ60"/>
  <c r="AI60"/>
  <c r="AH60"/>
  <c r="AG60"/>
  <c r="AF60"/>
  <c r="AE60"/>
  <c r="AD60"/>
  <c r="AC60"/>
  <c r="AB60"/>
  <c r="AA60"/>
  <c r="AO59"/>
  <c r="AN59"/>
  <c r="AM59"/>
  <c r="AL59"/>
  <c r="AK59"/>
  <c r="AJ59"/>
  <c r="AI59"/>
  <c r="AH59"/>
  <c r="AG59"/>
  <c r="AF59"/>
  <c r="AE59"/>
  <c r="AD59"/>
  <c r="AC59"/>
  <c r="AB59"/>
  <c r="AA59"/>
  <c r="AO58"/>
  <c r="AN58"/>
  <c r="AM58"/>
  <c r="AL58"/>
  <c r="AK58"/>
  <c r="AJ58"/>
  <c r="AI58"/>
  <c r="AH58"/>
  <c r="AG58"/>
  <c r="AF58"/>
  <c r="AE58"/>
  <c r="AD58"/>
  <c r="AC58"/>
  <c r="AB58"/>
  <c r="AA58"/>
  <c r="AO57"/>
  <c r="AN57"/>
  <c r="AM57"/>
  <c r="AL57"/>
  <c r="AK57"/>
  <c r="AJ57"/>
  <c r="AI57"/>
  <c r="AH57"/>
  <c r="AG57"/>
  <c r="AF57"/>
  <c r="AE57"/>
  <c r="AD57"/>
  <c r="AC57"/>
  <c r="AB57"/>
  <c r="AA57"/>
  <c r="AO56"/>
  <c r="AN56"/>
  <c r="AM56"/>
  <c r="AL56"/>
  <c r="AK56"/>
  <c r="AJ56"/>
  <c r="AI56"/>
  <c r="AH56"/>
  <c r="AG56"/>
  <c r="AF56"/>
  <c r="AE56"/>
  <c r="AD56"/>
  <c r="AC56"/>
  <c r="AB56"/>
  <c r="AA56"/>
  <c r="AO55"/>
  <c r="AN55"/>
  <c r="AM55"/>
  <c r="AL55"/>
  <c r="AK55"/>
  <c r="AJ55"/>
  <c r="AI55"/>
  <c r="AH55"/>
  <c r="AG55"/>
  <c r="AF55"/>
  <c r="AE55"/>
  <c r="AD55"/>
  <c r="AC55"/>
  <c r="AB55"/>
  <c r="AA55"/>
  <c r="AO54"/>
  <c r="AN54"/>
  <c r="AM54"/>
  <c r="AL54"/>
  <c r="AK54"/>
  <c r="AJ54"/>
  <c r="AI54"/>
  <c r="AH54"/>
  <c r="AG54"/>
  <c r="AF54"/>
  <c r="AE54"/>
  <c r="AD54"/>
  <c r="AC54"/>
  <c r="AB54"/>
  <c r="AA54"/>
  <c r="AO53"/>
  <c r="AN53"/>
  <c r="AM53"/>
  <c r="AL53"/>
  <c r="AK53"/>
  <c r="AJ53"/>
  <c r="AI53"/>
  <c r="AH53"/>
  <c r="AG53"/>
  <c r="AF53"/>
  <c r="AE53"/>
  <c r="AD53"/>
  <c r="AC53"/>
  <c r="AB53"/>
  <c r="AA53"/>
  <c r="AO52"/>
  <c r="AN52"/>
  <c r="AM52"/>
  <c r="AL52"/>
  <c r="AK52"/>
  <c r="AJ52"/>
  <c r="AI52"/>
  <c r="AH52"/>
  <c r="AG52"/>
  <c r="AF52"/>
  <c r="AE52"/>
  <c r="AD52"/>
  <c r="AC52"/>
  <c r="AB52"/>
  <c r="AA52"/>
  <c r="AO51"/>
  <c r="AN51"/>
  <c r="AM51"/>
  <c r="AL51"/>
  <c r="AK51"/>
  <c r="AJ51"/>
  <c r="AI51"/>
  <c r="AH51"/>
  <c r="AG51"/>
  <c r="AF51"/>
  <c r="AE51"/>
  <c r="AD51"/>
  <c r="AC51"/>
  <c r="AB51"/>
  <c r="AA51"/>
  <c r="AO50"/>
  <c r="AN50"/>
  <c r="AM50"/>
  <c r="AL50"/>
  <c r="AK50"/>
  <c r="AJ50"/>
  <c r="AI50"/>
  <c r="AH50"/>
  <c r="AG50"/>
  <c r="AF50"/>
  <c r="AE50"/>
  <c r="AD50"/>
  <c r="AC50"/>
  <c r="AB50"/>
  <c r="AA50"/>
  <c r="AO49"/>
  <c r="AN49"/>
  <c r="AM49"/>
  <c r="AL49"/>
  <c r="AK49"/>
  <c r="AJ49"/>
  <c r="AI49"/>
  <c r="AH49"/>
  <c r="AG49"/>
  <c r="AF49"/>
  <c r="AE49"/>
  <c r="AD49"/>
  <c r="AC49"/>
  <c r="AB49"/>
  <c r="AA49"/>
  <c r="AO48"/>
  <c r="AN48"/>
  <c r="AM48"/>
  <c r="AL48"/>
  <c r="AK48"/>
  <c r="AJ48"/>
  <c r="AI48"/>
  <c r="AH48"/>
  <c r="AG48"/>
  <c r="AF48"/>
  <c r="AE48"/>
  <c r="AD48"/>
  <c r="AC48"/>
  <c r="AB48"/>
  <c r="AA48"/>
  <c r="AO47"/>
  <c r="AN47"/>
  <c r="AM47"/>
  <c r="AL47"/>
  <c r="AK47"/>
  <c r="AJ47"/>
  <c r="AI47"/>
  <c r="AH47"/>
  <c r="AG47"/>
  <c r="AF47"/>
  <c r="AE47"/>
  <c r="AD47"/>
  <c r="AC47"/>
  <c r="AB47"/>
  <c r="AA47"/>
  <c r="AO46"/>
  <c r="AN46"/>
  <c r="AM46"/>
  <c r="AL46"/>
  <c r="AK46"/>
  <c r="AJ46"/>
  <c r="AI46"/>
  <c r="AH46"/>
  <c r="AG46"/>
  <c r="AF46"/>
  <c r="AE46"/>
  <c r="AD46"/>
  <c r="AC46"/>
  <c r="AB46"/>
  <c r="AA46"/>
  <c r="AO45"/>
  <c r="AN45"/>
  <c r="AM45"/>
  <c r="AL45"/>
  <c r="AK45"/>
  <c r="AJ45"/>
  <c r="AI45"/>
  <c r="AH45"/>
  <c r="AG45"/>
  <c r="AF45"/>
  <c r="AE45"/>
  <c r="AD45"/>
  <c r="AC45"/>
  <c r="AB45"/>
  <c r="AA45"/>
  <c r="AO44"/>
  <c r="AN44"/>
  <c r="AM44"/>
  <c r="AL44"/>
  <c r="AK44"/>
  <c r="AJ44"/>
  <c r="AI44"/>
  <c r="AH44"/>
  <c r="AG44"/>
  <c r="AF44"/>
  <c r="AE44"/>
  <c r="AD44"/>
  <c r="AC44"/>
  <c r="AB44"/>
  <c r="AA44"/>
  <c r="AO43"/>
  <c r="AN43"/>
  <c r="AM43"/>
  <c r="AL43"/>
  <c r="AK43"/>
  <c r="AJ43"/>
  <c r="AI43"/>
  <c r="AH43"/>
  <c r="AG43"/>
  <c r="AF43"/>
  <c r="AE43"/>
  <c r="AD43"/>
  <c r="AC43"/>
  <c r="AB43"/>
  <c r="AA43"/>
  <c r="AO42"/>
  <c r="AN42"/>
  <c r="AM42"/>
  <c r="AL42"/>
  <c r="AK42"/>
  <c r="AJ42"/>
  <c r="AI42"/>
  <c r="AH42"/>
  <c r="AG42"/>
  <c r="AF42"/>
  <c r="AE42"/>
  <c r="AD42"/>
  <c r="AC42"/>
  <c r="AB42"/>
  <c r="AA42"/>
  <c r="AO41"/>
  <c r="AN41"/>
  <c r="AM41"/>
  <c r="AL41"/>
  <c r="AK41"/>
  <c r="AJ41"/>
  <c r="AI41"/>
  <c r="AH41"/>
  <c r="AG41"/>
  <c r="AF41"/>
  <c r="AE41"/>
  <c r="AD41"/>
  <c r="AC41"/>
  <c r="AB41"/>
  <c r="AA41"/>
  <c r="AO40"/>
  <c r="AN40"/>
  <c r="AM40"/>
  <c r="AL40"/>
  <c r="AK40"/>
  <c r="AJ40"/>
  <c r="AI40"/>
  <c r="AH40"/>
  <c r="AG40"/>
  <c r="AF40"/>
  <c r="AE40"/>
  <c r="AD40"/>
  <c r="AC40"/>
  <c r="AB40"/>
  <c r="AA40"/>
  <c r="AO39"/>
  <c r="AN39"/>
  <c r="AM39"/>
  <c r="AL39"/>
  <c r="AK39"/>
  <c r="AJ39"/>
  <c r="AI39"/>
  <c r="AH39"/>
  <c r="AG39"/>
  <c r="AF39"/>
  <c r="AE39"/>
  <c r="AD39"/>
  <c r="AC39"/>
  <c r="AB39"/>
  <c r="AA39"/>
  <c r="AO38"/>
  <c r="AN38"/>
  <c r="AM38"/>
  <c r="AL38"/>
  <c r="AK38"/>
  <c r="AJ38"/>
  <c r="AI38"/>
  <c r="AH38"/>
  <c r="AG38"/>
  <c r="AF38"/>
  <c r="AE38"/>
  <c r="AD38"/>
  <c r="AC38"/>
  <c r="AB38"/>
  <c r="AA38"/>
  <c r="AO37"/>
  <c r="AN37"/>
  <c r="AM37"/>
  <c r="AL37"/>
  <c r="AK37"/>
  <c r="AJ37"/>
  <c r="AI37"/>
  <c r="AH37"/>
  <c r="AG37"/>
  <c r="AF37"/>
  <c r="AE37"/>
  <c r="AD37"/>
  <c r="AC37"/>
  <c r="AB37"/>
  <c r="AA37"/>
  <c r="AO36"/>
  <c r="AN36"/>
  <c r="AM36"/>
  <c r="AL36"/>
  <c r="AK36"/>
  <c r="AJ36"/>
  <c r="AI36"/>
  <c r="AH36"/>
  <c r="AG36"/>
  <c r="AF36"/>
  <c r="AE36"/>
  <c r="AD36"/>
  <c r="AC36"/>
  <c r="AB36"/>
  <c r="AA36"/>
  <c r="AO35"/>
  <c r="AN35"/>
  <c r="AM35"/>
  <c r="AL35"/>
  <c r="AK35"/>
  <c r="AJ35"/>
  <c r="AI35"/>
  <c r="AH35"/>
  <c r="AG35"/>
  <c r="AF35"/>
  <c r="AE35"/>
  <c r="AD35"/>
  <c r="AC35"/>
  <c r="AB35"/>
  <c r="AA35"/>
  <c r="AO34"/>
  <c r="AN34"/>
  <c r="AM34"/>
  <c r="AL34"/>
  <c r="AK34"/>
  <c r="AJ34"/>
  <c r="AI34"/>
  <c r="AH34"/>
  <c r="AG34"/>
  <c r="AF34"/>
  <c r="AE34"/>
  <c r="AD34"/>
  <c r="AC34"/>
  <c r="AB34"/>
  <c r="AA34"/>
  <c r="AO33"/>
  <c r="AN33"/>
  <c r="AM33"/>
  <c r="AL33"/>
  <c r="AK33"/>
  <c r="AJ33"/>
  <c r="AI33"/>
  <c r="AH33"/>
  <c r="AG33"/>
  <c r="AF33"/>
  <c r="AE33"/>
  <c r="AD33"/>
  <c r="AC33"/>
  <c r="AB33"/>
  <c r="AA33"/>
  <c r="AO32"/>
  <c r="AN32"/>
  <c r="AM32"/>
  <c r="AL32"/>
  <c r="AK32"/>
  <c r="AJ32"/>
  <c r="AI32"/>
  <c r="AH32"/>
  <c r="AG32"/>
  <c r="AF32"/>
  <c r="AE32"/>
  <c r="AD32"/>
  <c r="AC32"/>
  <c r="AB32"/>
  <c r="AA32"/>
  <c r="AO31"/>
  <c r="AN31"/>
  <c r="AM31"/>
  <c r="AL31"/>
  <c r="AK31"/>
  <c r="AJ31"/>
  <c r="AI31"/>
  <c r="AH31"/>
  <c r="AG31"/>
  <c r="AF31"/>
  <c r="AE31"/>
  <c r="AD31"/>
  <c r="AC31"/>
  <c r="AB31"/>
  <c r="AA31"/>
  <c r="AO30"/>
  <c r="AN30"/>
  <c r="AM30"/>
  <c r="AL30"/>
  <c r="AK30"/>
  <c r="AJ30"/>
  <c r="AI30"/>
  <c r="AH30"/>
  <c r="AG30"/>
  <c r="AF30"/>
  <c r="AE30"/>
  <c r="AD30"/>
  <c r="AC30"/>
  <c r="AB30"/>
  <c r="AA30"/>
  <c r="AO29"/>
  <c r="AN29"/>
  <c r="AM29"/>
  <c r="AL29"/>
  <c r="AK29"/>
  <c r="AJ29"/>
  <c r="AI29"/>
  <c r="AH29"/>
  <c r="AG29"/>
  <c r="AF29"/>
  <c r="AE29"/>
  <c r="AD29"/>
  <c r="AC29"/>
  <c r="AB29"/>
  <c r="AA29"/>
  <c r="AO28"/>
  <c r="AN28"/>
  <c r="AM28"/>
  <c r="AL28"/>
  <c r="AK28"/>
  <c r="AJ28"/>
  <c r="AI28"/>
  <c r="AH28"/>
  <c r="AG28"/>
  <c r="AF28"/>
  <c r="AE28"/>
  <c r="AD28"/>
  <c r="AC28"/>
  <c r="AB28"/>
  <c r="AA28"/>
  <c r="AO27"/>
  <c r="AN27"/>
  <c r="AM27"/>
  <c r="AL27"/>
  <c r="AK27"/>
  <c r="AJ27"/>
  <c r="AI27"/>
  <c r="AH27"/>
  <c r="AG27"/>
  <c r="AF27"/>
  <c r="AE27"/>
  <c r="AD27"/>
  <c r="AC27"/>
  <c r="AB27"/>
  <c r="AA27"/>
  <c r="AO26"/>
  <c r="AN26"/>
  <c r="AM26"/>
  <c r="AL26"/>
  <c r="AK26"/>
  <c r="AJ26"/>
  <c r="AI26"/>
  <c r="AH26"/>
  <c r="AG26"/>
  <c r="AF26"/>
  <c r="AE26"/>
  <c r="AD26"/>
  <c r="AC26"/>
  <c r="AB26"/>
  <c r="AA26"/>
  <c r="AO25"/>
  <c r="AN25"/>
  <c r="AM25"/>
  <c r="AL25"/>
  <c r="AK25"/>
  <c r="AJ25"/>
  <c r="AI25"/>
  <c r="AH25"/>
  <c r="AG25"/>
  <c r="AF25"/>
  <c r="AE25"/>
  <c r="AD25"/>
  <c r="AC25"/>
  <c r="AB25"/>
  <c r="AA25"/>
  <c r="AO24"/>
  <c r="AN24"/>
  <c r="AM24"/>
  <c r="AL24"/>
  <c r="AK24"/>
  <c r="AJ24"/>
  <c r="AI24"/>
  <c r="AH24"/>
  <c r="AG24"/>
  <c r="AF24"/>
  <c r="AE24"/>
  <c r="AD24"/>
  <c r="AC24"/>
  <c r="AB24"/>
  <c r="AA24"/>
  <c r="AO23"/>
  <c r="AN23"/>
  <c r="AM23"/>
  <c r="AL23"/>
  <c r="AK23"/>
  <c r="AJ23"/>
  <c r="AI23"/>
  <c r="AH23"/>
  <c r="AG23"/>
  <c r="AF23"/>
  <c r="AE23"/>
  <c r="AD23"/>
  <c r="AC23"/>
  <c r="AB23"/>
  <c r="AA23"/>
  <c r="AO22"/>
  <c r="AN22"/>
  <c r="AM22"/>
  <c r="AL22"/>
  <c r="AK22"/>
  <c r="AJ22"/>
  <c r="AI22"/>
  <c r="AH22"/>
  <c r="AG22"/>
  <c r="AF22"/>
  <c r="AE22"/>
  <c r="AD22"/>
  <c r="AC22"/>
  <c r="AB22"/>
  <c r="AA22"/>
  <c r="AO21"/>
  <c r="AN21"/>
  <c r="AM21"/>
  <c r="AL21"/>
  <c r="AK21"/>
  <c r="AJ21"/>
  <c r="AI21"/>
  <c r="AH21"/>
  <c r="AG21"/>
  <c r="AF21"/>
  <c r="AE21"/>
  <c r="AD21"/>
  <c r="AC21"/>
  <c r="AB21"/>
  <c r="AA21"/>
  <c r="AO20"/>
  <c r="AN20"/>
  <c r="AM20"/>
  <c r="AL20"/>
  <c r="AK20"/>
  <c r="AJ20"/>
  <c r="AI20"/>
  <c r="AH20"/>
  <c r="AG20"/>
  <c r="AF20"/>
  <c r="AE20"/>
  <c r="AD20"/>
  <c r="AC20"/>
  <c r="AB20"/>
  <c r="AA20"/>
  <c r="AO19"/>
  <c r="AN19"/>
  <c r="AM19"/>
  <c r="AL19"/>
  <c r="AK19"/>
  <c r="AJ19"/>
  <c r="AI19"/>
  <c r="AH19"/>
  <c r="AG19"/>
  <c r="AF19"/>
  <c r="AE19"/>
  <c r="AD19"/>
  <c r="AC19"/>
  <c r="AB19"/>
  <c r="AA19"/>
  <c r="AO18"/>
  <c r="AN18"/>
  <c r="AM18"/>
  <c r="AL18"/>
  <c r="AK18"/>
  <c r="AJ18"/>
  <c r="AI18"/>
  <c r="AH18"/>
  <c r="AG18"/>
  <c r="AF18"/>
  <c r="AE18"/>
  <c r="AD18"/>
  <c r="AC18"/>
  <c r="AB18"/>
  <c r="AA18"/>
  <c r="AO17"/>
  <c r="AN17"/>
  <c r="AM17"/>
  <c r="AL17"/>
  <c r="AK17"/>
  <c r="AJ17"/>
  <c r="AI17"/>
  <c r="AH17"/>
  <c r="AG17"/>
  <c r="AF17"/>
  <c r="AE17"/>
  <c r="AD17"/>
  <c r="AC17"/>
  <c r="AB17"/>
  <c r="AA17"/>
  <c r="AO16"/>
  <c r="AN16"/>
  <c r="AM16"/>
  <c r="AL16"/>
  <c r="AK16"/>
  <c r="AJ16"/>
  <c r="AI16"/>
  <c r="AH16"/>
  <c r="AG16"/>
  <c r="AF16"/>
  <c r="AE16"/>
  <c r="AD16"/>
  <c r="AC16"/>
  <c r="AB16"/>
  <c r="AA16"/>
  <c r="AO15"/>
  <c r="AN15"/>
  <c r="AM15"/>
  <c r="AL15"/>
  <c r="AK15"/>
  <c r="AJ15"/>
  <c r="AI15"/>
  <c r="AH15"/>
  <c r="AG15"/>
  <c r="AF15"/>
  <c r="AE15"/>
  <c r="AD15"/>
  <c r="AC15"/>
  <c r="AB15"/>
  <c r="AA15"/>
  <c r="AO14"/>
  <c r="AN14"/>
  <c r="AM14"/>
  <c r="AL14"/>
  <c r="AK14"/>
  <c r="AJ14"/>
  <c r="AI14"/>
  <c r="AH14"/>
  <c r="AG14"/>
  <c r="AF14"/>
  <c r="AE14"/>
  <c r="AD14"/>
  <c r="AC14"/>
  <c r="AB14"/>
  <c r="AA14"/>
  <c r="AO13"/>
  <c r="AN13"/>
  <c r="AM13"/>
  <c r="AL13"/>
  <c r="AK13"/>
  <c r="AJ13"/>
  <c r="AI13"/>
  <c r="AH13"/>
  <c r="AG13"/>
  <c r="AF13"/>
  <c r="AE13"/>
  <c r="AD13"/>
  <c r="AC13"/>
  <c r="AB13"/>
  <c r="AA13"/>
  <c r="AO12"/>
  <c r="AN12"/>
  <c r="AM12"/>
  <c r="AL12"/>
  <c r="AK12"/>
  <c r="AJ12"/>
  <c r="AI12"/>
  <c r="AH12"/>
  <c r="AG12"/>
  <c r="AF12"/>
  <c r="AE12"/>
  <c r="AD12"/>
  <c r="AC12"/>
  <c r="AB12"/>
  <c r="AA12"/>
  <c r="AO11"/>
  <c r="AN11"/>
  <c r="AM11"/>
  <c r="AL11"/>
  <c r="AK11"/>
  <c r="AJ11"/>
  <c r="AI11"/>
  <c r="AH11"/>
  <c r="AG11"/>
  <c r="AF11"/>
  <c r="AE11"/>
  <c r="AD11"/>
  <c r="AC11"/>
  <c r="AB11"/>
  <c r="AA11"/>
  <c r="AO10"/>
  <c r="AN10"/>
  <c r="AM10"/>
  <c r="AL10"/>
  <c r="AK10"/>
  <c r="AJ10"/>
  <c r="AI10"/>
  <c r="AH10"/>
  <c r="AG10"/>
  <c r="AF10"/>
  <c r="AE10"/>
  <c r="AD10"/>
  <c r="AC10"/>
  <c r="AB10"/>
  <c r="AA10"/>
  <c r="AO9"/>
  <c r="AN9"/>
  <c r="AM9"/>
  <c r="AL9"/>
  <c r="AK9"/>
  <c r="AJ9"/>
  <c r="AI9"/>
  <c r="AH9"/>
  <c r="AG9"/>
  <c r="AF9"/>
  <c r="AE9"/>
  <c r="AD9"/>
  <c r="AC9"/>
  <c r="AB9"/>
  <c r="AA9"/>
  <c r="AO8"/>
  <c r="AN8"/>
  <c r="AM8"/>
  <c r="AL8"/>
  <c r="AK8"/>
  <c r="AJ8"/>
  <c r="AI8"/>
  <c r="AH8"/>
  <c r="AG8"/>
  <c r="AF8"/>
  <c r="AE8"/>
  <c r="AD8"/>
  <c r="AC8"/>
  <c r="AB8"/>
  <c r="AA8"/>
  <c r="X107"/>
  <c r="W107"/>
  <c r="V107"/>
  <c r="U107"/>
  <c r="T107"/>
  <c r="S107"/>
  <c r="R107"/>
  <c r="Q107"/>
  <c r="P107"/>
  <c r="O107"/>
  <c r="N107"/>
  <c r="M107"/>
  <c r="L107"/>
  <c r="K107"/>
  <c r="X106"/>
  <c r="W106"/>
  <c r="V106"/>
  <c r="U106"/>
  <c r="T106"/>
  <c r="S106"/>
  <c r="R106"/>
  <c r="Q106"/>
  <c r="P106"/>
  <c r="O106"/>
  <c r="N106"/>
  <c r="M106"/>
  <c r="L106"/>
  <c r="K106"/>
  <c r="X105"/>
  <c r="W105"/>
  <c r="V105"/>
  <c r="U105"/>
  <c r="T105"/>
  <c r="S105"/>
  <c r="R105"/>
  <c r="Q105"/>
  <c r="P105"/>
  <c r="O105"/>
  <c r="N105"/>
  <c r="M105"/>
  <c r="L105"/>
  <c r="K105"/>
  <c r="X104"/>
  <c r="W104"/>
  <c r="V104"/>
  <c r="U104"/>
  <c r="T104"/>
  <c r="S104"/>
  <c r="R104"/>
  <c r="Q104"/>
  <c r="P104"/>
  <c r="O104"/>
  <c r="N104"/>
  <c r="M104"/>
  <c r="L104"/>
  <c r="K104"/>
  <c r="X103"/>
  <c r="W103"/>
  <c r="V103"/>
  <c r="U103"/>
  <c r="T103"/>
  <c r="S103"/>
  <c r="R103"/>
  <c r="Q103"/>
  <c r="P103"/>
  <c r="O103"/>
  <c r="N103"/>
  <c r="M103"/>
  <c r="L103"/>
  <c r="K103"/>
  <c r="X102"/>
  <c r="W102"/>
  <c r="V102"/>
  <c r="U102"/>
  <c r="T102"/>
  <c r="S102"/>
  <c r="R102"/>
  <c r="Q102"/>
  <c r="P102"/>
  <c r="O102"/>
  <c r="N102"/>
  <c r="M102"/>
  <c r="L102"/>
  <c r="K102"/>
  <c r="X101"/>
  <c r="W101"/>
  <c r="V101"/>
  <c r="U101"/>
  <c r="T101"/>
  <c r="S101"/>
  <c r="R101"/>
  <c r="Q101"/>
  <c r="P101"/>
  <c r="O101"/>
  <c r="N101"/>
  <c r="M101"/>
  <c r="L101"/>
  <c r="K101"/>
  <c r="X100"/>
  <c r="W100"/>
  <c r="V100"/>
  <c r="U100"/>
  <c r="T100"/>
  <c r="S100"/>
  <c r="R100"/>
  <c r="Q100"/>
  <c r="P100"/>
  <c r="O100"/>
  <c r="N100"/>
  <c r="M100"/>
  <c r="L100"/>
  <c r="K100"/>
  <c r="X99"/>
  <c r="W99"/>
  <c r="V99"/>
  <c r="U99"/>
  <c r="T99"/>
  <c r="S99"/>
  <c r="R99"/>
  <c r="Q99"/>
  <c r="P99"/>
  <c r="O99"/>
  <c r="N99"/>
  <c r="M99"/>
  <c r="L99"/>
  <c r="K99"/>
  <c r="X98"/>
  <c r="W98"/>
  <c r="V98"/>
  <c r="U98"/>
  <c r="T98"/>
  <c r="S98"/>
  <c r="R98"/>
  <c r="Q98"/>
  <c r="P98"/>
  <c r="O98"/>
  <c r="N98"/>
  <c r="M98"/>
  <c r="L98"/>
  <c r="K98"/>
  <c r="X97"/>
  <c r="W97"/>
  <c r="V97"/>
  <c r="U97"/>
  <c r="T97"/>
  <c r="S97"/>
  <c r="R97"/>
  <c r="Q97"/>
  <c r="P97"/>
  <c r="O97"/>
  <c r="N97"/>
  <c r="M97"/>
  <c r="L97"/>
  <c r="K97"/>
  <c r="X96"/>
  <c r="W96"/>
  <c r="V96"/>
  <c r="U96"/>
  <c r="T96"/>
  <c r="S96"/>
  <c r="R96"/>
  <c r="Q96"/>
  <c r="P96"/>
  <c r="O96"/>
  <c r="N96"/>
  <c r="M96"/>
  <c r="L96"/>
  <c r="K96"/>
  <c r="X95"/>
  <c r="W95"/>
  <c r="V95"/>
  <c r="U95"/>
  <c r="T95"/>
  <c r="S95"/>
  <c r="R95"/>
  <c r="Q95"/>
  <c r="P95"/>
  <c r="O95"/>
  <c r="N95"/>
  <c r="M95"/>
  <c r="L95"/>
  <c r="K95"/>
  <c r="X94"/>
  <c r="W94"/>
  <c r="V94"/>
  <c r="U94"/>
  <c r="T94"/>
  <c r="S94"/>
  <c r="R94"/>
  <c r="Q94"/>
  <c r="P94"/>
  <c r="O94"/>
  <c r="N94"/>
  <c r="M94"/>
  <c r="L94"/>
  <c r="K94"/>
  <c r="X93"/>
  <c r="W93"/>
  <c r="V93"/>
  <c r="U93"/>
  <c r="T93"/>
  <c r="S93"/>
  <c r="R93"/>
  <c r="Q93"/>
  <c r="P93"/>
  <c r="O93"/>
  <c r="N93"/>
  <c r="M93"/>
  <c r="L93"/>
  <c r="K93"/>
  <c r="X92"/>
  <c r="W92"/>
  <c r="V92"/>
  <c r="U92"/>
  <c r="T92"/>
  <c r="S92"/>
  <c r="R92"/>
  <c r="Q92"/>
  <c r="P92"/>
  <c r="O92"/>
  <c r="N92"/>
  <c r="M92"/>
  <c r="L92"/>
  <c r="K92"/>
  <c r="X91"/>
  <c r="W91"/>
  <c r="V91"/>
  <c r="U91"/>
  <c r="T91"/>
  <c r="S91"/>
  <c r="R91"/>
  <c r="Q91"/>
  <c r="P91"/>
  <c r="O91"/>
  <c r="N91"/>
  <c r="M91"/>
  <c r="L91"/>
  <c r="K91"/>
  <c r="X90"/>
  <c r="W90"/>
  <c r="V90"/>
  <c r="U90"/>
  <c r="T90"/>
  <c r="S90"/>
  <c r="R90"/>
  <c r="Q90"/>
  <c r="P90"/>
  <c r="O90"/>
  <c r="N90"/>
  <c r="M90"/>
  <c r="L90"/>
  <c r="K90"/>
  <c r="X89"/>
  <c r="W89"/>
  <c r="V89"/>
  <c r="U89"/>
  <c r="T89"/>
  <c r="S89"/>
  <c r="R89"/>
  <c r="Q89"/>
  <c r="P89"/>
  <c r="O89"/>
  <c r="N89"/>
  <c r="M89"/>
  <c r="L89"/>
  <c r="K89"/>
  <c r="X88"/>
  <c r="W88"/>
  <c r="V88"/>
  <c r="U88"/>
  <c r="T88"/>
  <c r="S88"/>
  <c r="R88"/>
  <c r="Q88"/>
  <c r="P88"/>
  <c r="O88"/>
  <c r="N88"/>
  <c r="M88"/>
  <c r="L88"/>
  <c r="K88"/>
  <c r="X87"/>
  <c r="W87"/>
  <c r="V87"/>
  <c r="U87"/>
  <c r="T87"/>
  <c r="S87"/>
  <c r="R87"/>
  <c r="Q87"/>
  <c r="P87"/>
  <c r="O87"/>
  <c r="N87"/>
  <c r="M87"/>
  <c r="L87"/>
  <c r="K87"/>
  <c r="X86"/>
  <c r="W86"/>
  <c r="V86"/>
  <c r="U86"/>
  <c r="T86"/>
  <c r="S86"/>
  <c r="R86"/>
  <c r="Q86"/>
  <c r="P86"/>
  <c r="O86"/>
  <c r="N86"/>
  <c r="M86"/>
  <c r="L86"/>
  <c r="K86"/>
  <c r="X85"/>
  <c r="W85"/>
  <c r="V85"/>
  <c r="U85"/>
  <c r="T85"/>
  <c r="S85"/>
  <c r="R85"/>
  <c r="Q85"/>
  <c r="P85"/>
  <c r="O85"/>
  <c r="N85"/>
  <c r="M85"/>
  <c r="L85"/>
  <c r="K85"/>
  <c r="X84"/>
  <c r="W84"/>
  <c r="V84"/>
  <c r="U84"/>
  <c r="T84"/>
  <c r="S84"/>
  <c r="R84"/>
  <c r="Q84"/>
  <c r="P84"/>
  <c r="O84"/>
  <c r="N84"/>
  <c r="M84"/>
  <c r="L84"/>
  <c r="K84"/>
  <c r="X83"/>
  <c r="W83"/>
  <c r="V83"/>
  <c r="U83"/>
  <c r="T83"/>
  <c r="S83"/>
  <c r="R83"/>
  <c r="Q83"/>
  <c r="P83"/>
  <c r="O83"/>
  <c r="N83"/>
  <c r="M83"/>
  <c r="L83"/>
  <c r="K83"/>
  <c r="X82"/>
  <c r="W82"/>
  <c r="V82"/>
  <c r="U82"/>
  <c r="T82"/>
  <c r="S82"/>
  <c r="R82"/>
  <c r="Q82"/>
  <c r="P82"/>
  <c r="O82"/>
  <c r="N82"/>
  <c r="M82"/>
  <c r="L82"/>
  <c r="K82"/>
  <c r="X81"/>
  <c r="W81"/>
  <c r="V81"/>
  <c r="U81"/>
  <c r="T81"/>
  <c r="S81"/>
  <c r="R81"/>
  <c r="Q81"/>
  <c r="P81"/>
  <c r="O81"/>
  <c r="N81"/>
  <c r="M81"/>
  <c r="L81"/>
  <c r="K81"/>
  <c r="X80"/>
  <c r="W80"/>
  <c r="V80"/>
  <c r="U80"/>
  <c r="T80"/>
  <c r="S80"/>
  <c r="R80"/>
  <c r="Q80"/>
  <c r="P80"/>
  <c r="O80"/>
  <c r="N80"/>
  <c r="M80"/>
  <c r="L80"/>
  <c r="K80"/>
  <c r="X79"/>
  <c r="W79"/>
  <c r="V79"/>
  <c r="U79"/>
  <c r="T79"/>
  <c r="S79"/>
  <c r="R79"/>
  <c r="Q79"/>
  <c r="P79"/>
  <c r="O79"/>
  <c r="N79"/>
  <c r="M79"/>
  <c r="L79"/>
  <c r="K79"/>
  <c r="X78"/>
  <c r="W78"/>
  <c r="V78"/>
  <c r="U78"/>
  <c r="T78"/>
  <c r="S78"/>
  <c r="R78"/>
  <c r="Q78"/>
  <c r="P78"/>
  <c r="O78"/>
  <c r="N78"/>
  <c r="M78"/>
  <c r="L78"/>
  <c r="K78"/>
  <c r="X77"/>
  <c r="W77"/>
  <c r="V77"/>
  <c r="U77"/>
  <c r="T77"/>
  <c r="S77"/>
  <c r="R77"/>
  <c r="Q77"/>
  <c r="P77"/>
  <c r="O77"/>
  <c r="N77"/>
  <c r="M77"/>
  <c r="L77"/>
  <c r="K77"/>
  <c r="X76"/>
  <c r="W76"/>
  <c r="V76"/>
  <c r="U76"/>
  <c r="T76"/>
  <c r="S76"/>
  <c r="R76"/>
  <c r="Q76"/>
  <c r="P76"/>
  <c r="O76"/>
  <c r="N76"/>
  <c r="M76"/>
  <c r="L76"/>
  <c r="K76"/>
  <c r="X75"/>
  <c r="W75"/>
  <c r="V75"/>
  <c r="U75"/>
  <c r="T75"/>
  <c r="S75"/>
  <c r="R75"/>
  <c r="Q75"/>
  <c r="P75"/>
  <c r="O75"/>
  <c r="N75"/>
  <c r="M75"/>
  <c r="L75"/>
  <c r="K75"/>
  <c r="X74"/>
  <c r="W74"/>
  <c r="V74"/>
  <c r="U74"/>
  <c r="T74"/>
  <c r="S74"/>
  <c r="R74"/>
  <c r="Q74"/>
  <c r="P74"/>
  <c r="O74"/>
  <c r="N74"/>
  <c r="M74"/>
  <c r="L74"/>
  <c r="K74"/>
  <c r="X73"/>
  <c r="W73"/>
  <c r="V73"/>
  <c r="U73"/>
  <c r="T73"/>
  <c r="S73"/>
  <c r="R73"/>
  <c r="Q73"/>
  <c r="P73"/>
  <c r="O73"/>
  <c r="N73"/>
  <c r="M73"/>
  <c r="L73"/>
  <c r="K73"/>
  <c r="X72"/>
  <c r="W72"/>
  <c r="V72"/>
  <c r="U72"/>
  <c r="T72"/>
  <c r="S72"/>
  <c r="R72"/>
  <c r="Q72"/>
  <c r="P72"/>
  <c r="O72"/>
  <c r="N72"/>
  <c r="M72"/>
  <c r="L72"/>
  <c r="K72"/>
  <c r="X71"/>
  <c r="W71"/>
  <c r="V71"/>
  <c r="U71"/>
  <c r="T71"/>
  <c r="S71"/>
  <c r="R71"/>
  <c r="Q71"/>
  <c r="P71"/>
  <c r="O71"/>
  <c r="N71"/>
  <c r="M71"/>
  <c r="L71"/>
  <c r="K71"/>
  <c r="X70"/>
  <c r="W70"/>
  <c r="V70"/>
  <c r="U70"/>
  <c r="T70"/>
  <c r="S70"/>
  <c r="R70"/>
  <c r="Q70"/>
  <c r="P70"/>
  <c r="O70"/>
  <c r="N70"/>
  <c r="M70"/>
  <c r="L70"/>
  <c r="K70"/>
  <c r="X69"/>
  <c r="W69"/>
  <c r="V69"/>
  <c r="U69"/>
  <c r="T69"/>
  <c r="S69"/>
  <c r="R69"/>
  <c r="Q69"/>
  <c r="P69"/>
  <c r="O69"/>
  <c r="N69"/>
  <c r="M69"/>
  <c r="L69"/>
  <c r="K69"/>
  <c r="X68"/>
  <c r="W68"/>
  <c r="V68"/>
  <c r="U68"/>
  <c r="T68"/>
  <c r="S68"/>
  <c r="R68"/>
  <c r="Q68"/>
  <c r="P68"/>
  <c r="O68"/>
  <c r="N68"/>
  <c r="M68"/>
  <c r="L68"/>
  <c r="K68"/>
  <c r="X67"/>
  <c r="W67"/>
  <c r="V67"/>
  <c r="U67"/>
  <c r="T67"/>
  <c r="S67"/>
  <c r="R67"/>
  <c r="Q67"/>
  <c r="P67"/>
  <c r="O67"/>
  <c r="N67"/>
  <c r="M67"/>
  <c r="L67"/>
  <c r="K67"/>
  <c r="X66"/>
  <c r="W66"/>
  <c r="V66"/>
  <c r="U66"/>
  <c r="T66"/>
  <c r="S66"/>
  <c r="R66"/>
  <c r="Q66"/>
  <c r="P66"/>
  <c r="O66"/>
  <c r="N66"/>
  <c r="M66"/>
  <c r="L66"/>
  <c r="K66"/>
  <c r="X65"/>
  <c r="W65"/>
  <c r="V65"/>
  <c r="U65"/>
  <c r="T65"/>
  <c r="S65"/>
  <c r="R65"/>
  <c r="Q65"/>
  <c r="P65"/>
  <c r="O65"/>
  <c r="N65"/>
  <c r="M65"/>
  <c r="L65"/>
  <c r="K65"/>
  <c r="X64"/>
  <c r="W64"/>
  <c r="V64"/>
  <c r="U64"/>
  <c r="T64"/>
  <c r="S64"/>
  <c r="R64"/>
  <c r="Q64"/>
  <c r="P64"/>
  <c r="O64"/>
  <c r="N64"/>
  <c r="M64"/>
  <c r="L64"/>
  <c r="K64"/>
  <c r="X63"/>
  <c r="W63"/>
  <c r="V63"/>
  <c r="U63"/>
  <c r="T63"/>
  <c r="S63"/>
  <c r="R63"/>
  <c r="Q63"/>
  <c r="P63"/>
  <c r="O63"/>
  <c r="N63"/>
  <c r="M63"/>
  <c r="L63"/>
  <c r="K63"/>
  <c r="X62"/>
  <c r="W62"/>
  <c r="V62"/>
  <c r="U62"/>
  <c r="T62"/>
  <c r="S62"/>
  <c r="R62"/>
  <c r="Q62"/>
  <c r="P62"/>
  <c r="O62"/>
  <c r="N62"/>
  <c r="M62"/>
  <c r="L62"/>
  <c r="K62"/>
  <c r="X61"/>
  <c r="W61"/>
  <c r="V61"/>
  <c r="U61"/>
  <c r="T61"/>
  <c r="S61"/>
  <c r="R61"/>
  <c r="Q61"/>
  <c r="P61"/>
  <c r="O61"/>
  <c r="N61"/>
  <c r="M61"/>
  <c r="L61"/>
  <c r="K61"/>
  <c r="X60"/>
  <c r="W60"/>
  <c r="V60"/>
  <c r="U60"/>
  <c r="T60"/>
  <c r="S60"/>
  <c r="R60"/>
  <c r="Q60"/>
  <c r="P60"/>
  <c r="O60"/>
  <c r="N60"/>
  <c r="M60"/>
  <c r="L60"/>
  <c r="K60"/>
  <c r="X59"/>
  <c r="W59"/>
  <c r="V59"/>
  <c r="U59"/>
  <c r="T59"/>
  <c r="S59"/>
  <c r="R59"/>
  <c r="Q59"/>
  <c r="P59"/>
  <c r="O59"/>
  <c r="N59"/>
  <c r="M59"/>
  <c r="L59"/>
  <c r="K59"/>
  <c r="X58"/>
  <c r="W58"/>
  <c r="V58"/>
  <c r="U58"/>
  <c r="T58"/>
  <c r="S58"/>
  <c r="R58"/>
  <c r="Q58"/>
  <c r="P58"/>
  <c r="O58"/>
  <c r="N58"/>
  <c r="M58"/>
  <c r="L58"/>
  <c r="K58"/>
  <c r="X57"/>
  <c r="W57"/>
  <c r="V57"/>
  <c r="U57"/>
  <c r="T57"/>
  <c r="S57"/>
  <c r="R57"/>
  <c r="Q57"/>
  <c r="P57"/>
  <c r="O57"/>
  <c r="N57"/>
  <c r="M57"/>
  <c r="L57"/>
  <c r="K57"/>
  <c r="X56"/>
  <c r="W56"/>
  <c r="V56"/>
  <c r="U56"/>
  <c r="T56"/>
  <c r="S56"/>
  <c r="R56"/>
  <c r="Q56"/>
  <c r="P56"/>
  <c r="O56"/>
  <c r="N56"/>
  <c r="M56"/>
  <c r="L56"/>
  <c r="K56"/>
  <c r="X55"/>
  <c r="W55"/>
  <c r="V55"/>
  <c r="U55"/>
  <c r="T55"/>
  <c r="S55"/>
  <c r="R55"/>
  <c r="Q55"/>
  <c r="P55"/>
  <c r="O55"/>
  <c r="N55"/>
  <c r="M55"/>
  <c r="L55"/>
  <c r="K55"/>
  <c r="X54"/>
  <c r="W54"/>
  <c r="V54"/>
  <c r="U54"/>
  <c r="T54"/>
  <c r="S54"/>
  <c r="R54"/>
  <c r="Q54"/>
  <c r="P54"/>
  <c r="O54"/>
  <c r="N54"/>
  <c r="M54"/>
  <c r="L54"/>
  <c r="K54"/>
  <c r="X53"/>
  <c r="W53"/>
  <c r="V53"/>
  <c r="U53"/>
  <c r="T53"/>
  <c r="S53"/>
  <c r="R53"/>
  <c r="Q53"/>
  <c r="P53"/>
  <c r="O53"/>
  <c r="N53"/>
  <c r="M53"/>
  <c r="L53"/>
  <c r="K53"/>
  <c r="X52"/>
  <c r="W52"/>
  <c r="V52"/>
  <c r="U52"/>
  <c r="T52"/>
  <c r="S52"/>
  <c r="R52"/>
  <c r="Q52"/>
  <c r="P52"/>
  <c r="O52"/>
  <c r="N52"/>
  <c r="M52"/>
  <c r="L52"/>
  <c r="K52"/>
  <c r="X51"/>
  <c r="W51"/>
  <c r="V51"/>
  <c r="U51"/>
  <c r="T51"/>
  <c r="S51"/>
  <c r="R51"/>
  <c r="Q51"/>
  <c r="P51"/>
  <c r="O51"/>
  <c r="N51"/>
  <c r="M51"/>
  <c r="L51"/>
  <c r="K51"/>
  <c r="X50"/>
  <c r="W50"/>
  <c r="V50"/>
  <c r="U50"/>
  <c r="T50"/>
  <c r="S50"/>
  <c r="R50"/>
  <c r="Q50"/>
  <c r="P50"/>
  <c r="O50"/>
  <c r="N50"/>
  <c r="M50"/>
  <c r="L50"/>
  <c r="K50"/>
  <c r="X49"/>
  <c r="W49"/>
  <c r="V49"/>
  <c r="U49"/>
  <c r="T49"/>
  <c r="S49"/>
  <c r="R49"/>
  <c r="Q49"/>
  <c r="P49"/>
  <c r="O49"/>
  <c r="N49"/>
  <c r="M49"/>
  <c r="L49"/>
  <c r="K49"/>
  <c r="X48"/>
  <c r="W48"/>
  <c r="V48"/>
  <c r="U48"/>
  <c r="T48"/>
  <c r="S48"/>
  <c r="R48"/>
  <c r="Q48"/>
  <c r="P48"/>
  <c r="O48"/>
  <c r="N48"/>
  <c r="M48"/>
  <c r="L48"/>
  <c r="K48"/>
  <c r="X47"/>
  <c r="W47"/>
  <c r="V47"/>
  <c r="U47"/>
  <c r="T47"/>
  <c r="S47"/>
  <c r="R47"/>
  <c r="Q47"/>
  <c r="P47"/>
  <c r="O47"/>
  <c r="N47"/>
  <c r="M47"/>
  <c r="L47"/>
  <c r="K47"/>
  <c r="X46"/>
  <c r="W46"/>
  <c r="V46"/>
  <c r="U46"/>
  <c r="T46"/>
  <c r="S46"/>
  <c r="R46"/>
  <c r="Q46"/>
  <c r="P46"/>
  <c r="O46"/>
  <c r="N46"/>
  <c r="M46"/>
  <c r="L46"/>
  <c r="K46"/>
  <c r="X45"/>
  <c r="W45"/>
  <c r="V45"/>
  <c r="U45"/>
  <c r="T45"/>
  <c r="S45"/>
  <c r="R45"/>
  <c r="Q45"/>
  <c r="P45"/>
  <c r="O45"/>
  <c r="N45"/>
  <c r="M45"/>
  <c r="L45"/>
  <c r="K45"/>
  <c r="X44"/>
  <c r="W44"/>
  <c r="V44"/>
  <c r="U44"/>
  <c r="T44"/>
  <c r="S44"/>
  <c r="R44"/>
  <c r="Q44"/>
  <c r="P44"/>
  <c r="O44"/>
  <c r="N44"/>
  <c r="M44"/>
  <c r="L44"/>
  <c r="K44"/>
  <c r="X43"/>
  <c r="W43"/>
  <c r="V43"/>
  <c r="U43"/>
  <c r="T43"/>
  <c r="S43"/>
  <c r="R43"/>
  <c r="Q43"/>
  <c r="P43"/>
  <c r="O43"/>
  <c r="N43"/>
  <c r="M43"/>
  <c r="L43"/>
  <c r="K43"/>
  <c r="X42"/>
  <c r="W42"/>
  <c r="V42"/>
  <c r="U42"/>
  <c r="T42"/>
  <c r="S42"/>
  <c r="R42"/>
  <c r="Q42"/>
  <c r="P42"/>
  <c r="O42"/>
  <c r="N42"/>
  <c r="M42"/>
  <c r="L42"/>
  <c r="K42"/>
  <c r="X41"/>
  <c r="W41"/>
  <c r="V41"/>
  <c r="U41"/>
  <c r="T41"/>
  <c r="S41"/>
  <c r="R41"/>
  <c r="Q41"/>
  <c r="P41"/>
  <c r="O41"/>
  <c r="N41"/>
  <c r="M41"/>
  <c r="L41"/>
  <c r="K41"/>
  <c r="X40"/>
  <c r="W40"/>
  <c r="V40"/>
  <c r="U40"/>
  <c r="T40"/>
  <c r="S40"/>
  <c r="R40"/>
  <c r="Q40"/>
  <c r="P40"/>
  <c r="O40"/>
  <c r="N40"/>
  <c r="M40"/>
  <c r="L40"/>
  <c r="K40"/>
  <c r="X39"/>
  <c r="W39"/>
  <c r="V39"/>
  <c r="U39"/>
  <c r="T39"/>
  <c r="S39"/>
  <c r="R39"/>
  <c r="Q39"/>
  <c r="P39"/>
  <c r="O39"/>
  <c r="N39"/>
  <c r="M39"/>
  <c r="L39"/>
  <c r="K39"/>
  <c r="X38"/>
  <c r="W38"/>
  <c r="V38"/>
  <c r="U38"/>
  <c r="T38"/>
  <c r="S38"/>
  <c r="R38"/>
  <c r="Q38"/>
  <c r="P38"/>
  <c r="O38"/>
  <c r="N38"/>
  <c r="M38"/>
  <c r="L38"/>
  <c r="K38"/>
  <c r="X37"/>
  <c r="W37"/>
  <c r="V37"/>
  <c r="U37"/>
  <c r="T37"/>
  <c r="S37"/>
  <c r="R37"/>
  <c r="Q37"/>
  <c r="P37"/>
  <c r="O37"/>
  <c r="N37"/>
  <c r="M37"/>
  <c r="L37"/>
  <c r="K37"/>
  <c r="X36"/>
  <c r="W36"/>
  <c r="V36"/>
  <c r="U36"/>
  <c r="T36"/>
  <c r="S36"/>
  <c r="R36"/>
  <c r="Q36"/>
  <c r="P36"/>
  <c r="O36"/>
  <c r="N36"/>
  <c r="M36"/>
  <c r="L36"/>
  <c r="K36"/>
  <c r="X35"/>
  <c r="W35"/>
  <c r="V35"/>
  <c r="U35"/>
  <c r="T35"/>
  <c r="S35"/>
  <c r="R35"/>
  <c r="Q35"/>
  <c r="P35"/>
  <c r="O35"/>
  <c r="N35"/>
  <c r="M35"/>
  <c r="L35"/>
  <c r="K35"/>
  <c r="X34"/>
  <c r="W34"/>
  <c r="V34"/>
  <c r="U34"/>
  <c r="T34"/>
  <c r="S34"/>
  <c r="R34"/>
  <c r="Q34"/>
  <c r="P34"/>
  <c r="O34"/>
  <c r="N34"/>
  <c r="M34"/>
  <c r="L34"/>
  <c r="K34"/>
  <c r="X33"/>
  <c r="W33"/>
  <c r="V33"/>
  <c r="U33"/>
  <c r="T33"/>
  <c r="S33"/>
  <c r="R33"/>
  <c r="Q33"/>
  <c r="P33"/>
  <c r="O33"/>
  <c r="N33"/>
  <c r="M33"/>
  <c r="L33"/>
  <c r="K33"/>
  <c r="X32"/>
  <c r="W32"/>
  <c r="V32"/>
  <c r="U32"/>
  <c r="T32"/>
  <c r="S32"/>
  <c r="R32"/>
  <c r="Q32"/>
  <c r="P32"/>
  <c r="O32"/>
  <c r="N32"/>
  <c r="M32"/>
  <c r="L32"/>
  <c r="K32"/>
  <c r="X31"/>
  <c r="W31"/>
  <c r="V31"/>
  <c r="U31"/>
  <c r="T31"/>
  <c r="S31"/>
  <c r="R31"/>
  <c r="Q31"/>
  <c r="P31"/>
  <c r="O31"/>
  <c r="N31"/>
  <c r="M31"/>
  <c r="L31"/>
  <c r="K31"/>
  <c r="X30"/>
  <c r="W30"/>
  <c r="V30"/>
  <c r="U30"/>
  <c r="T30"/>
  <c r="S30"/>
  <c r="R30"/>
  <c r="Q30"/>
  <c r="P30"/>
  <c r="O30"/>
  <c r="N30"/>
  <c r="M30"/>
  <c r="L30"/>
  <c r="K30"/>
  <c r="X29"/>
  <c r="W29"/>
  <c r="V29"/>
  <c r="U29"/>
  <c r="T29"/>
  <c r="S29"/>
  <c r="R29"/>
  <c r="Q29"/>
  <c r="P29"/>
  <c r="O29"/>
  <c r="N29"/>
  <c r="M29"/>
  <c r="L29"/>
  <c r="K29"/>
  <c r="X28"/>
  <c r="W28"/>
  <c r="V28"/>
  <c r="U28"/>
  <c r="T28"/>
  <c r="S28"/>
  <c r="R28"/>
  <c r="Q28"/>
  <c r="P28"/>
  <c r="O28"/>
  <c r="N28"/>
  <c r="M28"/>
  <c r="L28"/>
  <c r="K28"/>
  <c r="X27"/>
  <c r="W27"/>
  <c r="V27"/>
  <c r="U27"/>
  <c r="T27"/>
  <c r="S27"/>
  <c r="R27"/>
  <c r="Q27"/>
  <c r="P27"/>
  <c r="O27"/>
  <c r="N27"/>
  <c r="M27"/>
  <c r="L27"/>
  <c r="K27"/>
  <c r="X26"/>
  <c r="W26"/>
  <c r="V26"/>
  <c r="U26"/>
  <c r="T26"/>
  <c r="S26"/>
  <c r="R26"/>
  <c r="Q26"/>
  <c r="P26"/>
  <c r="O26"/>
  <c r="N26"/>
  <c r="M26"/>
  <c r="L26"/>
  <c r="K26"/>
  <c r="X25"/>
  <c r="W25"/>
  <c r="V25"/>
  <c r="U25"/>
  <c r="T25"/>
  <c r="S25"/>
  <c r="R25"/>
  <c r="Q25"/>
  <c r="P25"/>
  <c r="O25"/>
  <c r="N25"/>
  <c r="M25"/>
  <c r="L25"/>
  <c r="K25"/>
  <c r="X24"/>
  <c r="W24"/>
  <c r="V24"/>
  <c r="U24"/>
  <c r="T24"/>
  <c r="S24"/>
  <c r="R24"/>
  <c r="Q24"/>
  <c r="P24"/>
  <c r="O24"/>
  <c r="N24"/>
  <c r="M24"/>
  <c r="L24"/>
  <c r="K24"/>
  <c r="X23"/>
  <c r="W23"/>
  <c r="V23"/>
  <c r="U23"/>
  <c r="T23"/>
  <c r="S23"/>
  <c r="R23"/>
  <c r="Q23"/>
  <c r="P23"/>
  <c r="O23"/>
  <c r="N23"/>
  <c r="M23"/>
  <c r="L23"/>
  <c r="K23"/>
  <c r="X22"/>
  <c r="W22"/>
  <c r="V22"/>
  <c r="U22"/>
  <c r="T22"/>
  <c r="S22"/>
  <c r="R22"/>
  <c r="Q22"/>
  <c r="P22"/>
  <c r="O22"/>
  <c r="N22"/>
  <c r="M22"/>
  <c r="L22"/>
  <c r="K22"/>
  <c r="X21"/>
  <c r="W21"/>
  <c r="V21"/>
  <c r="U21"/>
  <c r="T21"/>
  <c r="S21"/>
  <c r="R21"/>
  <c r="Q21"/>
  <c r="P21"/>
  <c r="O21"/>
  <c r="N21"/>
  <c r="M21"/>
  <c r="L21"/>
  <c r="K21"/>
  <c r="X20"/>
  <c r="W20"/>
  <c r="V20"/>
  <c r="U20"/>
  <c r="T20"/>
  <c r="S20"/>
  <c r="R20"/>
  <c r="Q20"/>
  <c r="P20"/>
  <c r="O20"/>
  <c r="N20"/>
  <c r="M20"/>
  <c r="L20"/>
  <c r="K20"/>
  <c r="X19"/>
  <c r="W19"/>
  <c r="V19"/>
  <c r="U19"/>
  <c r="T19"/>
  <c r="S19"/>
  <c r="R19"/>
  <c r="Q19"/>
  <c r="P19"/>
  <c r="O19"/>
  <c r="N19"/>
  <c r="M19"/>
  <c r="L19"/>
  <c r="K19"/>
  <c r="X18"/>
  <c r="W18"/>
  <c r="V18"/>
  <c r="U18"/>
  <c r="T18"/>
  <c r="S18"/>
  <c r="R18"/>
  <c r="Q18"/>
  <c r="P18"/>
  <c r="O18"/>
  <c r="N18"/>
  <c r="M18"/>
  <c r="L18"/>
  <c r="K18"/>
  <c r="X17"/>
  <c r="W17"/>
  <c r="V17"/>
  <c r="U17"/>
  <c r="T17"/>
  <c r="S17"/>
  <c r="R17"/>
  <c r="Q17"/>
  <c r="P17"/>
  <c r="O17"/>
  <c r="N17"/>
  <c r="M17"/>
  <c r="L17"/>
  <c r="K17"/>
  <c r="X16"/>
  <c r="W16"/>
  <c r="V16"/>
  <c r="U16"/>
  <c r="T16"/>
  <c r="S16"/>
  <c r="R16"/>
  <c r="Q16"/>
  <c r="P16"/>
  <c r="O16"/>
  <c r="N16"/>
  <c r="M16"/>
  <c r="L16"/>
  <c r="K16"/>
  <c r="X15"/>
  <c r="W15"/>
  <c r="V15"/>
  <c r="U15"/>
  <c r="T15"/>
  <c r="S15"/>
  <c r="R15"/>
  <c r="Q15"/>
  <c r="P15"/>
  <c r="O15"/>
  <c r="N15"/>
  <c r="M15"/>
  <c r="L15"/>
  <c r="K15"/>
  <c r="X14"/>
  <c r="W14"/>
  <c r="V14"/>
  <c r="U14"/>
  <c r="T14"/>
  <c r="S14"/>
  <c r="R14"/>
  <c r="Q14"/>
  <c r="P14"/>
  <c r="O14"/>
  <c r="N14"/>
  <c r="M14"/>
  <c r="L14"/>
  <c r="K14"/>
  <c r="X13"/>
  <c r="W13"/>
  <c r="V13"/>
  <c r="U13"/>
  <c r="T13"/>
  <c r="S13"/>
  <c r="R13"/>
  <c r="Q13"/>
  <c r="P13"/>
  <c r="O13"/>
  <c r="N13"/>
  <c r="M13"/>
  <c r="L13"/>
  <c r="K13"/>
  <c r="X12"/>
  <c r="W12"/>
  <c r="V12"/>
  <c r="U12"/>
  <c r="T12"/>
  <c r="S12"/>
  <c r="R12"/>
  <c r="Q12"/>
  <c r="P12"/>
  <c r="O12"/>
  <c r="N12"/>
  <c r="M12"/>
  <c r="L12"/>
  <c r="K12"/>
  <c r="X11"/>
  <c r="W11"/>
  <c r="V11"/>
  <c r="U11"/>
  <c r="T11"/>
  <c r="S11"/>
  <c r="R11"/>
  <c r="Q11"/>
  <c r="P11"/>
  <c r="O11"/>
  <c r="N11"/>
  <c r="M11"/>
  <c r="L11"/>
  <c r="K11"/>
  <c r="X10"/>
  <c r="W10"/>
  <c r="V10"/>
  <c r="U10"/>
  <c r="T10"/>
  <c r="S10"/>
  <c r="R10"/>
  <c r="Q10"/>
  <c r="P10"/>
  <c r="O10"/>
  <c r="N10"/>
  <c r="M10"/>
  <c r="L10"/>
  <c r="K10"/>
  <c r="X9"/>
  <c r="W9"/>
  <c r="V9"/>
  <c r="U9"/>
  <c r="T9"/>
  <c r="S9"/>
  <c r="R9"/>
  <c r="Q9"/>
  <c r="P9"/>
  <c r="O9"/>
  <c r="N9"/>
  <c r="M9"/>
  <c r="L9"/>
  <c r="K9"/>
  <c r="X8"/>
  <c r="W8"/>
  <c r="V8"/>
  <c r="U8"/>
  <c r="T8"/>
  <c r="S8"/>
  <c r="R8"/>
  <c r="Q8"/>
  <c r="P8"/>
  <c r="O8"/>
  <c r="N8"/>
  <c r="M8"/>
  <c r="L8"/>
  <c r="CN7"/>
  <c r="CM7"/>
  <c r="CL7"/>
  <c r="CK7"/>
  <c r="CJ7"/>
  <c r="CI7"/>
  <c r="CH7"/>
  <c r="CG7"/>
  <c r="CF7"/>
  <c r="CE7"/>
  <c r="CD7"/>
  <c r="CC7"/>
  <c r="CB7"/>
  <c r="CA7"/>
  <c r="BZ7"/>
  <c r="CC6"/>
  <c r="CB6"/>
  <c r="CL5"/>
  <c r="CK5"/>
  <c r="CJ5"/>
  <c r="CI5"/>
  <c r="CH5"/>
  <c r="CG5"/>
  <c r="CF5"/>
  <c r="CE5"/>
  <c r="CD5"/>
  <c r="CB5"/>
  <c r="CA5"/>
  <c r="BZ5"/>
  <c r="CN4"/>
  <c r="CM4"/>
  <c r="CL4"/>
  <c r="CK4"/>
  <c r="CJ4"/>
  <c r="CI4"/>
  <c r="CH4"/>
  <c r="CG4"/>
  <c r="CF4"/>
  <c r="CE4"/>
  <c r="CB4"/>
  <c r="CA4"/>
  <c r="BZ4"/>
  <c r="BW7"/>
  <c r="BV7"/>
  <c r="BU7"/>
  <c r="BT7"/>
  <c r="BS7"/>
  <c r="BR7"/>
  <c r="BQ7"/>
  <c r="BP7"/>
  <c r="BO7"/>
  <c r="BN7"/>
  <c r="BM7"/>
  <c r="BL7"/>
  <c r="BK7"/>
  <c r="BJ7"/>
  <c r="BI7"/>
  <c r="BL6"/>
  <c r="BK6"/>
  <c r="BU5"/>
  <c r="BT5"/>
  <c r="BS5"/>
  <c r="BR5"/>
  <c r="BQ5"/>
  <c r="BP5"/>
  <c r="BO5"/>
  <c r="BN5"/>
  <c r="BM5"/>
  <c r="BK5"/>
  <c r="BJ5"/>
  <c r="BI5"/>
  <c r="BW4"/>
  <c r="BV4"/>
  <c r="BU4"/>
  <c r="BT4"/>
  <c r="BS4"/>
  <c r="BR4"/>
  <c r="BQ4"/>
  <c r="BP4"/>
  <c r="BO4"/>
  <c r="BN4"/>
  <c r="BK4"/>
  <c r="BJ4"/>
  <c r="BI4"/>
  <c r="BF7"/>
  <c r="BE7"/>
  <c r="BD7"/>
  <c r="BC7"/>
  <c r="BB7"/>
  <c r="BA7"/>
  <c r="AZ7"/>
  <c r="AY7"/>
  <c r="AX7"/>
  <c r="AW7"/>
  <c r="AV7"/>
  <c r="AU7"/>
  <c r="AT7"/>
  <c r="AS7"/>
  <c r="AR7"/>
  <c r="AU6"/>
  <c r="AT6"/>
  <c r="BD5"/>
  <c r="BC5"/>
  <c r="BB5"/>
  <c r="BA5"/>
  <c r="AZ5"/>
  <c r="AY5"/>
  <c r="AX5"/>
  <c r="AW5"/>
  <c r="AV5"/>
  <c r="AT5"/>
  <c r="AS5"/>
  <c r="AR5"/>
  <c r="BF4"/>
  <c r="BE4"/>
  <c r="BD4"/>
  <c r="BC4"/>
  <c r="BB4"/>
  <c r="BA4"/>
  <c r="AZ4"/>
  <c r="AY4"/>
  <c r="AX4"/>
  <c r="AW4"/>
  <c r="AT4"/>
  <c r="AS4"/>
  <c r="AR4"/>
  <c r="AO7"/>
  <c r="AN7"/>
  <c r="AM7"/>
  <c r="AL7"/>
  <c r="AK7"/>
  <c r="AJ7"/>
  <c r="AI7"/>
  <c r="AH7"/>
  <c r="AG7"/>
  <c r="AF7"/>
  <c r="AE7"/>
  <c r="AD7"/>
  <c r="AC7"/>
  <c r="AB7"/>
  <c r="AA7"/>
  <c r="AD6"/>
  <c r="AC6"/>
  <c r="AM5"/>
  <c r="AL5"/>
  <c r="AK5"/>
  <c r="AJ5"/>
  <c r="AI5"/>
  <c r="AH5"/>
  <c r="AG5"/>
  <c r="AF5"/>
  <c r="AE5"/>
  <c r="AC5"/>
  <c r="AB5"/>
  <c r="AA5"/>
  <c r="AO4"/>
  <c r="AN4"/>
  <c r="AM4"/>
  <c r="AL4"/>
  <c r="AK4"/>
  <c r="AJ4"/>
  <c r="AI4"/>
  <c r="AH4"/>
  <c r="AG4"/>
  <c r="AF4"/>
  <c r="AC4"/>
  <c r="AB4"/>
  <c r="AA4"/>
  <c r="L7"/>
  <c r="M7"/>
  <c r="N7"/>
  <c r="O7"/>
  <c r="P7"/>
  <c r="Q7"/>
  <c r="R7"/>
  <c r="S7"/>
  <c r="T7"/>
  <c r="U7"/>
  <c r="V7"/>
  <c r="W7"/>
  <c r="X7"/>
  <c r="N5"/>
  <c r="M6"/>
  <c r="L6"/>
  <c r="BX12" i="5"/>
  <c r="BX10"/>
  <c r="CF10"/>
  <c r="CO10"/>
  <c r="CN109"/>
  <c r="CN108"/>
  <c r="CN107"/>
  <c r="CN106"/>
  <c r="CN105"/>
  <c r="CN104"/>
  <c r="CN103"/>
  <c r="CN102"/>
  <c r="CN101"/>
  <c r="CN100"/>
  <c r="CN99"/>
  <c r="CN98"/>
  <c r="CN97"/>
  <c r="CN96"/>
  <c r="CN95"/>
  <c r="CN94"/>
  <c r="CN93"/>
  <c r="CN92"/>
  <c r="CN91"/>
  <c r="CN90"/>
  <c r="CN89"/>
  <c r="CN88"/>
  <c r="CN87"/>
  <c r="CN86"/>
  <c r="CN85"/>
  <c r="CN84"/>
  <c r="CN83"/>
  <c r="CN82"/>
  <c r="CN81"/>
  <c r="CN80"/>
  <c r="CN79"/>
  <c r="CN78"/>
  <c r="CN77"/>
  <c r="CN76"/>
  <c r="CN75"/>
  <c r="CN74"/>
  <c r="CN73"/>
  <c r="CN72"/>
  <c r="CN71"/>
  <c r="CN70"/>
  <c r="CN69"/>
  <c r="CN68"/>
  <c r="CN67"/>
  <c r="CN66"/>
  <c r="CN65"/>
  <c r="CN64"/>
  <c r="CN63"/>
  <c r="CN62"/>
  <c r="CN61"/>
  <c r="CN60"/>
  <c r="CN59"/>
  <c r="CN58"/>
  <c r="CN57"/>
  <c r="CN56"/>
  <c r="CN55"/>
  <c r="CN54"/>
  <c r="CN53"/>
  <c r="CN52"/>
  <c r="CN51"/>
  <c r="CN50"/>
  <c r="CN49"/>
  <c r="CN48"/>
  <c r="CN47"/>
  <c r="CN46"/>
  <c r="CN45"/>
  <c r="CN44"/>
  <c r="CN43"/>
  <c r="CN42"/>
  <c r="CN41"/>
  <c r="CN40"/>
  <c r="CN39"/>
  <c r="CN38"/>
  <c r="CN37"/>
  <c r="CN36"/>
  <c r="CN35"/>
  <c r="CN34"/>
  <c r="CN33"/>
  <c r="CN32"/>
  <c r="CN31"/>
  <c r="CN30"/>
  <c r="CN29"/>
  <c r="CN28"/>
  <c r="CN27"/>
  <c r="CN26"/>
  <c r="CN25"/>
  <c r="CN24"/>
  <c r="CN23"/>
  <c r="CN22"/>
  <c r="CN21"/>
  <c r="CN20"/>
  <c r="CN19"/>
  <c r="CN18"/>
  <c r="CN17"/>
  <c r="CN16"/>
  <c r="CN15"/>
  <c r="CN14"/>
  <c r="CN13"/>
  <c r="CN12"/>
  <c r="CN11"/>
  <c r="CN10"/>
  <c r="CJ109"/>
  <c r="CJ108"/>
  <c r="CJ107"/>
  <c r="CJ106"/>
  <c r="CJ105"/>
  <c r="CJ104"/>
  <c r="CJ103"/>
  <c r="CJ102"/>
  <c r="CJ101"/>
  <c r="CJ100"/>
  <c r="CJ99"/>
  <c r="CJ98"/>
  <c r="CJ97"/>
  <c r="CJ96"/>
  <c r="CJ95"/>
  <c r="CJ94"/>
  <c r="CJ93"/>
  <c r="CJ92"/>
  <c r="CJ91"/>
  <c r="CJ90"/>
  <c r="CJ89"/>
  <c r="CJ88"/>
  <c r="CJ87"/>
  <c r="CJ86"/>
  <c r="CJ85"/>
  <c r="CJ84"/>
  <c r="CJ83"/>
  <c r="CJ82"/>
  <c r="CJ81"/>
  <c r="CJ80"/>
  <c r="CJ79"/>
  <c r="CJ78"/>
  <c r="CJ77"/>
  <c r="CJ76"/>
  <c r="CJ75"/>
  <c r="CJ74"/>
  <c r="CJ73"/>
  <c r="CJ72"/>
  <c r="CJ71"/>
  <c r="CJ70"/>
  <c r="CJ69"/>
  <c r="CJ68"/>
  <c r="CJ67"/>
  <c r="CJ66"/>
  <c r="CJ65"/>
  <c r="CJ64"/>
  <c r="CJ63"/>
  <c r="CJ62"/>
  <c r="CJ61"/>
  <c r="CJ60"/>
  <c r="CJ59"/>
  <c r="CJ58"/>
  <c r="CJ57"/>
  <c r="CJ56"/>
  <c r="CJ55"/>
  <c r="CJ54"/>
  <c r="CJ53"/>
  <c r="CJ52"/>
  <c r="CJ51"/>
  <c r="CJ50"/>
  <c r="CJ49"/>
  <c r="CJ48"/>
  <c r="CJ47"/>
  <c r="CJ46"/>
  <c r="CJ45"/>
  <c r="CJ44"/>
  <c r="CJ43"/>
  <c r="CJ42"/>
  <c r="CJ41"/>
  <c r="CJ40"/>
  <c r="CJ39"/>
  <c r="CJ38"/>
  <c r="CJ37"/>
  <c r="CJ36"/>
  <c r="CJ35"/>
  <c r="CJ34"/>
  <c r="CJ33"/>
  <c r="CJ32"/>
  <c r="CJ31"/>
  <c r="CJ30"/>
  <c r="CJ29"/>
  <c r="CJ28"/>
  <c r="CJ27"/>
  <c r="CJ26"/>
  <c r="CJ25"/>
  <c r="CJ24"/>
  <c r="CJ23"/>
  <c r="CJ22"/>
  <c r="CJ21"/>
  <c r="CJ20"/>
  <c r="CJ19"/>
  <c r="CJ18"/>
  <c r="CJ17"/>
  <c r="CJ16"/>
  <c r="CJ15"/>
  <c r="CJ14"/>
  <c r="CJ13"/>
  <c r="CJ12"/>
  <c r="CJ11"/>
  <c r="CJ10"/>
  <c r="BW109"/>
  <c r="BW108"/>
  <c r="BW107"/>
  <c r="BW106"/>
  <c r="BW105"/>
  <c r="BW104"/>
  <c r="BW103"/>
  <c r="BW102"/>
  <c r="BW101"/>
  <c r="BW100"/>
  <c r="BW99"/>
  <c r="BW98"/>
  <c r="BW97"/>
  <c r="BW96"/>
  <c r="BW95"/>
  <c r="BW94"/>
  <c r="BW93"/>
  <c r="BW92"/>
  <c r="BW91"/>
  <c r="BW90"/>
  <c r="BW89"/>
  <c r="BW88"/>
  <c r="BW87"/>
  <c r="BW86"/>
  <c r="BW85"/>
  <c r="BW84"/>
  <c r="BW83"/>
  <c r="BW82"/>
  <c r="BW81"/>
  <c r="BW80"/>
  <c r="BW79"/>
  <c r="BW78"/>
  <c r="BW77"/>
  <c r="BW76"/>
  <c r="BW75"/>
  <c r="BW74"/>
  <c r="BW73"/>
  <c r="BW72"/>
  <c r="BW71"/>
  <c r="BW70"/>
  <c r="BW69"/>
  <c r="BW68"/>
  <c r="BW67"/>
  <c r="BW66"/>
  <c r="BW65"/>
  <c r="BW64"/>
  <c r="BW63"/>
  <c r="BW62"/>
  <c r="BW61"/>
  <c r="BW60"/>
  <c r="BW59"/>
  <c r="BW58"/>
  <c r="BW57"/>
  <c r="BW56"/>
  <c r="BW55"/>
  <c r="BW54"/>
  <c r="BW53"/>
  <c r="BW52"/>
  <c r="BW51"/>
  <c r="BW50"/>
  <c r="BW49"/>
  <c r="BW48"/>
  <c r="BW47"/>
  <c r="BW46"/>
  <c r="BW45"/>
  <c r="BW44"/>
  <c r="BW43"/>
  <c r="BW42"/>
  <c r="BW41"/>
  <c r="BW40"/>
  <c r="BW39"/>
  <c r="BW38"/>
  <c r="BW37"/>
  <c r="BW36"/>
  <c r="BW35"/>
  <c r="BW34"/>
  <c r="BW33"/>
  <c r="BW32"/>
  <c r="BW31"/>
  <c r="BW30"/>
  <c r="BW29"/>
  <c r="BW28"/>
  <c r="BW27"/>
  <c r="BW26"/>
  <c r="BW25"/>
  <c r="BW24"/>
  <c r="BW23"/>
  <c r="BW22"/>
  <c r="BW21"/>
  <c r="BW20"/>
  <c r="BW19"/>
  <c r="BW18"/>
  <c r="BW17"/>
  <c r="BW16"/>
  <c r="BW15"/>
  <c r="BW14"/>
  <c r="BW13"/>
  <c r="BW12"/>
  <c r="BW11"/>
  <c r="BW10"/>
  <c r="BS109"/>
  <c r="BS108"/>
  <c r="BS107"/>
  <c r="BS106"/>
  <c r="BS105"/>
  <c r="BS104"/>
  <c r="BS103"/>
  <c r="BS102"/>
  <c r="BS101"/>
  <c r="BS100"/>
  <c r="BS99"/>
  <c r="BS98"/>
  <c r="BS97"/>
  <c r="BS96"/>
  <c r="BS95"/>
  <c r="BS94"/>
  <c r="BS93"/>
  <c r="BS92"/>
  <c r="BS91"/>
  <c r="BS90"/>
  <c r="BS89"/>
  <c r="BS88"/>
  <c r="BS87"/>
  <c r="BS86"/>
  <c r="BS85"/>
  <c r="BS84"/>
  <c r="BS83"/>
  <c r="BS82"/>
  <c r="BS81"/>
  <c r="BS80"/>
  <c r="BS79"/>
  <c r="BS78"/>
  <c r="BS77"/>
  <c r="BS76"/>
  <c r="BS75"/>
  <c r="BS74"/>
  <c r="BS73"/>
  <c r="BS72"/>
  <c r="BS71"/>
  <c r="BS70"/>
  <c r="BS69"/>
  <c r="BS68"/>
  <c r="BS67"/>
  <c r="BS66"/>
  <c r="BS65"/>
  <c r="BS64"/>
  <c r="BS63"/>
  <c r="BS62"/>
  <c r="BS61"/>
  <c r="BS60"/>
  <c r="BS59"/>
  <c r="BS58"/>
  <c r="BS57"/>
  <c r="BS56"/>
  <c r="BS55"/>
  <c r="BS54"/>
  <c r="BS53"/>
  <c r="BS52"/>
  <c r="BS51"/>
  <c r="BS50"/>
  <c r="BS49"/>
  <c r="BS48"/>
  <c r="BS47"/>
  <c r="BS46"/>
  <c r="BS45"/>
  <c r="BS44"/>
  <c r="BS43"/>
  <c r="BS42"/>
  <c r="BS41"/>
  <c r="BS40"/>
  <c r="BS39"/>
  <c r="BS38"/>
  <c r="BS37"/>
  <c r="BS36"/>
  <c r="BS35"/>
  <c r="BS34"/>
  <c r="BS33"/>
  <c r="BS32"/>
  <c r="BS31"/>
  <c r="BS30"/>
  <c r="BS29"/>
  <c r="BS28"/>
  <c r="BS27"/>
  <c r="BS26"/>
  <c r="BS25"/>
  <c r="BS24"/>
  <c r="BS23"/>
  <c r="BS22"/>
  <c r="BS21"/>
  <c r="BS20"/>
  <c r="BS19"/>
  <c r="BS18"/>
  <c r="BS17"/>
  <c r="BS16"/>
  <c r="BS15"/>
  <c r="BS14"/>
  <c r="BS13"/>
  <c r="BS12"/>
  <c r="BS11"/>
  <c r="BS10"/>
  <c r="BF109"/>
  <c r="BF108"/>
  <c r="BF107"/>
  <c r="BF106"/>
  <c r="BF105"/>
  <c r="BF104"/>
  <c r="BF103"/>
  <c r="BF102"/>
  <c r="BF101"/>
  <c r="BF100"/>
  <c r="BF99"/>
  <c r="BF98"/>
  <c r="BF97"/>
  <c r="BF96"/>
  <c r="BF95"/>
  <c r="BF94"/>
  <c r="BF93"/>
  <c r="BF92"/>
  <c r="BF91"/>
  <c r="BF90"/>
  <c r="BF89"/>
  <c r="BF88"/>
  <c r="BF87"/>
  <c r="BF86"/>
  <c r="BF85"/>
  <c r="BF84"/>
  <c r="BF83"/>
  <c r="BF82"/>
  <c r="BF81"/>
  <c r="BF80"/>
  <c r="BF79"/>
  <c r="BF78"/>
  <c r="BF77"/>
  <c r="BF76"/>
  <c r="BF75"/>
  <c r="BF74"/>
  <c r="BF73"/>
  <c r="BF72"/>
  <c r="BF71"/>
  <c r="BF70"/>
  <c r="BF69"/>
  <c r="BF68"/>
  <c r="BF67"/>
  <c r="BF66"/>
  <c r="BF65"/>
  <c r="BF64"/>
  <c r="BF63"/>
  <c r="BF62"/>
  <c r="BF61"/>
  <c r="BF60"/>
  <c r="BF59"/>
  <c r="BF58"/>
  <c r="BF57"/>
  <c r="BF56"/>
  <c r="BF55"/>
  <c r="BF54"/>
  <c r="BF53"/>
  <c r="BF52"/>
  <c r="BF51"/>
  <c r="BF50"/>
  <c r="BF49"/>
  <c r="BF48"/>
  <c r="BF47"/>
  <c r="BF46"/>
  <c r="BF45"/>
  <c r="BF44"/>
  <c r="BF43"/>
  <c r="BF42"/>
  <c r="BF41"/>
  <c r="BF40"/>
  <c r="BF39"/>
  <c r="BF38"/>
  <c r="BF37"/>
  <c r="BF36"/>
  <c r="BF35"/>
  <c r="BF34"/>
  <c r="BF33"/>
  <c r="BF32"/>
  <c r="BF31"/>
  <c r="BF30"/>
  <c r="BF29"/>
  <c r="BF28"/>
  <c r="BF27"/>
  <c r="BF26"/>
  <c r="BF25"/>
  <c r="BF24"/>
  <c r="BF23"/>
  <c r="BF22"/>
  <c r="BF21"/>
  <c r="BF20"/>
  <c r="BF19"/>
  <c r="BF18"/>
  <c r="BF17"/>
  <c r="BF16"/>
  <c r="BF15"/>
  <c r="BF14"/>
  <c r="BF13"/>
  <c r="BF12"/>
  <c r="BF11"/>
  <c r="BF10"/>
  <c r="BB109"/>
  <c r="BB108"/>
  <c r="BB107"/>
  <c r="BB106"/>
  <c r="BB105"/>
  <c r="BB104"/>
  <c r="BB103"/>
  <c r="BB102"/>
  <c r="BB101"/>
  <c r="BB100"/>
  <c r="BB99"/>
  <c r="BB98"/>
  <c r="BB97"/>
  <c r="BB96"/>
  <c r="BB95"/>
  <c r="BB94"/>
  <c r="BB93"/>
  <c r="BB92"/>
  <c r="BB91"/>
  <c r="BB90"/>
  <c r="BB89"/>
  <c r="BB88"/>
  <c r="BB87"/>
  <c r="BB86"/>
  <c r="BB85"/>
  <c r="BB84"/>
  <c r="BB83"/>
  <c r="BB82"/>
  <c r="BB81"/>
  <c r="BB80"/>
  <c r="BB79"/>
  <c r="BB78"/>
  <c r="BB77"/>
  <c r="BB76"/>
  <c r="BB75"/>
  <c r="BB74"/>
  <c r="BB73"/>
  <c r="BB72"/>
  <c r="BB71"/>
  <c r="BB70"/>
  <c r="BB69"/>
  <c r="BB68"/>
  <c r="BB67"/>
  <c r="BB66"/>
  <c r="BB65"/>
  <c r="BB64"/>
  <c r="BB63"/>
  <c r="BB62"/>
  <c r="BB61"/>
  <c r="BB60"/>
  <c r="BB59"/>
  <c r="BB58"/>
  <c r="BB57"/>
  <c r="BB56"/>
  <c r="BB55"/>
  <c r="BB54"/>
  <c r="BB53"/>
  <c r="BB52"/>
  <c r="BB51"/>
  <c r="BB50"/>
  <c r="BB49"/>
  <c r="BB48"/>
  <c r="BB47"/>
  <c r="BB46"/>
  <c r="BB45"/>
  <c r="BB44"/>
  <c r="BB43"/>
  <c r="BB42"/>
  <c r="BB41"/>
  <c r="BB40"/>
  <c r="BB39"/>
  <c r="BB38"/>
  <c r="BB37"/>
  <c r="BB36"/>
  <c r="BB35"/>
  <c r="BB34"/>
  <c r="BB33"/>
  <c r="BB32"/>
  <c r="BB31"/>
  <c r="BB30"/>
  <c r="BB29"/>
  <c r="BB28"/>
  <c r="BB27"/>
  <c r="BB26"/>
  <c r="BB25"/>
  <c r="BB24"/>
  <c r="BB23"/>
  <c r="BB22"/>
  <c r="BB21"/>
  <c r="BB20"/>
  <c r="BB19"/>
  <c r="BB18"/>
  <c r="BB17"/>
  <c r="BB16"/>
  <c r="BB15"/>
  <c r="BB14"/>
  <c r="BB13"/>
  <c r="BB12"/>
  <c r="BB11"/>
  <c r="BB10"/>
  <c r="AK10"/>
  <c r="AO10"/>
  <c r="AO109"/>
  <c r="AO108"/>
  <c r="AO107"/>
  <c r="AO106"/>
  <c r="AO105"/>
  <c r="AO104"/>
  <c r="AO103"/>
  <c r="AO102"/>
  <c r="AO101"/>
  <c r="AO100"/>
  <c r="AO99"/>
  <c r="AO98"/>
  <c r="AO97"/>
  <c r="AO96"/>
  <c r="AO95"/>
  <c r="AO94"/>
  <c r="AO93"/>
  <c r="AO92"/>
  <c r="AO91"/>
  <c r="AO90"/>
  <c r="AO89"/>
  <c r="AO88"/>
  <c r="AO87"/>
  <c r="AO86"/>
  <c r="AO85"/>
  <c r="AO84"/>
  <c r="AO83"/>
  <c r="AO82"/>
  <c r="AO81"/>
  <c r="AO80"/>
  <c r="AO79"/>
  <c r="AO78"/>
  <c r="AO77"/>
  <c r="AO76"/>
  <c r="AO75"/>
  <c r="AO74"/>
  <c r="AO73"/>
  <c r="AO72"/>
  <c r="AO71"/>
  <c r="AO70"/>
  <c r="AO69"/>
  <c r="AO68"/>
  <c r="AO67"/>
  <c r="AO66"/>
  <c r="AO65"/>
  <c r="AO64"/>
  <c r="AO63"/>
  <c r="AO62"/>
  <c r="AO61"/>
  <c r="AO60"/>
  <c r="AO59"/>
  <c r="AO58"/>
  <c r="AO57"/>
  <c r="AO56"/>
  <c r="AO55"/>
  <c r="AO54"/>
  <c r="AO53"/>
  <c r="AO52"/>
  <c r="AO51"/>
  <c r="AO50"/>
  <c r="AO49"/>
  <c r="AO48"/>
  <c r="AO47"/>
  <c r="AO46"/>
  <c r="AO45"/>
  <c r="AO44"/>
  <c r="AO43"/>
  <c r="AO42"/>
  <c r="AO41"/>
  <c r="AO40"/>
  <c r="AO39"/>
  <c r="AO38"/>
  <c r="AO37"/>
  <c r="AO36"/>
  <c r="AO35"/>
  <c r="AO34"/>
  <c r="AO33"/>
  <c r="AO32"/>
  <c r="AO31"/>
  <c r="AO30"/>
  <c r="AO29"/>
  <c r="AO28"/>
  <c r="AO27"/>
  <c r="AO26"/>
  <c r="AO25"/>
  <c r="AO24"/>
  <c r="AO23"/>
  <c r="AO22"/>
  <c r="AO21"/>
  <c r="AO20"/>
  <c r="AO19"/>
  <c r="AO18"/>
  <c r="AO17"/>
  <c r="AO16"/>
  <c r="AO15"/>
  <c r="AO14"/>
  <c r="AO13"/>
  <c r="AO12"/>
  <c r="AO11"/>
  <c r="AK109"/>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CE10"/>
  <c r="CE109"/>
  <c r="CF109" s="1"/>
  <c r="CE108"/>
  <c r="CF108" s="1"/>
  <c r="CE107"/>
  <c r="CF107" s="1"/>
  <c r="CE106"/>
  <c r="CF106" s="1"/>
  <c r="CE105"/>
  <c r="CF105" s="1"/>
  <c r="CE104"/>
  <c r="CF104" s="1"/>
  <c r="CE103"/>
  <c r="CF103" s="1"/>
  <c r="CE102"/>
  <c r="CF102" s="1"/>
  <c r="CE101"/>
  <c r="CF101" s="1"/>
  <c r="CF100"/>
  <c r="CE100"/>
  <c r="CE99"/>
  <c r="CF99" s="1"/>
  <c r="CF98"/>
  <c r="CE98"/>
  <c r="CE97"/>
  <c r="CF97" s="1"/>
  <c r="CF96"/>
  <c r="CE96"/>
  <c r="CE95"/>
  <c r="CF95" s="1"/>
  <c r="CF94"/>
  <c r="CE94"/>
  <c r="CE93"/>
  <c r="CF93" s="1"/>
  <c r="CF92"/>
  <c r="CE92"/>
  <c r="CE91"/>
  <c r="CF91" s="1"/>
  <c r="CF90"/>
  <c r="CE90"/>
  <c r="CE89"/>
  <c r="CF89" s="1"/>
  <c r="CF88"/>
  <c r="CE88"/>
  <c r="CE87"/>
  <c r="CF87" s="1"/>
  <c r="CF86"/>
  <c r="CE86"/>
  <c r="CE85"/>
  <c r="CF85" s="1"/>
  <c r="CF84"/>
  <c r="CE84"/>
  <c r="CE83"/>
  <c r="CF83" s="1"/>
  <c r="CF82"/>
  <c r="CE82"/>
  <c r="CE81"/>
  <c r="CF81" s="1"/>
  <c r="CF80"/>
  <c r="CE80"/>
  <c r="CE79"/>
  <c r="CF79" s="1"/>
  <c r="CF78"/>
  <c r="CE78"/>
  <c r="CE77"/>
  <c r="CF77" s="1"/>
  <c r="CF76"/>
  <c r="CE76"/>
  <c r="CE75"/>
  <c r="CF75" s="1"/>
  <c r="CF74"/>
  <c r="CE74"/>
  <c r="CE73"/>
  <c r="CF73" s="1"/>
  <c r="CF72"/>
  <c r="CE72"/>
  <c r="CE71"/>
  <c r="CF71" s="1"/>
  <c r="CF70"/>
  <c r="CE70"/>
  <c r="CE69"/>
  <c r="CF69" s="1"/>
  <c r="CF68"/>
  <c r="CE68"/>
  <c r="CE67"/>
  <c r="CF67" s="1"/>
  <c r="CF66"/>
  <c r="CE66"/>
  <c r="CE65"/>
  <c r="CF65" s="1"/>
  <c r="CF64"/>
  <c r="CE64"/>
  <c r="CE63"/>
  <c r="CF63" s="1"/>
  <c r="CF62"/>
  <c r="CE62"/>
  <c r="CE61"/>
  <c r="CF61" s="1"/>
  <c r="CF60"/>
  <c r="CE60"/>
  <c r="CE59"/>
  <c r="CF59" s="1"/>
  <c r="CF58"/>
  <c r="CE58"/>
  <c r="CE57"/>
  <c r="CF57" s="1"/>
  <c r="CF56"/>
  <c r="CE56"/>
  <c r="CE55"/>
  <c r="CF55" s="1"/>
  <c r="CF54"/>
  <c r="CE54"/>
  <c r="CE53"/>
  <c r="CF53" s="1"/>
  <c r="CF52"/>
  <c r="CE52"/>
  <c r="CE51"/>
  <c r="CF51" s="1"/>
  <c r="CF50"/>
  <c r="CE50"/>
  <c r="CE49"/>
  <c r="CF49" s="1"/>
  <c r="CF48"/>
  <c r="CE48"/>
  <c r="CE47"/>
  <c r="CF47" s="1"/>
  <c r="CF46"/>
  <c r="CE46"/>
  <c r="CE45"/>
  <c r="CF45" s="1"/>
  <c r="CF44"/>
  <c r="CE44"/>
  <c r="CE43"/>
  <c r="CF43" s="1"/>
  <c r="CF42"/>
  <c r="CE42"/>
  <c r="CE41"/>
  <c r="CF41" s="1"/>
  <c r="CF40"/>
  <c r="CE40"/>
  <c r="CE39"/>
  <c r="CF39" s="1"/>
  <c r="CF38"/>
  <c r="CE38"/>
  <c r="CE37"/>
  <c r="CF37" s="1"/>
  <c r="CF36"/>
  <c r="CE36"/>
  <c r="CE35"/>
  <c r="CF35" s="1"/>
  <c r="CF34"/>
  <c r="CE34"/>
  <c r="CE33"/>
  <c r="CF33" s="1"/>
  <c r="CF32"/>
  <c r="CE32"/>
  <c r="CE31"/>
  <c r="CF31" s="1"/>
  <c r="CF30"/>
  <c r="CE30"/>
  <c r="CE29"/>
  <c r="CF29" s="1"/>
  <c r="CF28"/>
  <c r="CE28"/>
  <c r="CE27"/>
  <c r="CF27" s="1"/>
  <c r="CF26"/>
  <c r="CE26"/>
  <c r="CE25"/>
  <c r="CF25" s="1"/>
  <c r="CF24"/>
  <c r="CE24"/>
  <c r="CE23"/>
  <c r="CF23" s="1"/>
  <c r="CF22"/>
  <c r="CE22"/>
  <c r="CF21"/>
  <c r="CE21"/>
  <c r="CF20"/>
  <c r="CE20"/>
  <c r="CF19"/>
  <c r="CE19"/>
  <c r="CF18"/>
  <c r="CE18"/>
  <c r="CF17"/>
  <c r="CE17"/>
  <c r="CF16"/>
  <c r="CE16"/>
  <c r="CF15"/>
  <c r="CE15"/>
  <c r="CF14"/>
  <c r="CE14"/>
  <c r="CF13"/>
  <c r="CE13"/>
  <c r="CF12"/>
  <c r="CE12"/>
  <c r="CF11"/>
  <c r="CE11"/>
  <c r="BO109"/>
  <c r="BN109"/>
  <c r="BO108"/>
  <c r="BN108"/>
  <c r="BO107"/>
  <c r="BN107"/>
  <c r="BO106"/>
  <c r="BN106"/>
  <c r="BO105"/>
  <c r="BN105"/>
  <c r="BO104"/>
  <c r="BN104"/>
  <c r="BO103"/>
  <c r="BN103"/>
  <c r="BO102"/>
  <c r="BN102"/>
  <c r="BO101"/>
  <c r="BN101"/>
  <c r="BO100"/>
  <c r="BN100"/>
  <c r="BO99"/>
  <c r="BN99"/>
  <c r="BO98"/>
  <c r="BN98"/>
  <c r="BO97"/>
  <c r="BN97"/>
  <c r="BO96"/>
  <c r="BN96"/>
  <c r="BO95"/>
  <c r="BN95"/>
  <c r="BO94"/>
  <c r="BN94"/>
  <c r="BO93"/>
  <c r="BN93"/>
  <c r="BO92"/>
  <c r="BN92"/>
  <c r="BO91"/>
  <c r="BN91"/>
  <c r="BO90"/>
  <c r="BN90"/>
  <c r="BO89"/>
  <c r="BN89"/>
  <c r="BO88"/>
  <c r="BN88"/>
  <c r="BO87"/>
  <c r="BN87"/>
  <c r="BO86"/>
  <c r="BN86"/>
  <c r="BO85"/>
  <c r="BN85"/>
  <c r="BO84"/>
  <c r="BN84"/>
  <c r="BO83"/>
  <c r="BN83"/>
  <c r="BO82"/>
  <c r="BN82"/>
  <c r="BO81"/>
  <c r="BN81"/>
  <c r="BO80"/>
  <c r="BN80"/>
  <c r="BO79"/>
  <c r="BN79"/>
  <c r="BO78"/>
  <c r="BN78"/>
  <c r="BO77"/>
  <c r="BN77"/>
  <c r="BO76"/>
  <c r="BN76"/>
  <c r="BO75"/>
  <c r="BN75"/>
  <c r="BO74"/>
  <c r="BN74"/>
  <c r="BO73"/>
  <c r="BN73"/>
  <c r="BO72"/>
  <c r="BN72"/>
  <c r="BO71"/>
  <c r="BN71"/>
  <c r="BO70"/>
  <c r="BN70"/>
  <c r="BO69"/>
  <c r="BN69"/>
  <c r="BO68"/>
  <c r="BN68"/>
  <c r="BO67"/>
  <c r="BN67"/>
  <c r="BO66"/>
  <c r="BN66"/>
  <c r="BO65"/>
  <c r="BN65"/>
  <c r="BO64"/>
  <c r="BN64"/>
  <c r="BO63"/>
  <c r="BN63"/>
  <c r="BO62"/>
  <c r="BN62"/>
  <c r="BO61"/>
  <c r="BN61"/>
  <c r="BO60"/>
  <c r="BN60"/>
  <c r="BO59"/>
  <c r="BN59"/>
  <c r="BO58"/>
  <c r="BN58"/>
  <c r="BO57"/>
  <c r="BN57"/>
  <c r="BO56"/>
  <c r="BN56"/>
  <c r="BO55"/>
  <c r="BN55"/>
  <c r="BO54"/>
  <c r="BN54"/>
  <c r="BO53"/>
  <c r="BN53"/>
  <c r="BO52"/>
  <c r="BN52"/>
  <c r="BO51"/>
  <c r="BN51"/>
  <c r="BO50"/>
  <c r="BN50"/>
  <c r="BO49"/>
  <c r="BN49"/>
  <c r="BO48"/>
  <c r="BN48"/>
  <c r="BO47"/>
  <c r="BN47"/>
  <c r="BO46"/>
  <c r="BN46"/>
  <c r="BO45"/>
  <c r="BN45"/>
  <c r="BO44"/>
  <c r="BN44"/>
  <c r="BO43"/>
  <c r="BN43"/>
  <c r="BO42"/>
  <c r="BN42"/>
  <c r="BO41"/>
  <c r="BN41"/>
  <c r="BO40"/>
  <c r="BN40"/>
  <c r="BO39"/>
  <c r="BN39"/>
  <c r="BO38"/>
  <c r="BN38"/>
  <c r="BO37"/>
  <c r="BN37"/>
  <c r="BO36"/>
  <c r="BN36"/>
  <c r="BO35"/>
  <c r="BN35"/>
  <c r="BO34"/>
  <c r="BN34"/>
  <c r="BO33"/>
  <c r="BN33"/>
  <c r="BO32"/>
  <c r="BN32"/>
  <c r="BO31"/>
  <c r="BN31"/>
  <c r="BO30"/>
  <c r="BN30"/>
  <c r="BO29"/>
  <c r="BN29"/>
  <c r="BO28"/>
  <c r="BN28"/>
  <c r="BO27"/>
  <c r="BN27"/>
  <c r="BO26"/>
  <c r="BN26"/>
  <c r="BO25"/>
  <c r="BN25"/>
  <c r="BO24"/>
  <c r="BN24"/>
  <c r="BO23"/>
  <c r="BN23"/>
  <c r="BO22"/>
  <c r="BN22"/>
  <c r="BO21"/>
  <c r="BN21"/>
  <c r="BO20"/>
  <c r="BN20"/>
  <c r="BO19"/>
  <c r="BN19"/>
  <c r="BO18"/>
  <c r="BN18"/>
  <c r="BO17"/>
  <c r="BN17"/>
  <c r="BO16"/>
  <c r="BN16"/>
  <c r="BO15"/>
  <c r="BN15"/>
  <c r="BO14"/>
  <c r="BN14"/>
  <c r="BO13"/>
  <c r="BN13"/>
  <c r="BO12"/>
  <c r="BN12"/>
  <c r="BO11"/>
  <c r="BN11"/>
  <c r="BO10"/>
  <c r="BN10"/>
  <c r="AX109"/>
  <c r="AW109"/>
  <c r="AX108"/>
  <c r="AW108"/>
  <c r="AX107"/>
  <c r="AW107"/>
  <c r="AX106"/>
  <c r="AW106"/>
  <c r="AX105"/>
  <c r="AW105"/>
  <c r="AX104"/>
  <c r="AW104"/>
  <c r="AX103"/>
  <c r="AW103"/>
  <c r="AX102"/>
  <c r="AW102"/>
  <c r="AX101"/>
  <c r="AW101"/>
  <c r="AX100"/>
  <c r="AW100"/>
  <c r="AX99"/>
  <c r="AW99"/>
  <c r="AX98"/>
  <c r="AW98"/>
  <c r="AX97"/>
  <c r="AW97"/>
  <c r="AX96"/>
  <c r="AW96"/>
  <c r="AX95"/>
  <c r="AW95"/>
  <c r="AX94"/>
  <c r="AW94"/>
  <c r="AX93"/>
  <c r="AW93"/>
  <c r="AX92"/>
  <c r="AW92"/>
  <c r="AX91"/>
  <c r="AW91"/>
  <c r="AX90"/>
  <c r="AW90"/>
  <c r="AX89"/>
  <c r="AW89"/>
  <c r="AX88"/>
  <c r="AW88"/>
  <c r="AX87"/>
  <c r="AW87"/>
  <c r="AX86"/>
  <c r="AW86"/>
  <c r="AX85"/>
  <c r="AW85"/>
  <c r="AX84"/>
  <c r="AW84"/>
  <c r="AX83"/>
  <c r="AW83"/>
  <c r="AX82"/>
  <c r="AW82"/>
  <c r="AX81"/>
  <c r="AW81"/>
  <c r="AX80"/>
  <c r="AW80"/>
  <c r="AX79"/>
  <c r="AW79"/>
  <c r="AX78"/>
  <c r="AW78"/>
  <c r="AX77"/>
  <c r="AW77"/>
  <c r="AX76"/>
  <c r="AW76"/>
  <c r="AX75"/>
  <c r="AW75"/>
  <c r="AX74"/>
  <c r="AW74"/>
  <c r="AX73"/>
  <c r="AW73"/>
  <c r="AX72"/>
  <c r="AW72"/>
  <c r="AX71"/>
  <c r="AW71"/>
  <c r="AX70"/>
  <c r="AW70"/>
  <c r="AX69"/>
  <c r="AW69"/>
  <c r="AX68"/>
  <c r="AW68"/>
  <c r="AX67"/>
  <c r="AW67"/>
  <c r="AX66"/>
  <c r="AW66"/>
  <c r="AX65"/>
  <c r="AW65"/>
  <c r="AX64"/>
  <c r="AW64"/>
  <c r="AX63"/>
  <c r="AW63"/>
  <c r="AX62"/>
  <c r="AW62"/>
  <c r="AX61"/>
  <c r="AW61"/>
  <c r="AX60"/>
  <c r="AW60"/>
  <c r="AX59"/>
  <c r="AW59"/>
  <c r="AX58"/>
  <c r="AW58"/>
  <c r="AX57"/>
  <c r="AW57"/>
  <c r="AX56"/>
  <c r="AW56"/>
  <c r="AX55"/>
  <c r="AW55"/>
  <c r="AX54"/>
  <c r="AW54"/>
  <c r="AX53"/>
  <c r="AW53"/>
  <c r="AX52"/>
  <c r="AW52"/>
  <c r="AX51"/>
  <c r="AW51"/>
  <c r="AX50"/>
  <c r="AW50"/>
  <c r="AX49"/>
  <c r="AW49"/>
  <c r="AX48"/>
  <c r="AW48"/>
  <c r="AX47"/>
  <c r="AW47"/>
  <c r="AX46"/>
  <c r="AW46"/>
  <c r="AX45"/>
  <c r="AW45"/>
  <c r="AX44"/>
  <c r="AW44"/>
  <c r="AX43"/>
  <c r="AW43"/>
  <c r="AX42"/>
  <c r="AW42"/>
  <c r="AX41"/>
  <c r="AW41"/>
  <c r="AX40"/>
  <c r="AW40"/>
  <c r="AX39"/>
  <c r="AW39"/>
  <c r="AX38"/>
  <c r="AW38"/>
  <c r="AX37"/>
  <c r="AW37"/>
  <c r="AX36"/>
  <c r="AW36"/>
  <c r="AX35"/>
  <c r="AW35"/>
  <c r="AX34"/>
  <c r="AW34"/>
  <c r="AX33"/>
  <c r="AW33"/>
  <c r="AX32"/>
  <c r="AW32"/>
  <c r="AX31"/>
  <c r="AW31"/>
  <c r="AX30"/>
  <c r="AW30"/>
  <c r="AX29"/>
  <c r="AW29"/>
  <c r="AX28"/>
  <c r="AW28"/>
  <c r="AX27"/>
  <c r="AW27"/>
  <c r="AX26"/>
  <c r="AW26"/>
  <c r="AX25"/>
  <c r="AW25"/>
  <c r="AX24"/>
  <c r="AW24"/>
  <c r="AX23"/>
  <c r="AW23"/>
  <c r="AX22"/>
  <c r="AW22"/>
  <c r="AX21"/>
  <c r="AW21"/>
  <c r="AX20"/>
  <c r="AW20"/>
  <c r="AX19"/>
  <c r="AW19"/>
  <c r="AX18"/>
  <c r="AW18"/>
  <c r="AX17"/>
  <c r="AW17"/>
  <c r="AX16"/>
  <c r="AW16"/>
  <c r="AX15"/>
  <c r="AW15"/>
  <c r="AX14"/>
  <c r="AW14"/>
  <c r="AX13"/>
  <c r="AW13"/>
  <c r="AX12"/>
  <c r="AW12"/>
  <c r="AX11"/>
  <c r="AW11"/>
  <c r="AX10"/>
  <c r="AW10"/>
  <c r="AG109"/>
  <c r="AF109"/>
  <c r="AG108"/>
  <c r="AF108"/>
  <c r="AG107"/>
  <c r="AF107"/>
  <c r="AG106"/>
  <c r="AF106"/>
  <c r="AG105"/>
  <c r="AF105"/>
  <c r="AG104"/>
  <c r="AF104"/>
  <c r="AG103"/>
  <c r="AF103"/>
  <c r="AG102"/>
  <c r="AF102"/>
  <c r="AG101"/>
  <c r="AF101"/>
  <c r="AG100"/>
  <c r="AF100"/>
  <c r="AG99"/>
  <c r="AF99"/>
  <c r="AG98"/>
  <c r="AF98"/>
  <c r="AG97"/>
  <c r="AF97"/>
  <c r="AG96"/>
  <c r="AF96"/>
  <c r="AG95"/>
  <c r="AF95"/>
  <c r="AG94"/>
  <c r="AF94"/>
  <c r="AG93"/>
  <c r="AF93"/>
  <c r="AG92"/>
  <c r="AF92"/>
  <c r="AG91"/>
  <c r="AF91"/>
  <c r="AG90"/>
  <c r="AF90"/>
  <c r="AG89"/>
  <c r="AF89"/>
  <c r="AG88"/>
  <c r="AF88"/>
  <c r="AG87"/>
  <c r="AF87"/>
  <c r="AG86"/>
  <c r="AF86"/>
  <c r="AG85"/>
  <c r="AF85"/>
  <c r="AG84"/>
  <c r="AF84"/>
  <c r="AG83"/>
  <c r="AF83"/>
  <c r="AG82"/>
  <c r="AF82"/>
  <c r="AG81"/>
  <c r="AF81"/>
  <c r="AG80"/>
  <c r="AF80"/>
  <c r="AG79"/>
  <c r="AF79"/>
  <c r="AG78"/>
  <c r="AF78"/>
  <c r="AG77"/>
  <c r="AF77"/>
  <c r="AG76"/>
  <c r="AF76"/>
  <c r="AG75"/>
  <c r="AF75"/>
  <c r="AG74"/>
  <c r="AF74"/>
  <c r="AG73"/>
  <c r="AF73"/>
  <c r="AG72"/>
  <c r="AF72"/>
  <c r="AG71"/>
  <c r="AF71"/>
  <c r="AG70"/>
  <c r="AF70"/>
  <c r="AG69"/>
  <c r="AF69"/>
  <c r="AG68"/>
  <c r="AF68"/>
  <c r="AG67"/>
  <c r="AF67"/>
  <c r="AG66"/>
  <c r="AF66"/>
  <c r="AG65"/>
  <c r="AF65"/>
  <c r="AG64"/>
  <c r="AF64"/>
  <c r="AG63"/>
  <c r="AF63"/>
  <c r="AG62"/>
  <c r="AF62"/>
  <c r="AG61"/>
  <c r="AF61"/>
  <c r="AG60"/>
  <c r="AF60"/>
  <c r="AG59"/>
  <c r="AF59"/>
  <c r="AG58"/>
  <c r="AF58"/>
  <c r="AG57"/>
  <c r="AF57"/>
  <c r="AG56"/>
  <c r="AF56"/>
  <c r="AG55"/>
  <c r="AF55"/>
  <c r="AG54"/>
  <c r="AF54"/>
  <c r="AG53"/>
  <c r="AF53"/>
  <c r="AG52"/>
  <c r="AF52"/>
  <c r="AG51"/>
  <c r="AF51"/>
  <c r="AG50"/>
  <c r="AF50"/>
  <c r="AG49"/>
  <c r="AF49"/>
  <c r="AG48"/>
  <c r="AF48"/>
  <c r="AG47"/>
  <c r="AF47"/>
  <c r="AG46"/>
  <c r="AF46"/>
  <c r="AG45"/>
  <c r="AF45"/>
  <c r="AG44"/>
  <c r="AF44"/>
  <c r="AG43"/>
  <c r="AF43"/>
  <c r="AG42"/>
  <c r="AF42"/>
  <c r="AG41"/>
  <c r="AF41"/>
  <c r="AG40"/>
  <c r="AF40"/>
  <c r="AG39"/>
  <c r="AF39"/>
  <c r="AG38"/>
  <c r="AF38"/>
  <c r="AG37"/>
  <c r="AF37"/>
  <c r="AG36"/>
  <c r="AF36"/>
  <c r="AG35"/>
  <c r="AF35"/>
  <c r="AG34"/>
  <c r="AF34"/>
  <c r="AG33"/>
  <c r="AF33"/>
  <c r="AG32"/>
  <c r="AF32"/>
  <c r="AG31"/>
  <c r="AF31"/>
  <c r="AG30"/>
  <c r="AF30"/>
  <c r="AG29"/>
  <c r="AF29"/>
  <c r="AG28"/>
  <c r="AF28"/>
  <c r="AG27"/>
  <c r="AF27"/>
  <c r="AG26"/>
  <c r="AF26"/>
  <c r="AG25"/>
  <c r="AF25"/>
  <c r="AG24"/>
  <c r="AF24"/>
  <c r="AG23"/>
  <c r="AF23"/>
  <c r="AG22"/>
  <c r="AF22"/>
  <c r="AG21"/>
  <c r="AF21"/>
  <c r="AG20"/>
  <c r="AF20"/>
  <c r="AG19"/>
  <c r="AF19"/>
  <c r="AG18"/>
  <c r="AF18"/>
  <c r="AG17"/>
  <c r="AF17"/>
  <c r="AG16"/>
  <c r="AF16"/>
  <c r="AG15"/>
  <c r="AF15"/>
  <c r="AG14"/>
  <c r="AF14"/>
  <c r="AG13"/>
  <c r="AF13"/>
  <c r="AG12"/>
  <c r="AF12"/>
  <c r="AG11"/>
  <c r="AF11"/>
  <c r="AG10"/>
  <c r="AF10"/>
  <c r="Y12"/>
  <c r="X12"/>
  <c r="X109"/>
  <c r="T109"/>
  <c r="O109"/>
  <c r="P109" s="1"/>
  <c r="X108"/>
  <c r="T108"/>
  <c r="O108"/>
  <c r="P108" s="1"/>
  <c r="Y108" s="1"/>
  <c r="X107"/>
  <c r="T107"/>
  <c r="O107"/>
  <c r="P107" s="1"/>
  <c r="X106"/>
  <c r="T106"/>
  <c r="O106"/>
  <c r="P106" s="1"/>
  <c r="X105"/>
  <c r="T105"/>
  <c r="O105"/>
  <c r="P105" s="1"/>
  <c r="X104"/>
  <c r="T104"/>
  <c r="O104"/>
  <c r="P104" s="1"/>
  <c r="Y104" s="1"/>
  <c r="X103"/>
  <c r="T103"/>
  <c r="O103"/>
  <c r="P103" s="1"/>
  <c r="Y103" s="1"/>
  <c r="X102"/>
  <c r="T102"/>
  <c r="O102"/>
  <c r="P102" s="1"/>
  <c r="X101"/>
  <c r="T101"/>
  <c r="O101"/>
  <c r="P101" s="1"/>
  <c r="X100"/>
  <c r="T100"/>
  <c r="O100"/>
  <c r="P100" s="1"/>
  <c r="Y100" s="1"/>
  <c r="X99"/>
  <c r="T99"/>
  <c r="O99"/>
  <c r="P99" s="1"/>
  <c r="Y99" s="1"/>
  <c r="X98"/>
  <c r="T98"/>
  <c r="O98"/>
  <c r="P98" s="1"/>
  <c r="X97"/>
  <c r="T97"/>
  <c r="O97"/>
  <c r="P97" s="1"/>
  <c r="X96"/>
  <c r="T96"/>
  <c r="O96"/>
  <c r="P96" s="1"/>
  <c r="Y96" s="1"/>
  <c r="X95"/>
  <c r="T95"/>
  <c r="O95"/>
  <c r="P95" s="1"/>
  <c r="Y95" s="1"/>
  <c r="X94"/>
  <c r="T94"/>
  <c r="O94"/>
  <c r="P94" s="1"/>
  <c r="X93"/>
  <c r="T93"/>
  <c r="P93"/>
  <c r="O93"/>
  <c r="X92"/>
  <c r="T92"/>
  <c r="O92"/>
  <c r="P92" s="1"/>
  <c r="X91"/>
  <c r="T91"/>
  <c r="O91"/>
  <c r="P91" s="1"/>
  <c r="Y91" s="1"/>
  <c r="X90"/>
  <c r="T90"/>
  <c r="O90"/>
  <c r="P90" s="1"/>
  <c r="Y90" s="1"/>
  <c r="X89"/>
  <c r="T89"/>
  <c r="O89"/>
  <c r="P89" s="1"/>
  <c r="X88"/>
  <c r="T88"/>
  <c r="O88"/>
  <c r="P88" s="1"/>
  <c r="X87"/>
  <c r="T87"/>
  <c r="O87"/>
  <c r="P87" s="1"/>
  <c r="Y87" s="1"/>
  <c r="X86"/>
  <c r="T86"/>
  <c r="P86"/>
  <c r="Y86" s="1"/>
  <c r="O86"/>
  <c r="X85"/>
  <c r="T85"/>
  <c r="P85"/>
  <c r="Y85" s="1"/>
  <c r="O85"/>
  <c r="X84"/>
  <c r="T84"/>
  <c r="O84"/>
  <c r="P84" s="1"/>
  <c r="Y84" s="1"/>
  <c r="X83"/>
  <c r="T83"/>
  <c r="P83"/>
  <c r="O83"/>
  <c r="X82"/>
  <c r="T82"/>
  <c r="P82"/>
  <c r="O82"/>
  <c r="X81"/>
  <c r="T81"/>
  <c r="P81"/>
  <c r="O81"/>
  <c r="X80"/>
  <c r="T80"/>
  <c r="O80"/>
  <c r="P80" s="1"/>
  <c r="X79"/>
  <c r="T79"/>
  <c r="O79"/>
  <c r="P79" s="1"/>
  <c r="X78"/>
  <c r="T78"/>
  <c r="O78"/>
  <c r="P78" s="1"/>
  <c r="Y78" s="1"/>
  <c r="X77"/>
  <c r="T77"/>
  <c r="O77"/>
  <c r="P77" s="1"/>
  <c r="X76"/>
  <c r="T76"/>
  <c r="O76"/>
  <c r="P76" s="1"/>
  <c r="X75"/>
  <c r="T75"/>
  <c r="O75"/>
  <c r="P75" s="1"/>
  <c r="X74"/>
  <c r="T74"/>
  <c r="O74"/>
  <c r="P74" s="1"/>
  <c r="Y74" s="1"/>
  <c r="X73"/>
  <c r="T73"/>
  <c r="O73"/>
  <c r="P73" s="1"/>
  <c r="Y73" s="1"/>
  <c r="X72"/>
  <c r="T72"/>
  <c r="O72"/>
  <c r="P72" s="1"/>
  <c r="X71"/>
  <c r="T71"/>
  <c r="O71"/>
  <c r="P71" s="1"/>
  <c r="X70"/>
  <c r="T70"/>
  <c r="O70"/>
  <c r="P70" s="1"/>
  <c r="Y70" s="1"/>
  <c r="X69"/>
  <c r="T69"/>
  <c r="P69"/>
  <c r="Y69" s="1"/>
  <c r="O69"/>
  <c r="X68"/>
  <c r="T68"/>
  <c r="O68"/>
  <c r="P68" s="1"/>
  <c r="Y68" s="1"/>
  <c r="X67"/>
  <c r="T67"/>
  <c r="P67"/>
  <c r="O67"/>
  <c r="X66"/>
  <c r="T66"/>
  <c r="P66"/>
  <c r="O66"/>
  <c r="X65"/>
  <c r="T65"/>
  <c r="P65"/>
  <c r="O65"/>
  <c r="X64"/>
  <c r="T64"/>
  <c r="O64"/>
  <c r="P64" s="1"/>
  <c r="X63"/>
  <c r="T63"/>
  <c r="O63"/>
  <c r="P63" s="1"/>
  <c r="X62"/>
  <c r="T62"/>
  <c r="O62"/>
  <c r="P62" s="1"/>
  <c r="Y62" s="1"/>
  <c r="X61"/>
  <c r="T61"/>
  <c r="O61"/>
  <c r="P61" s="1"/>
  <c r="X60"/>
  <c r="T60"/>
  <c r="O60"/>
  <c r="P60" s="1"/>
  <c r="X59"/>
  <c r="T59"/>
  <c r="O59"/>
  <c r="P59" s="1"/>
  <c r="X58"/>
  <c r="T58"/>
  <c r="O58"/>
  <c r="P58" s="1"/>
  <c r="Y58" s="1"/>
  <c r="X57"/>
  <c r="T57"/>
  <c r="O57"/>
  <c r="P57" s="1"/>
  <c r="X56"/>
  <c r="T56"/>
  <c r="O56"/>
  <c r="P56" s="1"/>
  <c r="X55"/>
  <c r="T55"/>
  <c r="O55"/>
  <c r="P55" s="1"/>
  <c r="Y55" s="1"/>
  <c r="X54"/>
  <c r="T54"/>
  <c r="O54"/>
  <c r="P54" s="1"/>
  <c r="Y54" s="1"/>
  <c r="X53"/>
  <c r="T53"/>
  <c r="P53"/>
  <c r="O53"/>
  <c r="X52"/>
  <c r="T52"/>
  <c r="O52"/>
  <c r="P52" s="1"/>
  <c r="X51"/>
  <c r="T51"/>
  <c r="P51"/>
  <c r="O51"/>
  <c r="X50"/>
  <c r="T50"/>
  <c r="P50"/>
  <c r="O50"/>
  <c r="X49"/>
  <c r="T49"/>
  <c r="P49"/>
  <c r="O49"/>
  <c r="X48"/>
  <c r="T48"/>
  <c r="O48"/>
  <c r="P48" s="1"/>
  <c r="X47"/>
  <c r="T47"/>
  <c r="O47"/>
  <c r="P47" s="1"/>
  <c r="Y47" s="1"/>
  <c r="X46"/>
  <c r="T46"/>
  <c r="O46"/>
  <c r="P46" s="1"/>
  <c r="Y46" s="1"/>
  <c r="X45"/>
  <c r="T45"/>
  <c r="O45"/>
  <c r="P45" s="1"/>
  <c r="X44"/>
  <c r="T44"/>
  <c r="O44"/>
  <c r="P44" s="1"/>
  <c r="X43"/>
  <c r="T43"/>
  <c r="O43"/>
  <c r="P43" s="1"/>
  <c r="Y43" s="1"/>
  <c r="X42"/>
  <c r="T42"/>
  <c r="O42"/>
  <c r="P42" s="1"/>
  <c r="Y42" s="1"/>
  <c r="X41"/>
  <c r="T41"/>
  <c r="O41"/>
  <c r="P41" s="1"/>
  <c r="X40"/>
  <c r="T40"/>
  <c r="O40"/>
  <c r="P40" s="1"/>
  <c r="X39"/>
  <c r="T39"/>
  <c r="O39"/>
  <c r="P39" s="1"/>
  <c r="Y39" s="1"/>
  <c r="X38"/>
  <c r="T38"/>
  <c r="O38"/>
  <c r="P38" s="1"/>
  <c r="Y38" s="1"/>
  <c r="X37"/>
  <c r="T37"/>
  <c r="P37"/>
  <c r="O37"/>
  <c r="X36"/>
  <c r="T36"/>
  <c r="O36"/>
  <c r="P36" s="1"/>
  <c r="X35"/>
  <c r="T35"/>
  <c r="P35"/>
  <c r="O35"/>
  <c r="X34"/>
  <c r="T34"/>
  <c r="P34"/>
  <c r="Y34" s="1"/>
  <c r="O34"/>
  <c r="X33"/>
  <c r="T33"/>
  <c r="P33"/>
  <c r="Y33" s="1"/>
  <c r="O33"/>
  <c r="X32"/>
  <c r="T32"/>
  <c r="O32"/>
  <c r="P32" s="1"/>
  <c r="Y32" s="1"/>
  <c r="X31"/>
  <c r="T31"/>
  <c r="O31"/>
  <c r="P31" s="1"/>
  <c r="Y31" s="1"/>
  <c r="X30"/>
  <c r="T30"/>
  <c r="O30"/>
  <c r="P30" s="1"/>
  <c r="X29"/>
  <c r="T29"/>
  <c r="O29"/>
  <c r="P29" s="1"/>
  <c r="X28"/>
  <c r="T28"/>
  <c r="O28"/>
  <c r="P28" s="1"/>
  <c r="Y28" s="1"/>
  <c r="X27"/>
  <c r="T27"/>
  <c r="O27"/>
  <c r="P27" s="1"/>
  <c r="Y27" s="1"/>
  <c r="X26"/>
  <c r="T26"/>
  <c r="O26"/>
  <c r="P26" s="1"/>
  <c r="X25"/>
  <c r="T25"/>
  <c r="O25"/>
  <c r="P25" s="1"/>
  <c r="X24"/>
  <c r="T24"/>
  <c r="O24"/>
  <c r="P24" s="1"/>
  <c r="Y24" s="1"/>
  <c r="X23"/>
  <c r="T23"/>
  <c r="P23"/>
  <c r="Y23" s="1"/>
  <c r="O23"/>
  <c r="X22"/>
  <c r="T22"/>
  <c r="P22"/>
  <c r="Y22" s="1"/>
  <c r="O22"/>
  <c r="X21"/>
  <c r="T21"/>
  <c r="P21"/>
  <c r="Y21" s="1"/>
  <c r="O21"/>
  <c r="X20"/>
  <c r="T20"/>
  <c r="O20"/>
  <c r="P20" s="1"/>
  <c r="Y20" s="1"/>
  <c r="X19"/>
  <c r="T19"/>
  <c r="P19"/>
  <c r="Y19" s="1"/>
  <c r="O19"/>
  <c r="X18"/>
  <c r="T18"/>
  <c r="P18"/>
  <c r="Y18" s="1"/>
  <c r="O18"/>
  <c r="X17"/>
  <c r="T17"/>
  <c r="P17"/>
  <c r="Y17" s="1"/>
  <c r="O17"/>
  <c r="X16"/>
  <c r="T16"/>
  <c r="O16"/>
  <c r="P16" s="1"/>
  <c r="Y16" s="1"/>
  <c r="X15"/>
  <c r="T15"/>
  <c r="O15"/>
  <c r="P15" s="1"/>
  <c r="X14"/>
  <c r="T14"/>
  <c r="O14"/>
  <c r="P14" s="1"/>
  <c r="X13"/>
  <c r="T13"/>
  <c r="O13"/>
  <c r="P13" s="1"/>
  <c r="T12"/>
  <c r="O12"/>
  <c r="P12" s="1"/>
  <c r="X11"/>
  <c r="T11"/>
  <c r="P11"/>
  <c r="Y11" s="1"/>
  <c r="O11"/>
  <c r="Y10"/>
  <c r="X10"/>
  <c r="T10"/>
  <c r="P10"/>
  <c r="O10"/>
  <c r="CN8"/>
  <c r="CJ8"/>
  <c r="CF8"/>
  <c r="CE8"/>
  <c r="BW8"/>
  <c r="BS8"/>
  <c r="BN8"/>
  <c r="BO8" s="1"/>
  <c r="BF8"/>
  <c r="BB8"/>
  <c r="AW8"/>
  <c r="AX8" s="1"/>
  <c r="AO8"/>
  <c r="AK8"/>
  <c r="AF8"/>
  <c r="AG8" s="1"/>
  <c r="AP8" s="1"/>
  <c r="T8"/>
  <c r="P8"/>
  <c r="O8"/>
  <c r="L143" i="25" l="1"/>
  <c r="E136"/>
  <c r="K144"/>
  <c r="F138"/>
  <c r="F134"/>
  <c r="K142"/>
  <c r="G134"/>
  <c r="H147"/>
  <c r="K141"/>
  <c r="M138"/>
  <c r="E133"/>
  <c r="M133"/>
  <c r="L141"/>
  <c r="M141"/>
  <c r="H124"/>
  <c r="E132"/>
  <c r="H145"/>
  <c r="E138"/>
  <c r="F148"/>
  <c r="J138"/>
  <c r="J134"/>
  <c r="F147"/>
  <c r="G136"/>
  <c r="H125"/>
  <c r="K143"/>
  <c r="M134"/>
  <c r="M136"/>
  <c r="J132"/>
  <c r="H138"/>
  <c r="H133"/>
  <c r="G133"/>
  <c r="J136"/>
  <c r="F146"/>
  <c r="J133"/>
  <c r="H146"/>
  <c r="F141"/>
  <c r="H127"/>
  <c r="H141"/>
  <c r="F136"/>
  <c r="H148"/>
  <c r="G138"/>
  <c r="H129"/>
  <c r="F145"/>
  <c r="B119"/>
  <c r="G132"/>
  <c r="F132"/>
  <c r="H136"/>
  <c r="M132"/>
  <c r="F133"/>
  <c r="E134"/>
  <c r="J141"/>
  <c r="H126"/>
  <c r="H134"/>
  <c r="H132"/>
  <c r="I162"/>
  <c r="A196"/>
  <c r="I99"/>
  <c r="K99" s="1"/>
  <c r="I97"/>
  <c r="K97" s="1"/>
  <c r="I95"/>
  <c r="K95" s="1"/>
  <c r="I93"/>
  <c r="K93" s="1"/>
  <c r="I94"/>
  <c r="K94" s="1"/>
  <c r="Y15" i="5"/>
  <c r="Y107"/>
  <c r="Y26"/>
  <c r="Y30"/>
  <c r="Y59"/>
  <c r="Y63"/>
  <c r="Y35"/>
  <c r="Y40"/>
  <c r="Y44"/>
  <c r="Y48"/>
  <c r="Y49"/>
  <c r="Y50"/>
  <c r="Y51"/>
  <c r="Y56"/>
  <c r="Y60"/>
  <c r="Y64"/>
  <c r="Y65"/>
  <c r="Y66"/>
  <c r="Y67"/>
  <c r="Y25"/>
  <c r="Y29"/>
  <c r="Y36"/>
  <c r="Y37"/>
  <c r="Y41"/>
  <c r="Y45"/>
  <c r="Y52"/>
  <c r="Y53"/>
  <c r="Y57"/>
  <c r="Y61"/>
  <c r="Y77"/>
  <c r="Y13"/>
  <c r="Y71"/>
  <c r="Y75"/>
  <c r="Y79"/>
  <c r="Y88"/>
  <c r="Y92"/>
  <c r="Y93"/>
  <c r="Y97"/>
  <c r="Y101"/>
  <c r="Y105"/>
  <c r="Y109"/>
  <c r="Y14"/>
  <c r="Y72"/>
  <c r="Y76"/>
  <c r="Y80"/>
  <c r="Y81"/>
  <c r="Y82"/>
  <c r="Y83"/>
  <c r="Y89"/>
  <c r="Y94"/>
  <c r="Y98"/>
  <c r="Y102"/>
  <c r="Y106"/>
  <c r="CO8"/>
  <c r="BX8"/>
  <c r="BG8"/>
  <c r="I134" i="25" l="1"/>
  <c r="K134" s="1"/>
  <c r="I138"/>
  <c r="K138" s="1"/>
  <c r="I136"/>
  <c r="K136" s="1"/>
  <c r="M175"/>
  <c r="H173"/>
  <c r="H172"/>
  <c r="F171"/>
  <c r="M177"/>
  <c r="F184"/>
  <c r="H165"/>
  <c r="L182"/>
  <c r="E175"/>
  <c r="H166"/>
  <c r="H180"/>
  <c r="F175"/>
  <c r="H163"/>
  <c r="J180"/>
  <c r="M172"/>
  <c r="G175"/>
  <c r="H177"/>
  <c r="G171"/>
  <c r="B158"/>
  <c r="F187"/>
  <c r="H187"/>
  <c r="E171"/>
  <c r="G173"/>
  <c r="F185"/>
  <c r="E172"/>
  <c r="I172" s="1"/>
  <c r="H184"/>
  <c r="E177"/>
  <c r="F172"/>
  <c r="M180"/>
  <c r="J175"/>
  <c r="G172"/>
  <c r="K181"/>
  <c r="H175"/>
  <c r="K182"/>
  <c r="E173"/>
  <c r="J173"/>
  <c r="H171"/>
  <c r="G177"/>
  <c r="J171"/>
  <c r="M171"/>
  <c r="H186"/>
  <c r="K180"/>
  <c r="H185"/>
  <c r="F180"/>
  <c r="J172"/>
  <c r="K183"/>
  <c r="F177"/>
  <c r="F173"/>
  <c r="F186"/>
  <c r="H164"/>
  <c r="M173"/>
  <c r="L180"/>
  <c r="J177"/>
  <c r="H168"/>
  <c r="I133"/>
  <c r="K133" s="1"/>
  <c r="A235"/>
  <c r="I201"/>
  <c r="I132"/>
  <c r="K132" s="1"/>
  <c r="CP7" i="24"/>
  <c r="CO7"/>
  <c r="CP5"/>
  <c r="CO5"/>
  <c r="CP4"/>
  <c r="CO4"/>
  <c r="BZ3"/>
  <c r="BZ109" s="1"/>
  <c r="BZ2"/>
  <c r="BZ108" s="1"/>
  <c r="AE4" i="21" s="1"/>
  <c r="CO109" i="5"/>
  <c r="DX107" i="24"/>
  <c r="DW107"/>
  <c r="DS107"/>
  <c r="DR107"/>
  <c r="DQ107"/>
  <c r="DP107"/>
  <c r="DO107"/>
  <c r="DK107"/>
  <c r="DJ107"/>
  <c r="DI107"/>
  <c r="DH107"/>
  <c r="DG107"/>
  <c r="DC107"/>
  <c r="DB107"/>
  <c r="DA107"/>
  <c r="CZ107"/>
  <c r="CY107"/>
  <c r="CU107"/>
  <c r="CT107"/>
  <c r="CS107"/>
  <c r="CR107"/>
  <c r="CQ107"/>
  <c r="J107"/>
  <c r="DX106"/>
  <c r="DW106"/>
  <c r="DS106"/>
  <c r="DR106"/>
  <c r="DQ106"/>
  <c r="DP106"/>
  <c r="DO106"/>
  <c r="DK106"/>
  <c r="DJ106"/>
  <c r="DI106"/>
  <c r="DH106"/>
  <c r="DG106"/>
  <c r="DC106"/>
  <c r="DB106"/>
  <c r="DA106"/>
  <c r="CZ106"/>
  <c r="CY106"/>
  <c r="CU106"/>
  <c r="CT106"/>
  <c r="CS106"/>
  <c r="CR106"/>
  <c r="CQ106"/>
  <c r="J106"/>
  <c r="DX105"/>
  <c r="DW105"/>
  <c r="DS105"/>
  <c r="DR105"/>
  <c r="DQ105"/>
  <c r="DP105"/>
  <c r="DO105"/>
  <c r="DK105"/>
  <c r="DJ105"/>
  <c r="DI105"/>
  <c r="DH105"/>
  <c r="DG105"/>
  <c r="DC105"/>
  <c r="DB105"/>
  <c r="DA105"/>
  <c r="CZ105"/>
  <c r="CY105"/>
  <c r="CU105"/>
  <c r="CT105"/>
  <c r="CS105"/>
  <c r="CR105"/>
  <c r="CQ105"/>
  <c r="J105"/>
  <c r="DX104"/>
  <c r="DW104"/>
  <c r="DS104"/>
  <c r="DR104"/>
  <c r="DQ104"/>
  <c r="DP104"/>
  <c r="DO104"/>
  <c r="DK104"/>
  <c r="DJ104"/>
  <c r="DI104"/>
  <c r="DH104"/>
  <c r="DG104"/>
  <c r="DC104"/>
  <c r="DB104"/>
  <c r="DA104"/>
  <c r="CZ104"/>
  <c r="CY104"/>
  <c r="CU104"/>
  <c r="CT104"/>
  <c r="CS104"/>
  <c r="CR104"/>
  <c r="CQ104"/>
  <c r="J104"/>
  <c r="DX103"/>
  <c r="DW103"/>
  <c r="DS103"/>
  <c r="DR103"/>
  <c r="DQ103"/>
  <c r="DP103"/>
  <c r="DO103"/>
  <c r="DK103"/>
  <c r="DJ103"/>
  <c r="DI103"/>
  <c r="DH103"/>
  <c r="DG103"/>
  <c r="DC103"/>
  <c r="DB103"/>
  <c r="DA103"/>
  <c r="CZ103"/>
  <c r="CY103"/>
  <c r="CU103"/>
  <c r="CT103"/>
  <c r="CS103"/>
  <c r="CR103"/>
  <c r="CQ103"/>
  <c r="J103"/>
  <c r="DX102"/>
  <c r="DW102"/>
  <c r="DS102"/>
  <c r="DR102"/>
  <c r="DQ102"/>
  <c r="DP102"/>
  <c r="DO102"/>
  <c r="DK102"/>
  <c r="DJ102"/>
  <c r="DI102"/>
  <c r="DH102"/>
  <c r="DG102"/>
  <c r="DC102"/>
  <c r="DB102"/>
  <c r="DA102"/>
  <c r="CZ102"/>
  <c r="CY102"/>
  <c r="CU102"/>
  <c r="CT102"/>
  <c r="CS102"/>
  <c r="CR102"/>
  <c r="CQ102"/>
  <c r="J102"/>
  <c r="DX101"/>
  <c r="DW101"/>
  <c r="DS101"/>
  <c r="DR101"/>
  <c r="DQ101"/>
  <c r="DP101"/>
  <c r="DO101"/>
  <c r="DK101"/>
  <c r="DJ101"/>
  <c r="DI101"/>
  <c r="DH101"/>
  <c r="DG101"/>
  <c r="DC101"/>
  <c r="DB101"/>
  <c r="DA101"/>
  <c r="CZ101"/>
  <c r="CY101"/>
  <c r="CU101"/>
  <c r="CT101"/>
  <c r="CS101"/>
  <c r="CR101"/>
  <c r="CQ101"/>
  <c r="J101"/>
  <c r="DX100"/>
  <c r="DW100"/>
  <c r="DS100"/>
  <c r="DR100"/>
  <c r="DQ100"/>
  <c r="DP100"/>
  <c r="DO100"/>
  <c r="DK100"/>
  <c r="DJ100"/>
  <c r="DI100"/>
  <c r="DH100"/>
  <c r="DG100"/>
  <c r="DC100"/>
  <c r="DB100"/>
  <c r="DA100"/>
  <c r="CZ100"/>
  <c r="CY100"/>
  <c r="CU100"/>
  <c r="CT100"/>
  <c r="CS100"/>
  <c r="CR100"/>
  <c r="CQ100"/>
  <c r="J100"/>
  <c r="DX99"/>
  <c r="DW99"/>
  <c r="DS99"/>
  <c r="DR99"/>
  <c r="DQ99"/>
  <c r="DP99"/>
  <c r="DO99"/>
  <c r="DK99"/>
  <c r="DJ99"/>
  <c r="DI99"/>
  <c r="DH99"/>
  <c r="DG99"/>
  <c r="DC99"/>
  <c r="DB99"/>
  <c r="DA99"/>
  <c r="CZ99"/>
  <c r="CY99"/>
  <c r="CU99"/>
  <c r="CT99"/>
  <c r="CS99"/>
  <c r="CR99"/>
  <c r="CQ99"/>
  <c r="J99"/>
  <c r="DX98"/>
  <c r="DW98"/>
  <c r="DS98"/>
  <c r="DR98"/>
  <c r="DQ98"/>
  <c r="DP98"/>
  <c r="DO98"/>
  <c r="DK98"/>
  <c r="DJ98"/>
  <c r="DI98"/>
  <c r="DH98"/>
  <c r="DG98"/>
  <c r="DC98"/>
  <c r="DB98"/>
  <c r="DA98"/>
  <c r="CZ98"/>
  <c r="CY98"/>
  <c r="CU98"/>
  <c r="CT98"/>
  <c r="CS98"/>
  <c r="CR98"/>
  <c r="CQ98"/>
  <c r="J98"/>
  <c r="DX97"/>
  <c r="DW97"/>
  <c r="DS97"/>
  <c r="DR97"/>
  <c r="DQ97"/>
  <c r="DP97"/>
  <c r="DO97"/>
  <c r="DK97"/>
  <c r="DJ97"/>
  <c r="DI97"/>
  <c r="DH97"/>
  <c r="DG97"/>
  <c r="DC97"/>
  <c r="DB97"/>
  <c r="DA97"/>
  <c r="CZ97"/>
  <c r="CY97"/>
  <c r="CU97"/>
  <c r="CT97"/>
  <c r="CS97"/>
  <c r="CR97"/>
  <c r="CQ97"/>
  <c r="J97"/>
  <c r="DX96"/>
  <c r="DW96"/>
  <c r="DS96"/>
  <c r="DR96"/>
  <c r="DQ96"/>
  <c r="DP96"/>
  <c r="DO96"/>
  <c r="DK96"/>
  <c r="DJ96"/>
  <c r="DI96"/>
  <c r="DH96"/>
  <c r="DG96"/>
  <c r="DC96"/>
  <c r="DB96"/>
  <c r="DA96"/>
  <c r="CZ96"/>
  <c r="CY96"/>
  <c r="CU96"/>
  <c r="CT96"/>
  <c r="CS96"/>
  <c r="CR96"/>
  <c r="CQ96"/>
  <c r="J96"/>
  <c r="DX95"/>
  <c r="DW95"/>
  <c r="DS95"/>
  <c r="DR95"/>
  <c r="DQ95"/>
  <c r="DP95"/>
  <c r="DO95"/>
  <c r="DK95"/>
  <c r="DJ95"/>
  <c r="DI95"/>
  <c r="DH95"/>
  <c r="DG95"/>
  <c r="DC95"/>
  <c r="DB95"/>
  <c r="DA95"/>
  <c r="CZ95"/>
  <c r="CY95"/>
  <c r="CU95"/>
  <c r="CT95"/>
  <c r="CS95"/>
  <c r="CR95"/>
  <c r="CQ95"/>
  <c r="J95"/>
  <c r="DX94"/>
  <c r="DW94"/>
  <c r="DS94"/>
  <c r="DR94"/>
  <c r="DQ94"/>
  <c r="DP94"/>
  <c r="DO94"/>
  <c r="DK94"/>
  <c r="DJ94"/>
  <c r="DI94"/>
  <c r="DH94"/>
  <c r="DG94"/>
  <c r="DC94"/>
  <c r="DB94"/>
  <c r="DA94"/>
  <c r="CZ94"/>
  <c r="CY94"/>
  <c r="CU94"/>
  <c r="CT94"/>
  <c r="CS94"/>
  <c r="CR94"/>
  <c r="CQ94"/>
  <c r="J94"/>
  <c r="DX93"/>
  <c r="DW93"/>
  <c r="DS93"/>
  <c r="DR93"/>
  <c r="DQ93"/>
  <c r="DP93"/>
  <c r="DO93"/>
  <c r="DK93"/>
  <c r="DJ93"/>
  <c r="DI93"/>
  <c r="DH93"/>
  <c r="DG93"/>
  <c r="DC93"/>
  <c r="DB93"/>
  <c r="DA93"/>
  <c r="CZ93"/>
  <c r="CY93"/>
  <c r="CU93"/>
  <c r="CT93"/>
  <c r="CS93"/>
  <c r="CR93"/>
  <c r="CQ93"/>
  <c r="J93"/>
  <c r="DX92"/>
  <c r="DW92"/>
  <c r="DS92"/>
  <c r="DR92"/>
  <c r="DQ92"/>
  <c r="DP92"/>
  <c r="DO92"/>
  <c r="DK92"/>
  <c r="DJ92"/>
  <c r="DI92"/>
  <c r="DH92"/>
  <c r="DG92"/>
  <c r="DC92"/>
  <c r="DB92"/>
  <c r="DA92"/>
  <c r="CZ92"/>
  <c r="CY92"/>
  <c r="CU92"/>
  <c r="CT92"/>
  <c r="CS92"/>
  <c r="CR92"/>
  <c r="CQ92"/>
  <c r="J92"/>
  <c r="DX91"/>
  <c r="DW91"/>
  <c r="DS91"/>
  <c r="DR91"/>
  <c r="DQ91"/>
  <c r="DP91"/>
  <c r="DO91"/>
  <c r="DK91"/>
  <c r="DJ91"/>
  <c r="DI91"/>
  <c r="DH91"/>
  <c r="DG91"/>
  <c r="DC91"/>
  <c r="DB91"/>
  <c r="DA91"/>
  <c r="CZ91"/>
  <c r="CY91"/>
  <c r="CU91"/>
  <c r="CT91"/>
  <c r="CS91"/>
  <c r="CR91"/>
  <c r="CQ91"/>
  <c r="J91"/>
  <c r="DX90"/>
  <c r="DW90"/>
  <c r="DS90"/>
  <c r="DR90"/>
  <c r="DQ90"/>
  <c r="DP90"/>
  <c r="DO90"/>
  <c r="DK90"/>
  <c r="DJ90"/>
  <c r="DI90"/>
  <c r="DH90"/>
  <c r="DG90"/>
  <c r="DC90"/>
  <c r="DB90"/>
  <c r="DA90"/>
  <c r="CZ90"/>
  <c r="CY90"/>
  <c r="CU90"/>
  <c r="CT90"/>
  <c r="CS90"/>
  <c r="CR90"/>
  <c r="CQ90"/>
  <c r="J90"/>
  <c r="DX89"/>
  <c r="DW89"/>
  <c r="DS89"/>
  <c r="DR89"/>
  <c r="DQ89"/>
  <c r="DP89"/>
  <c r="DO89"/>
  <c r="DK89"/>
  <c r="DJ89"/>
  <c r="DI89"/>
  <c r="DH89"/>
  <c r="DG89"/>
  <c r="DC89"/>
  <c r="DB89"/>
  <c r="DA89"/>
  <c r="CZ89"/>
  <c r="CY89"/>
  <c r="CU89"/>
  <c r="CT89"/>
  <c r="CS89"/>
  <c r="CR89"/>
  <c r="CQ89"/>
  <c r="J89"/>
  <c r="DX88"/>
  <c r="DW88"/>
  <c r="DS88"/>
  <c r="DR88"/>
  <c r="DQ88"/>
  <c r="DP88"/>
  <c r="DO88"/>
  <c r="DK88"/>
  <c r="DJ88"/>
  <c r="DI88"/>
  <c r="DH88"/>
  <c r="DG88"/>
  <c r="DC88"/>
  <c r="DB88"/>
  <c r="DA88"/>
  <c r="CZ88"/>
  <c r="CY88"/>
  <c r="CU88"/>
  <c r="CT88"/>
  <c r="CS88"/>
  <c r="CR88"/>
  <c r="CQ88"/>
  <c r="J88"/>
  <c r="DX87"/>
  <c r="DW87"/>
  <c r="DS87"/>
  <c r="DR87"/>
  <c r="DQ87"/>
  <c r="DP87"/>
  <c r="DO87"/>
  <c r="DK87"/>
  <c r="DJ87"/>
  <c r="DI87"/>
  <c r="DH87"/>
  <c r="DG87"/>
  <c r="DC87"/>
  <c r="DB87"/>
  <c r="DA87"/>
  <c r="CZ87"/>
  <c r="CY87"/>
  <c r="CU87"/>
  <c r="CT87"/>
  <c r="CS87"/>
  <c r="CR87"/>
  <c r="CQ87"/>
  <c r="J87"/>
  <c r="DX86"/>
  <c r="DW86"/>
  <c r="DS86"/>
  <c r="DR86"/>
  <c r="DQ86"/>
  <c r="DP86"/>
  <c r="DO86"/>
  <c r="DK86"/>
  <c r="DJ86"/>
  <c r="DI86"/>
  <c r="DH86"/>
  <c r="DG86"/>
  <c r="DC86"/>
  <c r="DB86"/>
  <c r="DA86"/>
  <c r="CZ86"/>
  <c r="CY86"/>
  <c r="CU86"/>
  <c r="CT86"/>
  <c r="CS86"/>
  <c r="CR86"/>
  <c r="CQ86"/>
  <c r="J86"/>
  <c r="DX85"/>
  <c r="DW85"/>
  <c r="DS85"/>
  <c r="DR85"/>
  <c r="DQ85"/>
  <c r="DP85"/>
  <c r="DO85"/>
  <c r="DK85"/>
  <c r="DJ85"/>
  <c r="DI85"/>
  <c r="DH85"/>
  <c r="DG85"/>
  <c r="DC85"/>
  <c r="DB85"/>
  <c r="DA85"/>
  <c r="CZ85"/>
  <c r="CY85"/>
  <c r="CU85"/>
  <c r="CT85"/>
  <c r="CS85"/>
  <c r="CR85"/>
  <c r="CQ85"/>
  <c r="J85"/>
  <c r="DX84"/>
  <c r="DW84"/>
  <c r="DS84"/>
  <c r="DR84"/>
  <c r="DQ84"/>
  <c r="DP84"/>
  <c r="DO84"/>
  <c r="DK84"/>
  <c r="DJ84"/>
  <c r="DI84"/>
  <c r="DH84"/>
  <c r="DG84"/>
  <c r="DC84"/>
  <c r="DB84"/>
  <c r="DA84"/>
  <c r="CZ84"/>
  <c r="CY84"/>
  <c r="CU84"/>
  <c r="CT84"/>
  <c r="CS84"/>
  <c r="CR84"/>
  <c r="CQ84"/>
  <c r="J84"/>
  <c r="DX83"/>
  <c r="DW83"/>
  <c r="DS83"/>
  <c r="DR83"/>
  <c r="DQ83"/>
  <c r="DP83"/>
  <c r="DO83"/>
  <c r="DK83"/>
  <c r="DJ83"/>
  <c r="DI83"/>
  <c r="DH83"/>
  <c r="DG83"/>
  <c r="DC83"/>
  <c r="DB83"/>
  <c r="DA83"/>
  <c r="CZ83"/>
  <c r="CY83"/>
  <c r="CU83"/>
  <c r="CT83"/>
  <c r="CS83"/>
  <c r="CR83"/>
  <c r="CQ83"/>
  <c r="J83"/>
  <c r="DX82"/>
  <c r="DW82"/>
  <c r="DS82"/>
  <c r="DR82"/>
  <c r="DQ82"/>
  <c r="DP82"/>
  <c r="DO82"/>
  <c r="DK82"/>
  <c r="DJ82"/>
  <c r="DI82"/>
  <c r="DH82"/>
  <c r="DG82"/>
  <c r="DC82"/>
  <c r="DB82"/>
  <c r="DA82"/>
  <c r="CZ82"/>
  <c r="CY82"/>
  <c r="CU82"/>
  <c r="CT82"/>
  <c r="CS82"/>
  <c r="CR82"/>
  <c r="CQ82"/>
  <c r="J82"/>
  <c r="DX81"/>
  <c r="DW81"/>
  <c r="DS81"/>
  <c r="DR81"/>
  <c r="DQ81"/>
  <c r="DP81"/>
  <c r="DO81"/>
  <c r="DK81"/>
  <c r="DJ81"/>
  <c r="DI81"/>
  <c r="DH81"/>
  <c r="DG81"/>
  <c r="DC81"/>
  <c r="DB81"/>
  <c r="DA81"/>
  <c r="CZ81"/>
  <c r="CY81"/>
  <c r="CU81"/>
  <c r="CT81"/>
  <c r="CS81"/>
  <c r="CR81"/>
  <c r="CQ81"/>
  <c r="J81"/>
  <c r="DX80"/>
  <c r="DW80"/>
  <c r="DS80"/>
  <c r="DR80"/>
  <c r="DQ80"/>
  <c r="DP80"/>
  <c r="DO80"/>
  <c r="DK80"/>
  <c r="DJ80"/>
  <c r="DI80"/>
  <c r="DH80"/>
  <c r="DG80"/>
  <c r="DC80"/>
  <c r="DB80"/>
  <c r="DA80"/>
  <c r="CZ80"/>
  <c r="CY80"/>
  <c r="CU80"/>
  <c r="CT80"/>
  <c r="CS80"/>
  <c r="CR80"/>
  <c r="CQ80"/>
  <c r="J80"/>
  <c r="DX79"/>
  <c r="DW79"/>
  <c r="DS79"/>
  <c r="DR79"/>
  <c r="DQ79"/>
  <c r="DP79"/>
  <c r="DO79"/>
  <c r="DK79"/>
  <c r="DJ79"/>
  <c r="DI79"/>
  <c r="DH79"/>
  <c r="DG79"/>
  <c r="DC79"/>
  <c r="DB79"/>
  <c r="DA79"/>
  <c r="CZ79"/>
  <c r="CY79"/>
  <c r="CU79"/>
  <c r="CT79"/>
  <c r="CS79"/>
  <c r="CR79"/>
  <c r="CQ79"/>
  <c r="J79"/>
  <c r="DX78"/>
  <c r="DW78"/>
  <c r="DS78"/>
  <c r="DR78"/>
  <c r="DQ78"/>
  <c r="DP78"/>
  <c r="DO78"/>
  <c r="DK78"/>
  <c r="DJ78"/>
  <c r="DI78"/>
  <c r="DH78"/>
  <c r="DG78"/>
  <c r="DC78"/>
  <c r="DB78"/>
  <c r="DA78"/>
  <c r="CZ78"/>
  <c r="CY78"/>
  <c r="CU78"/>
  <c r="CT78"/>
  <c r="CS78"/>
  <c r="CR78"/>
  <c r="CQ78"/>
  <c r="J78"/>
  <c r="DX77"/>
  <c r="DW77"/>
  <c r="DS77"/>
  <c r="DR77"/>
  <c r="DQ77"/>
  <c r="DP77"/>
  <c r="DO77"/>
  <c r="DK77"/>
  <c r="DJ77"/>
  <c r="DI77"/>
  <c r="DH77"/>
  <c r="DG77"/>
  <c r="DC77"/>
  <c r="DB77"/>
  <c r="DA77"/>
  <c r="CZ77"/>
  <c r="CY77"/>
  <c r="CU77"/>
  <c r="CT77"/>
  <c r="CS77"/>
  <c r="CR77"/>
  <c r="CQ77"/>
  <c r="J77"/>
  <c r="DX76"/>
  <c r="DW76"/>
  <c r="DS76"/>
  <c r="DR76"/>
  <c r="DQ76"/>
  <c r="DP76"/>
  <c r="DO76"/>
  <c r="DK76"/>
  <c r="DJ76"/>
  <c r="DI76"/>
  <c r="DH76"/>
  <c r="DG76"/>
  <c r="DC76"/>
  <c r="DB76"/>
  <c r="DA76"/>
  <c r="CZ76"/>
  <c r="CY76"/>
  <c r="CU76"/>
  <c r="CT76"/>
  <c r="CS76"/>
  <c r="CR76"/>
  <c r="CQ76"/>
  <c r="J76"/>
  <c r="DX75"/>
  <c r="DW75"/>
  <c r="DS75"/>
  <c r="DR75"/>
  <c r="DQ75"/>
  <c r="DP75"/>
  <c r="DO75"/>
  <c r="DK75"/>
  <c r="DJ75"/>
  <c r="DI75"/>
  <c r="DH75"/>
  <c r="DG75"/>
  <c r="DC75"/>
  <c r="DB75"/>
  <c r="DA75"/>
  <c r="CZ75"/>
  <c r="CY75"/>
  <c r="CU75"/>
  <c r="CT75"/>
  <c r="CS75"/>
  <c r="CR75"/>
  <c r="CQ75"/>
  <c r="J75"/>
  <c r="DX74"/>
  <c r="DW74"/>
  <c r="DS74"/>
  <c r="DR74"/>
  <c r="DQ74"/>
  <c r="DP74"/>
  <c r="DO74"/>
  <c r="DK74"/>
  <c r="DJ74"/>
  <c r="DI74"/>
  <c r="DH74"/>
  <c r="DG74"/>
  <c r="DC74"/>
  <c r="DB74"/>
  <c r="DA74"/>
  <c r="CZ74"/>
  <c r="CY74"/>
  <c r="CU74"/>
  <c r="CT74"/>
  <c r="CS74"/>
  <c r="CR74"/>
  <c r="CQ74"/>
  <c r="J74"/>
  <c r="DX73"/>
  <c r="DW73"/>
  <c r="DS73"/>
  <c r="DR73"/>
  <c r="DQ73"/>
  <c r="DP73"/>
  <c r="DO73"/>
  <c r="DK73"/>
  <c r="DJ73"/>
  <c r="DI73"/>
  <c r="DH73"/>
  <c r="DG73"/>
  <c r="DC73"/>
  <c r="DB73"/>
  <c r="DA73"/>
  <c r="CZ73"/>
  <c r="CY73"/>
  <c r="CU73"/>
  <c r="CT73"/>
  <c r="CS73"/>
  <c r="CR73"/>
  <c r="CQ73"/>
  <c r="J73"/>
  <c r="DX72"/>
  <c r="DW72"/>
  <c r="DS72"/>
  <c r="DR72"/>
  <c r="DQ72"/>
  <c r="DP72"/>
  <c r="DO72"/>
  <c r="DK72"/>
  <c r="DJ72"/>
  <c r="DI72"/>
  <c r="DH72"/>
  <c r="DG72"/>
  <c r="DC72"/>
  <c r="DB72"/>
  <c r="DA72"/>
  <c r="CZ72"/>
  <c r="CY72"/>
  <c r="CU72"/>
  <c r="CT72"/>
  <c r="CS72"/>
  <c r="CR72"/>
  <c r="CQ72"/>
  <c r="J72"/>
  <c r="DX71"/>
  <c r="DW71"/>
  <c r="DS71"/>
  <c r="DR71"/>
  <c r="DQ71"/>
  <c r="DP71"/>
  <c r="DO71"/>
  <c r="DK71"/>
  <c r="DJ71"/>
  <c r="DI71"/>
  <c r="DH71"/>
  <c r="DG71"/>
  <c r="DC71"/>
  <c r="DB71"/>
  <c r="DA71"/>
  <c r="CZ71"/>
  <c r="CY71"/>
  <c r="CU71"/>
  <c r="CT71"/>
  <c r="CS71"/>
  <c r="CR71"/>
  <c r="CQ71"/>
  <c r="J71"/>
  <c r="DX70"/>
  <c r="DW70"/>
  <c r="DS70"/>
  <c r="DR70"/>
  <c r="DQ70"/>
  <c r="DP70"/>
  <c r="DO70"/>
  <c r="DK70"/>
  <c r="DJ70"/>
  <c r="DI70"/>
  <c r="DH70"/>
  <c r="DG70"/>
  <c r="DC70"/>
  <c r="DB70"/>
  <c r="DA70"/>
  <c r="CZ70"/>
  <c r="CY70"/>
  <c r="CU70"/>
  <c r="CT70"/>
  <c r="CS70"/>
  <c r="CR70"/>
  <c r="CQ70"/>
  <c r="J70"/>
  <c r="DX69"/>
  <c r="DW69"/>
  <c r="DS69"/>
  <c r="DR69"/>
  <c r="DQ69"/>
  <c r="DP69"/>
  <c r="DO69"/>
  <c r="DK69"/>
  <c r="DJ69"/>
  <c r="DI69"/>
  <c r="DH69"/>
  <c r="DG69"/>
  <c r="DC69"/>
  <c r="DB69"/>
  <c r="DA69"/>
  <c r="CZ69"/>
  <c r="CY69"/>
  <c r="CU69"/>
  <c r="CT69"/>
  <c r="CS69"/>
  <c r="CR69"/>
  <c r="CQ69"/>
  <c r="J69"/>
  <c r="DX68"/>
  <c r="DW68"/>
  <c r="DS68"/>
  <c r="DR68"/>
  <c r="DQ68"/>
  <c r="DP68"/>
  <c r="DO68"/>
  <c r="DK68"/>
  <c r="DJ68"/>
  <c r="DI68"/>
  <c r="DH68"/>
  <c r="DG68"/>
  <c r="DC68"/>
  <c r="DB68"/>
  <c r="DA68"/>
  <c r="CZ68"/>
  <c r="CY68"/>
  <c r="CU68"/>
  <c r="CT68"/>
  <c r="CS68"/>
  <c r="CR68"/>
  <c r="CQ68"/>
  <c r="J68"/>
  <c r="DX67"/>
  <c r="DW67"/>
  <c r="DS67"/>
  <c r="DR67"/>
  <c r="DQ67"/>
  <c r="DP67"/>
  <c r="DO67"/>
  <c r="DK67"/>
  <c r="DJ67"/>
  <c r="DI67"/>
  <c r="DH67"/>
  <c r="DG67"/>
  <c r="DC67"/>
  <c r="DB67"/>
  <c r="DA67"/>
  <c r="CZ67"/>
  <c r="CY67"/>
  <c r="CU67"/>
  <c r="CT67"/>
  <c r="CS67"/>
  <c r="CR67"/>
  <c r="CQ67"/>
  <c r="J67"/>
  <c r="DX66"/>
  <c r="DW66"/>
  <c r="DS66"/>
  <c r="DR66"/>
  <c r="DQ66"/>
  <c r="DP66"/>
  <c r="DO66"/>
  <c r="DK66"/>
  <c r="DJ66"/>
  <c r="DI66"/>
  <c r="DH66"/>
  <c r="DG66"/>
  <c r="DC66"/>
  <c r="DB66"/>
  <c r="DA66"/>
  <c r="CZ66"/>
  <c r="CY66"/>
  <c r="CU66"/>
  <c r="CT66"/>
  <c r="CS66"/>
  <c r="CR66"/>
  <c r="CQ66"/>
  <c r="J66"/>
  <c r="DX65"/>
  <c r="DW65"/>
  <c r="DS65"/>
  <c r="DR65"/>
  <c r="DQ65"/>
  <c r="DP65"/>
  <c r="DO65"/>
  <c r="DK65"/>
  <c r="DJ65"/>
  <c r="DI65"/>
  <c r="DH65"/>
  <c r="DG65"/>
  <c r="DC65"/>
  <c r="DB65"/>
  <c r="DA65"/>
  <c r="CZ65"/>
  <c r="CY65"/>
  <c r="CU65"/>
  <c r="CT65"/>
  <c r="CS65"/>
  <c r="CR65"/>
  <c r="CQ65"/>
  <c r="J65"/>
  <c r="DX64"/>
  <c r="DW64"/>
  <c r="DS64"/>
  <c r="DR64"/>
  <c r="DQ64"/>
  <c r="DP64"/>
  <c r="DO64"/>
  <c r="DK64"/>
  <c r="DJ64"/>
  <c r="DI64"/>
  <c r="DH64"/>
  <c r="DG64"/>
  <c r="DC64"/>
  <c r="DB64"/>
  <c r="DA64"/>
  <c r="CZ64"/>
  <c r="CY64"/>
  <c r="CU64"/>
  <c r="CT64"/>
  <c r="CS64"/>
  <c r="CR64"/>
  <c r="CQ64"/>
  <c r="J64"/>
  <c r="DX63"/>
  <c r="DW63"/>
  <c r="DS63"/>
  <c r="DR63"/>
  <c r="DQ63"/>
  <c r="DP63"/>
  <c r="DO63"/>
  <c r="DK63"/>
  <c r="DJ63"/>
  <c r="DI63"/>
  <c r="DH63"/>
  <c r="DG63"/>
  <c r="DC63"/>
  <c r="DB63"/>
  <c r="DA63"/>
  <c r="CZ63"/>
  <c r="CY63"/>
  <c r="CU63"/>
  <c r="CT63"/>
  <c r="CS63"/>
  <c r="CR63"/>
  <c r="CQ63"/>
  <c r="J63"/>
  <c r="DX62"/>
  <c r="DW62"/>
  <c r="DS62"/>
  <c r="DR62"/>
  <c r="DQ62"/>
  <c r="DP62"/>
  <c r="DO62"/>
  <c r="DK62"/>
  <c r="DJ62"/>
  <c r="DI62"/>
  <c r="DH62"/>
  <c r="DG62"/>
  <c r="DC62"/>
  <c r="DB62"/>
  <c r="DA62"/>
  <c r="CZ62"/>
  <c r="CY62"/>
  <c r="CU62"/>
  <c r="CT62"/>
  <c r="CS62"/>
  <c r="CR62"/>
  <c r="CQ62"/>
  <c r="J62"/>
  <c r="DX61"/>
  <c r="DW61"/>
  <c r="DS61"/>
  <c r="DR61"/>
  <c r="DQ61"/>
  <c r="DP61"/>
  <c r="DO61"/>
  <c r="DK61"/>
  <c r="DJ61"/>
  <c r="DI61"/>
  <c r="DH61"/>
  <c r="DG61"/>
  <c r="DC61"/>
  <c r="DB61"/>
  <c r="DA61"/>
  <c r="CZ61"/>
  <c r="CY61"/>
  <c r="CU61"/>
  <c r="CT61"/>
  <c r="CS61"/>
  <c r="CR61"/>
  <c r="CQ61"/>
  <c r="J61"/>
  <c r="DX60"/>
  <c r="DW60"/>
  <c r="DS60"/>
  <c r="DR60"/>
  <c r="DQ60"/>
  <c r="DP60"/>
  <c r="DO60"/>
  <c r="DK60"/>
  <c r="DJ60"/>
  <c r="DI60"/>
  <c r="DH60"/>
  <c r="DG60"/>
  <c r="DC60"/>
  <c r="DB60"/>
  <c r="DA60"/>
  <c r="CZ60"/>
  <c r="CY60"/>
  <c r="CU60"/>
  <c r="CT60"/>
  <c r="CS60"/>
  <c r="CR60"/>
  <c r="CQ60"/>
  <c r="J60"/>
  <c r="DX59"/>
  <c r="DW59"/>
  <c r="DS59"/>
  <c r="DR59"/>
  <c r="DQ59"/>
  <c r="DP59"/>
  <c r="DO59"/>
  <c r="DK59"/>
  <c r="DJ59"/>
  <c r="DI59"/>
  <c r="DH59"/>
  <c r="DG59"/>
  <c r="DC59"/>
  <c r="DB59"/>
  <c r="DA59"/>
  <c r="CZ59"/>
  <c r="CY59"/>
  <c r="CU59"/>
  <c r="CT59"/>
  <c r="CS59"/>
  <c r="CR59"/>
  <c r="CQ59"/>
  <c r="J59"/>
  <c r="DX58"/>
  <c r="DW58"/>
  <c r="DS58"/>
  <c r="DR58"/>
  <c r="DQ58"/>
  <c r="DP58"/>
  <c r="DO58"/>
  <c r="DK58"/>
  <c r="DJ58"/>
  <c r="DI58"/>
  <c r="DH58"/>
  <c r="DG58"/>
  <c r="DC58"/>
  <c r="DB58"/>
  <c r="DA58"/>
  <c r="CZ58"/>
  <c r="CY58"/>
  <c r="CU58"/>
  <c r="CT58"/>
  <c r="CS58"/>
  <c r="CR58"/>
  <c r="CQ58"/>
  <c r="J58"/>
  <c r="DX57"/>
  <c r="DW57"/>
  <c r="DS57"/>
  <c r="DR57"/>
  <c r="DQ57"/>
  <c r="DP57"/>
  <c r="DO57"/>
  <c r="DK57"/>
  <c r="DJ57"/>
  <c r="DI57"/>
  <c r="DH57"/>
  <c r="DG57"/>
  <c r="DC57"/>
  <c r="DB57"/>
  <c r="DA57"/>
  <c r="CZ57"/>
  <c r="CY57"/>
  <c r="CU57"/>
  <c r="CT57"/>
  <c r="CS57"/>
  <c r="CR57"/>
  <c r="CQ57"/>
  <c r="J57"/>
  <c r="DX56"/>
  <c r="DW56"/>
  <c r="DS56"/>
  <c r="DR56"/>
  <c r="DQ56"/>
  <c r="DP56"/>
  <c r="DO56"/>
  <c r="DK56"/>
  <c r="DJ56"/>
  <c r="DI56"/>
  <c r="DH56"/>
  <c r="DG56"/>
  <c r="DC56"/>
  <c r="DB56"/>
  <c r="DA56"/>
  <c r="CZ56"/>
  <c r="CY56"/>
  <c r="CU56"/>
  <c r="CT56"/>
  <c r="CS56"/>
  <c r="CR56"/>
  <c r="CQ56"/>
  <c r="J56"/>
  <c r="DX55"/>
  <c r="DW55"/>
  <c r="DS55"/>
  <c r="DR55"/>
  <c r="DQ55"/>
  <c r="DP55"/>
  <c r="DO55"/>
  <c r="DK55"/>
  <c r="DJ55"/>
  <c r="DI55"/>
  <c r="DH55"/>
  <c r="DG55"/>
  <c r="DC55"/>
  <c r="DB55"/>
  <c r="DA55"/>
  <c r="CZ55"/>
  <c r="CY55"/>
  <c r="CU55"/>
  <c r="CT55"/>
  <c r="CS55"/>
  <c r="CR55"/>
  <c r="CQ55"/>
  <c r="J55"/>
  <c r="DX54"/>
  <c r="DW54"/>
  <c r="DS54"/>
  <c r="DR54"/>
  <c r="DQ54"/>
  <c r="DP54"/>
  <c r="DO54"/>
  <c r="DK54"/>
  <c r="DJ54"/>
  <c r="DI54"/>
  <c r="DH54"/>
  <c r="DG54"/>
  <c r="DC54"/>
  <c r="DB54"/>
  <c r="DA54"/>
  <c r="CZ54"/>
  <c r="CY54"/>
  <c r="CU54"/>
  <c r="CT54"/>
  <c r="CS54"/>
  <c r="CR54"/>
  <c r="CQ54"/>
  <c r="J54"/>
  <c r="DX53"/>
  <c r="DW53"/>
  <c r="DS53"/>
  <c r="DR53"/>
  <c r="DQ53"/>
  <c r="DP53"/>
  <c r="DO53"/>
  <c r="DK53"/>
  <c r="DJ53"/>
  <c r="DI53"/>
  <c r="DH53"/>
  <c r="DG53"/>
  <c r="DC53"/>
  <c r="DB53"/>
  <c r="DA53"/>
  <c r="CZ53"/>
  <c r="CY53"/>
  <c r="CU53"/>
  <c r="CT53"/>
  <c r="CS53"/>
  <c r="CR53"/>
  <c r="CQ53"/>
  <c r="J53"/>
  <c r="DX52"/>
  <c r="DW52"/>
  <c r="DS52"/>
  <c r="DR52"/>
  <c r="DQ52"/>
  <c r="DP52"/>
  <c r="DO52"/>
  <c r="DK52"/>
  <c r="DJ52"/>
  <c r="DI52"/>
  <c r="DH52"/>
  <c r="DG52"/>
  <c r="DC52"/>
  <c r="DB52"/>
  <c r="DA52"/>
  <c r="CZ52"/>
  <c r="CY52"/>
  <c r="CU52"/>
  <c r="CT52"/>
  <c r="CS52"/>
  <c r="CR52"/>
  <c r="CQ52"/>
  <c r="J52"/>
  <c r="DX51"/>
  <c r="DW51"/>
  <c r="DS51"/>
  <c r="DR51"/>
  <c r="DQ51"/>
  <c r="DP51"/>
  <c r="DO51"/>
  <c r="DK51"/>
  <c r="DJ51"/>
  <c r="DI51"/>
  <c r="DH51"/>
  <c r="DG51"/>
  <c r="DC51"/>
  <c r="DB51"/>
  <c r="DA51"/>
  <c r="CZ51"/>
  <c r="CY51"/>
  <c r="CU51"/>
  <c r="CT51"/>
  <c r="CS51"/>
  <c r="CR51"/>
  <c r="CQ51"/>
  <c r="J51"/>
  <c r="DX50"/>
  <c r="DW50"/>
  <c r="DS50"/>
  <c r="DR50"/>
  <c r="DQ50"/>
  <c r="DP50"/>
  <c r="DO50"/>
  <c r="DK50"/>
  <c r="DJ50"/>
  <c r="DI50"/>
  <c r="DH50"/>
  <c r="DG50"/>
  <c r="DC50"/>
  <c r="DB50"/>
  <c r="DA50"/>
  <c r="CZ50"/>
  <c r="CY50"/>
  <c r="CU50"/>
  <c r="CT50"/>
  <c r="CS50"/>
  <c r="CR50"/>
  <c r="CQ50"/>
  <c r="J50"/>
  <c r="DX49"/>
  <c r="DW49"/>
  <c r="DS49"/>
  <c r="DR49"/>
  <c r="DQ49"/>
  <c r="DP49"/>
  <c r="DO49"/>
  <c r="DK49"/>
  <c r="DJ49"/>
  <c r="DI49"/>
  <c r="DH49"/>
  <c r="DG49"/>
  <c r="DC49"/>
  <c r="DB49"/>
  <c r="DA49"/>
  <c r="CZ49"/>
  <c r="CY49"/>
  <c r="CU49"/>
  <c r="CT49"/>
  <c r="CS49"/>
  <c r="CR49"/>
  <c r="CQ49"/>
  <c r="J49"/>
  <c r="DX48"/>
  <c r="DW48"/>
  <c r="DS48"/>
  <c r="DR48"/>
  <c r="DQ48"/>
  <c r="DP48"/>
  <c r="DO48"/>
  <c r="DK48"/>
  <c r="DJ48"/>
  <c r="DI48"/>
  <c r="DH48"/>
  <c r="DG48"/>
  <c r="DC48"/>
  <c r="DB48"/>
  <c r="DA48"/>
  <c r="CZ48"/>
  <c r="CY48"/>
  <c r="CU48"/>
  <c r="CT48"/>
  <c r="CS48"/>
  <c r="CR48"/>
  <c r="CQ48"/>
  <c r="J48"/>
  <c r="DX47"/>
  <c r="DW47"/>
  <c r="DS47"/>
  <c r="DR47"/>
  <c r="DQ47"/>
  <c r="DP47"/>
  <c r="DO47"/>
  <c r="DK47"/>
  <c r="DJ47"/>
  <c r="DI47"/>
  <c r="DH47"/>
  <c r="DG47"/>
  <c r="DC47"/>
  <c r="DB47"/>
  <c r="DA47"/>
  <c r="CZ47"/>
  <c r="CY47"/>
  <c r="CU47"/>
  <c r="CT47"/>
  <c r="CS47"/>
  <c r="CR47"/>
  <c r="CQ47"/>
  <c r="J47"/>
  <c r="DX46"/>
  <c r="DW46"/>
  <c r="DS46"/>
  <c r="DR46"/>
  <c r="DQ46"/>
  <c r="DP46"/>
  <c r="DO46"/>
  <c r="DK46"/>
  <c r="DJ46"/>
  <c r="DI46"/>
  <c r="DH46"/>
  <c r="DG46"/>
  <c r="DC46"/>
  <c r="DB46"/>
  <c r="DA46"/>
  <c r="CZ46"/>
  <c r="CY46"/>
  <c r="CU46"/>
  <c r="CT46"/>
  <c r="CS46"/>
  <c r="CR46"/>
  <c r="CQ46"/>
  <c r="J46"/>
  <c r="DX45"/>
  <c r="DW45"/>
  <c r="DS45"/>
  <c r="DR45"/>
  <c r="DQ45"/>
  <c r="DP45"/>
  <c r="DO45"/>
  <c r="DK45"/>
  <c r="DJ45"/>
  <c r="DI45"/>
  <c r="DH45"/>
  <c r="DG45"/>
  <c r="DC45"/>
  <c r="DB45"/>
  <c r="DA45"/>
  <c r="CZ45"/>
  <c r="CY45"/>
  <c r="CU45"/>
  <c r="CT45"/>
  <c r="CS45"/>
  <c r="CR45"/>
  <c r="CQ45"/>
  <c r="J45"/>
  <c r="DX44"/>
  <c r="DW44"/>
  <c r="DS44"/>
  <c r="DR44"/>
  <c r="DQ44"/>
  <c r="DP44"/>
  <c r="DO44"/>
  <c r="DK44"/>
  <c r="DJ44"/>
  <c r="DI44"/>
  <c r="DH44"/>
  <c r="DG44"/>
  <c r="DC44"/>
  <c r="DB44"/>
  <c r="DA44"/>
  <c r="CZ44"/>
  <c r="CY44"/>
  <c r="CU44"/>
  <c r="CT44"/>
  <c r="CS44"/>
  <c r="CR44"/>
  <c r="CQ44"/>
  <c r="J44"/>
  <c r="DX43"/>
  <c r="DW43"/>
  <c r="DS43"/>
  <c r="DR43"/>
  <c r="DQ43"/>
  <c r="DP43"/>
  <c r="DO43"/>
  <c r="DK43"/>
  <c r="DJ43"/>
  <c r="DI43"/>
  <c r="DH43"/>
  <c r="DG43"/>
  <c r="DC43"/>
  <c r="DB43"/>
  <c r="DA43"/>
  <c r="CZ43"/>
  <c r="CY43"/>
  <c r="CU43"/>
  <c r="CT43"/>
  <c r="CS43"/>
  <c r="CR43"/>
  <c r="CQ43"/>
  <c r="J43"/>
  <c r="DX42"/>
  <c r="DW42"/>
  <c r="DS42"/>
  <c r="DR42"/>
  <c r="DQ42"/>
  <c r="DP42"/>
  <c r="DO42"/>
  <c r="DK42"/>
  <c r="DJ42"/>
  <c r="DI42"/>
  <c r="DH42"/>
  <c r="DG42"/>
  <c r="DC42"/>
  <c r="DB42"/>
  <c r="DA42"/>
  <c r="CZ42"/>
  <c r="CY42"/>
  <c r="CU42"/>
  <c r="CT42"/>
  <c r="CS42"/>
  <c r="CR42"/>
  <c r="CQ42"/>
  <c r="J42"/>
  <c r="DX41"/>
  <c r="DW41"/>
  <c r="DS41"/>
  <c r="DR41"/>
  <c r="DQ41"/>
  <c r="DP41"/>
  <c r="DO41"/>
  <c r="DK41"/>
  <c r="DJ41"/>
  <c r="DI41"/>
  <c r="DH41"/>
  <c r="DG41"/>
  <c r="DC41"/>
  <c r="DB41"/>
  <c r="DA41"/>
  <c r="CZ41"/>
  <c r="CY41"/>
  <c r="CU41"/>
  <c r="CT41"/>
  <c r="CS41"/>
  <c r="CR41"/>
  <c r="CQ41"/>
  <c r="J41"/>
  <c r="DX40"/>
  <c r="DW40"/>
  <c r="DS40"/>
  <c r="DR40"/>
  <c r="DQ40"/>
  <c r="DP40"/>
  <c r="DO40"/>
  <c r="DK40"/>
  <c r="DJ40"/>
  <c r="DI40"/>
  <c r="DH40"/>
  <c r="DG40"/>
  <c r="DC40"/>
  <c r="DB40"/>
  <c r="DA40"/>
  <c r="CZ40"/>
  <c r="CY40"/>
  <c r="CU40"/>
  <c r="CT40"/>
  <c r="CS40"/>
  <c r="CR40"/>
  <c r="CQ40"/>
  <c r="J40"/>
  <c r="DX39"/>
  <c r="DW39"/>
  <c r="DS39"/>
  <c r="DR39"/>
  <c r="DQ39"/>
  <c r="DP39"/>
  <c r="DO39"/>
  <c r="DK39"/>
  <c r="DJ39"/>
  <c r="DI39"/>
  <c r="DH39"/>
  <c r="DG39"/>
  <c r="DC39"/>
  <c r="DB39"/>
  <c r="DA39"/>
  <c r="CZ39"/>
  <c r="CY39"/>
  <c r="CU39"/>
  <c r="CT39"/>
  <c r="CS39"/>
  <c r="CR39"/>
  <c r="CQ39"/>
  <c r="J39"/>
  <c r="DX38"/>
  <c r="DW38"/>
  <c r="DS38"/>
  <c r="DR38"/>
  <c r="DQ38"/>
  <c r="DP38"/>
  <c r="DO38"/>
  <c r="DK38"/>
  <c r="DJ38"/>
  <c r="DI38"/>
  <c r="DH38"/>
  <c r="DG38"/>
  <c r="DC38"/>
  <c r="DB38"/>
  <c r="DA38"/>
  <c r="CZ38"/>
  <c r="CY38"/>
  <c r="CU38"/>
  <c r="CT38"/>
  <c r="CS38"/>
  <c r="CR38"/>
  <c r="CQ38"/>
  <c r="J38"/>
  <c r="DX37"/>
  <c r="DW37"/>
  <c r="DS37"/>
  <c r="DR37"/>
  <c r="DQ37"/>
  <c r="DP37"/>
  <c r="DO37"/>
  <c r="DK37"/>
  <c r="DJ37"/>
  <c r="DI37"/>
  <c r="DH37"/>
  <c r="DG37"/>
  <c r="DC37"/>
  <c r="DB37"/>
  <c r="DA37"/>
  <c r="CZ37"/>
  <c r="CY37"/>
  <c r="CU37"/>
  <c r="CT37"/>
  <c r="CS37"/>
  <c r="CR37"/>
  <c r="CQ37"/>
  <c r="J37"/>
  <c r="DX36"/>
  <c r="DW36"/>
  <c r="DS36"/>
  <c r="DR36"/>
  <c r="DQ36"/>
  <c r="DP36"/>
  <c r="DO36"/>
  <c r="DK36"/>
  <c r="DJ36"/>
  <c r="DI36"/>
  <c r="DH36"/>
  <c r="DG36"/>
  <c r="DC36"/>
  <c r="DB36"/>
  <c r="DA36"/>
  <c r="CZ36"/>
  <c r="CY36"/>
  <c r="CU36"/>
  <c r="CT36"/>
  <c r="CS36"/>
  <c r="CR36"/>
  <c r="CQ36"/>
  <c r="J36"/>
  <c r="DX35"/>
  <c r="DW35"/>
  <c r="DS35"/>
  <c r="DR35"/>
  <c r="DQ35"/>
  <c r="DP35"/>
  <c r="DO35"/>
  <c r="DK35"/>
  <c r="DJ35"/>
  <c r="DI35"/>
  <c r="DH35"/>
  <c r="DG35"/>
  <c r="DC35"/>
  <c r="DB35"/>
  <c r="DA35"/>
  <c r="CZ35"/>
  <c r="CY35"/>
  <c r="CU35"/>
  <c r="CT35"/>
  <c r="CS35"/>
  <c r="CR35"/>
  <c r="CQ35"/>
  <c r="J35"/>
  <c r="DX34"/>
  <c r="DW34"/>
  <c r="DS34"/>
  <c r="DR34"/>
  <c r="DQ34"/>
  <c r="DP34"/>
  <c r="DO34"/>
  <c r="DK34"/>
  <c r="DJ34"/>
  <c r="DI34"/>
  <c r="DH34"/>
  <c r="DG34"/>
  <c r="DC34"/>
  <c r="DB34"/>
  <c r="DA34"/>
  <c r="CZ34"/>
  <c r="CY34"/>
  <c r="CU34"/>
  <c r="CT34"/>
  <c r="CS34"/>
  <c r="CR34"/>
  <c r="CQ34"/>
  <c r="J34"/>
  <c r="DX33"/>
  <c r="DW33"/>
  <c r="DS33"/>
  <c r="DR33"/>
  <c r="DQ33"/>
  <c r="DP33"/>
  <c r="DO33"/>
  <c r="DK33"/>
  <c r="DJ33"/>
  <c r="DI33"/>
  <c r="DH33"/>
  <c r="DG33"/>
  <c r="DC33"/>
  <c r="DB33"/>
  <c r="DA33"/>
  <c r="CZ33"/>
  <c r="CY33"/>
  <c r="CU33"/>
  <c r="CT33"/>
  <c r="CS33"/>
  <c r="CR33"/>
  <c r="CQ33"/>
  <c r="J33"/>
  <c r="DX32"/>
  <c r="DW32"/>
  <c r="DS32"/>
  <c r="DR32"/>
  <c r="DQ32"/>
  <c r="DP32"/>
  <c r="DO32"/>
  <c r="DK32"/>
  <c r="DJ32"/>
  <c r="DI32"/>
  <c r="DH32"/>
  <c r="DG32"/>
  <c r="DC32"/>
  <c r="DB32"/>
  <c r="DA32"/>
  <c r="CZ32"/>
  <c r="CY32"/>
  <c r="CU32"/>
  <c r="CT32"/>
  <c r="CS32"/>
  <c r="CR32"/>
  <c r="CQ32"/>
  <c r="J32"/>
  <c r="DX31"/>
  <c r="DW31"/>
  <c r="DS31"/>
  <c r="DR31"/>
  <c r="DQ31"/>
  <c r="DP31"/>
  <c r="DO31"/>
  <c r="DK31"/>
  <c r="DJ31"/>
  <c r="DI31"/>
  <c r="DH31"/>
  <c r="DG31"/>
  <c r="DC31"/>
  <c r="DB31"/>
  <c r="DA31"/>
  <c r="CZ31"/>
  <c r="CY31"/>
  <c r="CU31"/>
  <c r="CT31"/>
  <c r="CS31"/>
  <c r="CR31"/>
  <c r="CQ31"/>
  <c r="J31"/>
  <c r="DX30"/>
  <c r="DW30"/>
  <c r="DS30"/>
  <c r="DR30"/>
  <c r="DQ30"/>
  <c r="DP30"/>
  <c r="DO30"/>
  <c r="DK30"/>
  <c r="DJ30"/>
  <c r="DI30"/>
  <c r="DH30"/>
  <c r="DG30"/>
  <c r="DC30"/>
  <c r="DB30"/>
  <c r="DA30"/>
  <c r="CZ30"/>
  <c r="CY30"/>
  <c r="CU30"/>
  <c r="CT30"/>
  <c r="CS30"/>
  <c r="CR30"/>
  <c r="CQ30"/>
  <c r="J30"/>
  <c r="DX29"/>
  <c r="DW29"/>
  <c r="DS29"/>
  <c r="DR29"/>
  <c r="DQ29"/>
  <c r="DP29"/>
  <c r="DO29"/>
  <c r="DK29"/>
  <c r="DJ29"/>
  <c r="DI29"/>
  <c r="DH29"/>
  <c r="DG29"/>
  <c r="DC29"/>
  <c r="DB29"/>
  <c r="DA29"/>
  <c r="CZ29"/>
  <c r="CY29"/>
  <c r="CU29"/>
  <c r="CT29"/>
  <c r="CS29"/>
  <c r="CR29"/>
  <c r="CQ29"/>
  <c r="J29"/>
  <c r="DX28"/>
  <c r="DW28"/>
  <c r="DS28"/>
  <c r="DR28"/>
  <c r="DQ28"/>
  <c r="DP28"/>
  <c r="DO28"/>
  <c r="DK28"/>
  <c r="DJ28"/>
  <c r="DI28"/>
  <c r="DH28"/>
  <c r="DG28"/>
  <c r="DC28"/>
  <c r="DB28"/>
  <c r="DA28"/>
  <c r="CZ28"/>
  <c r="CY28"/>
  <c r="CU28"/>
  <c r="CT28"/>
  <c r="CS28"/>
  <c r="CR28"/>
  <c r="CQ28"/>
  <c r="J28"/>
  <c r="DX27"/>
  <c r="DW27"/>
  <c r="DS27"/>
  <c r="DR27"/>
  <c r="DQ27"/>
  <c r="DP27"/>
  <c r="DO27"/>
  <c r="DK27"/>
  <c r="DJ27"/>
  <c r="DI27"/>
  <c r="DH27"/>
  <c r="DG27"/>
  <c r="DC27"/>
  <c r="DB27"/>
  <c r="DA27"/>
  <c r="CZ27"/>
  <c r="CY27"/>
  <c r="CU27"/>
  <c r="CT27"/>
  <c r="CS27"/>
  <c r="CR27"/>
  <c r="CQ27"/>
  <c r="J27"/>
  <c r="DX26"/>
  <c r="DW26"/>
  <c r="DS26"/>
  <c r="DR26"/>
  <c r="DQ26"/>
  <c r="DP26"/>
  <c r="DO26"/>
  <c r="DK26"/>
  <c r="DJ26"/>
  <c r="DI26"/>
  <c r="DH26"/>
  <c r="DG26"/>
  <c r="DC26"/>
  <c r="DB26"/>
  <c r="DA26"/>
  <c r="CZ26"/>
  <c r="CY26"/>
  <c r="CU26"/>
  <c r="CT26"/>
  <c r="CS26"/>
  <c r="CR26"/>
  <c r="CQ26"/>
  <c r="J26"/>
  <c r="DX25"/>
  <c r="DW25"/>
  <c r="DS25"/>
  <c r="DR25"/>
  <c r="DQ25"/>
  <c r="DP25"/>
  <c r="DO25"/>
  <c r="DK25"/>
  <c r="DJ25"/>
  <c r="DI25"/>
  <c r="DH25"/>
  <c r="DG25"/>
  <c r="DC25"/>
  <c r="DB25"/>
  <c r="DA25"/>
  <c r="CZ25"/>
  <c r="CY25"/>
  <c r="CU25"/>
  <c r="CT25"/>
  <c r="CS25"/>
  <c r="CR25"/>
  <c r="CQ25"/>
  <c r="J25"/>
  <c r="DX24"/>
  <c r="DW24"/>
  <c r="DS24"/>
  <c r="DR24"/>
  <c r="DQ24"/>
  <c r="DP24"/>
  <c r="DO24"/>
  <c r="DK24"/>
  <c r="DJ24"/>
  <c r="DI24"/>
  <c r="DH24"/>
  <c r="DG24"/>
  <c r="DC24"/>
  <c r="DB24"/>
  <c r="DA24"/>
  <c r="CZ24"/>
  <c r="CY24"/>
  <c r="CU24"/>
  <c r="CT24"/>
  <c r="CS24"/>
  <c r="CR24"/>
  <c r="CQ24"/>
  <c r="J24"/>
  <c r="DX23"/>
  <c r="DW23"/>
  <c r="DS23"/>
  <c r="DR23"/>
  <c r="DQ23"/>
  <c r="DP23"/>
  <c r="DO23"/>
  <c r="DK23"/>
  <c r="DJ23"/>
  <c r="DI23"/>
  <c r="DH23"/>
  <c r="DG23"/>
  <c r="DC23"/>
  <c r="DB23"/>
  <c r="DA23"/>
  <c r="CZ23"/>
  <c r="CY23"/>
  <c r="CU23"/>
  <c r="CT23"/>
  <c r="CS23"/>
  <c r="CR23"/>
  <c r="CQ23"/>
  <c r="J23"/>
  <c r="DX22"/>
  <c r="DW22"/>
  <c r="DS22"/>
  <c r="DR22"/>
  <c r="DQ22"/>
  <c r="DP22"/>
  <c r="DO22"/>
  <c r="DK22"/>
  <c r="DJ22"/>
  <c r="DI22"/>
  <c r="DH22"/>
  <c r="DG22"/>
  <c r="DC22"/>
  <c r="DB22"/>
  <c r="DA22"/>
  <c r="CZ22"/>
  <c r="CY22"/>
  <c r="CU22"/>
  <c r="CT22"/>
  <c r="CS22"/>
  <c r="CR22"/>
  <c r="CQ22"/>
  <c r="J22"/>
  <c r="DX21"/>
  <c r="DW21"/>
  <c r="DS21"/>
  <c r="DR21"/>
  <c r="DQ21"/>
  <c r="DP21"/>
  <c r="DO21"/>
  <c r="DK21"/>
  <c r="DJ21"/>
  <c r="DI21"/>
  <c r="DH21"/>
  <c r="DG21"/>
  <c r="DC21"/>
  <c r="DB21"/>
  <c r="DA21"/>
  <c r="CZ21"/>
  <c r="CY21"/>
  <c r="CU21"/>
  <c r="CT21"/>
  <c r="CS21"/>
  <c r="CR21"/>
  <c r="CQ21"/>
  <c r="J21"/>
  <c r="DX20"/>
  <c r="DW20"/>
  <c r="DS20"/>
  <c r="DR20"/>
  <c r="DQ20"/>
  <c r="DP20"/>
  <c r="DO20"/>
  <c r="DK20"/>
  <c r="DJ20"/>
  <c r="DI20"/>
  <c r="DH20"/>
  <c r="DG20"/>
  <c r="DC20"/>
  <c r="DB20"/>
  <c r="DA20"/>
  <c r="CZ20"/>
  <c r="CY20"/>
  <c r="CU20"/>
  <c r="CT20"/>
  <c r="CS20"/>
  <c r="CR20"/>
  <c r="CQ20"/>
  <c r="J20"/>
  <c r="DX19"/>
  <c r="DW19"/>
  <c r="DS19"/>
  <c r="DR19"/>
  <c r="DQ19"/>
  <c r="DP19"/>
  <c r="DO19"/>
  <c r="DK19"/>
  <c r="DJ19"/>
  <c r="DI19"/>
  <c r="DH19"/>
  <c r="DG19"/>
  <c r="DC19"/>
  <c r="DB19"/>
  <c r="DA19"/>
  <c r="CZ19"/>
  <c r="CY19"/>
  <c r="CU19"/>
  <c r="CT19"/>
  <c r="CS19"/>
  <c r="CR19"/>
  <c r="CQ19"/>
  <c r="J19"/>
  <c r="DX18"/>
  <c r="DW18"/>
  <c r="DS18"/>
  <c r="DR18"/>
  <c r="DQ18"/>
  <c r="DP18"/>
  <c r="DO18"/>
  <c r="DK18"/>
  <c r="DJ18"/>
  <c r="DI18"/>
  <c r="DH18"/>
  <c r="DG18"/>
  <c r="DC18"/>
  <c r="DB18"/>
  <c r="DA18"/>
  <c r="CZ18"/>
  <c r="CY18"/>
  <c r="CU18"/>
  <c r="CT18"/>
  <c r="CS18"/>
  <c r="CR18"/>
  <c r="CQ18"/>
  <c r="J18"/>
  <c r="DX17"/>
  <c r="DW17"/>
  <c r="DS17"/>
  <c r="DR17"/>
  <c r="DQ17"/>
  <c r="DP17"/>
  <c r="DO17"/>
  <c r="DK17"/>
  <c r="DJ17"/>
  <c r="DI17"/>
  <c r="DH17"/>
  <c r="DG17"/>
  <c r="DC17"/>
  <c r="DB17"/>
  <c r="DA17"/>
  <c r="CZ17"/>
  <c r="CY17"/>
  <c r="CU17"/>
  <c r="CT17"/>
  <c r="CS17"/>
  <c r="CR17"/>
  <c r="CQ17"/>
  <c r="J17"/>
  <c r="DX16"/>
  <c r="DW16"/>
  <c r="DS16"/>
  <c r="DR16"/>
  <c r="DQ16"/>
  <c r="DP16"/>
  <c r="DO16"/>
  <c r="DK16"/>
  <c r="DJ16"/>
  <c r="DI16"/>
  <c r="DH16"/>
  <c r="DG16"/>
  <c r="DC16"/>
  <c r="DB16"/>
  <c r="DA16"/>
  <c r="CZ16"/>
  <c r="CY16"/>
  <c r="CU16"/>
  <c r="CT16"/>
  <c r="CS16"/>
  <c r="CR16"/>
  <c r="CQ16"/>
  <c r="J16"/>
  <c r="DX15"/>
  <c r="DW15"/>
  <c r="DS15"/>
  <c r="DR15"/>
  <c r="DQ15"/>
  <c r="DP15"/>
  <c r="DO15"/>
  <c r="DK15"/>
  <c r="DJ15"/>
  <c r="DI15"/>
  <c r="DH15"/>
  <c r="DG15"/>
  <c r="DC15"/>
  <c r="DB15"/>
  <c r="DA15"/>
  <c r="CZ15"/>
  <c r="CY15"/>
  <c r="CU15"/>
  <c r="CT15"/>
  <c r="CS15"/>
  <c r="CR15"/>
  <c r="CQ15"/>
  <c r="J15"/>
  <c r="DX14"/>
  <c r="DW14"/>
  <c r="DS14"/>
  <c r="DR14"/>
  <c r="DQ14"/>
  <c r="DP14"/>
  <c r="DO14"/>
  <c r="DK14"/>
  <c r="DJ14"/>
  <c r="DI14"/>
  <c r="DH14"/>
  <c r="DG14"/>
  <c r="DC14"/>
  <c r="DB14"/>
  <c r="DA14"/>
  <c r="CZ14"/>
  <c r="CY14"/>
  <c r="CU14"/>
  <c r="CT14"/>
  <c r="CS14"/>
  <c r="CR14"/>
  <c r="CQ14"/>
  <c r="J14"/>
  <c r="DX13"/>
  <c r="DW13"/>
  <c r="DS13"/>
  <c r="DR13"/>
  <c r="DQ13"/>
  <c r="DP13"/>
  <c r="DO13"/>
  <c r="DK13"/>
  <c r="DJ13"/>
  <c r="DI13"/>
  <c r="DH13"/>
  <c r="DG13"/>
  <c r="DC13"/>
  <c r="DB13"/>
  <c r="DA13"/>
  <c r="CZ13"/>
  <c r="CY13"/>
  <c r="CU13"/>
  <c r="CT13"/>
  <c r="CS13"/>
  <c r="CR13"/>
  <c r="CQ13"/>
  <c r="J13"/>
  <c r="DX12"/>
  <c r="DW12"/>
  <c r="DS12"/>
  <c r="DR12"/>
  <c r="DQ12"/>
  <c r="DP12"/>
  <c r="DO12"/>
  <c r="DK12"/>
  <c r="DJ12"/>
  <c r="DI12"/>
  <c r="DH12"/>
  <c r="DG12"/>
  <c r="DC12"/>
  <c r="DB12"/>
  <c r="DA12"/>
  <c r="CZ12"/>
  <c r="CY12"/>
  <c r="CU12"/>
  <c r="CT12"/>
  <c r="CS12"/>
  <c r="CR12"/>
  <c r="CQ12"/>
  <c r="J12"/>
  <c r="DX11"/>
  <c r="DW11"/>
  <c r="DS11"/>
  <c r="DR11"/>
  <c r="DQ11"/>
  <c r="DP11"/>
  <c r="DO11"/>
  <c r="DK11"/>
  <c r="DJ11"/>
  <c r="DI11"/>
  <c r="DH11"/>
  <c r="DG11"/>
  <c r="DC11"/>
  <c r="DB11"/>
  <c r="DA11"/>
  <c r="CZ11"/>
  <c r="CY11"/>
  <c r="CU11"/>
  <c r="CT11"/>
  <c r="CS11"/>
  <c r="CR11"/>
  <c r="CQ11"/>
  <c r="J11"/>
  <c r="DX10"/>
  <c r="DW10"/>
  <c r="DS10"/>
  <c r="DR10"/>
  <c r="DQ10"/>
  <c r="DP10"/>
  <c r="DO10"/>
  <c r="DK10"/>
  <c r="DJ10"/>
  <c r="DI10"/>
  <c r="DH10"/>
  <c r="DG10"/>
  <c r="DC10"/>
  <c r="DB10"/>
  <c r="DA10"/>
  <c r="CZ10"/>
  <c r="CY10"/>
  <c r="CU10"/>
  <c r="CT10"/>
  <c r="CS10"/>
  <c r="CR10"/>
  <c r="CQ10"/>
  <c r="J10"/>
  <c r="DX9"/>
  <c r="DW9"/>
  <c r="DS9"/>
  <c r="DR9"/>
  <c r="DQ9"/>
  <c r="DP9"/>
  <c r="DO9"/>
  <c r="DK9"/>
  <c r="DJ9"/>
  <c r="DI9"/>
  <c r="DH9"/>
  <c r="DG9"/>
  <c r="DC9"/>
  <c r="DB9"/>
  <c r="DA9"/>
  <c r="CZ9"/>
  <c r="CY9"/>
  <c r="CU9"/>
  <c r="CT9"/>
  <c r="CS9"/>
  <c r="CR9"/>
  <c r="CQ9"/>
  <c r="J9"/>
  <c r="DX8"/>
  <c r="DW8"/>
  <c r="DS8"/>
  <c r="DR8"/>
  <c r="DQ8"/>
  <c r="DP8"/>
  <c r="DO8"/>
  <c r="DK8"/>
  <c r="DJ8"/>
  <c r="DI8"/>
  <c r="DH8"/>
  <c r="DG8"/>
  <c r="DC8"/>
  <c r="DB8"/>
  <c r="DA8"/>
  <c r="CZ8"/>
  <c r="CY8"/>
  <c r="CU8"/>
  <c r="CT8"/>
  <c r="CS8"/>
  <c r="CR8"/>
  <c r="CQ8"/>
  <c r="K8"/>
  <c r="J8"/>
  <c r="DM11" i="5"/>
  <c r="DL9" i="24" s="1"/>
  <c r="ED109" i="5"/>
  <c r="EC107" i="24" s="1"/>
  <c r="ED108" i="5"/>
  <c r="EC106" i="24" s="1"/>
  <c r="ED107" i="5"/>
  <c r="EC105" i="24" s="1"/>
  <c r="ED106" i="5"/>
  <c r="EC104" i="24" s="1"/>
  <c r="ED105" i="5"/>
  <c r="EC103" i="24" s="1"/>
  <c r="ED104" i="5"/>
  <c r="EC102" i="24" s="1"/>
  <c r="ED103" i="5"/>
  <c r="EC101" i="24" s="1"/>
  <c r="ED102" i="5"/>
  <c r="EC100" i="24" s="1"/>
  <c r="ED101" i="5"/>
  <c r="EC99" i="24" s="1"/>
  <c r="ED100" i="5"/>
  <c r="EC98" i="24" s="1"/>
  <c r="ED99" i="5"/>
  <c r="EC97" i="24" s="1"/>
  <c r="ED98" i="5"/>
  <c r="EC96" i="24" s="1"/>
  <c r="ED97" i="5"/>
  <c r="EC95" i="24" s="1"/>
  <c r="ED96" i="5"/>
  <c r="EC94" i="24" s="1"/>
  <c r="ED95" i="5"/>
  <c r="EC93" i="24" s="1"/>
  <c r="ED94" i="5"/>
  <c r="EC92" i="24" s="1"/>
  <c r="ED93" i="5"/>
  <c r="EC91" i="24" s="1"/>
  <c r="ED92" i="5"/>
  <c r="EC90" i="24" s="1"/>
  <c r="ED91" i="5"/>
  <c r="EC89" i="24" s="1"/>
  <c r="ED90" i="5"/>
  <c r="EC88" i="24" s="1"/>
  <c r="ED89" i="5"/>
  <c r="EC87" i="24" s="1"/>
  <c r="ED88" i="5"/>
  <c r="EC86" i="24" s="1"/>
  <c r="ED87" i="5"/>
  <c r="EC85" i="24" s="1"/>
  <c r="ED86" i="5"/>
  <c r="EC84" i="24" s="1"/>
  <c r="ED85" i="5"/>
  <c r="EC83" i="24" s="1"/>
  <c r="ED84" i="5"/>
  <c r="EC82" i="24" s="1"/>
  <c r="ED83" i="5"/>
  <c r="EC81" i="24" s="1"/>
  <c r="ED82" i="5"/>
  <c r="EC80" i="24" s="1"/>
  <c r="ED81" i="5"/>
  <c r="EC79" i="24" s="1"/>
  <c r="ED80" i="5"/>
  <c r="EC78" i="24" s="1"/>
  <c r="ED79" i="5"/>
  <c r="EC77" i="24" s="1"/>
  <c r="ED78" i="5"/>
  <c r="EC76" i="24" s="1"/>
  <c r="ED77" i="5"/>
  <c r="EC75" i="24" s="1"/>
  <c r="ED76" i="5"/>
  <c r="EC74" i="24" s="1"/>
  <c r="ED75" i="5"/>
  <c r="EC73" i="24" s="1"/>
  <c r="ED74" i="5"/>
  <c r="EC72" i="24" s="1"/>
  <c r="ED73" i="5"/>
  <c r="EC71" i="24" s="1"/>
  <c r="ED72" i="5"/>
  <c r="EC70" i="24" s="1"/>
  <c r="ED71" i="5"/>
  <c r="EC69" i="24" s="1"/>
  <c r="ED70" i="5"/>
  <c r="EC68" i="24" s="1"/>
  <c r="ED69" i="5"/>
  <c r="EC67" i="24" s="1"/>
  <c r="ED68" i="5"/>
  <c r="EC66" i="24" s="1"/>
  <c r="ED67" i="5"/>
  <c r="EC65" i="24" s="1"/>
  <c r="ED66" i="5"/>
  <c r="EC64" i="24" s="1"/>
  <c r="ED65" i="5"/>
  <c r="EC63" i="24" s="1"/>
  <c r="ED64" i="5"/>
  <c r="EC62" i="24" s="1"/>
  <c r="ED63" i="5"/>
  <c r="EC61" i="24" s="1"/>
  <c r="ED62" i="5"/>
  <c r="EC60" i="24" s="1"/>
  <c r="ED61" i="5"/>
  <c r="EC59" i="24" s="1"/>
  <c r="ED60" i="5"/>
  <c r="EC58" i="24" s="1"/>
  <c r="ED59" i="5"/>
  <c r="EC57" i="24" s="1"/>
  <c r="ED58" i="5"/>
  <c r="EC56" i="24" s="1"/>
  <c r="ED57" i="5"/>
  <c r="EC55" i="24" s="1"/>
  <c r="ED56" i="5"/>
  <c r="EC54" i="24" s="1"/>
  <c r="ED55" i="5"/>
  <c r="EC53" i="24" s="1"/>
  <c r="ED54" i="5"/>
  <c r="EC52" i="24" s="1"/>
  <c r="ED53" i="5"/>
  <c r="EC51" i="24" s="1"/>
  <c r="ED52" i="5"/>
  <c r="EC50" i="24" s="1"/>
  <c r="ED51" i="5"/>
  <c r="EC49" i="24" s="1"/>
  <c r="ED50" i="5"/>
  <c r="EC48" i="24" s="1"/>
  <c r="ED49" i="5"/>
  <c r="EC47" i="24" s="1"/>
  <c r="ED48" i="5"/>
  <c r="EC46" i="24" s="1"/>
  <c r="ED47" i="5"/>
  <c r="EC45" i="24" s="1"/>
  <c r="ED46" i="5"/>
  <c r="EC44" i="24" s="1"/>
  <c r="ED45" i="5"/>
  <c r="EC43" i="24" s="1"/>
  <c r="ED44" i="5"/>
  <c r="EC42" i="24" s="1"/>
  <c r="ED43" i="5"/>
  <c r="ED42"/>
  <c r="EC40" i="24" s="1"/>
  <c r="ED41" i="5"/>
  <c r="EC39" i="24" s="1"/>
  <c r="ED40" i="5"/>
  <c r="EC38" i="24" s="1"/>
  <c r="ED39" i="5"/>
  <c r="EC37" i="24" s="1"/>
  <c r="ED38" i="5"/>
  <c r="EC36" i="24" s="1"/>
  <c r="ED37" i="5"/>
  <c r="EH37" s="1"/>
  <c r="ED36"/>
  <c r="EC34" i="24" s="1"/>
  <c r="ED35" i="5"/>
  <c r="EC33" i="24" s="1"/>
  <c r="ED34" i="5"/>
  <c r="EC32" i="24" s="1"/>
  <c r="ED33" i="5"/>
  <c r="EH33" s="1"/>
  <c r="ED32"/>
  <c r="EC30" i="24" s="1"/>
  <c r="ED31" i="5"/>
  <c r="EC29" i="24" s="1"/>
  <c r="ED30" i="5"/>
  <c r="EC28" i="24" s="1"/>
  <c r="ED29" i="5"/>
  <c r="EH29" s="1"/>
  <c r="ED28"/>
  <c r="ED27"/>
  <c r="EC25" i="24" s="1"/>
  <c r="ED26" i="5"/>
  <c r="EC24" i="24" s="1"/>
  <c r="ED25" i="5"/>
  <c r="EH25" s="1"/>
  <c r="ED24"/>
  <c r="EC22" i="24" s="1"/>
  <c r="ED23" i="5"/>
  <c r="EC21" i="24" s="1"/>
  <c r="ED22" i="5"/>
  <c r="EC20" i="24" s="1"/>
  <c r="ED21" i="5"/>
  <c r="EH21" s="1"/>
  <c r="ED20"/>
  <c r="ED19"/>
  <c r="EC17" i="24" s="1"/>
  <c r="ED18" i="5"/>
  <c r="EC16" i="24" s="1"/>
  <c r="ED17" i="5"/>
  <c r="EH17" s="1"/>
  <c r="ED16"/>
  <c r="EC14" i="24" s="1"/>
  <c r="ED15" i="5"/>
  <c r="EC13" i="24" s="1"/>
  <c r="ED14" i="5"/>
  <c r="EH14" s="1"/>
  <c r="ED13"/>
  <c r="EH13" s="1"/>
  <c r="ED12"/>
  <c r="EC10" i="24" s="1"/>
  <c r="I171" i="25" l="1"/>
  <c r="K171" s="1"/>
  <c r="I173"/>
  <c r="K173" s="1"/>
  <c r="I177"/>
  <c r="K177" s="1"/>
  <c r="A274"/>
  <c r="I240"/>
  <c r="J216"/>
  <c r="E212"/>
  <c r="H214"/>
  <c r="G212"/>
  <c r="F216"/>
  <c r="M214"/>
  <c r="E214"/>
  <c r="G216"/>
  <c r="E216"/>
  <c r="I216" s="1"/>
  <c r="M211"/>
  <c r="K222"/>
  <c r="H226"/>
  <c r="E210"/>
  <c r="F224"/>
  <c r="E211"/>
  <c r="B197"/>
  <c r="L219"/>
  <c r="J214"/>
  <c r="M219"/>
  <c r="J210"/>
  <c r="G214"/>
  <c r="F212"/>
  <c r="H212"/>
  <c r="F214"/>
  <c r="M212"/>
  <c r="J211"/>
  <c r="F226"/>
  <c r="H202"/>
  <c r="J219"/>
  <c r="H225"/>
  <c r="K219"/>
  <c r="H204"/>
  <c r="L221"/>
  <c r="G210"/>
  <c r="H211"/>
  <c r="H207"/>
  <c r="H224"/>
  <c r="H210"/>
  <c r="J212"/>
  <c r="H216"/>
  <c r="M216"/>
  <c r="G211"/>
  <c r="H219"/>
  <c r="K220"/>
  <c r="H203"/>
  <c r="K221"/>
  <c r="F210"/>
  <c r="H223"/>
  <c r="H205"/>
  <c r="F211"/>
  <c r="M210"/>
  <c r="F225"/>
  <c r="F223"/>
  <c r="F219"/>
  <c r="K172"/>
  <c r="I175"/>
  <c r="K175" s="1"/>
  <c r="CO11" i="5"/>
  <c r="CO15"/>
  <c r="CO19"/>
  <c r="CO43"/>
  <c r="CO47"/>
  <c r="CO51"/>
  <c r="CO55"/>
  <c r="CO59"/>
  <c r="CO63"/>
  <c r="CO67"/>
  <c r="CO71"/>
  <c r="CO75"/>
  <c r="CO79"/>
  <c r="CO83"/>
  <c r="CO87"/>
  <c r="CO91"/>
  <c r="ET11"/>
  <c r="CO23"/>
  <c r="CO27"/>
  <c r="CO31"/>
  <c r="CO35"/>
  <c r="CO39"/>
  <c r="CO95"/>
  <c r="CO99"/>
  <c r="CO103"/>
  <c r="CO107"/>
  <c r="CO12"/>
  <c r="CO16"/>
  <c r="CO20"/>
  <c r="CO24"/>
  <c r="CO28"/>
  <c r="CO32"/>
  <c r="CO36"/>
  <c r="CO40"/>
  <c r="CO44"/>
  <c r="CO48"/>
  <c r="CO52"/>
  <c r="CO56"/>
  <c r="CO60"/>
  <c r="CO64"/>
  <c r="CO68"/>
  <c r="CO72"/>
  <c r="CO76"/>
  <c r="CO80"/>
  <c r="CO84"/>
  <c r="CO88"/>
  <c r="CO92"/>
  <c r="CO96"/>
  <c r="CO100"/>
  <c r="CO104"/>
  <c r="CO13"/>
  <c r="CO17"/>
  <c r="CO21"/>
  <c r="CO25"/>
  <c r="CO29"/>
  <c r="CO33"/>
  <c r="CO37"/>
  <c r="CO41"/>
  <c r="CO45"/>
  <c r="CO49"/>
  <c r="CO53"/>
  <c r="CO57"/>
  <c r="CO61"/>
  <c r="CO65"/>
  <c r="CO69"/>
  <c r="CO73"/>
  <c r="CO77"/>
  <c r="CO81"/>
  <c r="CO85"/>
  <c r="CO89"/>
  <c r="CO93"/>
  <c r="CO97"/>
  <c r="CO101"/>
  <c r="CO105"/>
  <c r="CO14"/>
  <c r="CO18"/>
  <c r="CO22"/>
  <c r="CO26"/>
  <c r="CO30"/>
  <c r="CO34"/>
  <c r="CO38"/>
  <c r="CO42"/>
  <c r="CO46"/>
  <c r="CO50"/>
  <c r="CO54"/>
  <c r="CO58"/>
  <c r="CO62"/>
  <c r="CO66"/>
  <c r="CO70"/>
  <c r="CO74"/>
  <c r="CO78"/>
  <c r="CO82"/>
  <c r="CO86"/>
  <c r="CO90"/>
  <c r="CO94"/>
  <c r="CO98"/>
  <c r="CO102"/>
  <c r="CO106"/>
  <c r="EC41" i="24"/>
  <c r="CO108" i="5"/>
  <c r="CP12"/>
  <c r="CP16"/>
  <c r="CP20"/>
  <c r="CP24"/>
  <c r="CP28"/>
  <c r="CP32"/>
  <c r="CP36"/>
  <c r="CP40"/>
  <c r="CP44"/>
  <c r="CP48"/>
  <c r="CP52"/>
  <c r="CP56"/>
  <c r="CP60"/>
  <c r="CP64"/>
  <c r="CP68"/>
  <c r="CP72"/>
  <c r="CP14"/>
  <c r="CP18"/>
  <c r="CP22"/>
  <c r="CP26"/>
  <c r="CP30"/>
  <c r="CP34"/>
  <c r="CP38"/>
  <c r="CP42"/>
  <c r="CP46"/>
  <c r="CP50"/>
  <c r="CP54"/>
  <c r="CP58"/>
  <c r="CP62"/>
  <c r="CP66"/>
  <c r="CP70"/>
  <c r="EH54"/>
  <c r="EH22"/>
  <c r="EH86"/>
  <c r="EH46"/>
  <c r="EH78"/>
  <c r="EH38"/>
  <c r="EH102"/>
  <c r="EH70"/>
  <c r="EH30"/>
  <c r="EH62"/>
  <c r="EH94"/>
  <c r="EH36"/>
  <c r="EH68"/>
  <c r="EH84"/>
  <c r="EH20"/>
  <c r="EH52"/>
  <c r="EH100"/>
  <c r="EH12"/>
  <c r="EH28"/>
  <c r="EH44"/>
  <c r="EH60"/>
  <c r="EH76"/>
  <c r="EH92"/>
  <c r="EH108"/>
  <c r="EH18"/>
  <c r="EH82"/>
  <c r="EH26"/>
  <c r="EH34"/>
  <c r="EH42"/>
  <c r="EH50"/>
  <c r="EH58"/>
  <c r="EH66"/>
  <c r="EH74"/>
  <c r="EH90"/>
  <c r="EH98"/>
  <c r="EH106"/>
  <c r="EH16"/>
  <c r="EH24"/>
  <c r="EH32"/>
  <c r="EH40"/>
  <c r="EH48"/>
  <c r="EH56"/>
  <c r="EH64"/>
  <c r="EH72"/>
  <c r="EH80"/>
  <c r="EH88"/>
  <c r="EH96"/>
  <c r="EH104"/>
  <c r="CP11"/>
  <c r="CP15"/>
  <c r="CP19"/>
  <c r="CP23"/>
  <c r="CP27"/>
  <c r="CP31"/>
  <c r="CP35"/>
  <c r="CP39"/>
  <c r="CP43"/>
  <c r="CP47"/>
  <c r="CP51"/>
  <c r="CP55"/>
  <c r="CP59"/>
  <c r="CP63"/>
  <c r="CP67"/>
  <c r="CP71"/>
  <c r="CP75"/>
  <c r="CP79"/>
  <c r="CP83"/>
  <c r="CP87"/>
  <c r="CP91"/>
  <c r="CP95"/>
  <c r="CP99"/>
  <c r="CP103"/>
  <c r="CP107"/>
  <c r="CP76"/>
  <c r="CP80"/>
  <c r="CP84"/>
  <c r="CP88"/>
  <c r="CP92"/>
  <c r="CP96"/>
  <c r="CP100"/>
  <c r="CP104"/>
  <c r="CP108"/>
  <c r="CP13"/>
  <c r="CP17"/>
  <c r="CP21"/>
  <c r="CP25"/>
  <c r="CP29"/>
  <c r="CP33"/>
  <c r="CP37"/>
  <c r="CP41"/>
  <c r="CP45"/>
  <c r="CP49"/>
  <c r="CP53"/>
  <c r="CP57"/>
  <c r="CP61"/>
  <c r="CP65"/>
  <c r="CP69"/>
  <c r="CP73"/>
  <c r="CP77"/>
  <c r="CP81"/>
  <c r="CP85"/>
  <c r="CP89"/>
  <c r="CP93"/>
  <c r="CP97"/>
  <c r="CP101"/>
  <c r="CP105"/>
  <c r="CP109"/>
  <c r="CP74"/>
  <c r="CP78"/>
  <c r="CP82"/>
  <c r="CP86"/>
  <c r="CP90"/>
  <c r="CP94"/>
  <c r="CP98"/>
  <c r="CP102"/>
  <c r="CP106"/>
  <c r="EC12" i="24"/>
  <c r="EC15"/>
  <c r="EC23"/>
  <c r="EC31"/>
  <c r="EH15" i="5"/>
  <c r="EH19"/>
  <c r="EH23"/>
  <c r="EH27"/>
  <c r="EH31"/>
  <c r="EH35"/>
  <c r="EH39"/>
  <c r="EH43"/>
  <c r="EH47"/>
  <c r="EH51"/>
  <c r="EH55"/>
  <c r="EH59"/>
  <c r="EH63"/>
  <c r="EH67"/>
  <c r="EH71"/>
  <c r="EH75"/>
  <c r="EH79"/>
  <c r="EH83"/>
  <c r="EH87"/>
  <c r="EH91"/>
  <c r="EH95"/>
  <c r="EH99"/>
  <c r="EH103"/>
  <c r="EH107"/>
  <c r="EC11" i="24"/>
  <c r="EC18"/>
  <c r="EC26"/>
  <c r="EC19"/>
  <c r="EC27"/>
  <c r="EC35"/>
  <c r="EH41" i="5"/>
  <c r="EH45"/>
  <c r="EH49"/>
  <c r="EH53"/>
  <c r="EH57"/>
  <c r="EH61"/>
  <c r="EH65"/>
  <c r="EH69"/>
  <c r="EH73"/>
  <c r="EH77"/>
  <c r="EH81"/>
  <c r="EH85"/>
  <c r="EH89"/>
  <c r="EH93"/>
  <c r="EH97"/>
  <c r="EH101"/>
  <c r="EH105"/>
  <c r="EH109"/>
  <c r="W2"/>
  <c r="DM10"/>
  <c r="DL8" i="24" s="1"/>
  <c r="DE10" i="5"/>
  <c r="DD8" i="24" s="1"/>
  <c r="CW10" i="5"/>
  <c r="CV8" i="24" s="1"/>
  <c r="DZ10" i="5"/>
  <c r="DY8" i="24" s="1"/>
  <c r="BY7"/>
  <c r="BX7"/>
  <c r="BY5"/>
  <c r="BX5"/>
  <c r="BY4"/>
  <c r="BX4"/>
  <c r="BH7"/>
  <c r="BG7"/>
  <c r="BH5"/>
  <c r="BG5"/>
  <c r="BH4"/>
  <c r="BG4"/>
  <c r="AQ7"/>
  <c r="AP7"/>
  <c r="AQ5"/>
  <c r="AP5"/>
  <c r="AQ4"/>
  <c r="AP4"/>
  <c r="V4"/>
  <c r="U4"/>
  <c r="T4"/>
  <c r="S4"/>
  <c r="R4"/>
  <c r="Q4"/>
  <c r="P4"/>
  <c r="O4"/>
  <c r="L4"/>
  <c r="K4"/>
  <c r="J4"/>
  <c r="Z7"/>
  <c r="Y7"/>
  <c r="Z5"/>
  <c r="Y5"/>
  <c r="Z4"/>
  <c r="Y4"/>
  <c r="X4"/>
  <c r="K7"/>
  <c r="J7"/>
  <c r="W4"/>
  <c r="V5"/>
  <c r="U5"/>
  <c r="T5"/>
  <c r="S5"/>
  <c r="R5"/>
  <c r="Q5"/>
  <c r="P5"/>
  <c r="O5"/>
  <c r="L5"/>
  <c r="K5"/>
  <c r="J5"/>
  <c r="DM8" i="5"/>
  <c r="DN11" s="1"/>
  <c r="DE8"/>
  <c r="ER11" s="1"/>
  <c r="ER10"/>
  <c r="CW8"/>
  <c r="EN10" s="1"/>
  <c r="DU8"/>
  <c r="EZ11" s="1"/>
  <c r="X8"/>
  <c r="Y8" s="1"/>
  <c r="EN11"/>
  <c r="ER12"/>
  <c r="EN13"/>
  <c r="EN14"/>
  <c r="ER14"/>
  <c r="EN15"/>
  <c r="EN16"/>
  <c r="ER16"/>
  <c r="EN17"/>
  <c r="EN18"/>
  <c r="ER18"/>
  <c r="EN19"/>
  <c r="ER19"/>
  <c r="EN20"/>
  <c r="ER20"/>
  <c r="EN21"/>
  <c r="ER21"/>
  <c r="EN22"/>
  <c r="ER22"/>
  <c r="EN23"/>
  <c r="ER23"/>
  <c r="EN24"/>
  <c r="ER24"/>
  <c r="EN25"/>
  <c r="ER25"/>
  <c r="EN26"/>
  <c r="ER26"/>
  <c r="EN27"/>
  <c r="ER27"/>
  <c r="EN28"/>
  <c r="ER28"/>
  <c r="EN29"/>
  <c r="ER29"/>
  <c r="EN30"/>
  <c r="ER30"/>
  <c r="EN31"/>
  <c r="ER31"/>
  <c r="EN32"/>
  <c r="ER32"/>
  <c r="EN33"/>
  <c r="ER33"/>
  <c r="EN34"/>
  <c r="ER34"/>
  <c r="EN35"/>
  <c r="ER35"/>
  <c r="EN36"/>
  <c r="ER36"/>
  <c r="EN37"/>
  <c r="ER37"/>
  <c r="EN38"/>
  <c r="ER38"/>
  <c r="EN39"/>
  <c r="ER39"/>
  <c r="EN40"/>
  <c r="ER40"/>
  <c r="EN41"/>
  <c r="ER41"/>
  <c r="EV41"/>
  <c r="EN42"/>
  <c r="ER42"/>
  <c r="EV42"/>
  <c r="EZ42"/>
  <c r="EN43"/>
  <c r="ER43"/>
  <c r="EV43"/>
  <c r="EZ43"/>
  <c r="EN44"/>
  <c r="ER44"/>
  <c r="EV44"/>
  <c r="EZ44"/>
  <c r="EN45"/>
  <c r="ER45"/>
  <c r="EV45"/>
  <c r="EZ45"/>
  <c r="EN46"/>
  <c r="ER46"/>
  <c r="EV46"/>
  <c r="EZ46"/>
  <c r="EN47"/>
  <c r="ER47"/>
  <c r="EV47"/>
  <c r="EZ47"/>
  <c r="EN48"/>
  <c r="ER48"/>
  <c r="EV48"/>
  <c r="EZ48"/>
  <c r="EN49"/>
  <c r="ER49"/>
  <c r="EV49"/>
  <c r="EZ49"/>
  <c r="EN50"/>
  <c r="ER50"/>
  <c r="EV50"/>
  <c r="EZ50"/>
  <c r="EN51"/>
  <c r="ER51"/>
  <c r="EV51"/>
  <c r="EZ51"/>
  <c r="EN52"/>
  <c r="ER52"/>
  <c r="EV52"/>
  <c r="EZ52"/>
  <c r="EN53"/>
  <c r="ER53"/>
  <c r="EV53"/>
  <c r="EZ53"/>
  <c r="EN54"/>
  <c r="ER54"/>
  <c r="EV54"/>
  <c r="EZ54"/>
  <c r="EN55"/>
  <c r="ER55"/>
  <c r="EV55"/>
  <c r="EZ55"/>
  <c r="EN56"/>
  <c r="ER56"/>
  <c r="EV56"/>
  <c r="EZ56"/>
  <c r="EN57"/>
  <c r="ER57"/>
  <c r="EV57"/>
  <c r="EZ57"/>
  <c r="EN58"/>
  <c r="ER58"/>
  <c r="EV58"/>
  <c r="EZ58"/>
  <c r="EN59"/>
  <c r="ER59"/>
  <c r="EV59"/>
  <c r="EZ59"/>
  <c r="EN60"/>
  <c r="ER60"/>
  <c r="EV60"/>
  <c r="EZ60"/>
  <c r="EN61"/>
  <c r="ER61"/>
  <c r="EV61"/>
  <c r="EZ61"/>
  <c r="EN62"/>
  <c r="ER62"/>
  <c r="EV62"/>
  <c r="EZ62"/>
  <c r="EN63"/>
  <c r="ER63"/>
  <c r="EV63"/>
  <c r="EZ63"/>
  <c r="EN64"/>
  <c r="ER64"/>
  <c r="EV64"/>
  <c r="EZ64"/>
  <c r="EN65"/>
  <c r="ER65"/>
  <c r="EV65"/>
  <c r="EZ65"/>
  <c r="EN66"/>
  <c r="ER66"/>
  <c r="EV66"/>
  <c r="EZ66"/>
  <c r="EN67"/>
  <c r="ER67"/>
  <c r="EV67"/>
  <c r="EZ67"/>
  <c r="EN68"/>
  <c r="ER68"/>
  <c r="EV68"/>
  <c r="EZ68"/>
  <c r="EN69"/>
  <c r="ER69"/>
  <c r="EV69"/>
  <c r="EZ69"/>
  <c r="EN70"/>
  <c r="ER70"/>
  <c r="EV70"/>
  <c r="EZ70"/>
  <c r="EN71"/>
  <c r="ER71"/>
  <c r="EV71"/>
  <c r="EZ71"/>
  <c r="EN72"/>
  <c r="ER72"/>
  <c r="EV72"/>
  <c r="EZ72"/>
  <c r="EN73"/>
  <c r="ER73"/>
  <c r="EV73"/>
  <c r="EZ73"/>
  <c r="EN74"/>
  <c r="ER74"/>
  <c r="EV74"/>
  <c r="EZ74"/>
  <c r="EN75"/>
  <c r="ER75"/>
  <c r="EV75"/>
  <c r="EZ75"/>
  <c r="EN76"/>
  <c r="ER76"/>
  <c r="EV76"/>
  <c r="EZ76"/>
  <c r="EN77"/>
  <c r="ER77"/>
  <c r="EV77"/>
  <c r="EZ77"/>
  <c r="EN78"/>
  <c r="ER78"/>
  <c r="EV78"/>
  <c r="EZ78"/>
  <c r="EN79"/>
  <c r="ER79"/>
  <c r="EV79"/>
  <c r="EZ79"/>
  <c r="EN80"/>
  <c r="ER80"/>
  <c r="EV80"/>
  <c r="EZ80"/>
  <c r="EN81"/>
  <c r="ER81"/>
  <c r="EV81"/>
  <c r="EZ81"/>
  <c r="EN82"/>
  <c r="ER82"/>
  <c r="EV82"/>
  <c r="EZ82"/>
  <c r="EN83"/>
  <c r="ER83"/>
  <c r="EV83"/>
  <c r="EZ83"/>
  <c r="EN84"/>
  <c r="ER84"/>
  <c r="EV84"/>
  <c r="EZ84"/>
  <c r="EN85"/>
  <c r="ER85"/>
  <c r="EV85"/>
  <c r="EZ85"/>
  <c r="EN86"/>
  <c r="ER86"/>
  <c r="EV86"/>
  <c r="EZ86"/>
  <c r="EN87"/>
  <c r="ER87"/>
  <c r="EV87"/>
  <c r="EZ87"/>
  <c r="EN88"/>
  <c r="ER88"/>
  <c r="EV88"/>
  <c r="EZ88"/>
  <c r="EN89"/>
  <c r="ER89"/>
  <c r="EV89"/>
  <c r="EZ89"/>
  <c r="EN90"/>
  <c r="ER90"/>
  <c r="EV90"/>
  <c r="EZ90"/>
  <c r="EN91"/>
  <c r="ER91"/>
  <c r="EV91"/>
  <c r="EZ91"/>
  <c r="EN92"/>
  <c r="ER92"/>
  <c r="EV92"/>
  <c r="EZ92"/>
  <c r="EN93"/>
  <c r="ER93"/>
  <c r="EV93"/>
  <c r="EZ93"/>
  <c r="EN94"/>
  <c r="ER94"/>
  <c r="EV94"/>
  <c r="EZ94"/>
  <c r="EN95"/>
  <c r="ER95"/>
  <c r="EV95"/>
  <c r="EZ95"/>
  <c r="EN96"/>
  <c r="ER96"/>
  <c r="EV96"/>
  <c r="EZ96"/>
  <c r="EN97"/>
  <c r="ER97"/>
  <c r="EV97"/>
  <c r="EZ97"/>
  <c r="EN98"/>
  <c r="ER98"/>
  <c r="EV98"/>
  <c r="EZ98"/>
  <c r="EN99"/>
  <c r="ER99"/>
  <c r="EV99"/>
  <c r="EZ99"/>
  <c r="EN100"/>
  <c r="ER100"/>
  <c r="EV100"/>
  <c r="EZ100"/>
  <c r="EN101"/>
  <c r="ER101"/>
  <c r="EV101"/>
  <c r="EZ101"/>
  <c r="EN102"/>
  <c r="ER102"/>
  <c r="EV102"/>
  <c r="EZ102"/>
  <c r="EN103"/>
  <c r="ER103"/>
  <c r="EV103"/>
  <c r="EZ103"/>
  <c r="EN104"/>
  <c r="ER104"/>
  <c r="EV104"/>
  <c r="EZ104"/>
  <c r="EN105"/>
  <c r="ER105"/>
  <c r="EV105"/>
  <c r="EZ105"/>
  <c r="EN106"/>
  <c r="ER106"/>
  <c r="EV106"/>
  <c r="EZ106"/>
  <c r="EN107"/>
  <c r="ER107"/>
  <c r="EV107"/>
  <c r="EZ107"/>
  <c r="EN108"/>
  <c r="ER108"/>
  <c r="EV108"/>
  <c r="EZ108"/>
  <c r="EN109"/>
  <c r="ER109"/>
  <c r="EV109"/>
  <c r="EZ109"/>
  <c r="EZ10"/>
  <c r="EX8"/>
  <c r="ET8"/>
  <c r="EP8"/>
  <c r="EL8"/>
  <c r="A2" i="21"/>
  <c r="DU109" i="5"/>
  <c r="DT107" i="24" s="1"/>
  <c r="DT7"/>
  <c r="DS7"/>
  <c r="DR7"/>
  <c r="DQ7"/>
  <c r="DP7"/>
  <c r="DO7"/>
  <c r="DV5"/>
  <c r="DS4"/>
  <c r="DR4"/>
  <c r="DQ4"/>
  <c r="DP4"/>
  <c r="DO4"/>
  <c r="DO3"/>
  <c r="DO2"/>
  <c r="DK4"/>
  <c r="DJ4"/>
  <c r="DI4"/>
  <c r="DH4"/>
  <c r="DG4"/>
  <c r="DC4"/>
  <c r="DB4"/>
  <c r="DA4"/>
  <c r="CZ4"/>
  <c r="CY4"/>
  <c r="CU4"/>
  <c r="CT4"/>
  <c r="CS4"/>
  <c r="CR4"/>
  <c r="CQ4"/>
  <c r="DU108" i="5"/>
  <c r="DT106" i="24" s="1"/>
  <c r="DU107" i="5"/>
  <c r="DT105" i="24" s="1"/>
  <c r="DU106" i="5"/>
  <c r="DT104" i="24" s="1"/>
  <c r="DU105" i="5"/>
  <c r="DT103" i="24" s="1"/>
  <c r="DU104" i="5"/>
  <c r="DT102" i="24" s="1"/>
  <c r="DU103" i="5"/>
  <c r="DT101" i="24" s="1"/>
  <c r="DU102" i="5"/>
  <c r="DT100" i="24" s="1"/>
  <c r="DU101" i="5"/>
  <c r="DT99" i="24" s="1"/>
  <c r="DU100" i="5"/>
  <c r="DT98" i="24" s="1"/>
  <c r="DU99" i="5"/>
  <c r="DT97" i="24" s="1"/>
  <c r="DU98" i="5"/>
  <c r="DT96" i="24" s="1"/>
  <c r="DU97" i="5"/>
  <c r="DT95" i="24" s="1"/>
  <c r="DU96" i="5"/>
  <c r="DT94" i="24" s="1"/>
  <c r="DU95" i="5"/>
  <c r="DT93" i="24" s="1"/>
  <c r="DU94" i="5"/>
  <c r="DT92" i="24" s="1"/>
  <c r="DU93" i="5"/>
  <c r="DT91" i="24" s="1"/>
  <c r="DU92" i="5"/>
  <c r="DT90" i="24" s="1"/>
  <c r="DU91" i="5"/>
  <c r="DT89" i="24" s="1"/>
  <c r="DU90" i="5"/>
  <c r="DT88" i="24" s="1"/>
  <c r="DU89" i="5"/>
  <c r="DT87" i="24" s="1"/>
  <c r="DU88" i="5"/>
  <c r="DT86" i="24" s="1"/>
  <c r="DU87" i="5"/>
  <c r="DT85" i="24" s="1"/>
  <c r="DU86" i="5"/>
  <c r="DT84" i="24" s="1"/>
  <c r="DU85" i="5"/>
  <c r="DT83" i="24" s="1"/>
  <c r="DU84" i="5"/>
  <c r="DT82" i="24" s="1"/>
  <c r="DU83" i="5"/>
  <c r="DT81" i="24" s="1"/>
  <c r="DU82" i="5"/>
  <c r="DT80" i="24" s="1"/>
  <c r="DU81" i="5"/>
  <c r="DT79" i="24" s="1"/>
  <c r="DU80" i="5"/>
  <c r="DT78" i="24" s="1"/>
  <c r="DU79" i="5"/>
  <c r="DT77" i="24" s="1"/>
  <c r="DU78" i="5"/>
  <c r="DT76" i="24" s="1"/>
  <c r="DU77" i="5"/>
  <c r="DT75" i="24" s="1"/>
  <c r="DU76" i="5"/>
  <c r="DT74" i="24" s="1"/>
  <c r="DU75" i="5"/>
  <c r="DT73" i="24" s="1"/>
  <c r="DU74" i="5"/>
  <c r="DT72" i="24" s="1"/>
  <c r="DU73" i="5"/>
  <c r="DT71" i="24" s="1"/>
  <c r="DU72" i="5"/>
  <c r="DT70" i="24" s="1"/>
  <c r="DU71" i="5"/>
  <c r="DT69" i="24" s="1"/>
  <c r="DU70" i="5"/>
  <c r="DT68" i="24" s="1"/>
  <c r="DU69" i="5"/>
  <c r="DT67" i="24" s="1"/>
  <c r="DU68" i="5"/>
  <c r="DT66" i="24" s="1"/>
  <c r="DU67" i="5"/>
  <c r="DT65" i="24" s="1"/>
  <c r="DU66" i="5"/>
  <c r="DT64" i="24" s="1"/>
  <c r="DU65" i="5"/>
  <c r="DT63" i="24" s="1"/>
  <c r="DU64" i="5"/>
  <c r="DT62" i="24" s="1"/>
  <c r="DU63" i="5"/>
  <c r="DT61" i="24" s="1"/>
  <c r="DU62" i="5"/>
  <c r="DT60" i="24" s="1"/>
  <c r="DU61" i="5"/>
  <c r="DT59" i="24" s="1"/>
  <c r="DU60" i="5"/>
  <c r="DT58" i="24" s="1"/>
  <c r="DU59" i="5"/>
  <c r="DT57" i="24" s="1"/>
  <c r="DU58" i="5"/>
  <c r="DT56" i="24" s="1"/>
  <c r="DU57" i="5"/>
  <c r="DT55" i="24" s="1"/>
  <c r="DU56" i="5"/>
  <c r="DT54" i="24" s="1"/>
  <c r="DU55" i="5"/>
  <c r="DT53" i="24" s="1"/>
  <c r="DU54" i="5"/>
  <c r="DT52" i="24" s="1"/>
  <c r="DU53" i="5"/>
  <c r="DT51" i="24" s="1"/>
  <c r="DU52" i="5"/>
  <c r="DT50" i="24" s="1"/>
  <c r="DU51" i="5"/>
  <c r="DT49" i="24" s="1"/>
  <c r="DU50" i="5"/>
  <c r="DT48" i="24" s="1"/>
  <c r="DU49" i="5"/>
  <c r="DT47" i="24" s="1"/>
  <c r="DU48" i="5"/>
  <c r="DT46" i="24" s="1"/>
  <c r="DU47" i="5"/>
  <c r="DT45" i="24" s="1"/>
  <c r="DU46" i="5"/>
  <c r="DT44" i="24" s="1"/>
  <c r="DU45" i="5"/>
  <c r="DT43" i="24" s="1"/>
  <c r="DU44" i="5"/>
  <c r="DT42" i="24" s="1"/>
  <c r="DU43" i="5"/>
  <c r="DT41" i="24" s="1"/>
  <c r="DU42" i="5"/>
  <c r="DT40" i="24" s="1"/>
  <c r="DU41" i="5"/>
  <c r="DT39" i="24" s="1"/>
  <c r="DU40" i="5"/>
  <c r="DT38" i="24" s="1"/>
  <c r="DU39" i="5"/>
  <c r="DT37" i="24" s="1"/>
  <c r="DU38" i="5"/>
  <c r="DT36" i="24" s="1"/>
  <c r="DU37" i="5"/>
  <c r="DT35" i="24" s="1"/>
  <c r="DU36" i="5"/>
  <c r="DT34" i="24" s="1"/>
  <c r="DU35" i="5"/>
  <c r="DT33" i="24" s="1"/>
  <c r="DU34" i="5"/>
  <c r="DT32" i="24" s="1"/>
  <c r="DU33" i="5"/>
  <c r="DT31" i="24" s="1"/>
  <c r="DU32" i="5"/>
  <c r="DT30" i="24" s="1"/>
  <c r="DU31" i="5"/>
  <c r="DT29" i="24" s="1"/>
  <c r="DU30" i="5"/>
  <c r="DT28" i="24" s="1"/>
  <c r="DU29" i="5"/>
  <c r="DT27" i="24" s="1"/>
  <c r="DU28" i="5"/>
  <c r="DT26" i="24" s="1"/>
  <c r="DU27" i="5"/>
  <c r="DT25" i="24" s="1"/>
  <c r="DU26" i="5"/>
  <c r="DT24" i="24" s="1"/>
  <c r="DU25" i="5"/>
  <c r="DT23" i="24" s="1"/>
  <c r="DU24" i="5"/>
  <c r="DT22" i="24" s="1"/>
  <c r="DU23" i="5"/>
  <c r="DT21" i="24" s="1"/>
  <c r="DU22" i="5"/>
  <c r="DT20" i="24" s="1"/>
  <c r="DU21" i="5"/>
  <c r="DT19" i="24" s="1"/>
  <c r="DU20" i="5"/>
  <c r="DT18" i="24" s="1"/>
  <c r="DU19" i="5"/>
  <c r="DT17" i="24" s="1"/>
  <c r="DU18" i="5"/>
  <c r="DT16" i="24" s="1"/>
  <c r="DU17" i="5"/>
  <c r="DT15" i="24" s="1"/>
  <c r="DU16" i="5"/>
  <c r="DT14" i="24" s="1"/>
  <c r="DU15" i="5"/>
  <c r="DT13" i="24" s="1"/>
  <c r="DU14" i="5"/>
  <c r="DT12" i="24" s="1"/>
  <c r="DU13" i="5"/>
  <c r="DT11" i="24" s="1"/>
  <c r="DU12" i="5"/>
  <c r="DT10" i="24" s="1"/>
  <c r="DU11" i="5"/>
  <c r="DT9" i="24" s="1"/>
  <c r="DU10" i="5"/>
  <c r="DT8" i="24" s="1"/>
  <c r="BG11" i="5"/>
  <c r="DM109"/>
  <c r="DE109"/>
  <c r="DF109" s="1"/>
  <c r="CW109"/>
  <c r="CV107" i="24" s="1"/>
  <c r="EC3"/>
  <c r="DN5"/>
  <c r="DF5"/>
  <c r="CX5"/>
  <c r="DZ109" i="5"/>
  <c r="DY107" i="24" s="1"/>
  <c r="DM108" i="5"/>
  <c r="DL106" i="24" s="1"/>
  <c r="DE108" i="5"/>
  <c r="CW108"/>
  <c r="CV106" i="24" s="1"/>
  <c r="DZ108" i="5"/>
  <c r="DY106" i="24" s="1"/>
  <c r="DM107" i="5"/>
  <c r="DN107" s="1"/>
  <c r="DE107"/>
  <c r="CW107"/>
  <c r="DZ107"/>
  <c r="DY105" i="24" s="1"/>
  <c r="DM106" i="5"/>
  <c r="DE106"/>
  <c r="CW106"/>
  <c r="DZ106"/>
  <c r="DY104" i="24" s="1"/>
  <c r="DM105" i="5"/>
  <c r="DN105" s="1"/>
  <c r="DE105"/>
  <c r="CW105"/>
  <c r="CX105" s="1"/>
  <c r="DZ105"/>
  <c r="DY103" i="24" s="1"/>
  <c r="DM104" i="5"/>
  <c r="DN104" s="1"/>
  <c r="DE104"/>
  <c r="CW104"/>
  <c r="DZ104"/>
  <c r="DY102" i="24" s="1"/>
  <c r="DM103" i="5"/>
  <c r="DN103" s="1"/>
  <c r="DE103"/>
  <c r="CW103"/>
  <c r="DZ103"/>
  <c r="DY101" i="24" s="1"/>
  <c r="DM102" i="5"/>
  <c r="DE102"/>
  <c r="CW102"/>
  <c r="DZ102"/>
  <c r="DY100" i="24" s="1"/>
  <c r="DM101" i="5"/>
  <c r="DN101" s="1"/>
  <c r="DE101"/>
  <c r="CW101"/>
  <c r="CX101" s="1"/>
  <c r="DZ101"/>
  <c r="DY99" i="24" s="1"/>
  <c r="DM100" i="5"/>
  <c r="DN100" s="1"/>
  <c r="DE100"/>
  <c r="CW100"/>
  <c r="DZ100"/>
  <c r="DY98" i="24" s="1"/>
  <c r="DM99" i="5"/>
  <c r="DN99" s="1"/>
  <c r="DE99"/>
  <c r="CW99"/>
  <c r="DZ99"/>
  <c r="DY97" i="24" s="1"/>
  <c r="DM98" i="5"/>
  <c r="DE98"/>
  <c r="CW98"/>
  <c r="DZ98"/>
  <c r="DY96" i="24" s="1"/>
  <c r="DM97" i="5"/>
  <c r="DN97" s="1"/>
  <c r="DE97"/>
  <c r="CW97"/>
  <c r="CX97" s="1"/>
  <c r="DZ97"/>
  <c r="DY95" i="24" s="1"/>
  <c r="DM96" i="5"/>
  <c r="DN96" s="1"/>
  <c r="DE96"/>
  <c r="CW96"/>
  <c r="DZ96"/>
  <c r="DY94" i="24" s="1"/>
  <c r="DM95" i="5"/>
  <c r="DN95" s="1"/>
  <c r="DE95"/>
  <c r="CW95"/>
  <c r="DZ95"/>
  <c r="DY93" i="24" s="1"/>
  <c r="DM94" i="5"/>
  <c r="DE94"/>
  <c r="CW94"/>
  <c r="DZ94"/>
  <c r="DY92" i="24" s="1"/>
  <c r="DM93" i="5"/>
  <c r="DN93" s="1"/>
  <c r="DE93"/>
  <c r="CW93"/>
  <c r="CX93" s="1"/>
  <c r="DZ93"/>
  <c r="DY91" i="24" s="1"/>
  <c r="DM92" i="5"/>
  <c r="DN92" s="1"/>
  <c r="DE92"/>
  <c r="CW92"/>
  <c r="DZ92"/>
  <c r="DY90" i="24" s="1"/>
  <c r="DM91" i="5"/>
  <c r="DN91" s="1"/>
  <c r="DE91"/>
  <c r="CW91"/>
  <c r="DZ91"/>
  <c r="DY89" i="24" s="1"/>
  <c r="DM90" i="5"/>
  <c r="DE90"/>
  <c r="CW90"/>
  <c r="DZ90"/>
  <c r="DY88" i="24" s="1"/>
  <c r="DM89" i="5"/>
  <c r="DN89" s="1"/>
  <c r="DE89"/>
  <c r="CW89"/>
  <c r="CX89" s="1"/>
  <c r="DZ89"/>
  <c r="DY87" i="24" s="1"/>
  <c r="DM88" i="5"/>
  <c r="DN88" s="1"/>
  <c r="DE88"/>
  <c r="CW88"/>
  <c r="DZ88"/>
  <c r="DY86" i="24" s="1"/>
  <c r="DM87" i="5"/>
  <c r="DN87" s="1"/>
  <c r="DE87"/>
  <c r="CW87"/>
  <c r="DZ87"/>
  <c r="DY85" i="24" s="1"/>
  <c r="DM86" i="5"/>
  <c r="DE86"/>
  <c r="CW86"/>
  <c r="DZ86"/>
  <c r="DY84" i="24" s="1"/>
  <c r="DM85" i="5"/>
  <c r="DN85" s="1"/>
  <c r="DE85"/>
  <c r="CW85"/>
  <c r="CX85" s="1"/>
  <c r="DZ85"/>
  <c r="DY83" i="24" s="1"/>
  <c r="DM84" i="5"/>
  <c r="DN84" s="1"/>
  <c r="DE84"/>
  <c r="CW84"/>
  <c r="DZ84"/>
  <c r="DY82" i="24" s="1"/>
  <c r="DM83" i="5"/>
  <c r="DN83" s="1"/>
  <c r="DE83"/>
  <c r="CW83"/>
  <c r="DZ83"/>
  <c r="DY81" i="24" s="1"/>
  <c r="DM82" i="5"/>
  <c r="DE82"/>
  <c r="CW82"/>
  <c r="DZ82"/>
  <c r="DY80" i="24" s="1"/>
  <c r="DM81" i="5"/>
  <c r="DN81" s="1"/>
  <c r="DE81"/>
  <c r="CW81"/>
  <c r="CX81" s="1"/>
  <c r="DZ81"/>
  <c r="DY79" i="24" s="1"/>
  <c r="DM80" i="5"/>
  <c r="DN80" s="1"/>
  <c r="DE80"/>
  <c r="CW80"/>
  <c r="DZ80"/>
  <c r="DY78" i="24" s="1"/>
  <c r="DM79" i="5"/>
  <c r="DN79" s="1"/>
  <c r="DE79"/>
  <c r="CW79"/>
  <c r="DZ79"/>
  <c r="DY77" i="24" s="1"/>
  <c r="DM78" i="5"/>
  <c r="DE78"/>
  <c r="CW78"/>
  <c r="DZ78"/>
  <c r="DY76" i="24" s="1"/>
  <c r="DM77" i="5"/>
  <c r="DN77" s="1"/>
  <c r="DE77"/>
  <c r="CW77"/>
  <c r="CX77" s="1"/>
  <c r="DZ77"/>
  <c r="DY75" i="24" s="1"/>
  <c r="DM76" i="5"/>
  <c r="DN76" s="1"/>
  <c r="DE76"/>
  <c r="CW76"/>
  <c r="DZ76"/>
  <c r="DM75"/>
  <c r="DN75" s="1"/>
  <c r="DE75"/>
  <c r="CW75"/>
  <c r="DZ75"/>
  <c r="DM74"/>
  <c r="DE74"/>
  <c r="CW74"/>
  <c r="DZ74"/>
  <c r="DY72" i="24" s="1"/>
  <c r="DM73" i="5"/>
  <c r="DN73" s="1"/>
  <c r="DE73"/>
  <c r="CW73"/>
  <c r="CX73" s="1"/>
  <c r="DZ73"/>
  <c r="DY71" i="24" s="1"/>
  <c r="DM72" i="5"/>
  <c r="DN72" s="1"/>
  <c r="DE72"/>
  <c r="CW72"/>
  <c r="DZ72"/>
  <c r="DY70" i="24" s="1"/>
  <c r="DM71" i="5"/>
  <c r="DN71" s="1"/>
  <c r="DE71"/>
  <c r="CW71"/>
  <c r="DZ71"/>
  <c r="DY69" i="24" s="1"/>
  <c r="DM70" i="5"/>
  <c r="DE70"/>
  <c r="CW70"/>
  <c r="DZ70"/>
  <c r="DY68" i="24" s="1"/>
  <c r="DM69" i="5"/>
  <c r="DN69" s="1"/>
  <c r="DE69"/>
  <c r="CW69"/>
  <c r="CX69" s="1"/>
  <c r="DZ69"/>
  <c r="DY67" i="24" s="1"/>
  <c r="DM68" i="5"/>
  <c r="DN68" s="1"/>
  <c r="DE68"/>
  <c r="CW68"/>
  <c r="DZ68"/>
  <c r="DY66" i="24" s="1"/>
  <c r="DM67" i="5"/>
  <c r="DN67" s="1"/>
  <c r="DE67"/>
  <c r="CW67"/>
  <c r="DZ67"/>
  <c r="DY65" i="24" s="1"/>
  <c r="DM66" i="5"/>
  <c r="DE66"/>
  <c r="CW66"/>
  <c r="DZ66"/>
  <c r="DY64" i="24" s="1"/>
  <c r="DM65" i="5"/>
  <c r="DN65" s="1"/>
  <c r="DE65"/>
  <c r="CW65"/>
  <c r="CX65" s="1"/>
  <c r="DZ65"/>
  <c r="DY63" i="24" s="1"/>
  <c r="DM64" i="5"/>
  <c r="DN64" s="1"/>
  <c r="DE64"/>
  <c r="CW64"/>
  <c r="DZ64"/>
  <c r="DY62" i="24" s="1"/>
  <c r="DM63" i="5"/>
  <c r="DN63" s="1"/>
  <c r="DE63"/>
  <c r="CW63"/>
  <c r="DZ63"/>
  <c r="DY61" i="24" s="1"/>
  <c r="DM62" i="5"/>
  <c r="DE62"/>
  <c r="CW62"/>
  <c r="DZ62"/>
  <c r="DY60" i="24" s="1"/>
  <c r="DM61" i="5"/>
  <c r="DN61" s="1"/>
  <c r="DE61"/>
  <c r="CW61"/>
  <c r="CX61" s="1"/>
  <c r="DZ61"/>
  <c r="DY59" i="24" s="1"/>
  <c r="DM60" i="5"/>
  <c r="DN60" s="1"/>
  <c r="DE60"/>
  <c r="CW60"/>
  <c r="DZ60"/>
  <c r="DY58" i="24" s="1"/>
  <c r="DM59" i="5"/>
  <c r="DN59" s="1"/>
  <c r="DE59"/>
  <c r="CW59"/>
  <c r="DZ59"/>
  <c r="DY57" i="24" s="1"/>
  <c r="DM58" i="5"/>
  <c r="DE58"/>
  <c r="CW58"/>
  <c r="DZ58"/>
  <c r="DY56" i="24" s="1"/>
  <c r="DM57" i="5"/>
  <c r="DN57" s="1"/>
  <c r="DE57"/>
  <c r="CW57"/>
  <c r="CX57" s="1"/>
  <c r="DZ57"/>
  <c r="DY55" i="24" s="1"/>
  <c r="DM56" i="5"/>
  <c r="DN56" s="1"/>
  <c r="DE56"/>
  <c r="CW56"/>
  <c r="DZ56"/>
  <c r="DY54" i="24" s="1"/>
  <c r="DM55" i="5"/>
  <c r="DN55" s="1"/>
  <c r="DE55"/>
  <c r="CW55"/>
  <c r="DZ55"/>
  <c r="DY53" i="24" s="1"/>
  <c r="DM54" i="5"/>
  <c r="DE54"/>
  <c r="CW54"/>
  <c r="DZ54"/>
  <c r="DY52" i="24" s="1"/>
  <c r="DM53" i="5"/>
  <c r="DN53" s="1"/>
  <c r="DE53"/>
  <c r="CW53"/>
  <c r="CX53" s="1"/>
  <c r="DZ53"/>
  <c r="DY51" i="24" s="1"/>
  <c r="DM52" i="5"/>
  <c r="DN52" s="1"/>
  <c r="DE52"/>
  <c r="CW52"/>
  <c r="DZ52"/>
  <c r="DY50" i="24" s="1"/>
  <c r="DM51" i="5"/>
  <c r="DN51" s="1"/>
  <c r="DE51"/>
  <c r="CW51"/>
  <c r="DZ51"/>
  <c r="DY49" i="24" s="1"/>
  <c r="DM50" i="5"/>
  <c r="DE50"/>
  <c r="CW50"/>
  <c r="DZ50"/>
  <c r="DY48" i="24" s="1"/>
  <c r="DM49" i="5"/>
  <c r="DN49" s="1"/>
  <c r="DE49"/>
  <c r="CW49"/>
  <c r="CX49" s="1"/>
  <c r="DZ49"/>
  <c r="DY47" i="24" s="1"/>
  <c r="DM48" i="5"/>
  <c r="DN48" s="1"/>
  <c r="DE48"/>
  <c r="CW48"/>
  <c r="DZ48"/>
  <c r="DY46" i="24" s="1"/>
  <c r="DM47" i="5"/>
  <c r="DN47" s="1"/>
  <c r="DE47"/>
  <c r="CW47"/>
  <c r="DZ47"/>
  <c r="DY45" i="24" s="1"/>
  <c r="DM46" i="5"/>
  <c r="DE46"/>
  <c r="CW46"/>
  <c r="DZ46"/>
  <c r="DY44" i="24" s="1"/>
  <c r="DM45" i="5"/>
  <c r="DN45" s="1"/>
  <c r="DE45"/>
  <c r="CW45"/>
  <c r="CX45" s="1"/>
  <c r="DZ45"/>
  <c r="DY43" i="24" s="1"/>
  <c r="DM44" i="5"/>
  <c r="DN44" s="1"/>
  <c r="DE44"/>
  <c r="CW44"/>
  <c r="DZ44"/>
  <c r="DY42" i="24" s="1"/>
  <c r="DM43" i="5"/>
  <c r="DN43" s="1"/>
  <c r="DE43"/>
  <c r="CW43"/>
  <c r="DZ43"/>
  <c r="DM42"/>
  <c r="DE42"/>
  <c r="CW42"/>
  <c r="DZ42"/>
  <c r="DY40" i="24" s="1"/>
  <c r="DM41" i="5"/>
  <c r="DN41" s="1"/>
  <c r="DE41"/>
  <c r="CW41"/>
  <c r="CX41" s="1"/>
  <c r="DZ41"/>
  <c r="DY39" i="24" s="1"/>
  <c r="DM40" i="5"/>
  <c r="DN40" s="1"/>
  <c r="DE40"/>
  <c r="CW40"/>
  <c r="DZ40"/>
  <c r="DY38" i="24" s="1"/>
  <c r="DM39" i="5"/>
  <c r="DN39" s="1"/>
  <c r="DE39"/>
  <c r="CW39"/>
  <c r="DZ39"/>
  <c r="DY37" i="24" s="1"/>
  <c r="DM38" i="5"/>
  <c r="DE38"/>
  <c r="CW38"/>
  <c r="DZ38"/>
  <c r="DY36" i="24" s="1"/>
  <c r="DM37" i="5"/>
  <c r="DN37" s="1"/>
  <c r="DE37"/>
  <c r="CW37"/>
  <c r="CX37" s="1"/>
  <c r="DZ37"/>
  <c r="DY35" i="24" s="1"/>
  <c r="DM36" i="5"/>
  <c r="DN36" s="1"/>
  <c r="DE36"/>
  <c r="CW36"/>
  <c r="DZ36"/>
  <c r="DY34" i="24" s="1"/>
  <c r="DM35" i="5"/>
  <c r="DN35" s="1"/>
  <c r="DE35"/>
  <c r="CW35"/>
  <c r="DZ35"/>
  <c r="DY33" i="24" s="1"/>
  <c r="DM34" i="5"/>
  <c r="DE34"/>
  <c r="CW34"/>
  <c r="DZ34"/>
  <c r="DY32" i="24" s="1"/>
  <c r="DM33" i="5"/>
  <c r="DN33" s="1"/>
  <c r="DE33"/>
  <c r="CW33"/>
  <c r="CX33" s="1"/>
  <c r="DZ33"/>
  <c r="DY31" i="24" s="1"/>
  <c r="DM32" i="5"/>
  <c r="DN32" s="1"/>
  <c r="DE32"/>
  <c r="CW32"/>
  <c r="DZ32"/>
  <c r="DY30" i="24" s="1"/>
  <c r="DM31" i="5"/>
  <c r="DN31" s="1"/>
  <c r="DE31"/>
  <c r="CW31"/>
  <c r="DZ31"/>
  <c r="DY29" i="24" s="1"/>
  <c r="DM30" i="5"/>
  <c r="DE30"/>
  <c r="CW30"/>
  <c r="DZ30"/>
  <c r="DY28" i="24" s="1"/>
  <c r="DM29" i="5"/>
  <c r="DN29" s="1"/>
  <c r="DE29"/>
  <c r="CW29"/>
  <c r="CX29" s="1"/>
  <c r="DZ29"/>
  <c r="DY27" i="24" s="1"/>
  <c r="DM28" i="5"/>
  <c r="DN28" s="1"/>
  <c r="DE28"/>
  <c r="CW28"/>
  <c r="DZ28"/>
  <c r="DY26" i="24" s="1"/>
  <c r="DM27" i="5"/>
  <c r="DN27" s="1"/>
  <c r="DE27"/>
  <c r="CW27"/>
  <c r="DZ27"/>
  <c r="DM26"/>
  <c r="DE26"/>
  <c r="CW26"/>
  <c r="DZ26"/>
  <c r="DY24" i="24" s="1"/>
  <c r="DM25" i="5"/>
  <c r="DN25" s="1"/>
  <c r="DE25"/>
  <c r="CW25"/>
  <c r="CX25" s="1"/>
  <c r="DZ25"/>
  <c r="DY23" i="24" s="1"/>
  <c r="DM24" i="5"/>
  <c r="DN24" s="1"/>
  <c r="DE24"/>
  <c r="CW24"/>
  <c r="DZ24"/>
  <c r="DY22" i="24" s="1"/>
  <c r="DM23" i="5"/>
  <c r="DN23" s="1"/>
  <c r="DE23"/>
  <c r="CW23"/>
  <c r="DZ23"/>
  <c r="DY21" i="24" s="1"/>
  <c r="DM22" i="5"/>
  <c r="DE22"/>
  <c r="CW22"/>
  <c r="DZ22"/>
  <c r="DY20" i="24" s="1"/>
  <c r="DM21" i="5"/>
  <c r="DN21" s="1"/>
  <c r="DE21"/>
  <c r="CW21"/>
  <c r="CX21" s="1"/>
  <c r="DZ21"/>
  <c r="DY19" i="24" s="1"/>
  <c r="DM20" i="5"/>
  <c r="DN20" s="1"/>
  <c r="DE20"/>
  <c r="CW20"/>
  <c r="DZ20"/>
  <c r="DM19"/>
  <c r="DN19" s="1"/>
  <c r="DE19"/>
  <c r="CW19"/>
  <c r="DZ19"/>
  <c r="DM18"/>
  <c r="DE18"/>
  <c r="CW18"/>
  <c r="DZ18"/>
  <c r="DY16" i="24" s="1"/>
  <c r="DM17" i="5"/>
  <c r="DN17" s="1"/>
  <c r="DE17"/>
  <c r="CW17"/>
  <c r="CX17" s="1"/>
  <c r="DZ17"/>
  <c r="DY15" i="24" s="1"/>
  <c r="DM16" i="5"/>
  <c r="DN16" s="1"/>
  <c r="DE16"/>
  <c r="CW16"/>
  <c r="DZ16"/>
  <c r="DY14" i="24" s="1"/>
  <c r="DM15" i="5"/>
  <c r="DN15" s="1"/>
  <c r="DE15"/>
  <c r="CW15"/>
  <c r="DZ15"/>
  <c r="DM14"/>
  <c r="DE14"/>
  <c r="CW14"/>
  <c r="DZ14"/>
  <c r="DY12" i="24" s="1"/>
  <c r="DM13" i="5"/>
  <c r="DN13" s="1"/>
  <c r="DE13"/>
  <c r="CW13"/>
  <c r="CX13" s="1"/>
  <c r="DZ13"/>
  <c r="I112"/>
  <c r="DM12"/>
  <c r="DE12"/>
  <c r="CW12"/>
  <c r="DZ12"/>
  <c r="DE11"/>
  <c r="CW11"/>
  <c r="DZ11"/>
  <c r="K1"/>
  <c r="CA1" s="1"/>
  <c r="BX19"/>
  <c r="BX83"/>
  <c r="C10" i="24"/>
  <c r="B10" s="1"/>
  <c r="C9"/>
  <c r="C8"/>
  <c r="B8" s="1"/>
  <c r="C11"/>
  <c r="B11" s="1"/>
  <c r="C12"/>
  <c r="B12" s="1"/>
  <c r="C13"/>
  <c r="B13" s="1"/>
  <c r="C14"/>
  <c r="B14" s="1"/>
  <c r="C15"/>
  <c r="B15" s="1"/>
  <c r="C16"/>
  <c r="B16" s="1"/>
  <c r="C17"/>
  <c r="B17" s="1"/>
  <c r="C18"/>
  <c r="B18" s="1"/>
  <c r="C19"/>
  <c r="B19" s="1"/>
  <c r="C20"/>
  <c r="B20" s="1"/>
  <c r="C21"/>
  <c r="B21" s="1"/>
  <c r="C22"/>
  <c r="B22" s="1"/>
  <c r="C23"/>
  <c r="B23" s="1"/>
  <c r="C24"/>
  <c r="B24" s="1"/>
  <c r="C25"/>
  <c r="B25" s="1"/>
  <c r="C26"/>
  <c r="B26" s="1"/>
  <c r="C27"/>
  <c r="B27" s="1"/>
  <c r="C28"/>
  <c r="B28" s="1"/>
  <c r="C29"/>
  <c r="B29" s="1"/>
  <c r="C30"/>
  <c r="B30" s="1"/>
  <c r="C31"/>
  <c r="B31" s="1"/>
  <c r="C32"/>
  <c r="B32" s="1"/>
  <c r="C33"/>
  <c r="B33" s="1"/>
  <c r="C34"/>
  <c r="B34" s="1"/>
  <c r="C35"/>
  <c r="B35" s="1"/>
  <c r="C36"/>
  <c r="B36" s="1"/>
  <c r="C37"/>
  <c r="B37" s="1"/>
  <c r="C38"/>
  <c r="B38" s="1"/>
  <c r="C39"/>
  <c r="B39" s="1"/>
  <c r="C40"/>
  <c r="B40" s="1"/>
  <c r="C41"/>
  <c r="B41" s="1"/>
  <c r="C42"/>
  <c r="B42" s="1"/>
  <c r="C43"/>
  <c r="B43" s="1"/>
  <c r="C44"/>
  <c r="B44" s="1"/>
  <c r="C45"/>
  <c r="B45" s="1"/>
  <c r="C46"/>
  <c r="B46" s="1"/>
  <c r="C47"/>
  <c r="B47" s="1"/>
  <c r="C48"/>
  <c r="B48" s="1"/>
  <c r="C49"/>
  <c r="B49" s="1"/>
  <c r="C50"/>
  <c r="B50" s="1"/>
  <c r="C51"/>
  <c r="B51" s="1"/>
  <c r="C52"/>
  <c r="B52" s="1"/>
  <c r="C53"/>
  <c r="B53" s="1"/>
  <c r="C54"/>
  <c r="B54" s="1"/>
  <c r="C55"/>
  <c r="B55" s="1"/>
  <c r="C56"/>
  <c r="B56" s="1"/>
  <c r="C57"/>
  <c r="B57" s="1"/>
  <c r="C58"/>
  <c r="B58" s="1"/>
  <c r="C59"/>
  <c r="B59" s="1"/>
  <c r="C60"/>
  <c r="B60" s="1"/>
  <c r="C61"/>
  <c r="B61" s="1"/>
  <c r="C62"/>
  <c r="B62" s="1"/>
  <c r="C63"/>
  <c r="B63" s="1"/>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C98"/>
  <c r="B98" s="1"/>
  <c r="C99"/>
  <c r="B99" s="1"/>
  <c r="C100"/>
  <c r="B100" s="1"/>
  <c r="C101"/>
  <c r="B101" s="1"/>
  <c r="C102"/>
  <c r="B102" s="1"/>
  <c r="C103"/>
  <c r="B103" s="1"/>
  <c r="C104"/>
  <c r="B104" s="1"/>
  <c r="C105"/>
  <c r="B105" s="1"/>
  <c r="C106"/>
  <c r="B106" s="1"/>
  <c r="C107"/>
  <c r="B107" s="1"/>
  <c r="AA2"/>
  <c r="AA108" s="1"/>
  <c r="J4" i="21" s="1"/>
  <c r="BI2" i="24"/>
  <c r="BI108" s="1"/>
  <c r="X4" i="21" s="1"/>
  <c r="AR2" i="24"/>
  <c r="AR108" s="1"/>
  <c r="Q4" i="21" s="1"/>
  <c r="J2" i="24"/>
  <c r="L3" i="21"/>
  <c r="B6" s="1"/>
  <c r="E8" i="24"/>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I107"/>
  <c r="H107"/>
  <c r="G107"/>
  <c r="F107"/>
  <c r="D107"/>
  <c r="I106"/>
  <c r="H106"/>
  <c r="G106"/>
  <c r="F106"/>
  <c r="D106"/>
  <c r="I105"/>
  <c r="H105"/>
  <c r="G105"/>
  <c r="F105"/>
  <c r="D105"/>
  <c r="I104"/>
  <c r="H104"/>
  <c r="G104"/>
  <c r="F104"/>
  <c r="D104"/>
  <c r="I103"/>
  <c r="H103"/>
  <c r="G103"/>
  <c r="F103"/>
  <c r="D103"/>
  <c r="I102"/>
  <c r="H102"/>
  <c r="G102"/>
  <c r="F102"/>
  <c r="D102"/>
  <c r="I101"/>
  <c r="H101"/>
  <c r="G101"/>
  <c r="F101"/>
  <c r="D101"/>
  <c r="I100"/>
  <c r="H100"/>
  <c r="G100"/>
  <c r="F100"/>
  <c r="D100"/>
  <c r="I99"/>
  <c r="H99"/>
  <c r="G99"/>
  <c r="F99"/>
  <c r="D99"/>
  <c r="I98"/>
  <c r="H98"/>
  <c r="G98"/>
  <c r="F98"/>
  <c r="D98"/>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CQ3"/>
  <c r="BI3"/>
  <c r="BI109" s="1"/>
  <c r="AR3"/>
  <c r="AR109" s="1"/>
  <c r="AA3"/>
  <c r="AA109" s="1"/>
  <c r="J3"/>
  <c r="J109" s="1"/>
  <c r="CQ2"/>
  <c r="DG3"/>
  <c r="CY3"/>
  <c r="DG2"/>
  <c r="CY2"/>
  <c r="H4"/>
  <c r="E4"/>
  <c r="DL7"/>
  <c r="DK7"/>
  <c r="DJ7"/>
  <c r="DI7"/>
  <c r="DH7"/>
  <c r="DG7"/>
  <c r="DD7"/>
  <c r="DC7"/>
  <c r="DB7"/>
  <c r="DA7"/>
  <c r="CZ7"/>
  <c r="CY7"/>
  <c r="CV7"/>
  <c r="CU7"/>
  <c r="CT7"/>
  <c r="CS7"/>
  <c r="CR7"/>
  <c r="CQ7"/>
  <c r="I114" i="5"/>
  <c r="I127"/>
  <c r="I128"/>
  <c r="I129"/>
  <c r="I130"/>
  <c r="I131"/>
  <c r="I132"/>
  <c r="I133"/>
  <c r="I134"/>
  <c r="I135"/>
  <c r="I136"/>
  <c r="I137"/>
  <c r="I138"/>
  <c r="I139"/>
  <c r="I126"/>
  <c r="I113"/>
  <c r="I115"/>
  <c r="I116"/>
  <c r="I117"/>
  <c r="I118"/>
  <c r="I119"/>
  <c r="I120"/>
  <c r="I121"/>
  <c r="I122"/>
  <c r="I123"/>
  <c r="I124"/>
  <c r="I125"/>
  <c r="H125"/>
  <c r="H113"/>
  <c r="H114"/>
  <c r="H115"/>
  <c r="H116"/>
  <c r="H117"/>
  <c r="H118"/>
  <c r="H119"/>
  <c r="H120"/>
  <c r="H121"/>
  <c r="H122"/>
  <c r="H123"/>
  <c r="H124"/>
  <c r="H112"/>
  <c r="N18" i="1"/>
  <c r="P18"/>
  <c r="N19"/>
  <c r="P19"/>
  <c r="N20"/>
  <c r="P20"/>
  <c r="K18"/>
  <c r="K19"/>
  <c r="K20"/>
  <c r="K17"/>
  <c r="K16"/>
  <c r="K15"/>
  <c r="K11"/>
  <c r="K12" s="1"/>
  <c r="K13" s="1"/>
  <c r="K14" s="1"/>
  <c r="K7"/>
  <c r="K8"/>
  <c r="K9"/>
  <c r="K10"/>
  <c r="F3" i="24"/>
  <c r="C10" i="5"/>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F3"/>
  <c r="I3"/>
  <c r="Q3" i="21"/>
  <c r="A1"/>
  <c r="A109" i="5"/>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CR1"/>
  <c r="B1"/>
  <c r="N7" i="1"/>
  <c r="N8"/>
  <c r="N9"/>
  <c r="N10"/>
  <c r="N11"/>
  <c r="N12"/>
  <c r="N13"/>
  <c r="N14"/>
  <c r="N15"/>
  <c r="N16"/>
  <c r="N17"/>
  <c r="P7"/>
  <c r="P8"/>
  <c r="P9"/>
  <c r="P10"/>
  <c r="P11"/>
  <c r="P12"/>
  <c r="P13"/>
  <c r="P14"/>
  <c r="P15"/>
  <c r="P16"/>
  <c r="P17"/>
  <c r="I210" i="25" l="1"/>
  <c r="K210" s="1"/>
  <c r="K216"/>
  <c r="I212"/>
  <c r="K212" s="1"/>
  <c r="I279"/>
  <c r="A313"/>
  <c r="I211"/>
  <c r="K211" s="1"/>
  <c r="I214"/>
  <c r="K214" s="1"/>
  <c r="M253"/>
  <c r="J250"/>
  <c r="M249"/>
  <c r="E250"/>
  <c r="G250"/>
  <c r="H249"/>
  <c r="G249"/>
  <c r="H255"/>
  <c r="H250"/>
  <c r="F250"/>
  <c r="H251"/>
  <c r="J249"/>
  <c r="H262"/>
  <c r="E255"/>
  <c r="F265"/>
  <c r="J255"/>
  <c r="J251"/>
  <c r="F264"/>
  <c r="G253"/>
  <c r="H242"/>
  <c r="K260"/>
  <c r="M255"/>
  <c r="M251"/>
  <c r="E253"/>
  <c r="K259"/>
  <c r="H264"/>
  <c r="M250"/>
  <c r="H263"/>
  <c r="F258"/>
  <c r="H244"/>
  <c r="H258"/>
  <c r="F253"/>
  <c r="H265"/>
  <c r="G255"/>
  <c r="H246"/>
  <c r="F262"/>
  <c r="B236"/>
  <c r="F251"/>
  <c r="K258"/>
  <c r="H253"/>
  <c r="L258"/>
  <c r="E251"/>
  <c r="M258"/>
  <c r="J253"/>
  <c r="H241"/>
  <c r="J258"/>
  <c r="E249"/>
  <c r="I249" s="1"/>
  <c r="K249" s="1"/>
  <c r="F263"/>
  <c r="H243"/>
  <c r="F249"/>
  <c r="L260"/>
  <c r="K261"/>
  <c r="F255"/>
  <c r="G251"/>
  <c r="CP10" i="5"/>
  <c r="CO8" i="24" s="1"/>
  <c r="BX20" i="5"/>
  <c r="BX103"/>
  <c r="BX39"/>
  <c r="EV39"/>
  <c r="BX51"/>
  <c r="BX71"/>
  <c r="BX27"/>
  <c r="EX107"/>
  <c r="FA107" s="1"/>
  <c r="BX106"/>
  <c r="BX94"/>
  <c r="BX74"/>
  <c r="BX62"/>
  <c r="BX42"/>
  <c r="BX30"/>
  <c r="EZ40"/>
  <c r="EN12"/>
  <c r="BX105"/>
  <c r="BX93"/>
  <c r="BX73"/>
  <c r="BX61"/>
  <c r="BX41"/>
  <c r="BX29"/>
  <c r="BX15"/>
  <c r="BX13"/>
  <c r="BX104"/>
  <c r="BX84"/>
  <c r="BX72"/>
  <c r="BX52"/>
  <c r="BX40"/>
  <c r="DD9" i="24"/>
  <c r="EP11" i="5"/>
  <c r="ES11" s="1"/>
  <c r="DL10" i="24"/>
  <c r="ET12" i="5"/>
  <c r="DD11" i="24"/>
  <c r="EP13" i="5"/>
  <c r="DD12" i="24"/>
  <c r="EP14" i="5"/>
  <c r="DD13" i="24"/>
  <c r="EP15" i="5"/>
  <c r="DD14" i="24"/>
  <c r="EP16" i="5"/>
  <c r="DD15" i="24"/>
  <c r="EP17" i="5"/>
  <c r="DD16" i="24"/>
  <c r="EP18" i="5"/>
  <c r="DD17" i="24"/>
  <c r="EP19" i="5"/>
  <c r="DD18" i="24"/>
  <c r="EP20" i="5"/>
  <c r="DD19" i="24"/>
  <c r="EP21" i="5"/>
  <c r="DD20" i="24"/>
  <c r="EP22" i="5"/>
  <c r="DD21" i="24"/>
  <c r="EP23" i="5"/>
  <c r="DD22" i="24"/>
  <c r="EP24" i="5"/>
  <c r="DD23" i="24"/>
  <c r="EP25" i="5"/>
  <c r="DD24" i="24"/>
  <c r="EP26" i="5"/>
  <c r="DD25" i="24"/>
  <c r="EP27" i="5"/>
  <c r="DD26" i="24"/>
  <c r="EP28" i="5"/>
  <c r="DD27" i="24"/>
  <c r="EP29" i="5"/>
  <c r="DD28" i="24"/>
  <c r="EP30" i="5"/>
  <c r="DD29" i="24"/>
  <c r="EP31" i="5"/>
  <c r="DD30" i="24"/>
  <c r="EP32" i="5"/>
  <c r="DD31" i="24"/>
  <c r="EP33" i="5"/>
  <c r="DD32" i="24"/>
  <c r="EP34" i="5"/>
  <c r="DD33" i="24"/>
  <c r="EP35" i="5"/>
  <c r="DD34" i="24"/>
  <c r="EP36" i="5"/>
  <c r="DD35" i="24"/>
  <c r="EP37" i="5"/>
  <c r="DD36" i="24"/>
  <c r="EP38" i="5"/>
  <c r="DD37" i="24"/>
  <c r="EP39" i="5"/>
  <c r="DD38" i="24"/>
  <c r="EP40" i="5"/>
  <c r="DD39" i="24"/>
  <c r="EP41" i="5"/>
  <c r="DD40" i="24"/>
  <c r="EP42" i="5"/>
  <c r="DD41" i="24"/>
  <c r="EP43" i="5"/>
  <c r="DD42" i="24"/>
  <c r="EP44" i="5"/>
  <c r="DD43" i="24"/>
  <c r="EP45" i="5"/>
  <c r="DD44" i="24"/>
  <c r="EP46" i="5"/>
  <c r="ES46" s="1"/>
  <c r="DD45" i="24"/>
  <c r="EP47" i="5"/>
  <c r="ES47" s="1"/>
  <c r="DD46" i="24"/>
  <c r="EP48" i="5"/>
  <c r="ES48" s="1"/>
  <c r="DD47" i="24"/>
  <c r="EP49" i="5"/>
  <c r="ES49" s="1"/>
  <c r="DD48" i="24"/>
  <c r="EP50" i="5"/>
  <c r="ES50" s="1"/>
  <c r="DD49" i="24"/>
  <c r="EP51" i="5"/>
  <c r="ES51" s="1"/>
  <c r="DD50" i="24"/>
  <c r="EP52" i="5"/>
  <c r="ES52" s="1"/>
  <c r="DD51" i="24"/>
  <c r="EP53" i="5"/>
  <c r="ES53" s="1"/>
  <c r="DD52" i="24"/>
  <c r="EP54" i="5"/>
  <c r="ES54" s="1"/>
  <c r="DD53" i="24"/>
  <c r="EP55" i="5"/>
  <c r="ES55" s="1"/>
  <c r="DD54" i="24"/>
  <c r="EP56" i="5"/>
  <c r="ES56" s="1"/>
  <c r="DD55" i="24"/>
  <c r="EP57" i="5"/>
  <c r="ES57" s="1"/>
  <c r="DD56" i="24"/>
  <c r="EP58" i="5"/>
  <c r="ES58" s="1"/>
  <c r="DD57" i="24"/>
  <c r="EP59" i="5"/>
  <c r="ES59" s="1"/>
  <c r="DD58" i="24"/>
  <c r="EP60" i="5"/>
  <c r="ES60" s="1"/>
  <c r="DD59" i="24"/>
  <c r="EP61" i="5"/>
  <c r="ES61" s="1"/>
  <c r="DD60" i="24"/>
  <c r="EP62" i="5"/>
  <c r="ES62" s="1"/>
  <c r="DD61" i="24"/>
  <c r="EP63" i="5"/>
  <c r="ES63" s="1"/>
  <c r="DD62" i="24"/>
  <c r="EP64" i="5"/>
  <c r="ES64" s="1"/>
  <c r="DD63" i="24"/>
  <c r="EP65" i="5"/>
  <c r="ES65" s="1"/>
  <c r="DD64" i="24"/>
  <c r="EP66" i="5"/>
  <c r="ES66" s="1"/>
  <c r="DD65" i="24"/>
  <c r="EP67" i="5"/>
  <c r="ES67" s="1"/>
  <c r="DD66" i="24"/>
  <c r="EP68" i="5"/>
  <c r="ES68" s="1"/>
  <c r="DD67" i="24"/>
  <c r="EP69" i="5"/>
  <c r="ES69" s="1"/>
  <c r="DD68" i="24"/>
  <c r="EP70" i="5"/>
  <c r="ES70" s="1"/>
  <c r="DD69" i="24"/>
  <c r="EP71" i="5"/>
  <c r="ES71" s="1"/>
  <c r="DD70" i="24"/>
  <c r="EP72" i="5"/>
  <c r="ES72" s="1"/>
  <c r="DD71" i="24"/>
  <c r="EP73" i="5"/>
  <c r="ES73" s="1"/>
  <c r="DD72" i="24"/>
  <c r="EP74" i="5"/>
  <c r="ES74" s="1"/>
  <c r="DD73" i="24"/>
  <c r="EP75" i="5"/>
  <c r="ES75" s="1"/>
  <c r="DD74" i="24"/>
  <c r="EP76" i="5"/>
  <c r="ES76" s="1"/>
  <c r="DD75" i="24"/>
  <c r="EP77" i="5"/>
  <c r="ES77" s="1"/>
  <c r="DD76" i="24"/>
  <c r="EP78" i="5"/>
  <c r="ES78" s="1"/>
  <c r="DD77" i="24"/>
  <c r="EP79" i="5"/>
  <c r="ES79" s="1"/>
  <c r="DD78" i="24"/>
  <c r="EP80" i="5"/>
  <c r="ES80" s="1"/>
  <c r="DD79" i="24"/>
  <c r="EP81" i="5"/>
  <c r="ES81" s="1"/>
  <c r="DD80" i="24"/>
  <c r="EP82" i="5"/>
  <c r="ES82" s="1"/>
  <c r="DD81" i="24"/>
  <c r="EP83" i="5"/>
  <c r="ES83" s="1"/>
  <c r="DD82" i="24"/>
  <c r="EP84" i="5"/>
  <c r="ES84" s="1"/>
  <c r="DD83" i="24"/>
  <c r="EP85" i="5"/>
  <c r="ES85" s="1"/>
  <c r="DD84" i="24"/>
  <c r="EP86" i="5"/>
  <c r="ES86" s="1"/>
  <c r="DD85" i="24"/>
  <c r="EP87" i="5"/>
  <c r="ES87" s="1"/>
  <c r="DD86" i="24"/>
  <c r="EP88" i="5"/>
  <c r="ES88" s="1"/>
  <c r="DD87" i="24"/>
  <c r="EP89" i="5"/>
  <c r="ES89" s="1"/>
  <c r="DD88" i="24"/>
  <c r="EP90" i="5"/>
  <c r="ES90" s="1"/>
  <c r="DD89" i="24"/>
  <c r="EP91" i="5"/>
  <c r="ES91" s="1"/>
  <c r="DD90" i="24"/>
  <c r="EP92" i="5"/>
  <c r="ES92" s="1"/>
  <c r="DD91" i="24"/>
  <c r="EP93" i="5"/>
  <c r="ES93" s="1"/>
  <c r="DD92" i="24"/>
  <c r="EP94" i="5"/>
  <c r="ES94" s="1"/>
  <c r="DD93" i="24"/>
  <c r="EP95" i="5"/>
  <c r="ES95" s="1"/>
  <c r="DD94" i="24"/>
  <c r="EP96" i="5"/>
  <c r="ES96" s="1"/>
  <c r="DD95" i="24"/>
  <c r="EP97" i="5"/>
  <c r="ES97" s="1"/>
  <c r="DD96" i="24"/>
  <c r="EP98" i="5"/>
  <c r="ES98" s="1"/>
  <c r="DD97" i="24"/>
  <c r="EP99" i="5"/>
  <c r="ES99" s="1"/>
  <c r="DD98" i="24"/>
  <c r="EP100" i="5"/>
  <c r="ES100" s="1"/>
  <c r="DD99" i="24"/>
  <c r="EP101" i="5"/>
  <c r="ES101" s="1"/>
  <c r="DD100" i="24"/>
  <c r="EP102" i="5"/>
  <c r="ES102" s="1"/>
  <c r="DD101" i="24"/>
  <c r="EP103" i="5"/>
  <c r="ES103" s="1"/>
  <c r="DD102" i="24"/>
  <c r="EP104" i="5"/>
  <c r="ES104" s="1"/>
  <c r="DD103" i="24"/>
  <c r="EP105" i="5"/>
  <c r="ES105" s="1"/>
  <c r="DD104" i="24"/>
  <c r="EP106" i="5"/>
  <c r="ES106" s="1"/>
  <c r="DD105" i="24"/>
  <c r="EP107" i="5"/>
  <c r="ES107" s="1"/>
  <c r="DD106" i="24"/>
  <c r="EP108" i="5"/>
  <c r="BG106"/>
  <c r="BG102"/>
  <c r="BG98"/>
  <c r="BG94"/>
  <c r="BG90"/>
  <c r="BG86"/>
  <c r="BG82"/>
  <c r="BG78"/>
  <c r="BG74"/>
  <c r="BG72"/>
  <c r="BG70"/>
  <c r="BG68"/>
  <c r="BG66"/>
  <c r="BG64"/>
  <c r="BG62"/>
  <c r="BG60"/>
  <c r="BG58"/>
  <c r="BG56"/>
  <c r="BG54"/>
  <c r="BG52"/>
  <c r="AP51"/>
  <c r="BG50"/>
  <c r="BG48"/>
  <c r="BG46"/>
  <c r="AP45"/>
  <c r="BG44"/>
  <c r="BG42"/>
  <c r="AP41"/>
  <c r="BG40"/>
  <c r="BG38"/>
  <c r="BG36"/>
  <c r="AP35"/>
  <c r="BG34"/>
  <c r="BG32"/>
  <c r="BG30"/>
  <c r="BG29"/>
  <c r="BG27"/>
  <c r="BG25"/>
  <c r="BG23"/>
  <c r="AP22"/>
  <c r="BG21"/>
  <c r="BG19"/>
  <c r="AP18"/>
  <c r="BG17"/>
  <c r="AP16"/>
  <c r="BG15"/>
  <c r="AP14"/>
  <c r="BG13"/>
  <c r="AP12"/>
  <c r="BX100"/>
  <c r="BX99"/>
  <c r="BX90"/>
  <c r="BX89"/>
  <c r="BX88"/>
  <c r="BX87"/>
  <c r="BX78"/>
  <c r="BX77"/>
  <c r="BX68"/>
  <c r="BX67"/>
  <c r="BX58"/>
  <c r="BX57"/>
  <c r="BX56"/>
  <c r="BX55"/>
  <c r="BX46"/>
  <c r="BX45"/>
  <c r="BX36"/>
  <c r="BX35"/>
  <c r="BX26"/>
  <c r="BX25"/>
  <c r="BX24"/>
  <c r="BX23"/>
  <c r="BX14"/>
  <c r="DF11"/>
  <c r="DF14"/>
  <c r="DF18"/>
  <c r="DF22"/>
  <c r="DF26"/>
  <c r="DF30"/>
  <c r="DF34"/>
  <c r="DF38"/>
  <c r="DF42"/>
  <c r="DF46"/>
  <c r="DF50"/>
  <c r="DF54"/>
  <c r="DF58"/>
  <c r="DF62"/>
  <c r="DF66"/>
  <c r="DF70"/>
  <c r="DF74"/>
  <c r="DF78"/>
  <c r="DF82"/>
  <c r="DF86"/>
  <c r="DF90"/>
  <c r="DF94"/>
  <c r="DF98"/>
  <c r="DF102"/>
  <c r="DF106"/>
  <c r="AP105"/>
  <c r="AP102"/>
  <c r="AP99"/>
  <c r="AP96"/>
  <c r="AP93"/>
  <c r="AP89"/>
  <c r="AP86"/>
  <c r="AP83"/>
  <c r="AP80"/>
  <c r="AP77"/>
  <c r="AP73"/>
  <c r="AP70"/>
  <c r="AP67"/>
  <c r="AP64"/>
  <c r="AP61"/>
  <c r="AP57"/>
  <c r="AP54"/>
  <c r="AP50"/>
  <c r="AP46"/>
  <c r="AP42"/>
  <c r="AP33"/>
  <c r="AP20"/>
  <c r="BG104"/>
  <c r="BG88"/>
  <c r="CV9" i="24"/>
  <c r="EL11" i="5"/>
  <c r="DD10" i="24"/>
  <c r="EP12" i="5"/>
  <c r="CV11" i="24"/>
  <c r="EL13" i="5"/>
  <c r="CV12" i="24"/>
  <c r="EL14" i="5"/>
  <c r="EO14" s="1"/>
  <c r="CV13" i="24"/>
  <c r="EL15" i="5"/>
  <c r="CV14" i="24"/>
  <c r="EL16" i="5"/>
  <c r="EO16" s="1"/>
  <c r="CV15" i="24"/>
  <c r="EL17" i="5"/>
  <c r="EO17" s="1"/>
  <c r="CV16" i="24"/>
  <c r="EL18" i="5"/>
  <c r="EO18" s="1"/>
  <c r="CV17" i="24"/>
  <c r="EL19" i="5"/>
  <c r="CV18" i="24"/>
  <c r="EL20" i="5"/>
  <c r="CV19" i="24"/>
  <c r="EL21" i="5"/>
  <c r="EO21" s="1"/>
  <c r="CV20" i="24"/>
  <c r="EL22" i="5"/>
  <c r="EO22" s="1"/>
  <c r="CV21" i="24"/>
  <c r="EL23" i="5"/>
  <c r="EO23" s="1"/>
  <c r="CV22" i="24"/>
  <c r="EL24" i="5"/>
  <c r="EO24" s="1"/>
  <c r="CV23" i="24"/>
  <c r="EL25" i="5"/>
  <c r="EO25" s="1"/>
  <c r="CV24" i="24"/>
  <c r="EL26" i="5"/>
  <c r="EO26" s="1"/>
  <c r="CV25" i="24"/>
  <c r="EL27" i="5"/>
  <c r="CV26" i="24"/>
  <c r="EL28" i="5"/>
  <c r="EO28" s="1"/>
  <c r="CV27" i="24"/>
  <c r="EL29" i="5"/>
  <c r="EO29" s="1"/>
  <c r="CV28" i="24"/>
  <c r="EL30" i="5"/>
  <c r="EO30" s="1"/>
  <c r="CV29" i="24"/>
  <c r="EL31" i="5"/>
  <c r="EO31" s="1"/>
  <c r="CV30" i="24"/>
  <c r="EL32" i="5"/>
  <c r="EO32" s="1"/>
  <c r="CV31" i="24"/>
  <c r="EL33" i="5"/>
  <c r="EO33" s="1"/>
  <c r="CV32" i="24"/>
  <c r="EL34" i="5"/>
  <c r="EO34" s="1"/>
  <c r="CV33" i="24"/>
  <c r="EL35" i="5"/>
  <c r="EO35" s="1"/>
  <c r="CV34" i="24"/>
  <c r="EL36" i="5"/>
  <c r="EO36" s="1"/>
  <c r="CV35" i="24"/>
  <c r="EL37" i="5"/>
  <c r="EO37" s="1"/>
  <c r="CV36" i="24"/>
  <c r="EL38" i="5"/>
  <c r="EO38" s="1"/>
  <c r="CV37" i="24"/>
  <c r="EL39" i="5"/>
  <c r="EO39" s="1"/>
  <c r="CV38" i="24"/>
  <c r="EL40" i="5"/>
  <c r="EO40" s="1"/>
  <c r="CV39" i="24"/>
  <c r="EL41" i="5"/>
  <c r="EO41" s="1"/>
  <c r="CV40" i="24"/>
  <c r="EL42" i="5"/>
  <c r="EO42" s="1"/>
  <c r="CV41" i="24"/>
  <c r="EL43" i="5"/>
  <c r="CV42" i="24"/>
  <c r="EL44" i="5"/>
  <c r="EO44" s="1"/>
  <c r="CV43" i="24"/>
  <c r="EL45" i="5"/>
  <c r="EO45" s="1"/>
  <c r="CV44" i="24"/>
  <c r="EL46" i="5"/>
  <c r="EO46" s="1"/>
  <c r="CV45" i="24"/>
  <c r="EL47" i="5"/>
  <c r="EO47" s="1"/>
  <c r="CV46" i="24"/>
  <c r="EL48" i="5"/>
  <c r="EO48" s="1"/>
  <c r="CV47" i="24"/>
  <c r="EL49" i="5"/>
  <c r="EO49" s="1"/>
  <c r="CV48" i="24"/>
  <c r="EL50" i="5"/>
  <c r="EO50" s="1"/>
  <c r="CV49" i="24"/>
  <c r="EL51" i="5"/>
  <c r="EO51" s="1"/>
  <c r="CV50" i="24"/>
  <c r="EL52" i="5"/>
  <c r="EO52" s="1"/>
  <c r="CV51" i="24"/>
  <c r="EL53" i="5"/>
  <c r="EO53" s="1"/>
  <c r="CV52" i="24"/>
  <c r="EL54" i="5"/>
  <c r="EO54" s="1"/>
  <c r="CV53" i="24"/>
  <c r="EL55" i="5"/>
  <c r="EO55" s="1"/>
  <c r="CV54" i="24"/>
  <c r="EL56" i="5"/>
  <c r="EO56" s="1"/>
  <c r="CV55" i="24"/>
  <c r="EL57" i="5"/>
  <c r="EO57" s="1"/>
  <c r="CV56" i="24"/>
  <c r="EL58" i="5"/>
  <c r="EO58" s="1"/>
  <c r="CV57" i="24"/>
  <c r="EL59" i="5"/>
  <c r="EO59" s="1"/>
  <c r="CV58" i="24"/>
  <c r="EL60" i="5"/>
  <c r="EO60" s="1"/>
  <c r="CV59" i="24"/>
  <c r="EL61" i="5"/>
  <c r="EO61" s="1"/>
  <c r="CV60" i="24"/>
  <c r="EL62" i="5"/>
  <c r="EO62" s="1"/>
  <c r="CV61" i="24"/>
  <c r="EL63" i="5"/>
  <c r="EO63" s="1"/>
  <c r="CV62" i="24"/>
  <c r="EL64" i="5"/>
  <c r="EO64" s="1"/>
  <c r="CV63" i="24"/>
  <c r="EL65" i="5"/>
  <c r="EO65" s="1"/>
  <c r="CV64" i="24"/>
  <c r="EL66" i="5"/>
  <c r="EO66" s="1"/>
  <c r="CV65" i="24"/>
  <c r="EL67" i="5"/>
  <c r="EO67" s="1"/>
  <c r="CV66" i="24"/>
  <c r="EL68" i="5"/>
  <c r="EO68" s="1"/>
  <c r="CV67" i="24"/>
  <c r="EL69" i="5"/>
  <c r="EO69" s="1"/>
  <c r="CV68" i="24"/>
  <c r="EL70" i="5"/>
  <c r="EO70" s="1"/>
  <c r="CV69" i="24"/>
  <c r="EL71" i="5"/>
  <c r="EO71" s="1"/>
  <c r="CV70" i="24"/>
  <c r="EL72" i="5"/>
  <c r="EO72" s="1"/>
  <c r="CV71" i="24"/>
  <c r="EL73" i="5"/>
  <c r="EO73" s="1"/>
  <c r="CV72" i="24"/>
  <c r="EL74" i="5"/>
  <c r="EO74" s="1"/>
  <c r="CV73" i="24"/>
  <c r="EL75" i="5"/>
  <c r="CV74" i="24"/>
  <c r="EL76" i="5"/>
  <c r="CV75" i="24"/>
  <c r="EL77" i="5"/>
  <c r="EO77" s="1"/>
  <c r="CV76" i="24"/>
  <c r="EL78" i="5"/>
  <c r="EO78" s="1"/>
  <c r="CV77" i="24"/>
  <c r="EL79" i="5"/>
  <c r="EO79" s="1"/>
  <c r="CV78" i="24"/>
  <c r="EL80" i="5"/>
  <c r="EO80" s="1"/>
  <c r="CV79" i="24"/>
  <c r="EL81" i="5"/>
  <c r="EO81" s="1"/>
  <c r="CV80" i="24"/>
  <c r="EL82" i="5"/>
  <c r="EO82" s="1"/>
  <c r="CV81" i="24"/>
  <c r="EL83" i="5"/>
  <c r="EO83" s="1"/>
  <c r="CV82" i="24"/>
  <c r="EL84" i="5"/>
  <c r="EO84" s="1"/>
  <c r="CV83" i="24"/>
  <c r="EL85" i="5"/>
  <c r="EO85" s="1"/>
  <c r="CV84" i="24"/>
  <c r="EL86" i="5"/>
  <c r="EO86" s="1"/>
  <c r="CV85" i="24"/>
  <c r="EL87" i="5"/>
  <c r="EO87" s="1"/>
  <c r="CV86" i="24"/>
  <c r="EL88" i="5"/>
  <c r="EO88" s="1"/>
  <c r="CV87" i="24"/>
  <c r="EL89" i="5"/>
  <c r="EO89" s="1"/>
  <c r="CV88" i="24"/>
  <c r="EL90" i="5"/>
  <c r="EO90" s="1"/>
  <c r="CV89" i="24"/>
  <c r="EL91" i="5"/>
  <c r="EO91" s="1"/>
  <c r="CV90" i="24"/>
  <c r="EL92" i="5"/>
  <c r="EO92" s="1"/>
  <c r="CV91" i="24"/>
  <c r="EL93" i="5"/>
  <c r="EO93" s="1"/>
  <c r="CV92" i="24"/>
  <c r="EL94" i="5"/>
  <c r="EO94" s="1"/>
  <c r="CV93" i="24"/>
  <c r="EL95" i="5"/>
  <c r="EO95" s="1"/>
  <c r="CV94" i="24"/>
  <c r="EL96" i="5"/>
  <c r="EO96" s="1"/>
  <c r="CV95" i="24"/>
  <c r="EL97" i="5"/>
  <c r="EO97" s="1"/>
  <c r="CV96" i="24"/>
  <c r="EL98" i="5"/>
  <c r="EO98" s="1"/>
  <c r="CV97" i="24"/>
  <c r="EL99" i="5"/>
  <c r="EO99" s="1"/>
  <c r="CV98" i="24"/>
  <c r="EL100" i="5"/>
  <c r="EO100" s="1"/>
  <c r="CV99" i="24"/>
  <c r="EL101" i="5"/>
  <c r="EO101" s="1"/>
  <c r="CV100" i="24"/>
  <c r="EL102" i="5"/>
  <c r="EO102" s="1"/>
  <c r="CV101" i="24"/>
  <c r="EL103" i="5"/>
  <c r="EO103" s="1"/>
  <c r="CV102" i="24"/>
  <c r="EL104" i="5"/>
  <c r="EO104" s="1"/>
  <c r="CV103" i="24"/>
  <c r="EL105" i="5"/>
  <c r="EO105" s="1"/>
  <c r="CV104" i="24"/>
  <c r="EL106" i="5"/>
  <c r="EO106" s="1"/>
  <c r="CV105" i="24"/>
  <c r="EL107" i="5"/>
  <c r="EO107" s="1"/>
  <c r="AP11"/>
  <c r="BX102"/>
  <c r="BX101"/>
  <c r="BX92"/>
  <c r="BX91"/>
  <c r="BX82"/>
  <c r="BX81"/>
  <c r="BX80"/>
  <c r="BX79"/>
  <c r="BX70"/>
  <c r="BX69"/>
  <c r="BX60"/>
  <c r="BX59"/>
  <c r="BX50"/>
  <c r="BX49"/>
  <c r="BX48"/>
  <c r="BX47"/>
  <c r="BX38"/>
  <c r="BX37"/>
  <c r="BX28"/>
  <c r="BX18"/>
  <c r="BX17"/>
  <c r="BX16"/>
  <c r="BX107"/>
  <c r="CX11"/>
  <c r="DN12"/>
  <c r="CX14"/>
  <c r="DF15"/>
  <c r="CX18"/>
  <c r="DF19"/>
  <c r="CX22"/>
  <c r="DF23"/>
  <c r="CX26"/>
  <c r="DF27"/>
  <c r="CX30"/>
  <c r="DF31"/>
  <c r="CX34"/>
  <c r="DF35"/>
  <c r="CX38"/>
  <c r="DF39"/>
  <c r="CX42"/>
  <c r="DF43"/>
  <c r="CX46"/>
  <c r="DF47"/>
  <c r="CX50"/>
  <c r="DF51"/>
  <c r="CX54"/>
  <c r="DF55"/>
  <c r="CX58"/>
  <c r="DF59"/>
  <c r="CX62"/>
  <c r="DF63"/>
  <c r="CX66"/>
  <c r="DF67"/>
  <c r="CX70"/>
  <c r="DF71"/>
  <c r="CX74"/>
  <c r="DF75"/>
  <c r="CX78"/>
  <c r="DF79"/>
  <c r="CX82"/>
  <c r="DF83"/>
  <c r="CX86"/>
  <c r="DF87"/>
  <c r="CX90"/>
  <c r="DF91"/>
  <c r="CX94"/>
  <c r="DF95"/>
  <c r="CX98"/>
  <c r="DF99"/>
  <c r="CX102"/>
  <c r="DF103"/>
  <c r="CX106"/>
  <c r="DF107"/>
  <c r="AP106"/>
  <c r="AP103"/>
  <c r="AP100"/>
  <c r="AP90"/>
  <c r="AP87"/>
  <c r="AP84"/>
  <c r="AP74"/>
  <c r="AP71"/>
  <c r="AP68"/>
  <c r="AP58"/>
  <c r="AP55"/>
  <c r="AP52"/>
  <c r="AP47"/>
  <c r="AP43"/>
  <c r="AP39"/>
  <c r="AP34"/>
  <c r="AP30"/>
  <c r="AP26"/>
  <c r="AP21"/>
  <c r="BG108"/>
  <c r="BG92"/>
  <c r="BG76"/>
  <c r="DY9" i="24"/>
  <c r="CV10"/>
  <c r="EL12" i="5"/>
  <c r="DY11" i="24"/>
  <c r="DY13"/>
  <c r="DY17"/>
  <c r="DY18"/>
  <c r="DY25"/>
  <c r="DY41"/>
  <c r="DY73"/>
  <c r="DY74"/>
  <c r="BG107" i="5"/>
  <c r="BG105"/>
  <c r="BG103"/>
  <c r="BG101"/>
  <c r="BG99"/>
  <c r="BG97"/>
  <c r="BG95"/>
  <c r="BG93"/>
  <c r="BG91"/>
  <c r="BG89"/>
  <c r="BG87"/>
  <c r="BG85"/>
  <c r="BG83"/>
  <c r="BG81"/>
  <c r="BG79"/>
  <c r="BG77"/>
  <c r="BG75"/>
  <c r="BG73"/>
  <c r="BG71"/>
  <c r="BG69"/>
  <c r="BG67"/>
  <c r="BG65"/>
  <c r="BG63"/>
  <c r="BG61"/>
  <c r="BG59"/>
  <c r="BG57"/>
  <c r="BG55"/>
  <c r="BG53"/>
  <c r="BG51"/>
  <c r="BG49"/>
  <c r="AP48"/>
  <c r="BG47"/>
  <c r="BG45"/>
  <c r="BG43"/>
  <c r="BG41"/>
  <c r="BG39"/>
  <c r="AP38"/>
  <c r="BG37"/>
  <c r="BG35"/>
  <c r="BG33"/>
  <c r="AP32"/>
  <c r="BG31"/>
  <c r="AP29"/>
  <c r="BG28"/>
  <c r="BG26"/>
  <c r="AP25"/>
  <c r="BG24"/>
  <c r="BG22"/>
  <c r="BG20"/>
  <c r="AP19"/>
  <c r="BG18"/>
  <c r="AP17"/>
  <c r="BG16"/>
  <c r="AP15"/>
  <c r="BG14"/>
  <c r="AP13"/>
  <c r="BG12"/>
  <c r="DL107" i="24"/>
  <c r="ET109" i="5"/>
  <c r="DF12"/>
  <c r="CX15"/>
  <c r="DF16"/>
  <c r="CX19"/>
  <c r="DF20"/>
  <c r="CX23"/>
  <c r="DF24"/>
  <c r="CX27"/>
  <c r="DF28"/>
  <c r="CX31"/>
  <c r="DF32"/>
  <c r="CX35"/>
  <c r="DF36"/>
  <c r="CX39"/>
  <c r="DF40"/>
  <c r="CX43"/>
  <c r="DF44"/>
  <c r="CX47"/>
  <c r="DF48"/>
  <c r="CX51"/>
  <c r="DF52"/>
  <c r="CX55"/>
  <c r="DF56"/>
  <c r="CX59"/>
  <c r="DF60"/>
  <c r="CX63"/>
  <c r="DF64"/>
  <c r="CX67"/>
  <c r="DF68"/>
  <c r="CX71"/>
  <c r="DF72"/>
  <c r="CX75"/>
  <c r="DF76"/>
  <c r="CX79"/>
  <c r="DF80"/>
  <c r="CX83"/>
  <c r="DF84"/>
  <c r="CX87"/>
  <c r="DF88"/>
  <c r="CX91"/>
  <c r="DF92"/>
  <c r="CX95"/>
  <c r="DF96"/>
  <c r="CX99"/>
  <c r="DF100"/>
  <c r="CX103"/>
  <c r="DF104"/>
  <c r="CX107"/>
  <c r="DN108"/>
  <c r="AP107"/>
  <c r="AP104"/>
  <c r="AP101"/>
  <c r="AP97"/>
  <c r="AP94"/>
  <c r="AP91"/>
  <c r="AP88"/>
  <c r="AP85"/>
  <c r="AP81"/>
  <c r="AP78"/>
  <c r="AP75"/>
  <c r="AP72"/>
  <c r="AP69"/>
  <c r="AP65"/>
  <c r="AP62"/>
  <c r="AP59"/>
  <c r="AP56"/>
  <c r="AP53"/>
  <c r="AP44"/>
  <c r="AP40"/>
  <c r="AP36"/>
  <c r="AP31"/>
  <c r="AP27"/>
  <c r="AP23"/>
  <c r="BG96"/>
  <c r="BG80"/>
  <c r="DY10" i="24"/>
  <c r="DL11"/>
  <c r="ET13" i="5"/>
  <c r="DL12" i="24"/>
  <c r="ET14" i="5"/>
  <c r="DL13" i="24"/>
  <c r="ET15" i="5"/>
  <c r="DL14" i="24"/>
  <c r="ET16" i="5"/>
  <c r="DL15" i="24"/>
  <c r="ET17" i="5"/>
  <c r="DL16" i="24"/>
  <c r="ET18" i="5"/>
  <c r="DL17" i="24"/>
  <c r="ET19" i="5"/>
  <c r="DL18" i="24"/>
  <c r="ET20" i="5"/>
  <c r="DL19" i="24"/>
  <c r="ET21" i="5"/>
  <c r="DL20" i="24"/>
  <c r="ET22" i="5"/>
  <c r="DL21" i="24"/>
  <c r="ET23" i="5"/>
  <c r="DL22" i="24"/>
  <c r="ET24" i="5"/>
  <c r="DL23" i="24"/>
  <c r="ET25" i="5"/>
  <c r="DL24" i="24"/>
  <c r="ET26" i="5"/>
  <c r="DL25" i="24"/>
  <c r="ET27" i="5"/>
  <c r="DL26" i="24"/>
  <c r="ET28" i="5"/>
  <c r="DL27" i="24"/>
  <c r="ET29" i="5"/>
  <c r="DL28" i="24"/>
  <c r="ET30" i="5"/>
  <c r="DL29" i="24"/>
  <c r="ET31" i="5"/>
  <c r="DL30" i="24"/>
  <c r="ET32" i="5"/>
  <c r="DL31" i="24"/>
  <c r="ET33" i="5"/>
  <c r="DL32" i="24"/>
  <c r="ET34" i="5"/>
  <c r="DL33" i="24"/>
  <c r="ET35" i="5"/>
  <c r="DL34" i="24"/>
  <c r="ET36" i="5"/>
  <c r="DL35" i="24"/>
  <c r="ET37" i="5"/>
  <c r="DL36" i="24"/>
  <c r="ET38" i="5"/>
  <c r="DL37" i="24"/>
  <c r="ET39" i="5"/>
  <c r="DL38" i="24"/>
  <c r="ET40" i="5"/>
  <c r="DL39" i="24"/>
  <c r="ET41" i="5"/>
  <c r="DL40" i="24"/>
  <c r="ET42" i="5"/>
  <c r="DL41" i="24"/>
  <c r="ET43" i="5"/>
  <c r="DL42" i="24"/>
  <c r="ET44" i="5"/>
  <c r="DL43" i="24"/>
  <c r="ET45" i="5"/>
  <c r="DL44" i="24"/>
  <c r="ET46" i="5"/>
  <c r="DL45" i="24"/>
  <c r="ET47" i="5"/>
  <c r="DL46" i="24"/>
  <c r="ET48" i="5"/>
  <c r="DL47" i="24"/>
  <c r="ET49" i="5"/>
  <c r="DL48" i="24"/>
  <c r="ET50" i="5"/>
  <c r="DL49" i="24"/>
  <c r="ET51" i="5"/>
  <c r="DL50" i="24"/>
  <c r="ET52" i="5"/>
  <c r="DL51" i="24"/>
  <c r="ET53" i="5"/>
  <c r="DL52" i="24"/>
  <c r="ET54" i="5"/>
  <c r="DL53" i="24"/>
  <c r="ET55" i="5"/>
  <c r="DL54" i="24"/>
  <c r="ET56" i="5"/>
  <c r="DL55" i="24"/>
  <c r="ET57" i="5"/>
  <c r="DL56" i="24"/>
  <c r="ET58" i="5"/>
  <c r="DL57" i="24"/>
  <c r="ET59" i="5"/>
  <c r="DL58" i="24"/>
  <c r="ET60" i="5"/>
  <c r="DL59" i="24"/>
  <c r="ET61" i="5"/>
  <c r="DL60" i="24"/>
  <c r="ET62" i="5"/>
  <c r="DL61" i="24"/>
  <c r="ET63" i="5"/>
  <c r="DL62" i="24"/>
  <c r="ET64" i="5"/>
  <c r="DL63" i="24"/>
  <c r="ET65" i="5"/>
  <c r="DL64" i="24"/>
  <c r="ET66" i="5"/>
  <c r="DL65" i="24"/>
  <c r="ET67" i="5"/>
  <c r="DL66" i="24"/>
  <c r="ET68" i="5"/>
  <c r="DL67" i="24"/>
  <c r="ET69" i="5"/>
  <c r="DL68" i="24"/>
  <c r="ET70" i="5"/>
  <c r="DL69" i="24"/>
  <c r="ET71" i="5"/>
  <c r="DL70" i="24"/>
  <c r="ET72" i="5"/>
  <c r="DL71" i="24"/>
  <c r="ET73" i="5"/>
  <c r="DL72" i="24"/>
  <c r="ET74" i="5"/>
  <c r="DL73" i="24"/>
  <c r="ET75" i="5"/>
  <c r="DL74" i="24"/>
  <c r="ET76" i="5"/>
  <c r="DL75" i="24"/>
  <c r="ET77" i="5"/>
  <c r="DL76" i="24"/>
  <c r="ET78" i="5"/>
  <c r="DL77" i="24"/>
  <c r="ET79" i="5"/>
  <c r="DL78" i="24"/>
  <c r="ET80" i="5"/>
  <c r="DL79" i="24"/>
  <c r="ET81" i="5"/>
  <c r="DL80" i="24"/>
  <c r="ET82" i="5"/>
  <c r="DL81" i="24"/>
  <c r="ET83" i="5"/>
  <c r="DL82" i="24"/>
  <c r="ET84" i="5"/>
  <c r="DL83" i="24"/>
  <c r="ET85" i="5"/>
  <c r="DL84" i="24"/>
  <c r="ET86" i="5"/>
  <c r="DL85" i="24"/>
  <c r="ET87" i="5"/>
  <c r="DL86" i="24"/>
  <c r="ET88" i="5"/>
  <c r="DL87" i="24"/>
  <c r="ET89" i="5"/>
  <c r="DL88" i="24"/>
  <c r="ET90" i="5"/>
  <c r="DL89" i="24"/>
  <c r="ET91" i="5"/>
  <c r="DL90" i="24"/>
  <c r="ET92" i="5"/>
  <c r="DL91" i="24"/>
  <c r="ET93" i="5"/>
  <c r="DL92" i="24"/>
  <c r="ET94" i="5"/>
  <c r="DL93" i="24"/>
  <c r="ET95" i="5"/>
  <c r="DL94" i="24"/>
  <c r="ET96" i="5"/>
  <c r="DL95" i="24"/>
  <c r="ET97" i="5"/>
  <c r="DL96" i="24"/>
  <c r="ET98" i="5"/>
  <c r="DL97" i="24"/>
  <c r="ET99" i="5"/>
  <c r="DL98" i="24"/>
  <c r="ET100" i="5"/>
  <c r="DL99" i="24"/>
  <c r="ET101" i="5"/>
  <c r="DL100" i="24"/>
  <c r="ET102" i="5"/>
  <c r="DL101" i="24"/>
  <c r="ET103" i="5"/>
  <c r="DL102" i="24"/>
  <c r="ET104" i="5"/>
  <c r="DL103" i="24"/>
  <c r="ET105" i="5"/>
  <c r="DL104" i="24"/>
  <c r="ET106" i="5"/>
  <c r="DL105" i="24"/>
  <c r="ET107" i="5"/>
  <c r="DD107" i="24"/>
  <c r="EP109" i="5"/>
  <c r="P111" i="24"/>
  <c r="BX98" i="5"/>
  <c r="BX97"/>
  <c r="BX96"/>
  <c r="BX95"/>
  <c r="BX86"/>
  <c r="BX85"/>
  <c r="BX76"/>
  <c r="BX75"/>
  <c r="BX66"/>
  <c r="BX65"/>
  <c r="BX64"/>
  <c r="BX63"/>
  <c r="BX54"/>
  <c r="BX53"/>
  <c r="BX44"/>
  <c r="BX43"/>
  <c r="BX34"/>
  <c r="BX33"/>
  <c r="BX32"/>
  <c r="BX31"/>
  <c r="BX22"/>
  <c r="BX21"/>
  <c r="BX11"/>
  <c r="CX12"/>
  <c r="DF13"/>
  <c r="DN14"/>
  <c r="CX16"/>
  <c r="DF17"/>
  <c r="DN18"/>
  <c r="CX20"/>
  <c r="DF21"/>
  <c r="DN22"/>
  <c r="CX24"/>
  <c r="DF25"/>
  <c r="DN26"/>
  <c r="CX28"/>
  <c r="DF29"/>
  <c r="DN30"/>
  <c r="CX32"/>
  <c r="DF33"/>
  <c r="DN34"/>
  <c r="CX36"/>
  <c r="DF37"/>
  <c r="DN38"/>
  <c r="CX40"/>
  <c r="DF41"/>
  <c r="DN42"/>
  <c r="CX44"/>
  <c r="DF45"/>
  <c r="DN46"/>
  <c r="CX48"/>
  <c r="DF49"/>
  <c r="DN50"/>
  <c r="CX52"/>
  <c r="DF53"/>
  <c r="DN54"/>
  <c r="CX56"/>
  <c r="DF57"/>
  <c r="DN58"/>
  <c r="CX60"/>
  <c r="DF61"/>
  <c r="DN62"/>
  <c r="CX64"/>
  <c r="DF65"/>
  <c r="DN66"/>
  <c r="CX68"/>
  <c r="DF69"/>
  <c r="DN70"/>
  <c r="CX72"/>
  <c r="DF73"/>
  <c r="DN74"/>
  <c r="CX76"/>
  <c r="DF77"/>
  <c r="DN78"/>
  <c r="CX80"/>
  <c r="DF81"/>
  <c r="DN82"/>
  <c r="CX84"/>
  <c r="DF85"/>
  <c r="DN86"/>
  <c r="CX88"/>
  <c r="DF89"/>
  <c r="DN90"/>
  <c r="CX92"/>
  <c r="DF93"/>
  <c r="DN94"/>
  <c r="CX96"/>
  <c r="DF97"/>
  <c r="DN98"/>
  <c r="CX100"/>
  <c r="DF101"/>
  <c r="DN102"/>
  <c r="CX104"/>
  <c r="DF105"/>
  <c r="DN106"/>
  <c r="DF108"/>
  <c r="AP98"/>
  <c r="AP95"/>
  <c r="AP92"/>
  <c r="AP82"/>
  <c r="AP79"/>
  <c r="AP76"/>
  <c r="AP66"/>
  <c r="AP63"/>
  <c r="AP60"/>
  <c r="AP49"/>
  <c r="AP37"/>
  <c r="AP28"/>
  <c r="AP24"/>
  <c r="BG100"/>
  <c r="BG84"/>
  <c r="EW107"/>
  <c r="EX104"/>
  <c r="FA104" s="1"/>
  <c r="EW103"/>
  <c r="EX100"/>
  <c r="FA100" s="1"/>
  <c r="EW99"/>
  <c r="EX96"/>
  <c r="FA96" s="1"/>
  <c r="EW95"/>
  <c r="EX92"/>
  <c r="FA92" s="1"/>
  <c r="EW91"/>
  <c r="EX88"/>
  <c r="FA88" s="1"/>
  <c r="EW87"/>
  <c r="EX84"/>
  <c r="FA84" s="1"/>
  <c r="EW83"/>
  <c r="EX80"/>
  <c r="FA80" s="1"/>
  <c r="EW79"/>
  <c r="EX76"/>
  <c r="FA76" s="1"/>
  <c r="EW75"/>
  <c r="EX72"/>
  <c r="FA72" s="1"/>
  <c r="EW71"/>
  <c r="EX68"/>
  <c r="FA68" s="1"/>
  <c r="EW67"/>
  <c r="EX64"/>
  <c r="FA64" s="1"/>
  <c r="EW63"/>
  <c r="EX60"/>
  <c r="FA60" s="1"/>
  <c r="EW59"/>
  <c r="EX56"/>
  <c r="FA56" s="1"/>
  <c r="EW55"/>
  <c r="EX52"/>
  <c r="FA52" s="1"/>
  <c r="EW51"/>
  <c r="EX48"/>
  <c r="FA48" s="1"/>
  <c r="EW47"/>
  <c r="ES45"/>
  <c r="EW44"/>
  <c r="ES43"/>
  <c r="EW42"/>
  <c r="EZ41"/>
  <c r="ES41"/>
  <c r="EV40"/>
  <c r="EW40" s="1"/>
  <c r="EZ39"/>
  <c r="ES39"/>
  <c r="EV38"/>
  <c r="EW38" s="1"/>
  <c r="EZ37"/>
  <c r="ES37"/>
  <c r="EV36"/>
  <c r="EW36" s="1"/>
  <c r="EZ35"/>
  <c r="ES35"/>
  <c r="EV34"/>
  <c r="EW34" s="1"/>
  <c r="EZ33"/>
  <c r="ES33"/>
  <c r="EV32"/>
  <c r="EW32" s="1"/>
  <c r="EZ31"/>
  <c r="ES31"/>
  <c r="EV30"/>
  <c r="EW30" s="1"/>
  <c r="EZ29"/>
  <c r="ES29"/>
  <c r="EV28"/>
  <c r="EW28" s="1"/>
  <c r="EZ27"/>
  <c r="ES27"/>
  <c r="EV26"/>
  <c r="EW26" s="1"/>
  <c r="EZ25"/>
  <c r="ES25"/>
  <c r="EV24"/>
  <c r="EW24" s="1"/>
  <c r="EZ23"/>
  <c r="ES23"/>
  <c r="EV22"/>
  <c r="EW22" s="1"/>
  <c r="EZ21"/>
  <c r="ES21"/>
  <c r="EV20"/>
  <c r="EW20" s="1"/>
  <c r="EZ19"/>
  <c r="ES19"/>
  <c r="EV18"/>
  <c r="EW18" s="1"/>
  <c r="EZ17"/>
  <c r="ER17"/>
  <c r="ES17" s="1"/>
  <c r="EV16"/>
  <c r="EW16" s="1"/>
  <c r="EZ15"/>
  <c r="ER15"/>
  <c r="ES15" s="1"/>
  <c r="EV14"/>
  <c r="EW14" s="1"/>
  <c r="EZ13"/>
  <c r="ER13"/>
  <c r="ES13" s="1"/>
  <c r="EV12"/>
  <c r="EW12" s="1"/>
  <c r="EW106"/>
  <c r="EX103"/>
  <c r="FA103" s="1"/>
  <c r="EW102"/>
  <c r="EX99"/>
  <c r="FA99" s="1"/>
  <c r="EW98"/>
  <c r="EX95"/>
  <c r="FA95" s="1"/>
  <c r="EW94"/>
  <c r="EX91"/>
  <c r="FA91" s="1"/>
  <c r="EW90"/>
  <c r="EX87"/>
  <c r="FA87" s="1"/>
  <c r="EW86"/>
  <c r="EX83"/>
  <c r="FA83" s="1"/>
  <c r="EW82"/>
  <c r="EX79"/>
  <c r="FA79" s="1"/>
  <c r="EW78"/>
  <c r="EX75"/>
  <c r="FA75" s="1"/>
  <c r="EW74"/>
  <c r="EX71"/>
  <c r="FA71" s="1"/>
  <c r="EW70"/>
  <c r="EX67"/>
  <c r="FA67" s="1"/>
  <c r="EW66"/>
  <c r="EX63"/>
  <c r="FA63" s="1"/>
  <c r="EW62"/>
  <c r="EX59"/>
  <c r="FA59" s="1"/>
  <c r="EW58"/>
  <c r="EX55"/>
  <c r="FA55" s="1"/>
  <c r="EW54"/>
  <c r="EX51"/>
  <c r="FA51" s="1"/>
  <c r="EW50"/>
  <c r="EX47"/>
  <c r="FA47" s="1"/>
  <c r="EW46"/>
  <c r="EX44"/>
  <c r="FA44" s="1"/>
  <c r="EX42"/>
  <c r="FA42" s="1"/>
  <c r="EX40"/>
  <c r="FA40" s="1"/>
  <c r="EX38"/>
  <c r="EX36"/>
  <c r="EX34"/>
  <c r="EX32"/>
  <c r="EX30"/>
  <c r="EX28"/>
  <c r="EX26"/>
  <c r="EX24"/>
  <c r="EX22"/>
  <c r="EX20"/>
  <c r="EX18"/>
  <c r="EX16"/>
  <c r="EX14"/>
  <c r="EX12"/>
  <c r="DV106"/>
  <c r="EX106"/>
  <c r="FA106" s="1"/>
  <c r="EW105"/>
  <c r="EX102"/>
  <c r="FA102" s="1"/>
  <c r="EW101"/>
  <c r="EX98"/>
  <c r="FA98" s="1"/>
  <c r="EW97"/>
  <c r="EX94"/>
  <c r="FA94" s="1"/>
  <c r="EW93"/>
  <c r="EX90"/>
  <c r="FA90" s="1"/>
  <c r="EW89"/>
  <c r="EX86"/>
  <c r="FA86" s="1"/>
  <c r="EW85"/>
  <c r="EX82"/>
  <c r="FA82" s="1"/>
  <c r="EW81"/>
  <c r="EX78"/>
  <c r="FA78" s="1"/>
  <c r="EW77"/>
  <c r="EX74"/>
  <c r="FA74" s="1"/>
  <c r="EW73"/>
  <c r="EX70"/>
  <c r="FA70" s="1"/>
  <c r="EW69"/>
  <c r="EX66"/>
  <c r="FA66" s="1"/>
  <c r="EW65"/>
  <c r="EX62"/>
  <c r="FA62" s="1"/>
  <c r="EW61"/>
  <c r="EX58"/>
  <c r="FA58" s="1"/>
  <c r="EW57"/>
  <c r="EX54"/>
  <c r="FA54" s="1"/>
  <c r="EW53"/>
  <c r="EX50"/>
  <c r="FA50" s="1"/>
  <c r="EW49"/>
  <c r="EX46"/>
  <c r="FA46" s="1"/>
  <c r="EW45"/>
  <c r="ES44"/>
  <c r="EW43"/>
  <c r="ES42"/>
  <c r="EW41"/>
  <c r="ES40"/>
  <c r="EW39"/>
  <c r="EZ38"/>
  <c r="ES38"/>
  <c r="EV37"/>
  <c r="EW37" s="1"/>
  <c r="EZ36"/>
  <c r="ES36"/>
  <c r="EV35"/>
  <c r="EW35" s="1"/>
  <c r="EZ34"/>
  <c r="ES34"/>
  <c r="EV33"/>
  <c r="EW33" s="1"/>
  <c r="EZ32"/>
  <c r="ES32"/>
  <c r="EV31"/>
  <c r="EW31" s="1"/>
  <c r="EZ30"/>
  <c r="ES30"/>
  <c r="EV29"/>
  <c r="EW29" s="1"/>
  <c r="EZ28"/>
  <c r="ES28"/>
  <c r="EV27"/>
  <c r="EW27" s="1"/>
  <c r="EZ26"/>
  <c r="ES26"/>
  <c r="EV25"/>
  <c r="EW25" s="1"/>
  <c r="EZ24"/>
  <c r="ES24"/>
  <c r="EV23"/>
  <c r="EW23" s="1"/>
  <c r="EZ22"/>
  <c r="ES22"/>
  <c r="EV21"/>
  <c r="EW21" s="1"/>
  <c r="EZ20"/>
  <c r="ES20"/>
  <c r="EV19"/>
  <c r="EW19" s="1"/>
  <c r="EZ18"/>
  <c r="ES18"/>
  <c r="EV17"/>
  <c r="EW17" s="1"/>
  <c r="EZ16"/>
  <c r="ES16"/>
  <c r="EV15"/>
  <c r="EW15" s="1"/>
  <c r="EZ14"/>
  <c r="ES14"/>
  <c r="EV13"/>
  <c r="EW13" s="1"/>
  <c r="EZ12"/>
  <c r="ES12"/>
  <c r="EV11"/>
  <c r="EW11" s="1"/>
  <c r="EO11"/>
  <c r="EX105"/>
  <c r="FA105" s="1"/>
  <c r="EW104"/>
  <c r="EX101"/>
  <c r="FA101" s="1"/>
  <c r="EW100"/>
  <c r="EX97"/>
  <c r="FA97" s="1"/>
  <c r="EW96"/>
  <c r="EX93"/>
  <c r="FA93" s="1"/>
  <c r="EW92"/>
  <c r="EX89"/>
  <c r="FA89" s="1"/>
  <c r="EW88"/>
  <c r="EX85"/>
  <c r="FA85" s="1"/>
  <c r="EW84"/>
  <c r="EX81"/>
  <c r="FA81" s="1"/>
  <c r="EW80"/>
  <c r="EX77"/>
  <c r="FA77" s="1"/>
  <c r="EW76"/>
  <c r="EX73"/>
  <c r="FA73" s="1"/>
  <c r="EW72"/>
  <c r="EX69"/>
  <c r="FA69" s="1"/>
  <c r="EW68"/>
  <c r="EX65"/>
  <c r="FA65" s="1"/>
  <c r="EW64"/>
  <c r="EX61"/>
  <c r="FA61" s="1"/>
  <c r="EW60"/>
  <c r="EX57"/>
  <c r="FA57" s="1"/>
  <c r="EW56"/>
  <c r="EX53"/>
  <c r="FA53" s="1"/>
  <c r="EW52"/>
  <c r="EX49"/>
  <c r="FA49" s="1"/>
  <c r="EW48"/>
  <c r="EX45"/>
  <c r="FA45" s="1"/>
  <c r="EX43"/>
  <c r="FA43" s="1"/>
  <c r="EX41"/>
  <c r="FA41" s="1"/>
  <c r="EX39"/>
  <c r="FA39" s="1"/>
  <c r="EX37"/>
  <c r="FA37" s="1"/>
  <c r="EX35"/>
  <c r="FA35" s="1"/>
  <c r="EX33"/>
  <c r="FA33" s="1"/>
  <c r="EX31"/>
  <c r="FA31" s="1"/>
  <c r="EX29"/>
  <c r="FA29" s="1"/>
  <c r="EX27"/>
  <c r="FA27" s="1"/>
  <c r="EX25"/>
  <c r="FA25" s="1"/>
  <c r="EX23"/>
  <c r="FA23" s="1"/>
  <c r="EX21"/>
  <c r="FA21" s="1"/>
  <c r="EX19"/>
  <c r="FA19" s="1"/>
  <c r="EX17"/>
  <c r="FA17" s="1"/>
  <c r="EX15"/>
  <c r="FA15" s="1"/>
  <c r="EX13"/>
  <c r="EX11"/>
  <c r="FA11" s="1"/>
  <c r="DU104" i="24"/>
  <c r="DW106" i="5"/>
  <c r="DV104" i="24" s="1"/>
  <c r="CW10"/>
  <c r="CY12" i="5"/>
  <c r="DE11" i="24"/>
  <c r="DG13" i="5"/>
  <c r="DM12" i="24"/>
  <c r="DO14" i="5"/>
  <c r="DN12" i="24" s="1"/>
  <c r="CW14"/>
  <c r="CY16" i="5"/>
  <c r="CX14" i="24" s="1"/>
  <c r="DE15"/>
  <c r="DG17" i="5"/>
  <c r="DF15" i="24" s="1"/>
  <c r="DM16"/>
  <c r="DO18" i="5"/>
  <c r="DN16" i="24" s="1"/>
  <c r="CY20" i="5"/>
  <c r="CW18" i="24"/>
  <c r="DE19"/>
  <c r="DG21" i="5"/>
  <c r="DF19" i="24" s="1"/>
  <c r="DM20"/>
  <c r="DO22" i="5"/>
  <c r="DN20" i="24" s="1"/>
  <c r="CW22"/>
  <c r="CY24" i="5"/>
  <c r="CX22" i="24" s="1"/>
  <c r="DE23"/>
  <c r="DG25" i="5"/>
  <c r="DF23" i="24" s="1"/>
  <c r="DM24"/>
  <c r="DO26" i="5"/>
  <c r="DN24" i="24" s="1"/>
  <c r="CY28" i="5"/>
  <c r="CX26" i="24" s="1"/>
  <c r="CW26"/>
  <c r="DE27"/>
  <c r="DG29" i="5"/>
  <c r="DF27" i="24" s="1"/>
  <c r="DM28"/>
  <c r="DO30" i="5"/>
  <c r="DN28" i="24" s="1"/>
  <c r="CY32" i="5"/>
  <c r="CX30" i="24" s="1"/>
  <c r="CW30"/>
  <c r="DE31"/>
  <c r="DG33" i="5"/>
  <c r="DF31" i="24" s="1"/>
  <c r="DM32"/>
  <c r="DO34" i="5"/>
  <c r="DN32" i="24" s="1"/>
  <c r="CW34"/>
  <c r="CY36" i="5"/>
  <c r="CX34" i="24" s="1"/>
  <c r="DE35"/>
  <c r="DG37" i="5"/>
  <c r="DF35" i="24" s="1"/>
  <c r="DM36"/>
  <c r="DO38" i="5"/>
  <c r="DN36" i="24" s="1"/>
  <c r="CY40" i="5"/>
  <c r="CX38" i="24" s="1"/>
  <c r="CW38"/>
  <c r="DE39"/>
  <c r="DG41" i="5"/>
  <c r="DF39" i="24" s="1"/>
  <c r="DM40"/>
  <c r="DO42" i="5"/>
  <c r="DN40" i="24" s="1"/>
  <c r="CW42"/>
  <c r="CY44" i="5"/>
  <c r="CX42" i="24" s="1"/>
  <c r="DE43"/>
  <c r="DG45" i="5"/>
  <c r="DF43" i="24" s="1"/>
  <c r="DM44"/>
  <c r="DO46" i="5"/>
  <c r="DN44" i="24" s="1"/>
  <c r="CY48" i="5"/>
  <c r="CX46" i="24" s="1"/>
  <c r="CW46"/>
  <c r="DE47"/>
  <c r="DG49" i="5"/>
  <c r="DF47" i="24" s="1"/>
  <c r="DM48"/>
  <c r="DO50" i="5"/>
  <c r="DN48" i="24" s="1"/>
  <c r="CW50"/>
  <c r="CY52" i="5"/>
  <c r="CX50" i="24" s="1"/>
  <c r="DE51"/>
  <c r="DG53" i="5"/>
  <c r="DF51" i="24" s="1"/>
  <c r="DM52"/>
  <c r="DO54" i="5"/>
  <c r="DN52" i="24" s="1"/>
  <c r="CY56" i="5"/>
  <c r="CX54" i="24" s="1"/>
  <c r="CW54"/>
  <c r="DE55"/>
  <c r="DG57" i="5"/>
  <c r="DF55" i="24" s="1"/>
  <c r="DM56"/>
  <c r="DO58" i="5"/>
  <c r="DN56" i="24" s="1"/>
  <c r="CW58"/>
  <c r="CY60" i="5"/>
  <c r="CX58" i="24" s="1"/>
  <c r="DE59"/>
  <c r="DG61" i="5"/>
  <c r="DF59" i="24" s="1"/>
  <c r="DM60"/>
  <c r="DO62" i="5"/>
  <c r="DN60" i="24" s="1"/>
  <c r="CY64" i="5"/>
  <c r="CX62" i="24" s="1"/>
  <c r="CW62"/>
  <c r="DE63"/>
  <c r="DG65" i="5"/>
  <c r="DF63" i="24" s="1"/>
  <c r="DM64"/>
  <c r="DO66" i="5"/>
  <c r="DN64" i="24" s="1"/>
  <c r="CW66"/>
  <c r="CY68" i="5"/>
  <c r="CX66" i="24" s="1"/>
  <c r="DE67"/>
  <c r="DG69" i="5"/>
  <c r="DF67" i="24" s="1"/>
  <c r="DM68"/>
  <c r="DO70" i="5"/>
  <c r="DN68" i="24" s="1"/>
  <c r="CW70"/>
  <c r="CY72" i="5"/>
  <c r="CX70" i="24" s="1"/>
  <c r="DE71"/>
  <c r="DG73" i="5"/>
  <c r="DF71" i="24" s="1"/>
  <c r="DM72"/>
  <c r="DO74" i="5"/>
  <c r="DN72" i="24" s="1"/>
  <c r="CW74"/>
  <c r="CY76" i="5"/>
  <c r="DE75" i="24"/>
  <c r="DG77" i="5"/>
  <c r="DF75" i="24" s="1"/>
  <c r="DM76"/>
  <c r="DO78" i="5"/>
  <c r="DN76" i="24" s="1"/>
  <c r="CW78"/>
  <c r="CY80" i="5"/>
  <c r="CX78" i="24" s="1"/>
  <c r="DE79"/>
  <c r="DG81" i="5"/>
  <c r="DF79" i="24" s="1"/>
  <c r="DM80"/>
  <c r="DO82" i="5"/>
  <c r="DN80" i="24" s="1"/>
  <c r="CW82"/>
  <c r="CY84" i="5"/>
  <c r="CX82" i="24" s="1"/>
  <c r="DE83"/>
  <c r="DG85" i="5"/>
  <c r="DF83" i="24" s="1"/>
  <c r="DM84"/>
  <c r="DO86" i="5"/>
  <c r="DN84" i="24" s="1"/>
  <c r="CW86"/>
  <c r="CY88" i="5"/>
  <c r="CX86" i="24" s="1"/>
  <c r="DE87"/>
  <c r="DG89" i="5"/>
  <c r="DF87" i="24" s="1"/>
  <c r="DM88"/>
  <c r="DO90" i="5"/>
  <c r="DN88" i="24" s="1"/>
  <c r="CW90"/>
  <c r="CY92" i="5"/>
  <c r="CX90" i="24" s="1"/>
  <c r="DE91"/>
  <c r="DG93" i="5"/>
  <c r="DF91" i="24" s="1"/>
  <c r="DM92"/>
  <c r="DO94" i="5"/>
  <c r="DN92" i="24" s="1"/>
  <c r="CW94"/>
  <c r="CY96" i="5"/>
  <c r="CX94" i="24" s="1"/>
  <c r="DE95"/>
  <c r="DG97" i="5"/>
  <c r="DF95" i="24" s="1"/>
  <c r="DM96"/>
  <c r="DO98" i="5"/>
  <c r="DN96" i="24" s="1"/>
  <c r="CW98"/>
  <c r="CY100" i="5"/>
  <c r="CX98" i="24" s="1"/>
  <c r="DE99"/>
  <c r="DG101" i="5"/>
  <c r="DF99" i="24" s="1"/>
  <c r="DM100"/>
  <c r="DO102" i="5"/>
  <c r="DN100" i="24" s="1"/>
  <c r="CW102"/>
  <c r="CY104" i="5"/>
  <c r="CX102" i="24" s="1"/>
  <c r="DE103"/>
  <c r="DG105" i="5"/>
  <c r="DF103" i="24" s="1"/>
  <c r="DM104"/>
  <c r="DO106" i="5"/>
  <c r="DN104" i="24" s="1"/>
  <c r="CQ106" i="5"/>
  <c r="CP104" i="24" s="1"/>
  <c r="CO104"/>
  <c r="CQ90" i="5"/>
  <c r="CP88" i="24" s="1"/>
  <c r="CO88"/>
  <c r="CQ74" i="5"/>
  <c r="CP72" i="24" s="1"/>
  <c r="CO72"/>
  <c r="CQ97" i="5"/>
  <c r="CP95" i="24" s="1"/>
  <c r="CO95"/>
  <c r="CQ81" i="5"/>
  <c r="CP79" i="24" s="1"/>
  <c r="CO79"/>
  <c r="CQ65" i="5"/>
  <c r="CP63" i="24" s="1"/>
  <c r="CO63"/>
  <c r="CQ49" i="5"/>
  <c r="CP47" i="24" s="1"/>
  <c r="CO47"/>
  <c r="CQ33" i="5"/>
  <c r="CP31" i="24" s="1"/>
  <c r="CO31"/>
  <c r="CQ17" i="5"/>
  <c r="CP15" i="24" s="1"/>
  <c r="CO15"/>
  <c r="CQ100" i="5"/>
  <c r="CP98" i="24" s="1"/>
  <c r="CO98"/>
  <c r="CQ84" i="5"/>
  <c r="CP82" i="24" s="1"/>
  <c r="CO82"/>
  <c r="CQ103" i="5"/>
  <c r="CP101" i="24" s="1"/>
  <c r="CO101"/>
  <c r="CQ87" i="5"/>
  <c r="CP85" i="24" s="1"/>
  <c r="CO85"/>
  <c r="CQ71" i="5"/>
  <c r="CP69" i="24" s="1"/>
  <c r="CO69"/>
  <c r="CQ55" i="5"/>
  <c r="CP53" i="24" s="1"/>
  <c r="CO53"/>
  <c r="CQ39" i="5"/>
  <c r="CP37" i="24" s="1"/>
  <c r="CO37"/>
  <c r="CQ23" i="5"/>
  <c r="CP21" i="24" s="1"/>
  <c r="CO21"/>
  <c r="CQ70" i="5"/>
  <c r="CP68" i="24" s="1"/>
  <c r="CO68"/>
  <c r="CQ54" i="5"/>
  <c r="CP52" i="24" s="1"/>
  <c r="CO52"/>
  <c r="CQ38" i="5"/>
  <c r="CP36" i="24" s="1"/>
  <c r="CO36"/>
  <c r="CQ22" i="5"/>
  <c r="CP20" i="24" s="1"/>
  <c r="CO20"/>
  <c r="CQ72" i="5"/>
  <c r="CP70" i="24" s="1"/>
  <c r="CO70"/>
  <c r="CQ56" i="5"/>
  <c r="CP54" i="24" s="1"/>
  <c r="CO54"/>
  <c r="CQ40" i="5"/>
  <c r="CP38" i="24" s="1"/>
  <c r="CO38"/>
  <c r="CQ24" i="5"/>
  <c r="CP22" i="24" s="1"/>
  <c r="CO22"/>
  <c r="AQ106" i="5"/>
  <c r="AP104" i="24" s="1"/>
  <c r="AQ103" i="5"/>
  <c r="AQ98"/>
  <c r="AP96" i="24" s="1"/>
  <c r="AQ95" i="5"/>
  <c r="AQ90"/>
  <c r="AP88" i="24" s="1"/>
  <c r="AQ87" i="5"/>
  <c r="AQ82"/>
  <c r="AP80" i="24" s="1"/>
  <c r="AQ79" i="5"/>
  <c r="AQ74"/>
  <c r="AP72" i="24" s="1"/>
  <c r="AQ71" i="5"/>
  <c r="AQ66"/>
  <c r="AP64" i="24" s="1"/>
  <c r="AQ63" i="5"/>
  <c r="AQ58"/>
  <c r="AP56" i="24" s="1"/>
  <c r="AQ55" i="5"/>
  <c r="AQ50"/>
  <c r="AP48" i="24" s="1"/>
  <c r="AQ47" i="5"/>
  <c r="AQ42"/>
  <c r="AP40" i="24" s="1"/>
  <c r="AQ39" i="5"/>
  <c r="AQ34"/>
  <c r="AP32" i="24" s="1"/>
  <c r="AQ31" i="5"/>
  <c r="AQ26"/>
  <c r="AP24" i="24" s="1"/>
  <c r="AQ23" i="5"/>
  <c r="AQ18"/>
  <c r="AP16" i="24" s="1"/>
  <c r="AQ15" i="5"/>
  <c r="EX10"/>
  <c r="FA10" s="1"/>
  <c r="EW109"/>
  <c r="EV10"/>
  <c r="DV13"/>
  <c r="DV17"/>
  <c r="DV21"/>
  <c r="DV25"/>
  <c r="DV29"/>
  <c r="DV33"/>
  <c r="DV37"/>
  <c r="DV41"/>
  <c r="DV45"/>
  <c r="DV49"/>
  <c r="DV53"/>
  <c r="DV57"/>
  <c r="DV61"/>
  <c r="DV65"/>
  <c r="DV69"/>
  <c r="DV73"/>
  <c r="DV77"/>
  <c r="DV81"/>
  <c r="DV85"/>
  <c r="DV89"/>
  <c r="DV93"/>
  <c r="DV97"/>
  <c r="DV101"/>
  <c r="DV105"/>
  <c r="BG10"/>
  <c r="CX10"/>
  <c r="DF10"/>
  <c r="DN10"/>
  <c r="DE9" i="24"/>
  <c r="DG11" i="5"/>
  <c r="CW11" i="24"/>
  <c r="CY13" i="5"/>
  <c r="DE12" i="24"/>
  <c r="DG14" i="5"/>
  <c r="DF12" i="24" s="1"/>
  <c r="DM13"/>
  <c r="DO15" i="5"/>
  <c r="CW15" i="24"/>
  <c r="CY17" i="5"/>
  <c r="CX15" i="24" s="1"/>
  <c r="DE16"/>
  <c r="DG18" i="5"/>
  <c r="DF16" i="24" s="1"/>
  <c r="DM17"/>
  <c r="DO19" i="5"/>
  <c r="CW19" i="24"/>
  <c r="CY21" i="5"/>
  <c r="CX19" i="24" s="1"/>
  <c r="DE20"/>
  <c r="DG22" i="5"/>
  <c r="DF20" i="24" s="1"/>
  <c r="DM21"/>
  <c r="DO23" i="5"/>
  <c r="DN21" i="24" s="1"/>
  <c r="CW23"/>
  <c r="CY25" i="5"/>
  <c r="CX23" i="24" s="1"/>
  <c r="DE24"/>
  <c r="DG26" i="5"/>
  <c r="DF24" i="24" s="1"/>
  <c r="DM25"/>
  <c r="DO27" i="5"/>
  <c r="CW27" i="24"/>
  <c r="CY29" i="5"/>
  <c r="CX27" i="24" s="1"/>
  <c r="DE28"/>
  <c r="DG30" i="5"/>
  <c r="DF28" i="24" s="1"/>
  <c r="DM29"/>
  <c r="DO31" i="5"/>
  <c r="DN29" i="24" s="1"/>
  <c r="CW31"/>
  <c r="CY33" i="5"/>
  <c r="CX31" i="24" s="1"/>
  <c r="DE32"/>
  <c r="DG34" i="5"/>
  <c r="DF32" i="24" s="1"/>
  <c r="DM33"/>
  <c r="DO35" i="5"/>
  <c r="DN33" i="24" s="1"/>
  <c r="CW35"/>
  <c r="CY37" i="5"/>
  <c r="CX35" i="24" s="1"/>
  <c r="DE36"/>
  <c r="DG38" i="5"/>
  <c r="DF36" i="24" s="1"/>
  <c r="DM37"/>
  <c r="DO39" i="5"/>
  <c r="DN37" i="24" s="1"/>
  <c r="CW39"/>
  <c r="CY41" i="5"/>
  <c r="CX39" i="24" s="1"/>
  <c r="DE40"/>
  <c r="DG42" i="5"/>
  <c r="DF40" i="24" s="1"/>
  <c r="DM41"/>
  <c r="DO43" i="5"/>
  <c r="CW43" i="24"/>
  <c r="CY45" i="5"/>
  <c r="CX43" i="24" s="1"/>
  <c r="DE44"/>
  <c r="DG46" i="5"/>
  <c r="DF44" i="24" s="1"/>
  <c r="DM45"/>
  <c r="DO47" i="5"/>
  <c r="DN45" i="24" s="1"/>
  <c r="CW47"/>
  <c r="CY49" i="5"/>
  <c r="CX47" i="24" s="1"/>
  <c r="DE48"/>
  <c r="DG50" i="5"/>
  <c r="DF48" i="24" s="1"/>
  <c r="DM49"/>
  <c r="DO51" i="5"/>
  <c r="DN49" i="24" s="1"/>
  <c r="CW51"/>
  <c r="CY53" i="5"/>
  <c r="CX51" i="24" s="1"/>
  <c r="DE52"/>
  <c r="DG54" i="5"/>
  <c r="DF52" i="24" s="1"/>
  <c r="DM53"/>
  <c r="DO55" i="5"/>
  <c r="DN53" i="24" s="1"/>
  <c r="CW55"/>
  <c r="CY57" i="5"/>
  <c r="CX55" i="24" s="1"/>
  <c r="DE56"/>
  <c r="DG58" i="5"/>
  <c r="DF56" i="24" s="1"/>
  <c r="DM57"/>
  <c r="DO59" i="5"/>
  <c r="DN57" i="24" s="1"/>
  <c r="CW59"/>
  <c r="CY61" i="5"/>
  <c r="CX59" i="24" s="1"/>
  <c r="DE60"/>
  <c r="DG62" i="5"/>
  <c r="DF60" i="24" s="1"/>
  <c r="DM61"/>
  <c r="DO63" i="5"/>
  <c r="DN61" i="24" s="1"/>
  <c r="CW63"/>
  <c r="CY65" i="5"/>
  <c r="CX63" i="24" s="1"/>
  <c r="DE64"/>
  <c r="DG66" i="5"/>
  <c r="DF64" i="24" s="1"/>
  <c r="DM65"/>
  <c r="DO67" i="5"/>
  <c r="DN65" i="24" s="1"/>
  <c r="CW67"/>
  <c r="CY69" i="5"/>
  <c r="CX67" i="24" s="1"/>
  <c r="DE68"/>
  <c r="DG70" i="5"/>
  <c r="DF68" i="24" s="1"/>
  <c r="DM69"/>
  <c r="DO71" i="5"/>
  <c r="DN69" i="24" s="1"/>
  <c r="CW71"/>
  <c r="CY73" i="5"/>
  <c r="CX71" i="24" s="1"/>
  <c r="DE72"/>
  <c r="DG74" i="5"/>
  <c r="DF72" i="24" s="1"/>
  <c r="DM73"/>
  <c r="DO75" i="5"/>
  <c r="CW75" i="24"/>
  <c r="CY77" i="5"/>
  <c r="CX75" i="24" s="1"/>
  <c r="DE76"/>
  <c r="DG78" i="5"/>
  <c r="DF76" i="24" s="1"/>
  <c r="DM77"/>
  <c r="DO79" i="5"/>
  <c r="DN77" i="24" s="1"/>
  <c r="CW79"/>
  <c r="CY81" i="5"/>
  <c r="CX79" i="24" s="1"/>
  <c r="DE80"/>
  <c r="DG82" i="5"/>
  <c r="DF80" i="24" s="1"/>
  <c r="DM81"/>
  <c r="DO83" i="5"/>
  <c r="DN81" i="24" s="1"/>
  <c r="CW83"/>
  <c r="CY85" i="5"/>
  <c r="CX83" i="24" s="1"/>
  <c r="DE84"/>
  <c r="DG86" i="5"/>
  <c r="DF84" i="24" s="1"/>
  <c r="DM85"/>
  <c r="DO87" i="5"/>
  <c r="DN85" i="24" s="1"/>
  <c r="CW87"/>
  <c r="CY89" i="5"/>
  <c r="CX87" i="24" s="1"/>
  <c r="DE88"/>
  <c r="DG90" i="5"/>
  <c r="DF88" i="24" s="1"/>
  <c r="DM89"/>
  <c r="DO91" i="5"/>
  <c r="DN89" i="24" s="1"/>
  <c r="CW91"/>
  <c r="CY93" i="5"/>
  <c r="CX91" i="24" s="1"/>
  <c r="DE92"/>
  <c r="DG94" i="5"/>
  <c r="DF92" i="24" s="1"/>
  <c r="DM93"/>
  <c r="DO95" i="5"/>
  <c r="DN93" i="24" s="1"/>
  <c r="CW95"/>
  <c r="CY97" i="5"/>
  <c r="CX95" i="24" s="1"/>
  <c r="DE96"/>
  <c r="DG98" i="5"/>
  <c r="DF96" i="24" s="1"/>
  <c r="DM97"/>
  <c r="DO99" i="5"/>
  <c r="DN97" i="24" s="1"/>
  <c r="CW99"/>
  <c r="CY101" i="5"/>
  <c r="CX99" i="24" s="1"/>
  <c r="DE100"/>
  <c r="DG102" i="5"/>
  <c r="DF100" i="24" s="1"/>
  <c r="DM101"/>
  <c r="DO103" i="5"/>
  <c r="DN101" i="24" s="1"/>
  <c r="CW103"/>
  <c r="CY105" i="5"/>
  <c r="CX103" i="24" s="1"/>
  <c r="DE104"/>
  <c r="DG106" i="5"/>
  <c r="DF104" i="24" s="1"/>
  <c r="DM105"/>
  <c r="DO107" i="5"/>
  <c r="DN105" i="24" s="1"/>
  <c r="CQ94" i="5"/>
  <c r="CP92" i="24" s="1"/>
  <c r="CO92"/>
  <c r="CQ78" i="5"/>
  <c r="CP76" i="24" s="1"/>
  <c r="CO76"/>
  <c r="CQ101" i="5"/>
  <c r="CP99" i="24" s="1"/>
  <c r="CO99"/>
  <c r="CQ85" i="5"/>
  <c r="CP83" i="24" s="1"/>
  <c r="CO83"/>
  <c r="CQ69" i="5"/>
  <c r="CP67" i="24" s="1"/>
  <c r="CO67"/>
  <c r="CQ53" i="5"/>
  <c r="CP51" i="24" s="1"/>
  <c r="CO51"/>
  <c r="CQ37" i="5"/>
  <c r="CP35" i="24" s="1"/>
  <c r="CO35"/>
  <c r="CQ21" i="5"/>
  <c r="CP19" i="24" s="1"/>
  <c r="CO19"/>
  <c r="CQ104" i="5"/>
  <c r="CP102" i="24" s="1"/>
  <c r="CO102"/>
  <c r="CQ88" i="5"/>
  <c r="CP86" i="24" s="1"/>
  <c r="CO86"/>
  <c r="CQ107" i="5"/>
  <c r="CP105" i="24" s="1"/>
  <c r="CO105"/>
  <c r="CQ91" i="5"/>
  <c r="CP89" i="24" s="1"/>
  <c r="CO89"/>
  <c r="CQ75" i="5"/>
  <c r="CO73" i="24"/>
  <c r="CQ59" i="5"/>
  <c r="CP57" i="24" s="1"/>
  <c r="CO57"/>
  <c r="CQ43" i="5"/>
  <c r="CO41" i="24"/>
  <c r="CQ27" i="5"/>
  <c r="CO25" i="24"/>
  <c r="CQ11" i="5"/>
  <c r="CO9" i="24"/>
  <c r="CQ58" i="5"/>
  <c r="CP56" i="24" s="1"/>
  <c r="CO56"/>
  <c r="CQ42" i="5"/>
  <c r="CP40" i="24" s="1"/>
  <c r="CO40"/>
  <c r="CQ26" i="5"/>
  <c r="CP24" i="24" s="1"/>
  <c r="CO24"/>
  <c r="CQ10" i="5"/>
  <c r="CP8" i="24" s="1"/>
  <c r="CQ60" i="5"/>
  <c r="CP58" i="24" s="1"/>
  <c r="CO58"/>
  <c r="CQ44" i="5"/>
  <c r="CP42" i="24" s="1"/>
  <c r="CO42"/>
  <c r="CQ28" i="5"/>
  <c r="CP26" i="24" s="1"/>
  <c r="CO26"/>
  <c r="CQ12" i="5"/>
  <c r="CO10" i="24"/>
  <c r="AQ105" i="5"/>
  <c r="AQ100"/>
  <c r="AP98" i="24" s="1"/>
  <c r="AQ97" i="5"/>
  <c r="AQ92"/>
  <c r="AP90" i="24" s="1"/>
  <c r="AQ89" i="5"/>
  <c r="AQ84"/>
  <c r="AP82" i="24" s="1"/>
  <c r="AQ81" i="5"/>
  <c r="AQ76"/>
  <c r="AQ73"/>
  <c r="AQ68"/>
  <c r="AP66" i="24" s="1"/>
  <c r="AQ65" i="5"/>
  <c r="AQ60"/>
  <c r="AP58" i="24" s="1"/>
  <c r="AQ57" i="5"/>
  <c r="AQ52"/>
  <c r="AP50" i="24" s="1"/>
  <c r="AQ49" i="5"/>
  <c r="AQ44"/>
  <c r="AP42" i="24" s="1"/>
  <c r="AQ41" i="5"/>
  <c r="AQ36"/>
  <c r="AP34" i="24" s="1"/>
  <c r="AQ33" i="5"/>
  <c r="AQ28"/>
  <c r="AP26" i="24" s="1"/>
  <c r="AQ25" i="5"/>
  <c r="AQ20"/>
  <c r="AQ17"/>
  <c r="AQ12"/>
  <c r="ES108"/>
  <c r="DV12"/>
  <c r="DV16"/>
  <c r="DV20"/>
  <c r="DV24"/>
  <c r="DV28"/>
  <c r="DV32"/>
  <c r="DV36"/>
  <c r="DV40"/>
  <c r="DV44"/>
  <c r="DV48"/>
  <c r="DV52"/>
  <c r="DV56"/>
  <c r="DV60"/>
  <c r="DV64"/>
  <c r="DV68"/>
  <c r="DV72"/>
  <c r="DV76"/>
  <c r="DV80"/>
  <c r="DV84"/>
  <c r="DV88"/>
  <c r="DV92"/>
  <c r="DV96"/>
  <c r="DV100"/>
  <c r="DV104"/>
  <c r="EL10"/>
  <c r="EO10" s="1"/>
  <c r="EP10"/>
  <c r="ES10" s="1"/>
  <c r="ET10"/>
  <c r="EW10" s="1"/>
  <c r="CY11"/>
  <c r="CW9" i="24"/>
  <c r="DO12" i="5"/>
  <c r="DM10" i="24"/>
  <c r="CY14" i="5"/>
  <c r="CX12" i="24" s="1"/>
  <c r="CW12"/>
  <c r="DE13"/>
  <c r="DG15" i="5"/>
  <c r="DO16"/>
  <c r="DN14" i="24" s="1"/>
  <c r="DM14"/>
  <c r="CY18" i="5"/>
  <c r="CX16" i="24" s="1"/>
  <c r="CW16"/>
  <c r="DE17"/>
  <c r="DG19" i="5"/>
  <c r="DO20"/>
  <c r="DM18" i="24"/>
  <c r="CY22" i="5"/>
  <c r="CX20" i="24" s="1"/>
  <c r="CW20"/>
  <c r="DE21"/>
  <c r="DG23" i="5"/>
  <c r="DF21" i="24" s="1"/>
  <c r="DO24" i="5"/>
  <c r="DN22" i="24" s="1"/>
  <c r="DM22"/>
  <c r="CY26" i="5"/>
  <c r="CX24" i="24" s="1"/>
  <c r="CW24"/>
  <c r="DE25"/>
  <c r="DG27" i="5"/>
  <c r="DO28"/>
  <c r="DN26" i="24" s="1"/>
  <c r="DM26"/>
  <c r="CY30" i="5"/>
  <c r="CX28" i="24" s="1"/>
  <c r="CW28"/>
  <c r="DE29"/>
  <c r="DG31" i="5"/>
  <c r="DF29" i="24" s="1"/>
  <c r="DO32" i="5"/>
  <c r="DN30" i="24" s="1"/>
  <c r="DM30"/>
  <c r="CY34" i="5"/>
  <c r="CX32" i="24" s="1"/>
  <c r="CW32"/>
  <c r="DE33"/>
  <c r="DG35" i="5"/>
  <c r="DF33" i="24" s="1"/>
  <c r="DO36" i="5"/>
  <c r="DN34" i="24" s="1"/>
  <c r="DM34"/>
  <c r="CY38" i="5"/>
  <c r="CX36" i="24" s="1"/>
  <c r="CW36"/>
  <c r="DE37"/>
  <c r="DG39" i="5"/>
  <c r="DF37" i="24" s="1"/>
  <c r="DO40" i="5"/>
  <c r="DN38" i="24" s="1"/>
  <c r="DM38"/>
  <c r="CY42" i="5"/>
  <c r="CX40" i="24" s="1"/>
  <c r="CW40"/>
  <c r="DE41"/>
  <c r="DG43" i="5"/>
  <c r="DO44"/>
  <c r="DN42" i="24" s="1"/>
  <c r="DM42"/>
  <c r="CY46" i="5"/>
  <c r="CX44" i="24" s="1"/>
  <c r="CW44"/>
  <c r="DE45"/>
  <c r="DG47" i="5"/>
  <c r="DF45" i="24" s="1"/>
  <c r="DO48" i="5"/>
  <c r="DN46" i="24" s="1"/>
  <c r="DM46"/>
  <c r="CY50" i="5"/>
  <c r="CX48" i="24" s="1"/>
  <c r="CW48"/>
  <c r="DE49"/>
  <c r="DG51" i="5"/>
  <c r="DF49" i="24" s="1"/>
  <c r="DO52" i="5"/>
  <c r="DN50" i="24" s="1"/>
  <c r="DM50"/>
  <c r="CY54" i="5"/>
  <c r="CX52" i="24" s="1"/>
  <c r="CW52"/>
  <c r="DE53"/>
  <c r="DG55" i="5"/>
  <c r="DF53" i="24" s="1"/>
  <c r="DO56" i="5"/>
  <c r="DN54" i="24" s="1"/>
  <c r="DM54"/>
  <c r="CY58" i="5"/>
  <c r="CX56" i="24" s="1"/>
  <c r="CW56"/>
  <c r="DE57"/>
  <c r="DG59" i="5"/>
  <c r="DF57" i="24" s="1"/>
  <c r="DO60" i="5"/>
  <c r="DN58" i="24" s="1"/>
  <c r="DM58"/>
  <c r="CY62" i="5"/>
  <c r="CX60" i="24" s="1"/>
  <c r="CW60"/>
  <c r="DE61"/>
  <c r="DG63" i="5"/>
  <c r="DF61" i="24" s="1"/>
  <c r="DO64" i="5"/>
  <c r="DN62" i="24" s="1"/>
  <c r="DM62"/>
  <c r="CY66" i="5"/>
  <c r="CX64" i="24" s="1"/>
  <c r="CW64"/>
  <c r="DE65"/>
  <c r="DG67" i="5"/>
  <c r="DF65" i="24" s="1"/>
  <c r="DO68" i="5"/>
  <c r="DN66" i="24" s="1"/>
  <c r="DM66"/>
  <c r="CY70" i="5"/>
  <c r="CX68" i="24" s="1"/>
  <c r="CW68"/>
  <c r="DE69"/>
  <c r="DG71" i="5"/>
  <c r="DF69" i="24" s="1"/>
  <c r="DO72" i="5"/>
  <c r="DN70" i="24" s="1"/>
  <c r="DM70"/>
  <c r="CY74" i="5"/>
  <c r="CX72" i="24" s="1"/>
  <c r="CW72"/>
  <c r="DE73"/>
  <c r="DG75" i="5"/>
  <c r="DO76"/>
  <c r="DM74" i="24"/>
  <c r="CY78" i="5"/>
  <c r="CX76" i="24" s="1"/>
  <c r="CW76"/>
  <c r="DE77"/>
  <c r="DG79" i="5"/>
  <c r="DF77" i="24" s="1"/>
  <c r="DM78"/>
  <c r="DO80" i="5"/>
  <c r="DN78" i="24" s="1"/>
  <c r="CW80"/>
  <c r="CY82" i="5"/>
  <c r="CX80" i="24" s="1"/>
  <c r="DE81"/>
  <c r="DG83" i="5"/>
  <c r="DF81" i="24" s="1"/>
  <c r="DM82"/>
  <c r="DO84" i="5"/>
  <c r="DN82" i="24" s="1"/>
  <c r="CW84"/>
  <c r="CY86" i="5"/>
  <c r="CX84" i="24" s="1"/>
  <c r="DE85"/>
  <c r="DG87" i="5"/>
  <c r="DF85" i="24" s="1"/>
  <c r="DM86"/>
  <c r="DO88" i="5"/>
  <c r="DN86" i="24" s="1"/>
  <c r="CW88"/>
  <c r="CY90" i="5"/>
  <c r="CX88" i="24" s="1"/>
  <c r="DE89"/>
  <c r="DG91" i="5"/>
  <c r="DF89" i="24" s="1"/>
  <c r="DM90"/>
  <c r="DO92" i="5"/>
  <c r="DN90" i="24" s="1"/>
  <c r="CW92"/>
  <c r="CY94" i="5"/>
  <c r="CX92" i="24" s="1"/>
  <c r="DE93"/>
  <c r="DG95" i="5"/>
  <c r="DF93" i="24" s="1"/>
  <c r="DM94"/>
  <c r="DO96" i="5"/>
  <c r="DN94" i="24" s="1"/>
  <c r="CW96"/>
  <c r="CY98" i="5"/>
  <c r="CX96" i="24" s="1"/>
  <c r="DE97"/>
  <c r="DG99" i="5"/>
  <c r="DF97" i="24" s="1"/>
  <c r="DM98"/>
  <c r="DO100" i="5"/>
  <c r="DN98" i="24" s="1"/>
  <c r="CW100"/>
  <c r="CY102" i="5"/>
  <c r="CX100" i="24" s="1"/>
  <c r="DE101"/>
  <c r="DG103" i="5"/>
  <c r="DF101" i="24" s="1"/>
  <c r="DM102"/>
  <c r="DO104" i="5"/>
  <c r="DN102" i="24" s="1"/>
  <c r="CW104"/>
  <c r="CY106" i="5"/>
  <c r="CX104" i="24" s="1"/>
  <c r="DE105"/>
  <c r="DG107" i="5"/>
  <c r="DF105" i="24" s="1"/>
  <c r="CQ98" i="5"/>
  <c r="CP96" i="24" s="1"/>
  <c r="CO96"/>
  <c r="CQ82" i="5"/>
  <c r="CP80" i="24" s="1"/>
  <c r="CO80"/>
  <c r="CQ105" i="5"/>
  <c r="CP103" i="24" s="1"/>
  <c r="CO103"/>
  <c r="CQ89" i="5"/>
  <c r="CP87" i="24" s="1"/>
  <c r="CO87"/>
  <c r="CQ73" i="5"/>
  <c r="CP71" i="24" s="1"/>
  <c r="CO71"/>
  <c r="CQ57" i="5"/>
  <c r="CP55" i="24" s="1"/>
  <c r="CO55"/>
  <c r="CQ41" i="5"/>
  <c r="CP39" i="24" s="1"/>
  <c r="CO39"/>
  <c r="CQ25" i="5"/>
  <c r="CP23" i="24" s="1"/>
  <c r="CO23"/>
  <c r="CQ92" i="5"/>
  <c r="CP90" i="24" s="1"/>
  <c r="CO90"/>
  <c r="CQ76" i="5"/>
  <c r="CO74" i="24"/>
  <c r="CQ95" i="5"/>
  <c r="CP93" i="24" s="1"/>
  <c r="CO93"/>
  <c r="CQ79" i="5"/>
  <c r="CP77" i="24" s="1"/>
  <c r="CO77"/>
  <c r="CQ63" i="5"/>
  <c r="CP61" i="24" s="1"/>
  <c r="CO61"/>
  <c r="CQ47" i="5"/>
  <c r="CP45" i="24" s="1"/>
  <c r="CO45"/>
  <c r="CQ31" i="5"/>
  <c r="CP29" i="24" s="1"/>
  <c r="CO29"/>
  <c r="CQ15" i="5"/>
  <c r="CO13" i="24"/>
  <c r="CQ62" i="5"/>
  <c r="CP60" i="24" s="1"/>
  <c r="CO60"/>
  <c r="CQ46" i="5"/>
  <c r="CP44" i="24" s="1"/>
  <c r="CO44"/>
  <c r="CQ30" i="5"/>
  <c r="CP28" i="24" s="1"/>
  <c r="CO28"/>
  <c r="CQ14" i="5"/>
  <c r="CP12" i="24" s="1"/>
  <c r="CO12"/>
  <c r="CQ64" i="5"/>
  <c r="CP62" i="24" s="1"/>
  <c r="CO62"/>
  <c r="CQ48" i="5"/>
  <c r="CP46" i="24" s="1"/>
  <c r="CO46"/>
  <c r="CQ32" i="5"/>
  <c r="CP30" i="24" s="1"/>
  <c r="CO30"/>
  <c r="CQ16" i="5"/>
  <c r="CP14" i="24" s="1"/>
  <c r="CO14"/>
  <c r="AQ107" i="5"/>
  <c r="AQ102"/>
  <c r="AP100" i="24" s="1"/>
  <c r="AQ99" i="5"/>
  <c r="AQ94"/>
  <c r="AP92" i="24" s="1"/>
  <c r="AQ91" i="5"/>
  <c r="AQ86"/>
  <c r="AP84" i="24" s="1"/>
  <c r="AQ83" i="5"/>
  <c r="AQ78"/>
  <c r="AP76" i="24" s="1"/>
  <c r="AQ75" i="5"/>
  <c r="AQ70"/>
  <c r="AP68" i="24" s="1"/>
  <c r="AQ67" i="5"/>
  <c r="AQ62"/>
  <c r="AP60" i="24" s="1"/>
  <c r="AQ59" i="5"/>
  <c r="AQ54"/>
  <c r="AP52" i="24" s="1"/>
  <c r="AQ51" i="5"/>
  <c r="AQ46"/>
  <c r="AP44" i="24" s="1"/>
  <c r="AQ43" i="5"/>
  <c r="AQ38"/>
  <c r="AP36" i="24" s="1"/>
  <c r="AQ35" i="5"/>
  <c r="AQ30"/>
  <c r="AP28" i="24" s="1"/>
  <c r="AQ27" i="5"/>
  <c r="AQ22"/>
  <c r="AP20" i="24" s="1"/>
  <c r="AQ19" i="5"/>
  <c r="AQ14"/>
  <c r="AP12" i="24" s="1"/>
  <c r="AQ11" i="5"/>
  <c r="ES109"/>
  <c r="DV11"/>
  <c r="DV15"/>
  <c r="DV19"/>
  <c r="DV23"/>
  <c r="DV27"/>
  <c r="DV31"/>
  <c r="DV35"/>
  <c r="DV39"/>
  <c r="DV43"/>
  <c r="DV47"/>
  <c r="DV51"/>
  <c r="DV55"/>
  <c r="DV59"/>
  <c r="DV63"/>
  <c r="DV67"/>
  <c r="DV71"/>
  <c r="DV75"/>
  <c r="DV79"/>
  <c r="DV83"/>
  <c r="DV87"/>
  <c r="DV91"/>
  <c r="DV95"/>
  <c r="DV99"/>
  <c r="DV103"/>
  <c r="DV107"/>
  <c r="DG12"/>
  <c r="DE10" i="24"/>
  <c r="DM11"/>
  <c r="DO13" i="5"/>
  <c r="CW13" i="24"/>
  <c r="CY15" i="5"/>
  <c r="DG16"/>
  <c r="DF14" i="24" s="1"/>
  <c r="DE14"/>
  <c r="DM15"/>
  <c r="DO17" i="5"/>
  <c r="DN15" i="24" s="1"/>
  <c r="CW17"/>
  <c r="CY19" i="5"/>
  <c r="DG20"/>
  <c r="DE18" i="24"/>
  <c r="DM19"/>
  <c r="DO21" i="5"/>
  <c r="DN19" i="24" s="1"/>
  <c r="CW21"/>
  <c r="CY23" i="5"/>
  <c r="CX21" i="24" s="1"/>
  <c r="DG24" i="5"/>
  <c r="DF22" i="24" s="1"/>
  <c r="DE22"/>
  <c r="DM23"/>
  <c r="DO25" i="5"/>
  <c r="DN23" i="24" s="1"/>
  <c r="CW25"/>
  <c r="CY27" i="5"/>
  <c r="DG28"/>
  <c r="DF26" i="24" s="1"/>
  <c r="DE26"/>
  <c r="DM27"/>
  <c r="DO29" i="5"/>
  <c r="DN27" i="24" s="1"/>
  <c r="CW29"/>
  <c r="CY31" i="5"/>
  <c r="CX29" i="24" s="1"/>
  <c r="DG32" i="5"/>
  <c r="DF30" i="24" s="1"/>
  <c r="DE30"/>
  <c r="DM31"/>
  <c r="DO33" i="5"/>
  <c r="DN31" i="24" s="1"/>
  <c r="CW33"/>
  <c r="CY35" i="5"/>
  <c r="CX33" i="24" s="1"/>
  <c r="DG36" i="5"/>
  <c r="DF34" i="24" s="1"/>
  <c r="DE34"/>
  <c r="DM35"/>
  <c r="DO37" i="5"/>
  <c r="DN35" i="24" s="1"/>
  <c r="CW37"/>
  <c r="CY39" i="5"/>
  <c r="CX37" i="24" s="1"/>
  <c r="DG40" i="5"/>
  <c r="DF38" i="24" s="1"/>
  <c r="DE38"/>
  <c r="DM39"/>
  <c r="DO41" i="5"/>
  <c r="DN39" i="24" s="1"/>
  <c r="CW41"/>
  <c r="CY43" i="5"/>
  <c r="DG44"/>
  <c r="DF42" i="24" s="1"/>
  <c r="DE42"/>
  <c r="DM43"/>
  <c r="DO45" i="5"/>
  <c r="DN43" i="24" s="1"/>
  <c r="CW45"/>
  <c r="CY47" i="5"/>
  <c r="CX45" i="24" s="1"/>
  <c r="DG48" i="5"/>
  <c r="DF46" i="24" s="1"/>
  <c r="DE46"/>
  <c r="DM47"/>
  <c r="DO49" i="5"/>
  <c r="DN47" i="24" s="1"/>
  <c r="CW49"/>
  <c r="CY51" i="5"/>
  <c r="CX49" i="24" s="1"/>
  <c r="DG52" i="5"/>
  <c r="DF50" i="24" s="1"/>
  <c r="DE50"/>
  <c r="DM51"/>
  <c r="DO53" i="5"/>
  <c r="DN51" i="24" s="1"/>
  <c r="CW53"/>
  <c r="CY55" i="5"/>
  <c r="CX53" i="24" s="1"/>
  <c r="DG56" i="5"/>
  <c r="DF54" i="24" s="1"/>
  <c r="DE54"/>
  <c r="DM55"/>
  <c r="DO57" i="5"/>
  <c r="DN55" i="24" s="1"/>
  <c r="CW57"/>
  <c r="CY59" i="5"/>
  <c r="CX57" i="24" s="1"/>
  <c r="DG60" i="5"/>
  <c r="DF58" i="24" s="1"/>
  <c r="DE58"/>
  <c r="DM59"/>
  <c r="DO61" i="5"/>
  <c r="DN59" i="24" s="1"/>
  <c r="CW61"/>
  <c r="CY63" i="5"/>
  <c r="CX61" i="24" s="1"/>
  <c r="DG64" i="5"/>
  <c r="DF62" i="24" s="1"/>
  <c r="DE62"/>
  <c r="DM63"/>
  <c r="DO65" i="5"/>
  <c r="DN63" i="24" s="1"/>
  <c r="CW65"/>
  <c r="CY67" i="5"/>
  <c r="CX65" i="24" s="1"/>
  <c r="DG68" i="5"/>
  <c r="DF66" i="24" s="1"/>
  <c r="DE66"/>
  <c r="DM67"/>
  <c r="DO69" i="5"/>
  <c r="DN67" i="24" s="1"/>
  <c r="CW69"/>
  <c r="CY71" i="5"/>
  <c r="CX69" i="24" s="1"/>
  <c r="DG72" i="5"/>
  <c r="DF70" i="24" s="1"/>
  <c r="DE70"/>
  <c r="DM71"/>
  <c r="DO73" i="5"/>
  <c r="DN71" i="24" s="1"/>
  <c r="CW73"/>
  <c r="CY75" i="5"/>
  <c r="DG76"/>
  <c r="DE74" i="24"/>
  <c r="DM75"/>
  <c r="DO77" i="5"/>
  <c r="DN75" i="24" s="1"/>
  <c r="CW77"/>
  <c r="CY79" i="5"/>
  <c r="CX77" i="24" s="1"/>
  <c r="DE78"/>
  <c r="DG80" i="5"/>
  <c r="DF78" i="24" s="1"/>
  <c r="DM79"/>
  <c r="DO81" i="5"/>
  <c r="DN79" i="24" s="1"/>
  <c r="CW81"/>
  <c r="CY83" i="5"/>
  <c r="CX81" i="24" s="1"/>
  <c r="DE82"/>
  <c r="DG84" i="5"/>
  <c r="DF82" i="24" s="1"/>
  <c r="DM83"/>
  <c r="DO85" i="5"/>
  <c r="DN83" i="24" s="1"/>
  <c r="CW85"/>
  <c r="CY87" i="5"/>
  <c r="CX85" i="24" s="1"/>
  <c r="DE86"/>
  <c r="DG88" i="5"/>
  <c r="DF86" i="24" s="1"/>
  <c r="DM87"/>
  <c r="DO89" i="5"/>
  <c r="DN87" i="24" s="1"/>
  <c r="CW89"/>
  <c r="CY91" i="5"/>
  <c r="CX89" i="24" s="1"/>
  <c r="DE90"/>
  <c r="DG92" i="5"/>
  <c r="DF90" i="24" s="1"/>
  <c r="DM91"/>
  <c r="DO93" i="5"/>
  <c r="DN91" i="24" s="1"/>
  <c r="CW93"/>
  <c r="CY95" i="5"/>
  <c r="CX93" i="24" s="1"/>
  <c r="DE94"/>
  <c r="DG96" i="5"/>
  <c r="DF94" i="24" s="1"/>
  <c r="DM95"/>
  <c r="DO97" i="5"/>
  <c r="DN95" i="24" s="1"/>
  <c r="CW97"/>
  <c r="CY99" i="5"/>
  <c r="CX97" i="24" s="1"/>
  <c r="DE98"/>
  <c r="DG100" i="5"/>
  <c r="DF98" i="24" s="1"/>
  <c r="DM99"/>
  <c r="DO101" i="5"/>
  <c r="DN99" i="24" s="1"/>
  <c r="CW101"/>
  <c r="CY103" i="5"/>
  <c r="CX101" i="24" s="1"/>
  <c r="DE102"/>
  <c r="DG104" i="5"/>
  <c r="DF102" i="24" s="1"/>
  <c r="DM103"/>
  <c r="DO105" i="5"/>
  <c r="DN103" i="24" s="1"/>
  <c r="CW105"/>
  <c r="CY107" i="5"/>
  <c r="CX105" i="24" s="1"/>
  <c r="DM9"/>
  <c r="DO11" i="5"/>
  <c r="CQ102"/>
  <c r="CP100" i="24" s="1"/>
  <c r="CO100"/>
  <c r="CQ86" i="5"/>
  <c r="CP84" i="24" s="1"/>
  <c r="CO84"/>
  <c r="CQ93" i="5"/>
  <c r="CP91" i="24" s="1"/>
  <c r="CO91"/>
  <c r="CQ77" i="5"/>
  <c r="CP75" i="24" s="1"/>
  <c r="CO75"/>
  <c r="CQ61" i="5"/>
  <c r="CP59" i="24" s="1"/>
  <c r="CO59"/>
  <c r="CQ45" i="5"/>
  <c r="CP43" i="24" s="1"/>
  <c r="CO43"/>
  <c r="CQ29" i="5"/>
  <c r="CP27" i="24" s="1"/>
  <c r="CO27"/>
  <c r="CQ13" i="5"/>
  <c r="CO11" i="24"/>
  <c r="CQ96" i="5"/>
  <c r="CP94" i="24" s="1"/>
  <c r="CO94"/>
  <c r="CQ80" i="5"/>
  <c r="CP78" i="24" s="1"/>
  <c r="CO78"/>
  <c r="CQ99" i="5"/>
  <c r="CP97" i="24" s="1"/>
  <c r="CO97"/>
  <c r="CQ83" i="5"/>
  <c r="CP81" i="24" s="1"/>
  <c r="CO81"/>
  <c r="CQ67" i="5"/>
  <c r="CP65" i="24" s="1"/>
  <c r="CO65"/>
  <c r="CQ51" i="5"/>
  <c r="CP49" i="24" s="1"/>
  <c r="CO49"/>
  <c r="CQ35" i="5"/>
  <c r="CP33" i="24" s="1"/>
  <c r="CO33"/>
  <c r="CQ19" i="5"/>
  <c r="CO17" i="24"/>
  <c r="CQ66" i="5"/>
  <c r="CP64" i="24" s="1"/>
  <c r="CO64"/>
  <c r="CQ50" i="5"/>
  <c r="CP48" i="24" s="1"/>
  <c r="CO48"/>
  <c r="CQ34" i="5"/>
  <c r="CP32" i="24" s="1"/>
  <c r="CO32"/>
  <c r="CQ18" i="5"/>
  <c r="CP16" i="24" s="1"/>
  <c r="CO16"/>
  <c r="CQ68" i="5"/>
  <c r="CP66" i="24" s="1"/>
  <c r="CO66"/>
  <c r="CQ52" i="5"/>
  <c r="CP50" i="24" s="1"/>
  <c r="CO50"/>
  <c r="CQ36" i="5"/>
  <c r="CP34" i="24" s="1"/>
  <c r="CO34"/>
  <c r="CQ20" i="5"/>
  <c r="CO18" i="24"/>
  <c r="DV10" i="5"/>
  <c r="DV14"/>
  <c r="DV18"/>
  <c r="DV22"/>
  <c r="DV26"/>
  <c r="DV30"/>
  <c r="DV34"/>
  <c r="DV38"/>
  <c r="DV42"/>
  <c r="DV46"/>
  <c r="DV50"/>
  <c r="DV54"/>
  <c r="DV58"/>
  <c r="DV62"/>
  <c r="DV66"/>
  <c r="DV70"/>
  <c r="DV74"/>
  <c r="DV78"/>
  <c r="DV82"/>
  <c r="DV86"/>
  <c r="DV90"/>
  <c r="DV94"/>
  <c r="DV98"/>
  <c r="DV102"/>
  <c r="EB11"/>
  <c r="DE106" i="24"/>
  <c r="DG108" i="5"/>
  <c r="DF106" i="24" s="1"/>
  <c r="CQ109" i="5"/>
  <c r="CP107" i="24" s="1"/>
  <c r="CO107"/>
  <c r="BX109" i="5"/>
  <c r="CX108"/>
  <c r="AP109"/>
  <c r="AP108"/>
  <c r="EL109"/>
  <c r="EO109" s="1"/>
  <c r="EL108"/>
  <c r="EO108" s="1"/>
  <c r="DV109"/>
  <c r="DE107" i="24"/>
  <c r="DG109" i="5"/>
  <c r="DF107" i="24" s="1"/>
  <c r="CQ108" i="5"/>
  <c r="CP106" i="24" s="1"/>
  <c r="CO106"/>
  <c r="BX108" i="5"/>
  <c r="CX109"/>
  <c r="DN109"/>
  <c r="EX109"/>
  <c r="FA109" s="1"/>
  <c r="EX108"/>
  <c r="FA108" s="1"/>
  <c r="DV108"/>
  <c r="DO108"/>
  <c r="DN106" i="24" s="1"/>
  <c r="DM106"/>
  <c r="BG109" i="5"/>
  <c r="ET108"/>
  <c r="EW108" s="1"/>
  <c r="CF111" i="24"/>
  <c r="BO111"/>
  <c r="CY110"/>
  <c r="BH21" i="5"/>
  <c r="BG19" i="24" s="1"/>
  <c r="BH17" i="5"/>
  <c r="BG15" i="24" s="1"/>
  <c r="BH93" i="5"/>
  <c r="BG91" i="24" s="1"/>
  <c r="BH95" i="5"/>
  <c r="BG93" i="24" s="1"/>
  <c r="BH15" i="5"/>
  <c r="BG13" i="24" s="1"/>
  <c r="BH91" i="5"/>
  <c r="BG89" i="24" s="1"/>
  <c r="AB1" i="5"/>
  <c r="B9" i="24"/>
  <c r="BZ111" s="1"/>
  <c r="CG111" s="1"/>
  <c r="AE6" i="21" s="1"/>
  <c r="BJ1" i="5"/>
  <c r="AS1"/>
  <c r="AR100"/>
  <c r="AR92"/>
  <c r="AR84"/>
  <c r="AR76"/>
  <c r="AR68"/>
  <c r="AR60"/>
  <c r="AR52"/>
  <c r="AR44"/>
  <c r="AR36"/>
  <c r="AR28"/>
  <c r="AR20"/>
  <c r="AR12"/>
  <c r="BH102"/>
  <c r="BH82"/>
  <c r="BH70"/>
  <c r="BH66"/>
  <c r="BH50"/>
  <c r="BH42"/>
  <c r="BH22"/>
  <c r="AR102"/>
  <c r="AR98"/>
  <c r="AR90"/>
  <c r="AR86"/>
  <c r="AR82"/>
  <c r="AR70"/>
  <c r="AR66"/>
  <c r="AR58"/>
  <c r="AR54"/>
  <c r="AR50"/>
  <c r="AR38"/>
  <c r="AR34"/>
  <c r="AR26"/>
  <c r="AR22"/>
  <c r="AR18"/>
  <c r="BH92"/>
  <c r="BH84"/>
  <c r="BH76"/>
  <c r="BH40"/>
  <c r="J108" i="24"/>
  <c r="C4" i="21" s="1"/>
  <c r="AX111" i="24"/>
  <c r="AG111"/>
  <c r="AP10" i="5"/>
  <c r="AQ10" s="1"/>
  <c r="AP8" i="24" s="1"/>
  <c r="I250" i="25" l="1"/>
  <c r="K250" s="1"/>
  <c r="J288"/>
  <c r="M289"/>
  <c r="G292"/>
  <c r="H292"/>
  <c r="M294"/>
  <c r="H289"/>
  <c r="H288"/>
  <c r="F288"/>
  <c r="H294"/>
  <c r="G288"/>
  <c r="M292"/>
  <c r="H303"/>
  <c r="K297"/>
  <c r="H302"/>
  <c r="F297"/>
  <c r="J289"/>
  <c r="K300"/>
  <c r="F294"/>
  <c r="F290"/>
  <c r="F303"/>
  <c r="H281"/>
  <c r="G290"/>
  <c r="F302"/>
  <c r="E294"/>
  <c r="J292"/>
  <c r="M288"/>
  <c r="M290"/>
  <c r="K299"/>
  <c r="B275"/>
  <c r="L297"/>
  <c r="E290"/>
  <c r="F304"/>
  <c r="J294"/>
  <c r="J290"/>
  <c r="H304"/>
  <c r="H285"/>
  <c r="H301"/>
  <c r="M297"/>
  <c r="K298"/>
  <c r="E288"/>
  <c r="F301"/>
  <c r="H282"/>
  <c r="L299"/>
  <c r="E292"/>
  <c r="H283"/>
  <c r="H297"/>
  <c r="F292"/>
  <c r="H280"/>
  <c r="J297"/>
  <c r="H290"/>
  <c r="G294"/>
  <c r="E289"/>
  <c r="F289"/>
  <c r="G289"/>
  <c r="I318"/>
  <c r="A352"/>
  <c r="I357" s="1"/>
  <c r="I253"/>
  <c r="K253" s="1"/>
  <c r="I251"/>
  <c r="K251" s="1"/>
  <c r="I255"/>
  <c r="K255" s="1"/>
  <c r="AP10" i="24"/>
  <c r="AP74"/>
  <c r="BH64" i="5"/>
  <c r="BI64" s="1"/>
  <c r="BH96"/>
  <c r="BG94" i="24" s="1"/>
  <c r="BH14" i="5"/>
  <c r="BH58"/>
  <c r="BH94"/>
  <c r="BI94" s="1"/>
  <c r="BH13"/>
  <c r="BG11" i="24" s="1"/>
  <c r="AP18"/>
  <c r="BI17" i="5"/>
  <c r="BH43"/>
  <c r="BG41" i="24" s="1"/>
  <c r="BH55" i="5"/>
  <c r="BG53" i="24" s="1"/>
  <c r="BH57" i="5"/>
  <c r="BG55" i="24" s="1"/>
  <c r="BI111"/>
  <c r="BP111" s="1"/>
  <c r="X6" i="21" s="1"/>
  <c r="J111" i="24"/>
  <c r="Q111" s="1"/>
  <c r="C6" i="21" s="1"/>
  <c r="AA111" i="24"/>
  <c r="AH111" s="1"/>
  <c r="J6" i="21" s="1"/>
  <c r="AR111" i="24"/>
  <c r="AY111" s="1"/>
  <c r="Q6" i="21" s="1"/>
  <c r="EB23" i="5"/>
  <c r="EA21" i="24" s="1"/>
  <c r="EB39" i="5"/>
  <c r="EA37" i="24" s="1"/>
  <c r="EB55" i="5"/>
  <c r="EA53" i="24" s="1"/>
  <c r="EB71" i="5"/>
  <c r="EA69" i="24" s="1"/>
  <c r="EB87" i="5"/>
  <c r="EA85" i="24" s="1"/>
  <c r="EB103" i="5"/>
  <c r="EA101" i="24" s="1"/>
  <c r="AQ53" i="5"/>
  <c r="AQ104"/>
  <c r="EB22"/>
  <c r="EA20" i="24" s="1"/>
  <c r="EB38" i="5"/>
  <c r="EA36" i="24" s="1"/>
  <c r="EB54" i="5"/>
  <c r="EA52" i="24" s="1"/>
  <c r="EB70" i="5"/>
  <c r="EA68" i="24" s="1"/>
  <c r="EB86" i="5"/>
  <c r="EA84" i="24" s="1"/>
  <c r="EB102" i="5"/>
  <c r="EA100" i="24" s="1"/>
  <c r="AQ29" i="5"/>
  <c r="AQ32"/>
  <c r="EB21"/>
  <c r="EB37"/>
  <c r="EA35" i="24" s="1"/>
  <c r="EB53" i="5"/>
  <c r="EA51" i="24" s="1"/>
  <c r="EB69" i="5"/>
  <c r="EA67" i="24" s="1"/>
  <c r="EB85" i="5"/>
  <c r="EA83" i="24" s="1"/>
  <c r="EB101" i="5"/>
  <c r="EA99" i="24" s="1"/>
  <c r="EO75" i="5"/>
  <c r="EO43"/>
  <c r="EO27"/>
  <c r="EO19"/>
  <c r="EO15"/>
  <c r="EO13"/>
  <c r="AQ96"/>
  <c r="EB16"/>
  <c r="EB36"/>
  <c r="EA34" i="24" s="1"/>
  <c r="EB52" i="5"/>
  <c r="EA50" i="24" s="1"/>
  <c r="EB68" i="5"/>
  <c r="EA66" i="24" s="1"/>
  <c r="EB84" i="5"/>
  <c r="EA82" i="24" s="1"/>
  <c r="EB100" i="5"/>
  <c r="EA98" i="24" s="1"/>
  <c r="FA14" i="5"/>
  <c r="FA22"/>
  <c r="FA30"/>
  <c r="FA38"/>
  <c r="EB12"/>
  <c r="BY19"/>
  <c r="BY20"/>
  <c r="BY29"/>
  <c r="BY30"/>
  <c r="BY39"/>
  <c r="BY40"/>
  <c r="BY41"/>
  <c r="BY42"/>
  <c r="BY51"/>
  <c r="BY52"/>
  <c r="BY61"/>
  <c r="BY62"/>
  <c r="BY71"/>
  <c r="BY72"/>
  <c r="BY73"/>
  <c r="BY74"/>
  <c r="BY83"/>
  <c r="BY84"/>
  <c r="BY93"/>
  <c r="BY94"/>
  <c r="BY103"/>
  <c r="BY104"/>
  <c r="BY105"/>
  <c r="BY106"/>
  <c r="BY79"/>
  <c r="BY15"/>
  <c r="BY16"/>
  <c r="BY17"/>
  <c r="BY18"/>
  <c r="BY27"/>
  <c r="BY28"/>
  <c r="BY37"/>
  <c r="BY38"/>
  <c r="BY47"/>
  <c r="BY48"/>
  <c r="BY49"/>
  <c r="BY50"/>
  <c r="BY59"/>
  <c r="BY60"/>
  <c r="BY69"/>
  <c r="BY70"/>
  <c r="BY80"/>
  <c r="BY81"/>
  <c r="BY82"/>
  <c r="BY91"/>
  <c r="BY92"/>
  <c r="BY101"/>
  <c r="BY102"/>
  <c r="BY13"/>
  <c r="BY14"/>
  <c r="BY23"/>
  <c r="BY24"/>
  <c r="BY25"/>
  <c r="BY26"/>
  <c r="BY35"/>
  <c r="BY36"/>
  <c r="BY45"/>
  <c r="BY46"/>
  <c r="BY55"/>
  <c r="BY56"/>
  <c r="BY57"/>
  <c r="BY58"/>
  <c r="BY67"/>
  <c r="BY68"/>
  <c r="BY77"/>
  <c r="BY78"/>
  <c r="BY87"/>
  <c r="BY88"/>
  <c r="BY89"/>
  <c r="BY90"/>
  <c r="BY99"/>
  <c r="BY100"/>
  <c r="BY107"/>
  <c r="BY11"/>
  <c r="BY12"/>
  <c r="BY21"/>
  <c r="BY22"/>
  <c r="BY31"/>
  <c r="BY32"/>
  <c r="BY33"/>
  <c r="BY34"/>
  <c r="BY43"/>
  <c r="BY44"/>
  <c r="BY53"/>
  <c r="BY54"/>
  <c r="BY63"/>
  <c r="BY64"/>
  <c r="BY65"/>
  <c r="BY66"/>
  <c r="BY75"/>
  <c r="BY76"/>
  <c r="BY85"/>
  <c r="BY86"/>
  <c r="BY95"/>
  <c r="BY96"/>
  <c r="BY97"/>
  <c r="BY98"/>
  <c r="AQ37"/>
  <c r="EB19"/>
  <c r="EB35"/>
  <c r="EA33" i="24" s="1"/>
  <c r="EB51" i="5"/>
  <c r="EA49" i="24" s="1"/>
  <c r="EB67" i="5"/>
  <c r="EA65" i="24" s="1"/>
  <c r="EB83" i="5"/>
  <c r="EA81" i="24" s="1"/>
  <c r="EB99" i="5"/>
  <c r="EA97" i="24" s="1"/>
  <c r="AQ88" i="5"/>
  <c r="AQ101"/>
  <c r="EB18"/>
  <c r="EA16" i="24" s="1"/>
  <c r="EB34" i="5"/>
  <c r="EA32" i="24" s="1"/>
  <c r="EB50" i="5"/>
  <c r="EA48" i="24" s="1"/>
  <c r="EB66" i="5"/>
  <c r="EA64" i="24" s="1"/>
  <c r="EB82" i="5"/>
  <c r="EA80" i="24" s="1"/>
  <c r="EB98" i="5"/>
  <c r="EA96" i="24" s="1"/>
  <c r="AQ48" i="5"/>
  <c r="AQ21"/>
  <c r="EB17"/>
  <c r="EA15" i="24" s="1"/>
  <c r="EB33" i="5"/>
  <c r="EA31" i="24" s="1"/>
  <c r="EB49" i="5"/>
  <c r="EA47" i="24" s="1"/>
  <c r="EB65" i="5"/>
  <c r="EA63" i="24" s="1"/>
  <c r="EB81" i="5"/>
  <c r="EA79" i="24" s="1"/>
  <c r="EB97" i="5"/>
  <c r="EA95" i="24" s="1"/>
  <c r="AQ80" i="5"/>
  <c r="AQ93"/>
  <c r="EB32"/>
  <c r="EA30" i="24" s="1"/>
  <c r="EB48" i="5"/>
  <c r="EA46" i="24" s="1"/>
  <c r="EB64" i="5"/>
  <c r="EA62" i="24" s="1"/>
  <c r="EB80" i="5"/>
  <c r="EA78" i="24" s="1"/>
  <c r="EB96" i="5"/>
  <c r="EA94" i="24" s="1"/>
  <c r="AQ45" i="5"/>
  <c r="BH16"/>
  <c r="BI16" s="1"/>
  <c r="BH28"/>
  <c r="BG26" i="24" s="1"/>
  <c r="BH44" i="5"/>
  <c r="BH56"/>
  <c r="BI93"/>
  <c r="BH91" i="24" s="1"/>
  <c r="BH108" i="5"/>
  <c r="BG106" i="24" s="1"/>
  <c r="BH18" i="5"/>
  <c r="BH34"/>
  <c r="BH54"/>
  <c r="BI54" s="1"/>
  <c r="BH90"/>
  <c r="BG88" i="24" s="1"/>
  <c r="BH106" i="5"/>
  <c r="BH35"/>
  <c r="BG33" i="24" s="1"/>
  <c r="BH75" i="5"/>
  <c r="BG73" i="24" s="1"/>
  <c r="BH47" i="5"/>
  <c r="BG45" i="24" s="1"/>
  <c r="BH87" i="5"/>
  <c r="BG85" i="24" s="1"/>
  <c r="BH101" i="5"/>
  <c r="BG99" i="24" s="1"/>
  <c r="BH77" i="5"/>
  <c r="BH41"/>
  <c r="BG39" i="24" s="1"/>
  <c r="BH85" i="5"/>
  <c r="BG83" i="24" s="1"/>
  <c r="FA12" i="5"/>
  <c r="FA20"/>
  <c r="FA28"/>
  <c r="FA36"/>
  <c r="EB15"/>
  <c r="EB31"/>
  <c r="EA29" i="24" s="1"/>
  <c r="EB47" i="5"/>
  <c r="EA45" i="24" s="1"/>
  <c r="EB63" i="5"/>
  <c r="EA61" i="24" s="1"/>
  <c r="EB79" i="5"/>
  <c r="EA77" i="24" s="1"/>
  <c r="EB95" i="5"/>
  <c r="EA93" i="24" s="1"/>
  <c r="AQ40" i="5"/>
  <c r="AQ72"/>
  <c r="AQ85"/>
  <c r="EB14"/>
  <c r="EB30"/>
  <c r="EA28" i="24" s="1"/>
  <c r="EB46" i="5"/>
  <c r="EA44" i="24" s="1"/>
  <c r="EB62" i="5"/>
  <c r="EA60" i="24" s="1"/>
  <c r="EB78" i="5"/>
  <c r="EA76" i="24" s="1"/>
  <c r="EB94" i="5"/>
  <c r="EA92" i="24" s="1"/>
  <c r="AQ13" i="5"/>
  <c r="EO12"/>
  <c r="EB13"/>
  <c r="EB29"/>
  <c r="EA27" i="24" s="1"/>
  <c r="EB45" i="5"/>
  <c r="EA43" i="24" s="1"/>
  <c r="EB61" i="5"/>
  <c r="EA59" i="24" s="1"/>
  <c r="EB77" i="5"/>
  <c r="EB93"/>
  <c r="EA91" i="24" s="1"/>
  <c r="EO76" i="5"/>
  <c r="EO20"/>
  <c r="AQ64"/>
  <c r="AQ77"/>
  <c r="EB28"/>
  <c r="EB44"/>
  <c r="EB60"/>
  <c r="EA58" i="24" s="1"/>
  <c r="EB76" i="5"/>
  <c r="EB92"/>
  <c r="EA90" i="24" s="1"/>
  <c r="BH27" i="5"/>
  <c r="BG25" i="24" s="1"/>
  <c r="BH67" i="5"/>
  <c r="BH107"/>
  <c r="BG105" i="24" s="1"/>
  <c r="BH31" i="5"/>
  <c r="BH79"/>
  <c r="BG77" i="24" s="1"/>
  <c r="BH69" i="5"/>
  <c r="BG67" i="24" s="1"/>
  <c r="BH45" i="5"/>
  <c r="BH105"/>
  <c r="BH53"/>
  <c r="BH33"/>
  <c r="FA13"/>
  <c r="FA18"/>
  <c r="FA26"/>
  <c r="FA34"/>
  <c r="EB20"/>
  <c r="AQ24"/>
  <c r="EB27"/>
  <c r="EB43"/>
  <c r="EB59"/>
  <c r="EA57" i="24" s="1"/>
  <c r="EB75" i="5"/>
  <c r="EB91"/>
  <c r="EA89" i="24" s="1"/>
  <c r="EB107" i="5"/>
  <c r="EA105" i="24" s="1"/>
  <c r="AQ56" i="5"/>
  <c r="AQ69"/>
  <c r="EB26"/>
  <c r="EA24" i="24" s="1"/>
  <c r="EB42" i="5"/>
  <c r="EA40" i="24" s="1"/>
  <c r="EB58" i="5"/>
  <c r="EA56" i="24" s="1"/>
  <c r="EB74" i="5"/>
  <c r="EA72" i="24" s="1"/>
  <c r="EB90" i="5"/>
  <c r="EA88" i="24" s="1"/>
  <c r="EB106" i="5"/>
  <c r="EA104" i="24" s="1"/>
  <c r="EB25" i="5"/>
  <c r="EA23" i="24" s="1"/>
  <c r="EB41" i="5"/>
  <c r="EA39" i="24" s="1"/>
  <c r="EB57" i="5"/>
  <c r="EA55" i="24" s="1"/>
  <c r="EB73" i="5"/>
  <c r="EA71" i="24" s="1"/>
  <c r="EB89" i="5"/>
  <c r="EA87" i="24" s="1"/>
  <c r="EB105" i="5"/>
  <c r="EA103" i="24" s="1"/>
  <c r="AQ61" i="5"/>
  <c r="EB24"/>
  <c r="EA22" i="24" s="1"/>
  <c r="EB40" i="5"/>
  <c r="EA38" i="24" s="1"/>
  <c r="EB56" i="5"/>
  <c r="EA54" i="24" s="1"/>
  <c r="EB72" i="5"/>
  <c r="EA70" i="24" s="1"/>
  <c r="EB88" i="5"/>
  <c r="EA86" i="24" s="1"/>
  <c r="EB104" i="5"/>
  <c r="EA102" i="24" s="1"/>
  <c r="AQ16" i="5"/>
  <c r="BH24"/>
  <c r="BH36"/>
  <c r="BH48"/>
  <c r="BI48" s="1"/>
  <c r="BH68"/>
  <c r="BI68" s="1"/>
  <c r="BH88"/>
  <c r="BH104"/>
  <c r="BH10"/>
  <c r="BI10" s="1"/>
  <c r="BH30"/>
  <c r="BI30" s="1"/>
  <c r="BH46"/>
  <c r="BH78"/>
  <c r="BI95"/>
  <c r="BH93" i="24" s="1"/>
  <c r="BH12" i="5"/>
  <c r="BI12" s="1"/>
  <c r="BH59"/>
  <c r="BH99"/>
  <c r="BG97" i="24" s="1"/>
  <c r="BH23" i="5"/>
  <c r="BG21" i="24" s="1"/>
  <c r="BH63" i="5"/>
  <c r="BG61" i="24" s="1"/>
  <c r="BH37" i="5"/>
  <c r="BG35" i="24" s="1"/>
  <c r="BH29" i="5"/>
  <c r="BG27" i="24" s="1"/>
  <c r="BH25" i="5"/>
  <c r="BH89"/>
  <c r="BG87" i="24" s="1"/>
  <c r="BH81" i="5"/>
  <c r="BG79" i="24" s="1"/>
  <c r="FA16" i="5"/>
  <c r="FA24"/>
  <c r="FA32"/>
  <c r="DU76" i="24"/>
  <c r="DW78" i="5"/>
  <c r="DV76" i="24" s="1"/>
  <c r="DU44"/>
  <c r="DW46" i="5"/>
  <c r="DV44" i="24" s="1"/>
  <c r="DU77"/>
  <c r="DW79" i="5"/>
  <c r="DV77" i="24" s="1"/>
  <c r="DU29"/>
  <c r="DW31" i="5"/>
  <c r="DV29" i="24" s="1"/>
  <c r="DF13"/>
  <c r="DU86"/>
  <c r="DW88" i="5"/>
  <c r="DV86" i="24" s="1"/>
  <c r="DU54"/>
  <c r="DW56" i="5"/>
  <c r="DV54" i="24" s="1"/>
  <c r="DU22"/>
  <c r="DW24" i="5"/>
  <c r="DV22" i="24" s="1"/>
  <c r="AP15"/>
  <c r="AR17" i="5"/>
  <c r="AQ15" i="24" s="1"/>
  <c r="AP47"/>
  <c r="AR49" i="5"/>
  <c r="AQ47" i="24" s="1"/>
  <c r="AP79"/>
  <c r="AR81" i="5"/>
  <c r="AQ79" i="24" s="1"/>
  <c r="AP95"/>
  <c r="AR97" i="5"/>
  <c r="AQ95" i="24" s="1"/>
  <c r="CP41"/>
  <c r="DU95"/>
  <c r="DW97" i="5"/>
  <c r="DV95" i="24" s="1"/>
  <c r="DU63"/>
  <c r="DW65" i="5"/>
  <c r="DV63" i="24" s="1"/>
  <c r="AP29"/>
  <c r="AR31" i="5"/>
  <c r="AQ29" i="24" s="1"/>
  <c r="AP93"/>
  <c r="AR95" i="5"/>
  <c r="AQ93" i="24" s="1"/>
  <c r="DU96"/>
  <c r="DW98" i="5"/>
  <c r="DV96" i="24" s="1"/>
  <c r="DU80"/>
  <c r="DW82" i="5"/>
  <c r="DV80" i="24" s="1"/>
  <c r="DU64"/>
  <c r="DW66" i="5"/>
  <c r="DV64" i="24" s="1"/>
  <c r="DU48"/>
  <c r="DW50" i="5"/>
  <c r="DV48" i="24" s="1"/>
  <c r="DU32"/>
  <c r="DW34" i="5"/>
  <c r="DV32" i="24" s="1"/>
  <c r="DU16"/>
  <c r="DW18" i="5"/>
  <c r="DV16" i="24" s="1"/>
  <c r="CP18"/>
  <c r="CP17"/>
  <c r="CP11"/>
  <c r="CX73"/>
  <c r="CX41"/>
  <c r="CX25"/>
  <c r="CX17"/>
  <c r="DN11"/>
  <c r="DU97"/>
  <c r="DW99" i="5"/>
  <c r="DV97" i="24" s="1"/>
  <c r="DU81"/>
  <c r="DW83" i="5"/>
  <c r="DV81" i="24" s="1"/>
  <c r="DU65"/>
  <c r="DW67" i="5"/>
  <c r="DV65" i="24" s="1"/>
  <c r="DU49"/>
  <c r="DW51" i="5"/>
  <c r="DV49" i="24" s="1"/>
  <c r="DU33"/>
  <c r="DW35" i="5"/>
  <c r="DV33" i="24" s="1"/>
  <c r="DU17"/>
  <c r="DW19" i="5"/>
  <c r="DV17" i="24" s="1"/>
  <c r="AP9"/>
  <c r="AR11" i="5"/>
  <c r="AP25" i="24"/>
  <c r="AR27" i="5"/>
  <c r="AP41" i="24"/>
  <c r="AR43" i="5"/>
  <c r="AP57" i="24"/>
  <c r="AR59" i="5"/>
  <c r="AQ57" i="24" s="1"/>
  <c r="AP73"/>
  <c r="AR75" i="5"/>
  <c r="AP89" i="24"/>
  <c r="AR91" i="5"/>
  <c r="AQ89" i="24" s="1"/>
  <c r="AP105"/>
  <c r="AR107" i="5"/>
  <c r="AQ105" i="24" s="1"/>
  <c r="CX9"/>
  <c r="DU90"/>
  <c r="DW92" i="5"/>
  <c r="DV90" i="24" s="1"/>
  <c r="DU74"/>
  <c r="DW76" i="5"/>
  <c r="DV74" i="24" s="1"/>
  <c r="DU58"/>
  <c r="DW60" i="5"/>
  <c r="DV58" i="24" s="1"/>
  <c r="DU42"/>
  <c r="DW44" i="5"/>
  <c r="DV42" i="24" s="1"/>
  <c r="DU26"/>
  <c r="DW28" i="5"/>
  <c r="DV26" i="24" s="1"/>
  <c r="DU10"/>
  <c r="DW12" i="5"/>
  <c r="DV10" i="24" s="1"/>
  <c r="DN13"/>
  <c r="CX11"/>
  <c r="DU99"/>
  <c r="DW101" i="5"/>
  <c r="DV99" i="24" s="1"/>
  <c r="DU83"/>
  <c r="DW85" i="5"/>
  <c r="DV83" i="24" s="1"/>
  <c r="DU67"/>
  <c r="DW69" i="5"/>
  <c r="DV67" i="24" s="1"/>
  <c r="DU51"/>
  <c r="DW53" i="5"/>
  <c r="DV51" i="24" s="1"/>
  <c r="DU35"/>
  <c r="DW37" i="5"/>
  <c r="DV35" i="24" s="1"/>
  <c r="DU19"/>
  <c r="DW21" i="5"/>
  <c r="DV19" i="24" s="1"/>
  <c r="AP37"/>
  <c r="AR39" i="5"/>
  <c r="AQ37" i="24" s="1"/>
  <c r="AP69"/>
  <c r="AR71" i="5"/>
  <c r="AQ69" i="24" s="1"/>
  <c r="AP101"/>
  <c r="AR103" i="5"/>
  <c r="AQ101" i="24" s="1"/>
  <c r="DF11"/>
  <c r="BI81" i="5"/>
  <c r="DU92" i="24"/>
  <c r="DW94" i="5"/>
  <c r="DV92" i="24" s="1"/>
  <c r="DU12"/>
  <c r="DW14" i="5"/>
  <c r="DV12" i="24" s="1"/>
  <c r="DU61"/>
  <c r="DW63" i="5"/>
  <c r="DV61" i="24" s="1"/>
  <c r="DU13"/>
  <c r="DW15" i="5"/>
  <c r="DV13" i="24" s="1"/>
  <c r="DU70"/>
  <c r="DW72" i="5"/>
  <c r="DV70" i="24" s="1"/>
  <c r="DU38"/>
  <c r="DW40" i="5"/>
  <c r="DV38" i="24" s="1"/>
  <c r="EA108" i="5"/>
  <c r="DZ106" i="24" s="1"/>
  <c r="EA106" i="5"/>
  <c r="EA104"/>
  <c r="EC104" s="1"/>
  <c r="EB102" i="24" s="1"/>
  <c r="EA102" i="5"/>
  <c r="EA100"/>
  <c r="EA98"/>
  <c r="EA96"/>
  <c r="EC96" s="1"/>
  <c r="EB94" i="24" s="1"/>
  <c r="EA94" i="5"/>
  <c r="EA92"/>
  <c r="EC92" s="1"/>
  <c r="EB90" i="24" s="1"/>
  <c r="EA90" i="5"/>
  <c r="EA88"/>
  <c r="EC88" s="1"/>
  <c r="EB86" i="24" s="1"/>
  <c r="EA86" i="5"/>
  <c r="EC86" s="1"/>
  <c r="EB84" i="24" s="1"/>
  <c r="EA84" i="5"/>
  <c r="EC84" s="1"/>
  <c r="EB82" i="24" s="1"/>
  <c r="EA82" i="5"/>
  <c r="EC82" s="1"/>
  <c r="EB80" i="24" s="1"/>
  <c r="EA80" i="5"/>
  <c r="EC80" s="1"/>
  <c r="EB78" i="24" s="1"/>
  <c r="EA78" i="5"/>
  <c r="EC78" s="1"/>
  <c r="EB76" i="24" s="1"/>
  <c r="EA76" i="5"/>
  <c r="DZ74" i="24" s="1"/>
  <c r="EA74" i="5"/>
  <c r="EA72"/>
  <c r="EA70"/>
  <c r="EA68"/>
  <c r="EC68" s="1"/>
  <c r="EB66" i="24" s="1"/>
  <c r="EA66" i="5"/>
  <c r="EC66" s="1"/>
  <c r="EB64" i="24" s="1"/>
  <c r="EA64" i="5"/>
  <c r="EC64" s="1"/>
  <c r="EB62" i="24" s="1"/>
  <c r="EA62" i="5"/>
  <c r="EA60"/>
  <c r="EA58"/>
  <c r="EA56"/>
  <c r="EA54"/>
  <c r="EA52"/>
  <c r="EC52" s="1"/>
  <c r="EB50" i="24" s="1"/>
  <c r="EA50" i="5"/>
  <c r="EA48"/>
  <c r="EC48" s="1"/>
  <c r="EB46" i="24" s="1"/>
  <c r="EA46" i="5"/>
  <c r="EC46" s="1"/>
  <c r="EB44" i="24" s="1"/>
  <c r="EA44" i="5"/>
  <c r="EA42"/>
  <c r="EA40"/>
  <c r="EC40" s="1"/>
  <c r="EB38" i="24" s="1"/>
  <c r="EA38" i="5"/>
  <c r="EA36"/>
  <c r="DZ34" i="24" s="1"/>
  <c r="EA34" i="5"/>
  <c r="EC34" s="1"/>
  <c r="EB32" i="24" s="1"/>
  <c r="EA32" i="5"/>
  <c r="EC32" s="1"/>
  <c r="EB30" i="24" s="1"/>
  <c r="EA30" i="5"/>
  <c r="EC30" s="1"/>
  <c r="EB28" i="24" s="1"/>
  <c r="EA28" i="5"/>
  <c r="DZ26" i="24" s="1"/>
  <c r="EA26" i="5"/>
  <c r="EA24"/>
  <c r="EC24" s="1"/>
  <c r="EA22"/>
  <c r="EC22" s="1"/>
  <c r="EB20" i="24" s="1"/>
  <c r="EA20" i="5"/>
  <c r="DZ18" i="24" s="1"/>
  <c r="EA18" i="5"/>
  <c r="EC18" s="1"/>
  <c r="EB16" i="24" s="1"/>
  <c r="EA16" i="5"/>
  <c r="EA14"/>
  <c r="DZ12" i="24" s="1"/>
  <c r="EA12" i="5"/>
  <c r="DZ10" i="24" s="1"/>
  <c r="EA109" i="5"/>
  <c r="DZ107" i="24" s="1"/>
  <c r="EA107" i="5"/>
  <c r="EA105"/>
  <c r="EA103"/>
  <c r="EA101"/>
  <c r="EC101" s="1"/>
  <c r="EB99" i="24" s="1"/>
  <c r="EA99" i="5"/>
  <c r="EA97"/>
  <c r="EA95"/>
  <c r="DZ93" i="24" s="1"/>
  <c r="EA93" i="5"/>
  <c r="EA91"/>
  <c r="EA89"/>
  <c r="EA87"/>
  <c r="DZ85" i="24" s="1"/>
  <c r="EA85" i="5"/>
  <c r="EA83"/>
  <c r="EA81"/>
  <c r="EA79"/>
  <c r="EA77"/>
  <c r="DZ75" i="24" s="1"/>
  <c r="EA75" i="5"/>
  <c r="EA73"/>
  <c r="EA71"/>
  <c r="EC71" s="1"/>
  <c r="EB69" i="24" s="1"/>
  <c r="EA69" i="5"/>
  <c r="EA67"/>
  <c r="EC67" s="1"/>
  <c r="EA65"/>
  <c r="EA63"/>
  <c r="EA61"/>
  <c r="EC61" s="1"/>
  <c r="EB59" i="24" s="1"/>
  <c r="EA59" i="5"/>
  <c r="EA57"/>
  <c r="EA55"/>
  <c r="EA53"/>
  <c r="EA51"/>
  <c r="EC51" s="1"/>
  <c r="EA49"/>
  <c r="EC49" s="1"/>
  <c r="EB47" i="24" s="1"/>
  <c r="EA47" i="5"/>
  <c r="EA45"/>
  <c r="EA43"/>
  <c r="EA41"/>
  <c r="EA39"/>
  <c r="DZ37" i="24" s="1"/>
  <c r="EA37" i="5"/>
  <c r="DZ35" i="24" s="1"/>
  <c r="EA35" i="5"/>
  <c r="EA33"/>
  <c r="EA31"/>
  <c r="EA29"/>
  <c r="EA27"/>
  <c r="EA25"/>
  <c r="EA23"/>
  <c r="DZ21" i="24" s="1"/>
  <c r="EA21" i="5"/>
  <c r="EA19"/>
  <c r="EA17"/>
  <c r="EA15"/>
  <c r="EC15" s="1"/>
  <c r="EA13"/>
  <c r="EA11"/>
  <c r="Z15"/>
  <c r="Z19"/>
  <c r="Z23"/>
  <c r="Z27"/>
  <c r="Z31"/>
  <c r="Z35"/>
  <c r="Z39"/>
  <c r="Z43"/>
  <c r="Z47"/>
  <c r="Z51"/>
  <c r="Z55"/>
  <c r="Z59"/>
  <c r="Z63"/>
  <c r="Z67"/>
  <c r="Z71"/>
  <c r="Z75"/>
  <c r="Z79"/>
  <c r="Z83"/>
  <c r="Z87"/>
  <c r="Z91"/>
  <c r="Z95"/>
  <c r="Z99"/>
  <c r="Z103"/>
  <c r="Z107"/>
  <c r="Z12"/>
  <c r="Z16"/>
  <c r="Z20"/>
  <c r="Z24"/>
  <c r="Z28"/>
  <c r="Z32"/>
  <c r="Z36"/>
  <c r="Z40"/>
  <c r="Z44"/>
  <c r="Z48"/>
  <c r="Z52"/>
  <c r="Z56"/>
  <c r="Z60"/>
  <c r="Z64"/>
  <c r="Z68"/>
  <c r="Z72"/>
  <c r="Z76"/>
  <c r="Z80"/>
  <c r="Z84"/>
  <c r="Z88"/>
  <c r="Z92"/>
  <c r="Z96"/>
  <c r="Z100"/>
  <c r="Z104"/>
  <c r="Z13"/>
  <c r="Z17"/>
  <c r="Z21"/>
  <c r="Z25"/>
  <c r="Z29"/>
  <c r="Z33"/>
  <c r="Z37"/>
  <c r="Z41"/>
  <c r="Z45"/>
  <c r="Z49"/>
  <c r="Z53"/>
  <c r="Z57"/>
  <c r="Z61"/>
  <c r="Z65"/>
  <c r="Z69"/>
  <c r="Z73"/>
  <c r="Z77"/>
  <c r="Z81"/>
  <c r="Z85"/>
  <c r="Z89"/>
  <c r="Z93"/>
  <c r="Z97"/>
  <c r="Z101"/>
  <c r="Z105"/>
  <c r="Z14"/>
  <c r="Z18"/>
  <c r="Z22"/>
  <c r="Z26"/>
  <c r="Z30"/>
  <c r="Z34"/>
  <c r="Z38"/>
  <c r="Z42"/>
  <c r="Z46"/>
  <c r="Z50"/>
  <c r="Z54"/>
  <c r="Z58"/>
  <c r="Z62"/>
  <c r="Z66"/>
  <c r="Z70"/>
  <c r="Z74"/>
  <c r="Z78"/>
  <c r="Z82"/>
  <c r="Z86"/>
  <c r="Z90"/>
  <c r="Z94"/>
  <c r="Z98"/>
  <c r="Z102"/>
  <c r="Z106"/>
  <c r="AP31" i="24"/>
  <c r="AR33" i="5"/>
  <c r="AQ31" i="24" s="1"/>
  <c r="AP63"/>
  <c r="AR65" i="5"/>
  <c r="AQ63" i="24" s="1"/>
  <c r="CP10"/>
  <c r="CP9"/>
  <c r="CP73"/>
  <c r="DM8"/>
  <c r="DO10" i="5"/>
  <c r="DU79" i="24"/>
  <c r="DW81" i="5"/>
  <c r="DV79" i="24" s="1"/>
  <c r="DU47"/>
  <c r="DW49" i="5"/>
  <c r="DV47" i="24" s="1"/>
  <c r="DU31"/>
  <c r="DW33" i="5"/>
  <c r="DV31" i="24" s="1"/>
  <c r="DU15"/>
  <c r="DW17" i="5"/>
  <c r="DV15" i="24" s="1"/>
  <c r="AP61"/>
  <c r="AR63" i="5"/>
  <c r="AQ61" i="24" s="1"/>
  <c r="DU100"/>
  <c r="DW102" i="5"/>
  <c r="DV100" i="24" s="1"/>
  <c r="DU84"/>
  <c r="DW86" i="5"/>
  <c r="DV84" i="24" s="1"/>
  <c r="DU68"/>
  <c r="DW70" i="5"/>
  <c r="DV68" i="24" s="1"/>
  <c r="DU52"/>
  <c r="DW54" i="5"/>
  <c r="DV52" i="24" s="1"/>
  <c r="DU36"/>
  <c r="DW38" i="5"/>
  <c r="DV36" i="24" s="1"/>
  <c r="DU20"/>
  <c r="DW22" i="5"/>
  <c r="DV20" i="24" s="1"/>
  <c r="DN9"/>
  <c r="DF74"/>
  <c r="DF18"/>
  <c r="DF10"/>
  <c r="DU101"/>
  <c r="DW103" i="5"/>
  <c r="DV101" i="24" s="1"/>
  <c r="DU85"/>
  <c r="DW87" i="5"/>
  <c r="DV85" i="24" s="1"/>
  <c r="DU69"/>
  <c r="DW71" i="5"/>
  <c r="DV69" i="24" s="1"/>
  <c r="DU53"/>
  <c r="DW55" i="5"/>
  <c r="DV53" i="24" s="1"/>
  <c r="DU37"/>
  <c r="DW39" i="5"/>
  <c r="DV37" i="24" s="1"/>
  <c r="DU21"/>
  <c r="DW23" i="5"/>
  <c r="DV21" i="24" s="1"/>
  <c r="DF73"/>
  <c r="DF41"/>
  <c r="DF25"/>
  <c r="DF17"/>
  <c r="DU94"/>
  <c r="DW96" i="5"/>
  <c r="DV94" i="24" s="1"/>
  <c r="DU78"/>
  <c r="DW80" i="5"/>
  <c r="DV78" i="24" s="1"/>
  <c r="DU62"/>
  <c r="DW64" i="5"/>
  <c r="DV62" i="24" s="1"/>
  <c r="DU46"/>
  <c r="DW48" i="5"/>
  <c r="DV46" i="24" s="1"/>
  <c r="DU30"/>
  <c r="DW32" i="5"/>
  <c r="DV30" i="24" s="1"/>
  <c r="DU14"/>
  <c r="DW16" i="5"/>
  <c r="DV14" i="24" s="1"/>
  <c r="AP23"/>
  <c r="AR25" i="5"/>
  <c r="AQ23" i="24" s="1"/>
  <c r="AP39"/>
  <c r="AR41" i="5"/>
  <c r="AQ39" i="24" s="1"/>
  <c r="AP55"/>
  <c r="AR57" i="5"/>
  <c r="AQ55" i="24" s="1"/>
  <c r="AP71"/>
  <c r="AR73" i="5"/>
  <c r="AQ71" i="24" s="1"/>
  <c r="AP87"/>
  <c r="AR89" i="5"/>
  <c r="AQ87" i="24" s="1"/>
  <c r="AP103"/>
  <c r="AR105" i="5"/>
  <c r="AQ103" i="24" s="1"/>
  <c r="CP25"/>
  <c r="CW8"/>
  <c r="CY10" i="5"/>
  <c r="DU103" i="24"/>
  <c r="DW105" i="5"/>
  <c r="DV103" i="24" s="1"/>
  <c r="DU87"/>
  <c r="DW89" i="5"/>
  <c r="DV87" i="24" s="1"/>
  <c r="DU71"/>
  <c r="DW73" i="5"/>
  <c r="DV71" i="24" s="1"/>
  <c r="DU55"/>
  <c r="DW57" i="5"/>
  <c r="DV55" i="24" s="1"/>
  <c r="DU39"/>
  <c r="DW41" i="5"/>
  <c r="DV39" i="24" s="1"/>
  <c r="DU23"/>
  <c r="DW25" i="5"/>
  <c r="DV23" i="24" s="1"/>
  <c r="AP13"/>
  <c r="AR15" i="5"/>
  <c r="AP45" i="24"/>
  <c r="AR47" i="5"/>
  <c r="AQ45" i="24" s="1"/>
  <c r="AP77"/>
  <c r="AR79" i="5"/>
  <c r="AQ77" i="24" s="1"/>
  <c r="CX18"/>
  <c r="CQ110"/>
  <c r="DD110" s="1"/>
  <c r="BH20" i="5"/>
  <c r="BH32"/>
  <c r="BI32" s="1"/>
  <c r="BI41"/>
  <c r="BH39" i="24" s="1"/>
  <c r="BH52" i="5"/>
  <c r="BH60"/>
  <c r="BH72"/>
  <c r="BI72" s="1"/>
  <c r="BH80"/>
  <c r="BG78" i="24" s="1"/>
  <c r="BH100" i="5"/>
  <c r="AR14"/>
  <c r="AR30"/>
  <c r="AR46"/>
  <c r="AR62"/>
  <c r="AR78"/>
  <c r="AR94"/>
  <c r="BH26"/>
  <c r="BH38"/>
  <c r="BI38" s="1"/>
  <c r="BH62"/>
  <c r="BI62" s="1"/>
  <c r="BH74"/>
  <c r="BI74" s="1"/>
  <c r="BH86"/>
  <c r="BH98"/>
  <c r="BI98" s="1"/>
  <c r="EA10"/>
  <c r="BH19"/>
  <c r="BG17" i="24" s="1"/>
  <c r="BH51" i="5"/>
  <c r="BH83"/>
  <c r="BH39"/>
  <c r="BG37" i="24" s="1"/>
  <c r="BH71" i="5"/>
  <c r="BG69" i="24" s="1"/>
  <c r="BH103" i="5"/>
  <c r="BG101" i="24" s="1"/>
  <c r="BH61" i="5"/>
  <c r="BG59" i="24" s="1"/>
  <c r="BH73" i="5"/>
  <c r="BY10"/>
  <c r="DU60" i="24"/>
  <c r="DW62" i="5"/>
  <c r="DV60" i="24" s="1"/>
  <c r="DU28"/>
  <c r="DW30" i="5"/>
  <c r="DV28" i="24" s="1"/>
  <c r="DU93"/>
  <c r="DW95" i="5"/>
  <c r="DV93" i="24" s="1"/>
  <c r="DU45"/>
  <c r="DW47" i="5"/>
  <c r="DV45" i="24" s="1"/>
  <c r="DU102"/>
  <c r="DW104" i="5"/>
  <c r="DV102" i="24" s="1"/>
  <c r="DU88"/>
  <c r="DW90" i="5"/>
  <c r="DV88" i="24" s="1"/>
  <c r="DU72"/>
  <c r="DW74" i="5"/>
  <c r="DV72" i="24" s="1"/>
  <c r="DU56"/>
  <c r="DW58" i="5"/>
  <c r="DV56" i="24" s="1"/>
  <c r="DU40"/>
  <c r="DW42" i="5"/>
  <c r="DV40" i="24" s="1"/>
  <c r="DU24"/>
  <c r="DW26" i="5"/>
  <c r="DV24" i="24" s="1"/>
  <c r="DU8"/>
  <c r="DW10" i="5"/>
  <c r="DV8" i="24" s="1"/>
  <c r="CX13"/>
  <c r="DU105"/>
  <c r="DW107" i="5"/>
  <c r="DV105" i="24" s="1"/>
  <c r="DU89"/>
  <c r="DW91" i="5"/>
  <c r="DV89" i="24" s="1"/>
  <c r="DU73"/>
  <c r="DW75" i="5"/>
  <c r="DV73" i="24" s="1"/>
  <c r="DU57"/>
  <c r="DW59" i="5"/>
  <c r="DV57" i="24" s="1"/>
  <c r="DU41"/>
  <c r="DW43" i="5"/>
  <c r="DV41" i="24" s="1"/>
  <c r="DU25"/>
  <c r="DW27" i="5"/>
  <c r="DV25" i="24" s="1"/>
  <c r="DU9"/>
  <c r="DW11" i="5"/>
  <c r="DV9" i="24" s="1"/>
  <c r="AP17"/>
  <c r="AR19" i="5"/>
  <c r="AP33" i="24"/>
  <c r="AR35" i="5"/>
  <c r="AQ33" i="24" s="1"/>
  <c r="AP49"/>
  <c r="AR51" i="5"/>
  <c r="AQ49" i="24" s="1"/>
  <c r="AP65"/>
  <c r="AR67" i="5"/>
  <c r="AQ65" i="24" s="1"/>
  <c r="AP81"/>
  <c r="AR83" i="5"/>
  <c r="AQ81" i="24" s="1"/>
  <c r="AP97"/>
  <c r="AR99" i="5"/>
  <c r="AQ97" i="24" s="1"/>
  <c r="CP13"/>
  <c r="CP74"/>
  <c r="DN74"/>
  <c r="DN18"/>
  <c r="DN10"/>
  <c r="DU98"/>
  <c r="DW100" i="5"/>
  <c r="DV98" i="24" s="1"/>
  <c r="DU82"/>
  <c r="DW84" i="5"/>
  <c r="DV82" i="24" s="1"/>
  <c r="DU66"/>
  <c r="DW68" i="5"/>
  <c r="DV66" i="24" s="1"/>
  <c r="DU50"/>
  <c r="DW52" i="5"/>
  <c r="DV50" i="24" s="1"/>
  <c r="DU34"/>
  <c r="DW36" i="5"/>
  <c r="DV34" i="24" s="1"/>
  <c r="DU18"/>
  <c r="DW20" i="5"/>
  <c r="DV18" i="24" s="1"/>
  <c r="DN73"/>
  <c r="DN41"/>
  <c r="DN25"/>
  <c r="DN17"/>
  <c r="DF9"/>
  <c r="DE8"/>
  <c r="DG10" i="5"/>
  <c r="DU91" i="24"/>
  <c r="DW93" i="5"/>
  <c r="DV91" i="24" s="1"/>
  <c r="DU75"/>
  <c r="DW77" i="5"/>
  <c r="DV75" i="24" s="1"/>
  <c r="DU59"/>
  <c r="DW61" i="5"/>
  <c r="DV59" i="24" s="1"/>
  <c r="DU43"/>
  <c r="DW45" i="5"/>
  <c r="DV43" i="24" s="1"/>
  <c r="DU27"/>
  <c r="DW29" i="5"/>
  <c r="DV27" i="24" s="1"/>
  <c r="DU11"/>
  <c r="DW13" i="5"/>
  <c r="DV11" i="24" s="1"/>
  <c r="AP21"/>
  <c r="AR23" i="5"/>
  <c r="AQ21" i="24" s="1"/>
  <c r="AP53"/>
  <c r="AR55" i="5"/>
  <c r="AQ53" i="24" s="1"/>
  <c r="AP85"/>
  <c r="AR87" i="5"/>
  <c r="AQ85" i="24" s="1"/>
  <c r="CX74"/>
  <c r="CX10"/>
  <c r="Z10" i="5"/>
  <c r="AA10" s="1"/>
  <c r="BI69"/>
  <c r="BH67" i="24" s="1"/>
  <c r="AR42" i="5"/>
  <c r="AR74"/>
  <c r="AR106"/>
  <c r="Z11"/>
  <c r="EA9" i="24"/>
  <c r="EB10" i="5"/>
  <c r="EB109"/>
  <c r="Z109"/>
  <c r="AQ108"/>
  <c r="BY109"/>
  <c r="BY108"/>
  <c r="CW106" i="24"/>
  <c r="CY108" i="5"/>
  <c r="CX106" i="24" s="1"/>
  <c r="BH109" i="5"/>
  <c r="CW107" i="24"/>
  <c r="CY109" i="5"/>
  <c r="CX107" i="24" s="1"/>
  <c r="EB108" i="5"/>
  <c r="Z108"/>
  <c r="DU106" i="24"/>
  <c r="DW108" i="5"/>
  <c r="DV106" i="24" s="1"/>
  <c r="DM107"/>
  <c r="DO109" i="5"/>
  <c r="DN107" i="24" s="1"/>
  <c r="DU107"/>
  <c r="DW109" i="5"/>
  <c r="DV107" i="24" s="1"/>
  <c r="AQ109" i="5"/>
  <c r="BI23"/>
  <c r="BH21" i="24" s="1"/>
  <c r="BH11" i="5"/>
  <c r="BH97"/>
  <c r="BH65"/>
  <c r="BH49"/>
  <c r="BI21"/>
  <c r="BI29"/>
  <c r="BI37"/>
  <c r="BH35" i="24" s="1"/>
  <c r="DZ49"/>
  <c r="BI87" i="5"/>
  <c r="BH85" i="24" s="1"/>
  <c r="BI19" i="5"/>
  <c r="EB22" i="24"/>
  <c r="DZ86"/>
  <c r="DZ78"/>
  <c r="DZ65"/>
  <c r="BI35" i="5"/>
  <c r="BH33" i="24" s="1"/>
  <c r="BI85" i="5"/>
  <c r="BH83" i="24" s="1"/>
  <c r="BI101" i="5"/>
  <c r="BH99" i="24" s="1"/>
  <c r="EC43" i="5"/>
  <c r="DZ94" i="24"/>
  <c r="DZ62"/>
  <c r="BI71" i="5"/>
  <c r="BH69" i="24" s="1"/>
  <c r="DZ102"/>
  <c r="DZ38"/>
  <c r="DZ30"/>
  <c r="DZ22"/>
  <c r="DZ14"/>
  <c r="BI99" i="5"/>
  <c r="BI27"/>
  <c r="BI91"/>
  <c r="BH89" i="24" s="1"/>
  <c r="DZ46"/>
  <c r="DZ9"/>
  <c r="BI15" i="5"/>
  <c r="BI79"/>
  <c r="BI43"/>
  <c r="BG22" i="24"/>
  <c r="BI24" i="5"/>
  <c r="BG38" i="24"/>
  <c r="BI40" i="5"/>
  <c r="BG54" i="24"/>
  <c r="BI56" i="5"/>
  <c r="BI80"/>
  <c r="BG86" i="24"/>
  <c r="BI88" i="5"/>
  <c r="BI96"/>
  <c r="BG102" i="24"/>
  <c r="BI104" i="5"/>
  <c r="AQ16" i="24"/>
  <c r="AQ32"/>
  <c r="AQ48"/>
  <c r="AQ64"/>
  <c r="AQ80"/>
  <c r="AQ96"/>
  <c r="BG12"/>
  <c r="BI14" i="5"/>
  <c r="BG20" i="24"/>
  <c r="BI22" i="5"/>
  <c r="BG44" i="24"/>
  <c r="BI46" i="5"/>
  <c r="BG68" i="24"/>
  <c r="BI70" i="5"/>
  <c r="BG76" i="24"/>
  <c r="BI78" i="5"/>
  <c r="BG84" i="24"/>
  <c r="BI86" i="5"/>
  <c r="BG100" i="24"/>
  <c r="BI102" i="5"/>
  <c r="AQ12" i="24"/>
  <c r="AQ28"/>
  <c r="AQ44"/>
  <c r="AQ60"/>
  <c r="AQ76"/>
  <c r="AQ92"/>
  <c r="AQ18"/>
  <c r="AQ34"/>
  <c r="AQ50"/>
  <c r="AQ66"/>
  <c r="AQ82"/>
  <c r="AQ98"/>
  <c r="BG18"/>
  <c r="BI20" i="5"/>
  <c r="BG34" i="24"/>
  <c r="BI36" i="5"/>
  <c r="BG42" i="24"/>
  <c r="BI44" i="5"/>
  <c r="BG50" i="24"/>
  <c r="BI52" i="5"/>
  <c r="BG58" i="24"/>
  <c r="BI60" i="5"/>
  <c r="BG74" i="24"/>
  <c r="BI76" i="5"/>
  <c r="BG82" i="24"/>
  <c r="BI84" i="5"/>
  <c r="BG90" i="24"/>
  <c r="BI92" i="5"/>
  <c r="BG98" i="24"/>
  <c r="BI100" i="5"/>
  <c r="AQ24" i="24"/>
  <c r="AQ40"/>
  <c r="AQ56"/>
  <c r="AQ72"/>
  <c r="AQ88"/>
  <c r="AQ104"/>
  <c r="BG16"/>
  <c r="BI18" i="5"/>
  <c r="BG24" i="24"/>
  <c r="BI26" i="5"/>
  <c r="BG32" i="24"/>
  <c r="BI34" i="5"/>
  <c r="BG40" i="24"/>
  <c r="BI42" i="5"/>
  <c r="BG48" i="24"/>
  <c r="BI50" i="5"/>
  <c r="BG56" i="24"/>
  <c r="BI58" i="5"/>
  <c r="BG64" i="24"/>
  <c r="BI66" i="5"/>
  <c r="BG72" i="24"/>
  <c r="BG80"/>
  <c r="BI82" i="5"/>
  <c r="BG104" i="24"/>
  <c r="BI106" i="5"/>
  <c r="BH15" i="24"/>
  <c r="BH79"/>
  <c r="AQ20"/>
  <c r="AQ36"/>
  <c r="AQ52"/>
  <c r="AQ68"/>
  <c r="AQ84"/>
  <c r="AQ100"/>
  <c r="EB65"/>
  <c r="EB49"/>
  <c r="AQ10"/>
  <c r="AQ26"/>
  <c r="AQ42"/>
  <c r="AQ58"/>
  <c r="AQ74"/>
  <c r="AQ90"/>
  <c r="AR10" i="5"/>
  <c r="AQ8" i="24" s="1"/>
  <c r="I292" i="25" l="1"/>
  <c r="K292" s="1"/>
  <c r="J328"/>
  <c r="H340"/>
  <c r="E333"/>
  <c r="K339"/>
  <c r="F333"/>
  <c r="F329"/>
  <c r="K337"/>
  <c r="G329"/>
  <c r="H342"/>
  <c r="K336"/>
  <c r="M333"/>
  <c r="H329"/>
  <c r="M328"/>
  <c r="L338"/>
  <c r="M329"/>
  <c r="H327"/>
  <c r="H341"/>
  <c r="F336"/>
  <c r="F343"/>
  <c r="J333"/>
  <c r="J329"/>
  <c r="F342"/>
  <c r="G331"/>
  <c r="H320"/>
  <c r="K338"/>
  <c r="E329"/>
  <c r="E328"/>
  <c r="H333"/>
  <c r="H328"/>
  <c r="G328"/>
  <c r="F328"/>
  <c r="G327"/>
  <c r="H321"/>
  <c r="M331"/>
  <c r="L336"/>
  <c r="H322"/>
  <c r="H336"/>
  <c r="F331"/>
  <c r="H343"/>
  <c r="G333"/>
  <c r="H324"/>
  <c r="F340"/>
  <c r="B314"/>
  <c r="J327"/>
  <c r="H331"/>
  <c r="M327"/>
  <c r="E331"/>
  <c r="M336"/>
  <c r="J331"/>
  <c r="H319"/>
  <c r="J336"/>
  <c r="E327"/>
  <c r="F341"/>
  <c r="F327"/>
  <c r="I290"/>
  <c r="K290" s="1"/>
  <c r="G368"/>
  <c r="G366"/>
  <c r="F366"/>
  <c r="H367"/>
  <c r="H370"/>
  <c r="G370"/>
  <c r="H366"/>
  <c r="K377"/>
  <c r="B353"/>
  <c r="L375"/>
  <c r="E368"/>
  <c r="F382"/>
  <c r="J372"/>
  <c r="J368"/>
  <c r="H382"/>
  <c r="H363"/>
  <c r="E366"/>
  <c r="F379"/>
  <c r="H360"/>
  <c r="L377"/>
  <c r="E370"/>
  <c r="H361"/>
  <c r="H375"/>
  <c r="F370"/>
  <c r="H358"/>
  <c r="J375"/>
  <c r="G372"/>
  <c r="H381"/>
  <c r="M372"/>
  <c r="H372"/>
  <c r="F380"/>
  <c r="E367"/>
  <c r="H379"/>
  <c r="E372"/>
  <c r="F367"/>
  <c r="M375"/>
  <c r="J370"/>
  <c r="G367"/>
  <c r="K376"/>
  <c r="M367"/>
  <c r="J366"/>
  <c r="M366"/>
  <c r="M370"/>
  <c r="K375"/>
  <c r="H380"/>
  <c r="F375"/>
  <c r="J367"/>
  <c r="K378"/>
  <c r="F372"/>
  <c r="F368"/>
  <c r="F381"/>
  <c r="H359"/>
  <c r="M368"/>
  <c r="H368"/>
  <c r="I289"/>
  <c r="K289" s="1"/>
  <c r="I288"/>
  <c r="K288" s="1"/>
  <c r="I294"/>
  <c r="K294" s="1"/>
  <c r="CL111" i="24"/>
  <c r="AI6" i="21" s="1"/>
  <c r="EC45" i="5"/>
  <c r="EB43" i="24" s="1"/>
  <c r="EC26" i="5"/>
  <c r="EB24" i="24" s="1"/>
  <c r="EC42" i="5"/>
  <c r="EB40" i="24" s="1"/>
  <c r="EC58" i="5"/>
  <c r="EB56" i="24" s="1"/>
  <c r="EC90" i="5"/>
  <c r="EB88" i="24" s="1"/>
  <c r="EC41" i="5"/>
  <c r="EB39" i="24" s="1"/>
  <c r="EC105" i="5"/>
  <c r="EB103" i="24" s="1"/>
  <c r="EC94" i="5"/>
  <c r="EB92" i="24" s="1"/>
  <c r="EC10" i="5"/>
  <c r="ED10" s="1"/>
  <c r="CK111" i="24"/>
  <c r="AH6" i="21" s="1"/>
  <c r="CM111" i="24"/>
  <c r="AJ6" i="21" s="1"/>
  <c r="CI111" i="24"/>
  <c r="AF6" i="21" s="1"/>
  <c r="CJ111" i="24"/>
  <c r="AG6" i="21" s="1"/>
  <c r="BI28" i="5"/>
  <c r="DZ99" i="24"/>
  <c r="EC37" i="5"/>
  <c r="EB35" i="24" s="1"/>
  <c r="DZ8"/>
  <c r="BI108" i="5"/>
  <c r="BH106" i="24" s="1"/>
  <c r="BH27"/>
  <c r="BI39" i="5"/>
  <c r="BH37" i="24" s="1"/>
  <c r="BI55" i="5"/>
  <c r="BH53" i="24" s="1"/>
  <c r="BG10"/>
  <c r="BI90" i="5"/>
  <c r="BI47"/>
  <c r="BH45" i="24" s="1"/>
  <c r="DZ40"/>
  <c r="BI63" i="5"/>
  <c r="BH61" i="24" s="1"/>
  <c r="DZ16"/>
  <c r="DZ11"/>
  <c r="BH10"/>
  <c r="BG66"/>
  <c r="BG60"/>
  <c r="BG28"/>
  <c r="DZ32"/>
  <c r="DZ64"/>
  <c r="DZ59"/>
  <c r="EC13" i="5"/>
  <c r="DZ88" i="24"/>
  <c r="BI89" i="5"/>
  <c r="BH87" i="24" s="1"/>
  <c r="BI13" i="5"/>
  <c r="DZ56" i="24"/>
  <c r="BI61" i="5"/>
  <c r="BH59" i="24" s="1"/>
  <c r="DZ24"/>
  <c r="DZ43"/>
  <c r="DZ80"/>
  <c r="BI57" i="5"/>
  <c r="BH55" i="24" s="1"/>
  <c r="BG8"/>
  <c r="BG70"/>
  <c r="BG52"/>
  <c r="BG36"/>
  <c r="BI103" i="5"/>
  <c r="BH101" i="24" s="1"/>
  <c r="BG96"/>
  <c r="BG92"/>
  <c r="BG62"/>
  <c r="BG46"/>
  <c r="BG30"/>
  <c r="BG14"/>
  <c r="BI75" i="5"/>
  <c r="BI107"/>
  <c r="BH105" i="24" s="1"/>
  <c r="BH13"/>
  <c r="EC95" i="5"/>
  <c r="EB93" i="24" s="1"/>
  <c r="DZ66"/>
  <c r="EC23" i="5"/>
  <c r="EB21" i="24" s="1"/>
  <c r="DZ84"/>
  <c r="DZ76"/>
  <c r="DZ39"/>
  <c r="DZ28"/>
  <c r="DZ103"/>
  <c r="DZ20"/>
  <c r="DZ47"/>
  <c r="DZ92"/>
  <c r="DZ44"/>
  <c r="DZ90"/>
  <c r="Z8"/>
  <c r="Y8"/>
  <c r="EC87" i="5"/>
  <c r="EB85" i="24" s="1"/>
  <c r="DZ82"/>
  <c r="DZ50"/>
  <c r="DZ69"/>
  <c r="EC39" i="5"/>
  <c r="EB37" i="24" s="1"/>
  <c r="EC36" i="5"/>
  <c r="EB34" i="24" s="1"/>
  <c r="BG23"/>
  <c r="BI25" i="5"/>
  <c r="BH23" i="24" s="1"/>
  <c r="EA73"/>
  <c r="EA41"/>
  <c r="BG103"/>
  <c r="BI105" i="5"/>
  <c r="BH103" i="24" s="1"/>
  <c r="BG29"/>
  <c r="BI31" i="5"/>
  <c r="BH29" i="24" s="1"/>
  <c r="AP62"/>
  <c r="AR64" i="5"/>
  <c r="AQ62" i="24" s="1"/>
  <c r="AP11"/>
  <c r="AR13" i="5"/>
  <c r="AP70" i="24"/>
  <c r="AR72" i="5"/>
  <c r="AQ70" i="24" s="1"/>
  <c r="AP43"/>
  <c r="AR45" i="5"/>
  <c r="AP91" i="24"/>
  <c r="AR93" i="5"/>
  <c r="AQ91" i="24" s="1"/>
  <c r="AP19"/>
  <c r="AR21" i="5"/>
  <c r="AP99" i="24"/>
  <c r="AR101" i="5"/>
  <c r="AQ99" i="24" s="1"/>
  <c r="AP35"/>
  <c r="AR37" i="5"/>
  <c r="AQ35" i="24" s="1"/>
  <c r="BX94"/>
  <c r="BZ96" i="5"/>
  <c r="BY94" i="24" s="1"/>
  <c r="BX74"/>
  <c r="BZ76" i="5"/>
  <c r="BX62" i="24"/>
  <c r="BZ64" i="5"/>
  <c r="BY62" i="24" s="1"/>
  <c r="BX42"/>
  <c r="BZ44" i="5"/>
  <c r="BX30" i="24"/>
  <c r="BZ32" i="5"/>
  <c r="BY30" i="24" s="1"/>
  <c r="BX10"/>
  <c r="BZ12" i="5"/>
  <c r="BX97" i="24"/>
  <c r="BZ99" i="5"/>
  <c r="BY97" i="24" s="1"/>
  <c r="BX85"/>
  <c r="BZ87" i="5"/>
  <c r="BY85" i="24" s="1"/>
  <c r="BX65"/>
  <c r="BZ67" i="5"/>
  <c r="BY65" i="24" s="1"/>
  <c r="BX53"/>
  <c r="BZ55" i="5"/>
  <c r="BY53" i="24" s="1"/>
  <c r="BX33"/>
  <c r="BZ35" i="5"/>
  <c r="BY33" i="24" s="1"/>
  <c r="BX21"/>
  <c r="BZ23" i="5"/>
  <c r="BY21" i="24" s="1"/>
  <c r="BX99"/>
  <c r="BZ101" i="5"/>
  <c r="BY99" i="24" s="1"/>
  <c r="BX79"/>
  <c r="BZ81" i="5"/>
  <c r="BY79" i="24" s="1"/>
  <c r="BX58"/>
  <c r="BZ60" i="5"/>
  <c r="BY58" i="24" s="1"/>
  <c r="BX46"/>
  <c r="BZ48" i="5"/>
  <c r="BY46" i="24" s="1"/>
  <c r="BX26"/>
  <c r="BZ28" i="5"/>
  <c r="BX14" i="24"/>
  <c r="BZ16" i="5"/>
  <c r="BX103" i="24"/>
  <c r="BZ105" i="5"/>
  <c r="BY103" i="24" s="1"/>
  <c r="BX91"/>
  <c r="BZ93" i="5"/>
  <c r="BY91" i="24" s="1"/>
  <c r="BX71"/>
  <c r="BZ73" i="5"/>
  <c r="BY71" i="24" s="1"/>
  <c r="BX59"/>
  <c r="BZ61" i="5"/>
  <c r="BY59" i="24" s="1"/>
  <c r="BX39"/>
  <c r="BZ41" i="5"/>
  <c r="BY39" i="24" s="1"/>
  <c r="BX27"/>
  <c r="BZ29" i="5"/>
  <c r="EA19" i="24"/>
  <c r="AP14"/>
  <c r="AR16" i="5"/>
  <c r="AP67" i="24"/>
  <c r="AR69" i="5"/>
  <c r="AQ67" i="24" s="1"/>
  <c r="AP22"/>
  <c r="AR24" i="5"/>
  <c r="AQ22" i="24" s="1"/>
  <c r="BG51"/>
  <c r="BI53" i="5"/>
  <c r="BH51" i="24" s="1"/>
  <c r="EA74"/>
  <c r="EA42"/>
  <c r="EA13"/>
  <c r="BG75"/>
  <c r="BI77" i="5"/>
  <c r="EA17" i="24"/>
  <c r="BX95"/>
  <c r="BZ97" i="5"/>
  <c r="BY95" i="24" s="1"/>
  <c r="BX83"/>
  <c r="BZ85" i="5"/>
  <c r="BY83" i="24" s="1"/>
  <c r="BX63"/>
  <c r="BZ65" i="5"/>
  <c r="BY63" i="24" s="1"/>
  <c r="BX51"/>
  <c r="BZ53" i="5"/>
  <c r="BY51" i="24" s="1"/>
  <c r="BX31"/>
  <c r="BZ33" i="5"/>
  <c r="BY31" i="24" s="1"/>
  <c r="BX19"/>
  <c r="BZ21" i="5"/>
  <c r="BX98" i="24"/>
  <c r="BZ100" i="5"/>
  <c r="BY98" i="24" s="1"/>
  <c r="BX86"/>
  <c r="BZ88" i="5"/>
  <c r="BY86" i="24" s="1"/>
  <c r="BX66"/>
  <c r="BZ68" i="5"/>
  <c r="BY66" i="24" s="1"/>
  <c r="BX54"/>
  <c r="BZ56" i="5"/>
  <c r="BY54" i="24" s="1"/>
  <c r="BX34"/>
  <c r="BZ36" i="5"/>
  <c r="BY34" i="24" s="1"/>
  <c r="BX22"/>
  <c r="BZ24" i="5"/>
  <c r="BY22" i="24" s="1"/>
  <c r="BX100"/>
  <c r="BZ102" i="5"/>
  <c r="BY100" i="24" s="1"/>
  <c r="BX80"/>
  <c r="BZ82" i="5"/>
  <c r="BY80" i="24" s="1"/>
  <c r="BX67"/>
  <c r="BZ69" i="5"/>
  <c r="BY67" i="24" s="1"/>
  <c r="BX47"/>
  <c r="BZ49" i="5"/>
  <c r="BY47" i="24" s="1"/>
  <c r="BX35"/>
  <c r="BZ37" i="5"/>
  <c r="BY35" i="24" s="1"/>
  <c r="BX15"/>
  <c r="BZ17" i="5"/>
  <c r="BX104" i="24"/>
  <c r="BZ106" i="5"/>
  <c r="BY104" i="24" s="1"/>
  <c r="BX92"/>
  <c r="BZ94" i="5"/>
  <c r="BY92" i="24" s="1"/>
  <c r="BX72"/>
  <c r="BZ74" i="5"/>
  <c r="BY72" i="24" s="1"/>
  <c r="BX60"/>
  <c r="BZ62" i="5"/>
  <c r="BY60" i="24" s="1"/>
  <c r="BX40"/>
  <c r="BZ42" i="5"/>
  <c r="BY40" i="24" s="1"/>
  <c r="BX28"/>
  <c r="BZ30" i="5"/>
  <c r="BY28" i="24" s="1"/>
  <c r="EA10"/>
  <c r="AP94"/>
  <c r="AR96" i="5"/>
  <c r="AQ94" i="24" s="1"/>
  <c r="AP27"/>
  <c r="AR29" i="5"/>
  <c r="AP51" i="24"/>
  <c r="AR53" i="5"/>
  <c r="AQ51" i="24" s="1"/>
  <c r="BH25"/>
  <c r="BG57"/>
  <c r="BI59" i="5"/>
  <c r="BH57" i="24" s="1"/>
  <c r="EA25"/>
  <c r="BG31"/>
  <c r="BI33" i="5"/>
  <c r="BH31" i="24" s="1"/>
  <c r="BG65"/>
  <c r="BI67" i="5"/>
  <c r="BH65" i="24" s="1"/>
  <c r="AP75"/>
  <c r="AR77" i="5"/>
  <c r="AP83" i="24"/>
  <c r="AR85" i="5"/>
  <c r="AQ83" i="24" s="1"/>
  <c r="AP38"/>
  <c r="AR40" i="5"/>
  <c r="AQ38" i="24" s="1"/>
  <c r="AP78"/>
  <c r="AR80" i="5"/>
  <c r="AQ78" i="24" s="1"/>
  <c r="AP46"/>
  <c r="AR48" i="5"/>
  <c r="AQ46" i="24" s="1"/>
  <c r="AP86"/>
  <c r="AR88" i="5"/>
  <c r="AQ86" i="24" s="1"/>
  <c r="BX96"/>
  <c r="BZ98" i="5"/>
  <c r="BY96" i="24" s="1"/>
  <c r="BX84"/>
  <c r="BZ86" i="5"/>
  <c r="BY84" i="24" s="1"/>
  <c r="BX64"/>
  <c r="BZ66" i="5"/>
  <c r="BY64" i="24" s="1"/>
  <c r="BX52"/>
  <c r="BZ54" i="5"/>
  <c r="BY52" i="24" s="1"/>
  <c r="BX32"/>
  <c r="BZ34" i="5"/>
  <c r="BY32" i="24" s="1"/>
  <c r="BX20"/>
  <c r="BZ22" i="5"/>
  <c r="BX105" i="24"/>
  <c r="BZ107" i="5"/>
  <c r="BY105" i="24" s="1"/>
  <c r="BX87"/>
  <c r="BZ89" i="5"/>
  <c r="BY87" i="24" s="1"/>
  <c r="BX75"/>
  <c r="BZ77" i="5"/>
  <c r="BX55" i="24"/>
  <c r="BZ57" i="5"/>
  <c r="BY55" i="24" s="1"/>
  <c r="BX43"/>
  <c r="BZ45" i="5"/>
  <c r="BX23" i="24"/>
  <c r="BZ25" i="5"/>
  <c r="BY23" i="24" s="1"/>
  <c r="BX11"/>
  <c r="BZ13" i="5"/>
  <c r="BX89" i="24"/>
  <c r="BZ91" i="5"/>
  <c r="BY89" i="24" s="1"/>
  <c r="BX68"/>
  <c r="BZ70" i="5"/>
  <c r="BY68" i="24" s="1"/>
  <c r="BX48"/>
  <c r="BZ50" i="5"/>
  <c r="BY48" i="24" s="1"/>
  <c r="BX36"/>
  <c r="BZ38" i="5"/>
  <c r="BY36" i="24" s="1"/>
  <c r="BX16"/>
  <c r="BZ18" i="5"/>
  <c r="BY16" i="24" s="1"/>
  <c r="BX77"/>
  <c r="BZ79" i="5"/>
  <c r="BY77" i="24" s="1"/>
  <c r="BX101"/>
  <c r="BZ103" i="5"/>
  <c r="BY101" i="24" s="1"/>
  <c r="BX81"/>
  <c r="BZ83" i="5"/>
  <c r="BY81" i="24" s="1"/>
  <c r="BX69"/>
  <c r="BZ71" i="5"/>
  <c r="BY69" i="24" s="1"/>
  <c r="BX49"/>
  <c r="BZ51" i="5"/>
  <c r="BY49" i="24" s="1"/>
  <c r="BX37"/>
  <c r="BZ39" i="5"/>
  <c r="BY37" i="24" s="1"/>
  <c r="BX17"/>
  <c r="BZ19" i="5"/>
  <c r="EA14" i="24"/>
  <c r="AP59"/>
  <c r="AR61" i="5"/>
  <c r="AQ59" i="24" s="1"/>
  <c r="AP54"/>
  <c r="AR56" i="5"/>
  <c r="AQ54" i="24" s="1"/>
  <c r="EA18"/>
  <c r="BG43"/>
  <c r="BI45" i="5"/>
  <c r="EA26" i="24"/>
  <c r="EA75"/>
  <c r="EA11"/>
  <c r="EA12"/>
  <c r="BX93"/>
  <c r="BZ95" i="5"/>
  <c r="BY93" i="24" s="1"/>
  <c r="BX73"/>
  <c r="BZ75" i="5"/>
  <c r="BX61" i="24"/>
  <c r="BZ63" i="5"/>
  <c r="BY61" i="24" s="1"/>
  <c r="BX41"/>
  <c r="BZ43" i="5"/>
  <c r="BX29" i="24"/>
  <c r="BZ31" i="5"/>
  <c r="BY29" i="24" s="1"/>
  <c r="BX9"/>
  <c r="BZ11" i="5"/>
  <c r="BX88" i="24"/>
  <c r="BZ90" i="5"/>
  <c r="BY88" i="24" s="1"/>
  <c r="BX76"/>
  <c r="BZ78" i="5"/>
  <c r="BX56" i="24"/>
  <c r="BZ58" i="5"/>
  <c r="BY56" i="24" s="1"/>
  <c r="BX44"/>
  <c r="BZ46" i="5"/>
  <c r="BY44" i="24" s="1"/>
  <c r="BX24"/>
  <c r="BZ26" i="5"/>
  <c r="BY24" i="24" s="1"/>
  <c r="BX12"/>
  <c r="BZ14" i="5"/>
  <c r="BX90" i="24"/>
  <c r="BZ92" i="5"/>
  <c r="BY90" i="24" s="1"/>
  <c r="BX78"/>
  <c r="BZ80" i="5"/>
  <c r="BY78" i="24" s="1"/>
  <c r="BX57"/>
  <c r="BZ59" i="5"/>
  <c r="BY57" i="24" s="1"/>
  <c r="BX45"/>
  <c r="BZ47" i="5"/>
  <c r="BY45" i="24" s="1"/>
  <c r="BX25"/>
  <c r="BZ27" i="5"/>
  <c r="BX13" i="24"/>
  <c r="BZ15" i="5"/>
  <c r="BX102" i="24"/>
  <c r="BZ104" i="5"/>
  <c r="BY102" i="24" s="1"/>
  <c r="BX82"/>
  <c r="BZ84" i="5"/>
  <c r="BY82" i="24" s="1"/>
  <c r="BX70"/>
  <c r="BZ72" i="5"/>
  <c r="BY70" i="24" s="1"/>
  <c r="BX50"/>
  <c r="BZ52" i="5"/>
  <c r="BY50" i="24" s="1"/>
  <c r="BX38"/>
  <c r="BZ40" i="5"/>
  <c r="BY38" i="24" s="1"/>
  <c r="BX18"/>
  <c r="BZ20" i="5"/>
  <c r="AP30" i="24"/>
  <c r="AR32" i="5"/>
  <c r="AQ30" i="24" s="1"/>
  <c r="AP102"/>
  <c r="AR104" i="5"/>
  <c r="AQ102" i="24" s="1"/>
  <c r="BG49"/>
  <c r="BI51" i="5"/>
  <c r="BH49" i="24" s="1"/>
  <c r="Y92"/>
  <c r="AA94" i="5"/>
  <c r="Z92" i="24" s="1"/>
  <c r="Y76"/>
  <c r="AA78" i="5"/>
  <c r="Y60" i="24"/>
  <c r="AA62" i="5"/>
  <c r="Y44" i="24"/>
  <c r="AA46" i="5"/>
  <c r="Z44" i="24" s="1"/>
  <c r="Y28"/>
  <c r="AA30" i="5"/>
  <c r="Z28" i="24" s="1"/>
  <c r="Y12"/>
  <c r="AA14" i="5"/>
  <c r="Y91" i="24"/>
  <c r="AA93" i="5"/>
  <c r="Y75" i="24"/>
  <c r="AA77" i="5"/>
  <c r="Y59" i="24"/>
  <c r="AA61" i="5"/>
  <c r="Y43" i="24"/>
  <c r="AA45" i="5"/>
  <c r="Y27" i="24"/>
  <c r="AA29" i="5"/>
  <c r="Y11" i="24"/>
  <c r="AA13" i="5"/>
  <c r="Y90" i="24"/>
  <c r="AA92" i="5"/>
  <c r="Z90" i="24" s="1"/>
  <c r="Y74"/>
  <c r="AA76" i="5"/>
  <c r="Y58" i="24"/>
  <c r="AA60" i="5"/>
  <c r="Y42" i="24"/>
  <c r="AA44" i="5"/>
  <c r="Y26" i="24"/>
  <c r="AA28" i="5"/>
  <c r="Y10" i="24"/>
  <c r="AA12" i="5"/>
  <c r="Y93" i="24"/>
  <c r="AA95" i="5"/>
  <c r="Y77" i="24"/>
  <c r="AA79" i="5"/>
  <c r="Z77" i="24" s="1"/>
  <c r="Y61"/>
  <c r="AA63" i="5"/>
  <c r="Y45" i="24"/>
  <c r="AA47" i="5"/>
  <c r="Y29" i="24"/>
  <c r="AA31" i="5"/>
  <c r="Y13" i="24"/>
  <c r="AA15" i="5"/>
  <c r="DZ13" i="24"/>
  <c r="EC31" i="5"/>
  <c r="EB29" i="24" s="1"/>
  <c r="DZ29"/>
  <c r="EC47" i="5"/>
  <c r="EB45" i="24" s="1"/>
  <c r="DZ45"/>
  <c r="EC55" i="5"/>
  <c r="EB53" i="24" s="1"/>
  <c r="DZ53"/>
  <c r="EC63" i="5"/>
  <c r="EB61" i="24" s="1"/>
  <c r="DZ61"/>
  <c r="DZ77"/>
  <c r="EC79" i="5"/>
  <c r="EB77" i="24" s="1"/>
  <c r="DZ101"/>
  <c r="EC103" i="5"/>
  <c r="EB101" i="24" s="1"/>
  <c r="EC12" i="5"/>
  <c r="EC20"/>
  <c r="EC28"/>
  <c r="DZ42" i="24"/>
  <c r="EC44" i="5"/>
  <c r="EC60"/>
  <c r="EB58" i="24" s="1"/>
  <c r="DZ58"/>
  <c r="EC76" i="5"/>
  <c r="DZ98" i="24"/>
  <c r="EC100" i="5"/>
  <c r="EB98" i="24" s="1"/>
  <c r="BG81"/>
  <c r="BI83" i="5"/>
  <c r="BH81" i="24" s="1"/>
  <c r="CX8"/>
  <c r="Y96"/>
  <c r="AA98" i="5"/>
  <c r="Z96" i="24" s="1"/>
  <c r="Y80"/>
  <c r="AA82" i="5"/>
  <c r="Z80" i="24" s="1"/>
  <c r="Y64"/>
  <c r="AA66" i="5"/>
  <c r="Z64" i="24" s="1"/>
  <c r="Y48"/>
  <c r="AA50" i="5"/>
  <c r="Z48" i="24" s="1"/>
  <c r="Y32"/>
  <c r="AA34" i="5"/>
  <c r="Z32" i="24" s="1"/>
  <c r="Y16"/>
  <c r="AA18" i="5"/>
  <c r="Z16" i="24" s="1"/>
  <c r="Y95"/>
  <c r="AA97" i="5"/>
  <c r="Z95" i="24" s="1"/>
  <c r="Y79"/>
  <c r="AA81" i="5"/>
  <c r="Y63" i="24"/>
  <c r="AA65" i="5"/>
  <c r="Z63" i="24" s="1"/>
  <c r="Y47"/>
  <c r="AA49" i="5"/>
  <c r="Z47" i="24" s="1"/>
  <c r="Y31"/>
  <c r="AA33" i="5"/>
  <c r="Y15" i="24"/>
  <c r="AA17" i="5"/>
  <c r="Y94" i="24"/>
  <c r="AA96" i="5"/>
  <c r="Y78" i="24"/>
  <c r="AA80" i="5"/>
  <c r="Y62" i="24"/>
  <c r="AA64" i="5"/>
  <c r="Y46" i="24"/>
  <c r="AA48" i="5"/>
  <c r="Y30" i="24"/>
  <c r="AA32" i="5"/>
  <c r="Y14" i="24"/>
  <c r="AA16" i="5"/>
  <c r="Y97" i="24"/>
  <c r="AA99" i="5"/>
  <c r="Y81" i="24"/>
  <c r="AA83" i="5"/>
  <c r="Y65" i="24"/>
  <c r="AA67" i="5"/>
  <c r="Y49" i="24"/>
  <c r="AA51" i="5"/>
  <c r="Y33" i="24"/>
  <c r="AA35" i="5"/>
  <c r="Z33" i="24" s="1"/>
  <c r="Y17"/>
  <c r="AA19" i="5"/>
  <c r="EC21"/>
  <c r="DZ19" i="24"/>
  <c r="EC29" i="5"/>
  <c r="DZ27" i="24"/>
  <c r="DZ51"/>
  <c r="EC53" i="5"/>
  <c r="EB51" i="24" s="1"/>
  <c r="EC69" i="5"/>
  <c r="EB67" i="24" s="1"/>
  <c r="DZ67"/>
  <c r="EC77" i="5"/>
  <c r="EC85"/>
  <c r="EB83" i="24" s="1"/>
  <c r="DZ83"/>
  <c r="EC93" i="5"/>
  <c r="EB91" i="24" s="1"/>
  <c r="DZ91"/>
  <c r="DZ48"/>
  <c r="EC50" i="5"/>
  <c r="EB48" i="24" s="1"/>
  <c r="EC74" i="5"/>
  <c r="EB72" i="24" s="1"/>
  <c r="DZ72"/>
  <c r="EC98" i="5"/>
  <c r="EB96" i="24" s="1"/>
  <c r="DZ96"/>
  <c r="EC106" i="5"/>
  <c r="EB104" i="24" s="1"/>
  <c r="DZ104"/>
  <c r="AQ25"/>
  <c r="EB41"/>
  <c r="Y9"/>
  <c r="AA11" i="5"/>
  <c r="BG71" i="24"/>
  <c r="BI73" i="5"/>
  <c r="BH71" i="24" s="1"/>
  <c r="Y100"/>
  <c r="AA102" i="5"/>
  <c r="Y84" i="24"/>
  <c r="AA86" i="5"/>
  <c r="Y68" i="24"/>
  <c r="AA70" i="5"/>
  <c r="Y52" i="24"/>
  <c r="AA54" i="5"/>
  <c r="Y36" i="24"/>
  <c r="AA38" i="5"/>
  <c r="Y20" i="24"/>
  <c r="AA22" i="5"/>
  <c r="Y99" i="24"/>
  <c r="AA101" i="5"/>
  <c r="Y83" i="24"/>
  <c r="AA85" i="5"/>
  <c r="Y67" i="24"/>
  <c r="AA69" i="5"/>
  <c r="Y51" i="24"/>
  <c r="AA53" i="5"/>
  <c r="Y35" i="24"/>
  <c r="AA37" i="5"/>
  <c r="Y19" i="24"/>
  <c r="AA21" i="5"/>
  <c r="Y98" i="24"/>
  <c r="AA100" i="5"/>
  <c r="Z98" i="24" s="1"/>
  <c r="Y82"/>
  <c r="AA84" i="5"/>
  <c r="Z82" i="24" s="1"/>
  <c r="Y66"/>
  <c r="AA68" i="5"/>
  <c r="Z66" i="24" s="1"/>
  <c r="Y50"/>
  <c r="AA52" i="5"/>
  <c r="Z50" i="24" s="1"/>
  <c r="Y34"/>
  <c r="AA36" i="5"/>
  <c r="Z34" i="24" s="1"/>
  <c r="Y18"/>
  <c r="AA20" i="5"/>
  <c r="Y101" i="24"/>
  <c r="AA103" i="5"/>
  <c r="Y85" i="24"/>
  <c r="AA87" i="5"/>
  <c r="Y69" i="24"/>
  <c r="AA71" i="5"/>
  <c r="Z69" i="24" s="1"/>
  <c r="Y53"/>
  <c r="AA55" i="5"/>
  <c r="Y37" i="24"/>
  <c r="AA39" i="5"/>
  <c r="Y21" i="24"/>
  <c r="AA23" i="5"/>
  <c r="EC11"/>
  <c r="DZ17" i="24"/>
  <c r="EC19" i="5"/>
  <c r="DZ25" i="24"/>
  <c r="EC27" i="5"/>
  <c r="DZ33" i="24"/>
  <c r="EC35" i="5"/>
  <c r="EB33" i="24" s="1"/>
  <c r="DZ41"/>
  <c r="DZ57"/>
  <c r="EC59" i="5"/>
  <c r="EB57" i="24" s="1"/>
  <c r="DZ73"/>
  <c r="EC75" i="5"/>
  <c r="EC83"/>
  <c r="EB81" i="24" s="1"/>
  <c r="DZ81"/>
  <c r="EC91" i="5"/>
  <c r="EB89" i="24" s="1"/>
  <c r="DZ89"/>
  <c r="DZ97"/>
  <c r="EC99" i="5"/>
  <c r="EB97" i="24" s="1"/>
  <c r="EC107" i="5"/>
  <c r="EB105" i="24" s="1"/>
  <c r="DZ105"/>
  <c r="EC16" i="5"/>
  <c r="EC56"/>
  <c r="EB54" i="24" s="1"/>
  <c r="DZ54"/>
  <c r="EC72" i="5"/>
  <c r="EB70" i="24" s="1"/>
  <c r="DZ70"/>
  <c r="EB13"/>
  <c r="BH41"/>
  <c r="BH17"/>
  <c r="BH19"/>
  <c r="EE30" i="5"/>
  <c r="EF30" s="1"/>
  <c r="DF8" i="24"/>
  <c r="AQ17"/>
  <c r="BZ10" i="5"/>
  <c r="BX8" i="24"/>
  <c r="AQ13"/>
  <c r="DN8"/>
  <c r="Y104"/>
  <c r="AA106" i="5"/>
  <c r="Z104" i="24" s="1"/>
  <c r="Y88"/>
  <c r="AA90" i="5"/>
  <c r="Z88" i="24" s="1"/>
  <c r="Y72"/>
  <c r="AA74" i="5"/>
  <c r="Z72" i="24" s="1"/>
  <c r="Y56"/>
  <c r="AA58" i="5"/>
  <c r="Z56" i="24" s="1"/>
  <c r="Y40"/>
  <c r="AA42" i="5"/>
  <c r="Z40" i="24" s="1"/>
  <c r="Y24"/>
  <c r="AA26" i="5"/>
  <c r="Z24" i="24" s="1"/>
  <c r="Y103"/>
  <c r="AA105" i="5"/>
  <c r="Y87" i="24"/>
  <c r="AA89" i="5"/>
  <c r="Y71" i="24"/>
  <c r="AA73" i="5"/>
  <c r="Y55" i="24"/>
  <c r="AA57" i="5"/>
  <c r="Y39" i="24"/>
  <c r="AA41" i="5"/>
  <c r="Y23" i="24"/>
  <c r="AA25" i="5"/>
  <c r="Y102" i="24"/>
  <c r="AA104" i="5"/>
  <c r="Z102" i="24" s="1"/>
  <c r="Y86"/>
  <c r="AA88" i="5"/>
  <c r="Z86" i="24" s="1"/>
  <c r="Y70"/>
  <c r="AA72" i="5"/>
  <c r="Y54" i="24"/>
  <c r="AA56" i="5"/>
  <c r="Y38" i="24"/>
  <c r="AA40" i="5"/>
  <c r="Y22" i="24"/>
  <c r="AA24" i="5"/>
  <c r="Y105" i="24"/>
  <c r="AA107" i="5"/>
  <c r="Y89" i="24"/>
  <c r="AA91" i="5"/>
  <c r="Y73" i="24"/>
  <c r="AA75" i="5"/>
  <c r="Y57" i="24"/>
  <c r="AA59" i="5"/>
  <c r="Y41" i="24"/>
  <c r="AA43" i="5"/>
  <c r="Y25" i="24"/>
  <c r="AA27" i="5"/>
  <c r="EC17"/>
  <c r="DZ15" i="24"/>
  <c r="EC25" i="5"/>
  <c r="EB23" i="24" s="1"/>
  <c r="DZ23"/>
  <c r="DZ31"/>
  <c r="EC33" i="5"/>
  <c r="EB31" i="24" s="1"/>
  <c r="DZ55"/>
  <c r="EC57" i="5"/>
  <c r="EB55" i="24" s="1"/>
  <c r="DZ63"/>
  <c r="EC65" i="5"/>
  <c r="EB63" i="24" s="1"/>
  <c r="DZ71"/>
  <c r="EC73" i="5"/>
  <c r="EB71" i="24" s="1"/>
  <c r="EC81" i="5"/>
  <c r="EB79" i="24" s="1"/>
  <c r="DZ79"/>
  <c r="EC89" i="5"/>
  <c r="EB87" i="24" s="1"/>
  <c r="DZ87"/>
  <c r="EC97" i="5"/>
  <c r="EB95" i="24" s="1"/>
  <c r="DZ95"/>
  <c r="EC14" i="5"/>
  <c r="DZ36" i="24"/>
  <c r="EC38" i="5"/>
  <c r="EB36" i="24" s="1"/>
  <c r="EC54" i="5"/>
  <c r="EB52" i="24" s="1"/>
  <c r="DZ52"/>
  <c r="EC62" i="5"/>
  <c r="EB60" i="24" s="1"/>
  <c r="DZ60"/>
  <c r="DZ68"/>
  <c r="EC70" i="5"/>
  <c r="EB68" i="24" s="1"/>
  <c r="DZ100"/>
  <c r="EC102" i="5"/>
  <c r="EB100" i="24" s="1"/>
  <c r="AQ73"/>
  <c r="AQ41"/>
  <c r="AQ9"/>
  <c r="EE92" i="5"/>
  <c r="EF92" s="1"/>
  <c r="EA8" i="24"/>
  <c r="Y106"/>
  <c r="AA108" i="5"/>
  <c r="Z106" i="24" s="1"/>
  <c r="BX106"/>
  <c r="BZ108" i="5"/>
  <c r="BY106" i="24" s="1"/>
  <c r="AP106"/>
  <c r="AR108" i="5"/>
  <c r="AQ106" i="24" s="1"/>
  <c r="EA107"/>
  <c r="EC109" i="5"/>
  <c r="EB107" i="24" s="1"/>
  <c r="AP107"/>
  <c r="AR109" i="5"/>
  <c r="AQ107" i="24" s="1"/>
  <c r="BX107"/>
  <c r="BZ109" i="5"/>
  <c r="BY107" i="24" s="1"/>
  <c r="Y107"/>
  <c r="AA109" i="5"/>
  <c r="EA106" i="24"/>
  <c r="EC108" i="5"/>
  <c r="EB106" i="24" s="1"/>
  <c r="BG107"/>
  <c r="BI109" i="5"/>
  <c r="BH107" i="24" s="1"/>
  <c r="BG63"/>
  <c r="BI65" i="5"/>
  <c r="BG47" i="24"/>
  <c r="BI49" i="5"/>
  <c r="BG9" i="24"/>
  <c r="BI11" i="5"/>
  <c r="BG95" i="24"/>
  <c r="BI97" i="5"/>
  <c r="BH97" i="24"/>
  <c r="EE35" i="5"/>
  <c r="EF35" s="1"/>
  <c r="BH77" i="24"/>
  <c r="BH96"/>
  <c r="BH80"/>
  <c r="BH64"/>
  <c r="BH48"/>
  <c r="BH32"/>
  <c r="BH16"/>
  <c r="BH92"/>
  <c r="BH76"/>
  <c r="BH60"/>
  <c r="BH44"/>
  <c r="BH28"/>
  <c r="BH12"/>
  <c r="BH98"/>
  <c r="BH82"/>
  <c r="BH66"/>
  <c r="BH50"/>
  <c r="BH34"/>
  <c r="BH18"/>
  <c r="BH94"/>
  <c r="BH78"/>
  <c r="BH62"/>
  <c r="BH46"/>
  <c r="BH30"/>
  <c r="BH14"/>
  <c r="BH104"/>
  <c r="BH88"/>
  <c r="BH72"/>
  <c r="BH56"/>
  <c r="BH40"/>
  <c r="BH24"/>
  <c r="BH100"/>
  <c r="BH84"/>
  <c r="BH68"/>
  <c r="BH52"/>
  <c r="BH36"/>
  <c r="BH20"/>
  <c r="BH8"/>
  <c r="EE20" i="5"/>
  <c r="EE34"/>
  <c r="BH90" i="24"/>
  <c r="BH74"/>
  <c r="BH58"/>
  <c r="BH42"/>
  <c r="BH102"/>
  <c r="BH86"/>
  <c r="BH70"/>
  <c r="BH54"/>
  <c r="BH38"/>
  <c r="BH22"/>
  <c r="I372" i="25" l="1"/>
  <c r="K372" s="1"/>
  <c r="I367"/>
  <c r="K367" s="1"/>
  <c r="I331"/>
  <c r="K331" s="1"/>
  <c r="I328"/>
  <c r="K328" s="1"/>
  <c r="I333"/>
  <c r="K333" s="1"/>
  <c r="I368"/>
  <c r="K368" s="1"/>
  <c r="I329"/>
  <c r="K329" s="1"/>
  <c r="I370"/>
  <c r="K370" s="1"/>
  <c r="I366"/>
  <c r="K366" s="1"/>
  <c r="I327"/>
  <c r="K327" s="1"/>
  <c r="EE94" i="5"/>
  <c r="EF94" s="1"/>
  <c r="EB8" i="24"/>
  <c r="EE10" i="5"/>
  <c r="CN111" i="24"/>
  <c r="AK6" i="21" s="1"/>
  <c r="BH26" i="24"/>
  <c r="EB11"/>
  <c r="ED92"/>
  <c r="BH73"/>
  <c r="BH11"/>
  <c r="ED90"/>
  <c r="EE66" i="5"/>
  <c r="EF66" s="1"/>
  <c r="EE98"/>
  <c r="EF98" s="1"/>
  <c r="EE46"/>
  <c r="EF46" s="1"/>
  <c r="EE44" i="24" s="1"/>
  <c r="EE42" i="5"/>
  <c r="ED40" i="24" s="1"/>
  <c r="EE74" i="5"/>
  <c r="EF74" s="1"/>
  <c r="EE75"/>
  <c r="EF75" s="1"/>
  <c r="EE84"/>
  <c r="EF84" s="1"/>
  <c r="EE18"/>
  <c r="EE100"/>
  <c r="EF100" s="1"/>
  <c r="EE36"/>
  <c r="EF36" s="1"/>
  <c r="EE79"/>
  <c r="EE76"/>
  <c r="EE71"/>
  <c r="EF71" s="1"/>
  <c r="EE69" i="24" s="1"/>
  <c r="EE78" i="5"/>
  <c r="EE14"/>
  <c r="EE26"/>
  <c r="EF26" s="1"/>
  <c r="ED28" i="24"/>
  <c r="EE58" i="5"/>
  <c r="ED56" i="24" s="1"/>
  <c r="EE50" i="5"/>
  <c r="EF50" s="1"/>
  <c r="EE82"/>
  <c r="EF82" s="1"/>
  <c r="ED33" i="24"/>
  <c r="BY25"/>
  <c r="BY17"/>
  <c r="BY11"/>
  <c r="BY43"/>
  <c r="BY75"/>
  <c r="AQ75"/>
  <c r="BY15"/>
  <c r="BY19"/>
  <c r="AQ14"/>
  <c r="BY27"/>
  <c r="BY14"/>
  <c r="BY10"/>
  <c r="BY42"/>
  <c r="BY74"/>
  <c r="AQ19"/>
  <c r="AQ43"/>
  <c r="AQ11"/>
  <c r="BY18"/>
  <c r="BY13"/>
  <c r="BY12"/>
  <c r="BY76"/>
  <c r="BY9"/>
  <c r="BY41"/>
  <c r="BY73"/>
  <c r="BH43"/>
  <c r="BY20"/>
  <c r="AQ27"/>
  <c r="BH75"/>
  <c r="BY26"/>
  <c r="Z25"/>
  <c r="EE27" i="5"/>
  <c r="Z57" i="24"/>
  <c r="EE59" i="5"/>
  <c r="Z89" i="24"/>
  <c r="EE91" i="5"/>
  <c r="Z22" i="24"/>
  <c r="EE24" i="5"/>
  <c r="Z54" i="24"/>
  <c r="EE56" i="5"/>
  <c r="Z23" i="24"/>
  <c r="EE25" i="5"/>
  <c r="Z55" i="24"/>
  <c r="EE57" i="5"/>
  <c r="Z87" i="24"/>
  <c r="EE89" i="5"/>
  <c r="EB25" i="24"/>
  <c r="Z21"/>
  <c r="EE23" i="5"/>
  <c r="Z53" i="24"/>
  <c r="EE55" i="5"/>
  <c r="Z85" i="24"/>
  <c r="EE87" i="5"/>
  <c r="Z18" i="24"/>
  <c r="Z19"/>
  <c r="EE21" i="5"/>
  <c r="Z51" i="24"/>
  <c r="EE53" i="5"/>
  <c r="Z83" i="24"/>
  <c r="EE85" i="5"/>
  <c r="Z20" i="24"/>
  <c r="EE22" i="5"/>
  <c r="Z52" i="24"/>
  <c r="EE54" i="5"/>
  <c r="Z84" i="24"/>
  <c r="EE86" i="5"/>
  <c r="EB27" i="24"/>
  <c r="Z17"/>
  <c r="EE19" i="5"/>
  <c r="Z49" i="24"/>
  <c r="EE51" i="5"/>
  <c r="Z81" i="24"/>
  <c r="EE83" i="5"/>
  <c r="Z14" i="24"/>
  <c r="EE16" i="5"/>
  <c r="Z46" i="24"/>
  <c r="EE48" i="5"/>
  <c r="Z78" i="24"/>
  <c r="EE80" i="5"/>
  <c r="Z15" i="24"/>
  <c r="EE17" i="5"/>
  <c r="Z79" i="24"/>
  <c r="EE81" i="5"/>
  <c r="EB74" i="24"/>
  <c r="EB42"/>
  <c r="EE90" i="5"/>
  <c r="EE52"/>
  <c r="EE88"/>
  <c r="EB15" i="24"/>
  <c r="EB73"/>
  <c r="EB17"/>
  <c r="EB26"/>
  <c r="EB10"/>
  <c r="Z13"/>
  <c r="EE15" i="5"/>
  <c r="Z45" i="24"/>
  <c r="EE47" i="5"/>
  <c r="Z10" i="24"/>
  <c r="EE12" i="5"/>
  <c r="Z42" i="24"/>
  <c r="EE44" i="5"/>
  <c r="Z74" i="24"/>
  <c r="Z11"/>
  <c r="EE13" i="5"/>
  <c r="Z43" i="24"/>
  <c r="EE45" i="5"/>
  <c r="Z75" i="24"/>
  <c r="EE77" i="5"/>
  <c r="Z12" i="24"/>
  <c r="Z76"/>
  <c r="Z41"/>
  <c r="EE43" i="5"/>
  <c r="Z73" i="24"/>
  <c r="Z105"/>
  <c r="EE107" i="5"/>
  <c r="Z38" i="24"/>
  <c r="EE40" i="5"/>
  <c r="Z70" i="24"/>
  <c r="EE72" i="5"/>
  <c r="Z39" i="24"/>
  <c r="EE41" i="5"/>
  <c r="Z71" i="24"/>
  <c r="EE73" i="5"/>
  <c r="Z103" i="24"/>
  <c r="EE105" i="5"/>
  <c r="EB9" i="24"/>
  <c r="ED11" i="5"/>
  <c r="Z37" i="24"/>
  <c r="EE39" i="5"/>
  <c r="Z101" i="24"/>
  <c r="EE103" i="5"/>
  <c r="Z35" i="24"/>
  <c r="EE37" i="5"/>
  <c r="Z67" i="24"/>
  <c r="EE69" i="5"/>
  <c r="Z99" i="24"/>
  <c r="EE101" i="5"/>
  <c r="Z36" i="24"/>
  <c r="EE38" i="5"/>
  <c r="Z68" i="24"/>
  <c r="EE70" i="5"/>
  <c r="Z100" i="24"/>
  <c r="EE102" i="5"/>
  <c r="Z9" i="24"/>
  <c r="EB19"/>
  <c r="Z65"/>
  <c r="EE67" i="5"/>
  <c r="Z97" i="24"/>
  <c r="EE99" i="5"/>
  <c r="Z30" i="24"/>
  <c r="EE32" i="5"/>
  <c r="Z62" i="24"/>
  <c r="EE64" i="5"/>
  <c r="Z94" i="24"/>
  <c r="EE96" i="5"/>
  <c r="Z31" i="24"/>
  <c r="EE33" i="5"/>
  <c r="EE106"/>
  <c r="EB12" i="24"/>
  <c r="BY8"/>
  <c r="EB14"/>
  <c r="EB75"/>
  <c r="EB18"/>
  <c r="Z29"/>
  <c r="EE31" i="5"/>
  <c r="Z61" i="24"/>
  <c r="EE63" i="5"/>
  <c r="Z93" i="24"/>
  <c r="EE95" i="5"/>
  <c r="Z26" i="24"/>
  <c r="EE28" i="5"/>
  <c r="Z58" i="24"/>
  <c r="EE60" i="5"/>
  <c r="Z27" i="24"/>
  <c r="EE29" i="5"/>
  <c r="Z59" i="24"/>
  <c r="EE61" i="5"/>
  <c r="Z91" i="24"/>
  <c r="EE93" i="5"/>
  <c r="Z60" i="24"/>
  <c r="EE62" i="5"/>
  <c r="EE108"/>
  <c r="EE68"/>
  <c r="EE104"/>
  <c r="ED8" i="24"/>
  <c r="Z107"/>
  <c r="EE109" i="5"/>
  <c r="BH9" i="24"/>
  <c r="EE11" i="5"/>
  <c r="BH63" i="24"/>
  <c r="EE65" i="5"/>
  <c r="EE97"/>
  <c r="BH95" i="24"/>
  <c r="BH47"/>
  <c r="EE49" i="5"/>
  <c r="EC8" i="24"/>
  <c r="EE28"/>
  <c r="EG30" i="5"/>
  <c r="EE33" i="24"/>
  <c r="EG35" i="5"/>
  <c r="EE92" i="24"/>
  <c r="EG94" i="5"/>
  <c r="ED18" i="24"/>
  <c r="EF20" i="5"/>
  <c r="ED72" i="24"/>
  <c r="EE90"/>
  <c r="EG92" i="5"/>
  <c r="ED32" i="24"/>
  <c r="EF34" i="5"/>
  <c r="EH10"/>
  <c r="EF10"/>
  <c r="EE8" i="24" s="1"/>
  <c r="AN111"/>
  <c r="O6" i="21" s="1"/>
  <c r="ED69" i="24" l="1"/>
  <c r="ED96"/>
  <c r="ED44"/>
  <c r="EG46" i="5"/>
  <c r="EF18"/>
  <c r="EE16" i="24" s="1"/>
  <c r="BB111"/>
  <c r="S6" i="21" s="1"/>
  <c r="EF42" i="5"/>
  <c r="EE40" i="24" s="1"/>
  <c r="ED80"/>
  <c r="ED64"/>
  <c r="ED24"/>
  <c r="ED16"/>
  <c r="EF58" i="5"/>
  <c r="EG58" s="1"/>
  <c r="EE73" i="24"/>
  <c r="EG75" i="5"/>
  <c r="ED34" i="24"/>
  <c r="ED73"/>
  <c r="EG71" i="5"/>
  <c r="EF69" i="24" s="1"/>
  <c r="ED82"/>
  <c r="EF78" i="5"/>
  <c r="ED76" i="24"/>
  <c r="EF14" i="5"/>
  <c r="ED12" i="24"/>
  <c r="ED74"/>
  <c r="EF76" i="5"/>
  <c r="ED98" i="24"/>
  <c r="EF79" i="5"/>
  <c r="ED77" i="24"/>
  <c r="ED48"/>
  <c r="AM111"/>
  <c r="N6" i="21" s="1"/>
  <c r="AK111" i="24"/>
  <c r="L6" i="21" s="1"/>
  <c r="AL111" i="24"/>
  <c r="M6" i="21" s="1"/>
  <c r="AJ111" i="24"/>
  <c r="BC111"/>
  <c r="T6" i="21" s="1"/>
  <c r="BA111" i="24"/>
  <c r="R6" i="21" s="1"/>
  <c r="BE111" i="24"/>
  <c r="V6" i="21" s="1"/>
  <c r="BD111" i="24"/>
  <c r="U6" i="21" s="1"/>
  <c r="ED106" i="24"/>
  <c r="EF108" i="5"/>
  <c r="EF29"/>
  <c r="ED27" i="24"/>
  <c r="ED26"/>
  <c r="EF28" i="5"/>
  <c r="EF33"/>
  <c r="ED31" i="24"/>
  <c r="ED62"/>
  <c r="EF64" i="5"/>
  <c r="EF99"/>
  <c r="ED97" i="24"/>
  <c r="EF102" i="5"/>
  <c r="ED100" i="24"/>
  <c r="EF38" i="5"/>
  <c r="ED36" i="24"/>
  <c r="ED67"/>
  <c r="EF69" i="5"/>
  <c r="EF103"/>
  <c r="ED101" i="24"/>
  <c r="EH11" i="5"/>
  <c r="EC9" i="24"/>
  <c r="ED75"/>
  <c r="EF77" i="5"/>
  <c r="EF45"/>
  <c r="ED43" i="24"/>
  <c r="ED86"/>
  <c r="EF88" i="5"/>
  <c r="EF80"/>
  <c r="ED78" i="24"/>
  <c r="ED14"/>
  <c r="EF16" i="5"/>
  <c r="ED84" i="24"/>
  <c r="EF86" i="5"/>
  <c r="EF22"/>
  <c r="ED20" i="24"/>
  <c r="EF87" i="5"/>
  <c r="ED85" i="24"/>
  <c r="ED21"/>
  <c r="EF23" i="5"/>
  <c r="ED87" i="24"/>
  <c r="EF89" i="5"/>
  <c r="EF25"/>
  <c r="ED23" i="24"/>
  <c r="EF24" i="5"/>
  <c r="ED22" i="24"/>
  <c r="EF59" i="5"/>
  <c r="ED57" i="24"/>
  <c r="ED66"/>
  <c r="EF68" i="5"/>
  <c r="EF93"/>
  <c r="ED91" i="24"/>
  <c r="ED93"/>
  <c r="EF95" i="5"/>
  <c r="ED29" i="24"/>
  <c r="EF31" i="5"/>
  <c r="BR111" i="24"/>
  <c r="BS111"/>
  <c r="Z6" i="21" s="1"/>
  <c r="BV111" i="24"/>
  <c r="AC6" i="21" s="1"/>
  <c r="BU111" i="24"/>
  <c r="AB6" i="21" s="1"/>
  <c r="BT111" i="24"/>
  <c r="AA6" i="21" s="1"/>
  <c r="ED104" i="24"/>
  <c r="EF106" i="5"/>
  <c r="EF105"/>
  <c r="ED103" i="24"/>
  <c r="ED39"/>
  <c r="EF41" i="5"/>
  <c r="ED38" i="24"/>
  <c r="EF40" i="5"/>
  <c r="EF44"/>
  <c r="ED42" i="24"/>
  <c r="EF15" i="5"/>
  <c r="ED13" i="24"/>
  <c r="ED79"/>
  <c r="EF81" i="5"/>
  <c r="EF83"/>
  <c r="ED81" i="24"/>
  <c r="EF19" i="5"/>
  <c r="ED17" i="24"/>
  <c r="ED83"/>
  <c r="EF85" i="5"/>
  <c r="EF21"/>
  <c r="ED19" i="24"/>
  <c r="ED102"/>
  <c r="EF104" i="5"/>
  <c r="EF60"/>
  <c r="ED58" i="24"/>
  <c r="ED94"/>
  <c r="EF96" i="5"/>
  <c r="ED30" i="24"/>
  <c r="EF32" i="5"/>
  <c r="EF67"/>
  <c r="ED65" i="24"/>
  <c r="ED68"/>
  <c r="EF70" i="5"/>
  <c r="ED99" i="24"/>
  <c r="EF101" i="5"/>
  <c r="EF37"/>
  <c r="ED35" i="24"/>
  <c r="ED37"/>
  <c r="EF39" i="5"/>
  <c r="EF13"/>
  <c r="ED11" i="24"/>
  <c r="ED10"/>
  <c r="EF12" i="5"/>
  <c r="EF90"/>
  <c r="ED88" i="24"/>
  <c r="EF48" i="5"/>
  <c r="ED46" i="24"/>
  <c r="ED52"/>
  <c r="EF54" i="5"/>
  <c r="ED53" i="24"/>
  <c r="EF55" i="5"/>
  <c r="EF57"/>
  <c r="ED55" i="24"/>
  <c r="EF56" i="5"/>
  <c r="ED54" i="24"/>
  <c r="ED89"/>
  <c r="EF91" i="5"/>
  <c r="ED25" i="24"/>
  <c r="EF27" i="5"/>
  <c r="EF62"/>
  <c r="ED60" i="24"/>
  <c r="EF61" i="5"/>
  <c r="ED59" i="24"/>
  <c r="ED61"/>
  <c r="EF63" i="5"/>
  <c r="ED71" i="24"/>
  <c r="EF73" i="5"/>
  <c r="ED70" i="24"/>
  <c r="EF72" i="5"/>
  <c r="EF107"/>
  <c r="ED105" i="24"/>
  <c r="ED41"/>
  <c r="EF43" i="5"/>
  <c r="EF47"/>
  <c r="ED45" i="24"/>
  <c r="EF52" i="5"/>
  <c r="ED50" i="24"/>
  <c r="ED15"/>
  <c r="EF17" i="5"/>
  <c r="ED49" i="24"/>
  <c r="EF51" i="5"/>
  <c r="EF53"/>
  <c r="ED51" i="24"/>
  <c r="T111"/>
  <c r="E6" i="21" s="1"/>
  <c r="S111" i="24"/>
  <c r="W111"/>
  <c r="H6" i="21" s="1"/>
  <c r="U111" i="24"/>
  <c r="F6" i="21" s="1"/>
  <c r="V111" i="24"/>
  <c r="G6" i="21" s="1"/>
  <c r="EF109" i="5"/>
  <c r="ED107" i="24"/>
  <c r="EF97" i="5"/>
  <c r="ED95" i="24"/>
  <c r="ED47"/>
  <c r="EF49" i="5"/>
  <c r="ED63" i="24"/>
  <c r="EF65" i="5"/>
  <c r="ED9" i="24"/>
  <c r="EF11" i="5"/>
  <c r="EE18" i="24"/>
  <c r="EG20" i="5"/>
  <c r="EE82" i="24"/>
  <c r="EG84" i="5"/>
  <c r="EF92" i="24"/>
  <c r="EF33"/>
  <c r="EF28"/>
  <c r="EE24"/>
  <c r="EG26" i="5"/>
  <c r="EE32" i="24"/>
  <c r="EG34" i="5"/>
  <c r="EF90" i="24"/>
  <c r="EE48"/>
  <c r="EG50" i="5"/>
  <c r="EE80" i="24"/>
  <c r="EG82" i="5"/>
  <c r="EE72" i="24"/>
  <c r="EG74" i="5"/>
  <c r="EE64" i="24"/>
  <c r="EG66" i="5"/>
  <c r="EE98" i="24"/>
  <c r="EG100" i="5"/>
  <c r="EF44" i="24"/>
  <c r="EE96"/>
  <c r="EG98" i="5"/>
  <c r="EE34" i="24"/>
  <c r="EG36" i="5"/>
  <c r="EG10"/>
  <c r="AO111" i="24" l="1"/>
  <c r="K6" i="21"/>
  <c r="P6" s="1"/>
  <c r="EF73" i="24"/>
  <c r="EG42" i="5"/>
  <c r="EF40" i="24" s="1"/>
  <c r="W6" i="21"/>
  <c r="EG18" i="5"/>
  <c r="EE56" i="24"/>
  <c r="EG14" i="5"/>
  <c r="EE12" i="24"/>
  <c r="EG78" i="5"/>
  <c r="EE76" i="24"/>
  <c r="EG76" i="5"/>
  <c r="EE74" i="24"/>
  <c r="EE77"/>
  <c r="EG79" i="5"/>
  <c r="BF111" i="24"/>
  <c r="EE51"/>
  <c r="EG53" i="5"/>
  <c r="EF51" i="24" s="1"/>
  <c r="EG62" i="5"/>
  <c r="EF60" i="24" s="1"/>
  <c r="EE60"/>
  <c r="EE89"/>
  <c r="EG91" i="5"/>
  <c r="EF89" i="24" s="1"/>
  <c r="EG54" i="5"/>
  <c r="EF52" i="24" s="1"/>
  <c r="EE52"/>
  <c r="EG39" i="5"/>
  <c r="EF37" i="24" s="1"/>
  <c r="EE37"/>
  <c r="EG101" i="5"/>
  <c r="EF99" i="24" s="1"/>
  <c r="EE99"/>
  <c r="EG96" i="5"/>
  <c r="EF94" i="24" s="1"/>
  <c r="EE94"/>
  <c r="EG104" i="5"/>
  <c r="EF102" i="24" s="1"/>
  <c r="EE102"/>
  <c r="EE17"/>
  <c r="EG19" i="5"/>
  <c r="EE79" i="24"/>
  <c r="EG81" i="5"/>
  <c r="EE38" i="24"/>
  <c r="EG40" i="5"/>
  <c r="EF38" i="24" s="1"/>
  <c r="Y6" i="21"/>
  <c r="AD6" s="1"/>
  <c r="BW111" i="24"/>
  <c r="EG24" i="5"/>
  <c r="EE22" i="24"/>
  <c r="EG88" i="5"/>
  <c r="EF86" i="24" s="1"/>
  <c r="EE86"/>
  <c r="DY110"/>
  <c r="DN110"/>
  <c r="DJ110"/>
  <c r="ED110"/>
  <c r="EB110"/>
  <c r="EG103" i="5"/>
  <c r="EF101" i="24" s="1"/>
  <c r="EE101"/>
  <c r="EG38" i="5"/>
  <c r="EF36" i="24" s="1"/>
  <c r="EE36"/>
  <c r="EG99" i="5"/>
  <c r="EF97" i="24" s="1"/>
  <c r="EE97"/>
  <c r="EG33" i="5"/>
  <c r="EF31" i="24" s="1"/>
  <c r="EE31"/>
  <c r="EG17" i="5"/>
  <c r="EE15" i="24"/>
  <c r="EE50"/>
  <c r="EG52" i="5"/>
  <c r="EF50" i="24" s="1"/>
  <c r="EG72" i="5"/>
  <c r="EF70" i="24" s="1"/>
  <c r="EE70"/>
  <c r="EE61"/>
  <c r="EG63" i="5"/>
  <c r="EF61" i="24" s="1"/>
  <c r="EG56" i="5"/>
  <c r="EF54" i="24" s="1"/>
  <c r="EE54"/>
  <c r="EE46"/>
  <c r="EG48" i="5"/>
  <c r="EE35" i="24"/>
  <c r="EG37" i="5"/>
  <c r="EF35" i="24" s="1"/>
  <c r="EG60" i="5"/>
  <c r="EF58" i="24" s="1"/>
  <c r="EE58"/>
  <c r="EE19"/>
  <c r="EG21" i="5"/>
  <c r="EE81" i="24"/>
  <c r="EG83" i="5"/>
  <c r="EF81" i="24" s="1"/>
  <c r="EE13"/>
  <c r="EG15" i="5"/>
  <c r="EE93" i="24"/>
  <c r="EG95" i="5"/>
  <c r="EF93" i="24" s="1"/>
  <c r="EG68" i="5"/>
  <c r="EF66" i="24" s="1"/>
  <c r="EE66"/>
  <c r="EG89" i="5"/>
  <c r="EF87" i="24" s="1"/>
  <c r="EE87"/>
  <c r="EG22" i="5"/>
  <c r="EE20" i="24"/>
  <c r="EG16" i="5"/>
  <c r="EE14" i="24"/>
  <c r="EE78"/>
  <c r="EG80" i="5"/>
  <c r="EG45"/>
  <c r="EE43" i="24"/>
  <c r="EG108" i="5"/>
  <c r="EF106" i="24" s="1"/>
  <c r="EE106"/>
  <c r="EG43" i="5"/>
  <c r="EE41" i="24"/>
  <c r="EG107" i="5"/>
  <c r="EF105" i="24" s="1"/>
  <c r="EE105"/>
  <c r="EG61" i="5"/>
  <c r="EF59" i="24" s="1"/>
  <c r="EE59"/>
  <c r="EE53"/>
  <c r="EG55" i="5"/>
  <c r="EF53" i="24" s="1"/>
  <c r="EG12" i="5"/>
  <c r="EE10" i="24"/>
  <c r="EE11"/>
  <c r="EG13" i="5"/>
  <c r="EG70"/>
  <c r="EF68" i="24" s="1"/>
  <c r="EE68"/>
  <c r="EG32" i="5"/>
  <c r="EE30" i="24"/>
  <c r="EG44" i="5"/>
  <c r="EE42" i="24"/>
  <c r="EG41" i="5"/>
  <c r="EF39" i="24" s="1"/>
  <c r="EE39"/>
  <c r="EE104"/>
  <c r="EG106" i="5"/>
  <c r="EF104" i="24" s="1"/>
  <c r="EE91"/>
  <c r="EG93" i="5"/>
  <c r="EF91" i="24" s="1"/>
  <c r="EG59" i="5"/>
  <c r="EF57" i="24" s="1"/>
  <c r="EE57"/>
  <c r="EG25" i="5"/>
  <c r="EE23" i="24"/>
  <c r="EG102" i="5"/>
  <c r="EF100" i="24" s="1"/>
  <c r="EE100"/>
  <c r="EG51" i="5"/>
  <c r="EF49" i="24" s="1"/>
  <c r="EE49"/>
  <c r="EG47" i="5"/>
  <c r="EE45" i="24"/>
  <c r="EE71"/>
  <c r="EG73" i="5"/>
  <c r="EF71" i="24" s="1"/>
  <c r="EG27" i="5"/>
  <c r="EE25" i="24"/>
  <c r="EE55"/>
  <c r="EG57" i="5"/>
  <c r="EF55" i="24" s="1"/>
  <c r="EE88"/>
  <c r="EG90" i="5"/>
  <c r="EF88" i="24" s="1"/>
  <c r="EE65"/>
  <c r="EG67" i="5"/>
  <c r="EF65" i="24" s="1"/>
  <c r="EG85" i="5"/>
  <c r="EF83" i="24" s="1"/>
  <c r="EE83"/>
  <c r="EE103"/>
  <c r="EG105" i="5"/>
  <c r="EF103" i="24" s="1"/>
  <c r="EG31" i="5"/>
  <c r="EE29" i="24"/>
  <c r="EG23" i="5"/>
  <c r="EE21" i="24"/>
  <c r="EE85"/>
  <c r="EG87" i="5"/>
  <c r="EF85" i="24" s="1"/>
  <c r="EE84"/>
  <c r="EG86" i="5"/>
  <c r="EF84" i="24" s="1"/>
  <c r="EG77" i="5"/>
  <c r="EE75" i="24"/>
  <c r="EE67"/>
  <c r="EG69" i="5"/>
  <c r="EF67" i="24" s="1"/>
  <c r="EG64" i="5"/>
  <c r="EF62" i="24" s="1"/>
  <c r="EE62"/>
  <c r="EG28" i="5"/>
  <c r="EE26" i="24"/>
  <c r="EG29" i="5"/>
  <c r="EE27" i="24"/>
  <c r="EF8"/>
  <c r="EE107"/>
  <c r="EG109" i="5"/>
  <c r="EF107" i="24" s="1"/>
  <c r="D6" i="21"/>
  <c r="I6" s="1"/>
  <c r="X111" i="24"/>
  <c r="EG97" i="5"/>
  <c r="EF95" i="24" s="1"/>
  <c r="EE95"/>
  <c r="EG65" i="5"/>
  <c r="EF63" i="24" s="1"/>
  <c r="EE63"/>
  <c r="EG11" i="5"/>
  <c r="EE9" i="24"/>
  <c r="EE47"/>
  <c r="EG49" i="5"/>
  <c r="EF47" i="24" s="1"/>
  <c r="EF82"/>
  <c r="EF16"/>
  <c r="EF98"/>
  <c r="EF64"/>
  <c r="EF80"/>
  <c r="EF96"/>
  <c r="EF48"/>
  <c r="EF56"/>
  <c r="EF34"/>
  <c r="EF72"/>
  <c r="EF32"/>
  <c r="EF24"/>
  <c r="EF18"/>
  <c r="EF74" l="1"/>
  <c r="EF76"/>
  <c r="EF12"/>
  <c r="EF77"/>
  <c r="EF46"/>
  <c r="EF22"/>
  <c r="EF26"/>
  <c r="EF21"/>
  <c r="EF23"/>
  <c r="EF30"/>
  <c r="EF20"/>
  <c r="EF15"/>
  <c r="EF17"/>
  <c r="EF11"/>
  <c r="EF78"/>
  <c r="EF13"/>
  <c r="EF19"/>
  <c r="EF110"/>
  <c r="EF27"/>
  <c r="EF75"/>
  <c r="EF29"/>
  <c r="EF25"/>
  <c r="EF45"/>
  <c r="EF42"/>
  <c r="EF10"/>
  <c r="EF41"/>
  <c r="EF43"/>
  <c r="EF14"/>
  <c r="EF79"/>
  <c r="EF9"/>
</calcChain>
</file>

<file path=xl/sharedStrings.xml><?xml version="1.0" encoding="utf-8"?>
<sst xmlns="http://schemas.openxmlformats.org/spreadsheetml/2006/main" count="1778" uniqueCount="181">
  <si>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</si>
  <si>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</si>
  <si>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</si>
  <si>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</si>
  <si>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</si>
  <si>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</si>
  <si>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</si>
  <si>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</si>
  <si>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</si>
  <si>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</si>
  <si>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</si>
  <si>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</si>
  <si>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</si>
  <si>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</si>
  <si>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</si>
  <si>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</si>
  <si>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</si>
  <si>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</si>
  <si>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</si>
  <si>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</si>
  <si>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</si>
  <si>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</si>
  <si>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</si>
  <si>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</si>
  <si>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</si>
  <si>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</si>
  <si>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</si>
  <si>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</si>
  <si>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</si>
  <si>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</si>
  <si>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</si>
  <si>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</si>
  <si>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</si>
  <si>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</si>
  <si>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</si>
  <si>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</si>
  <si>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</si>
  <si>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</si>
  <si>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</si>
  <si>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</si>
  <si>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</si>
  <si>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</si>
  <si>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</si>
  <si>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</si>
  <si>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</si>
  <si>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</si>
  <si>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</si>
  <si>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</si>
  <si>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</si>
  <si>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</si>
  <si>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</si>
  <si>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</si>
  <si>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</si>
  <si>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</si>
  <si>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</si>
  <si>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</si>
  <si>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</si>
  <si>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</si>
  <si>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</si>
  <si>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</si>
  <si>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Report Card</t>
  </si>
  <si>
    <t>Session:-</t>
  </si>
  <si>
    <t xml:space="preserve">Mother's Name </t>
  </si>
  <si>
    <t>Class &amp; Section</t>
  </si>
  <si>
    <t>Subject</t>
  </si>
  <si>
    <t>Half Yearly</t>
  </si>
  <si>
    <t>Max. Marks</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</si>
  <si>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</si>
  <si>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</si>
  <si>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</si>
  <si>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</si>
  <si>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</si>
  <si>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</si>
  <si>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</si>
  <si>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</si>
  <si>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</si>
  <si>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</si>
  <si>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</si>
  <si>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</si>
  <si>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</si>
  <si>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</si>
  <si>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</si>
  <si>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</si>
  <si>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</si>
  <si>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</si>
  <si>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</si>
  <si>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</si>
  <si>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</si>
  <si>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</si>
  <si>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</si>
  <si>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</si>
  <si>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</si>
  <si>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</si>
  <si>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</si>
  <si>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</si>
  <si>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</si>
  <si>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</si>
  <si>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</si>
  <si>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</si>
  <si>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</si>
  <si>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</si>
  <si>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</si>
  <si>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RESULT PREPARATION PROGRAM</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</si>
  <si>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</si>
  <si>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</si>
  <si>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</si>
  <si>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</si>
  <si>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</si>
  <si>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</si>
  <si>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</si>
  <si>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</si>
  <si>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</si>
  <si>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</si>
  <si>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</si>
  <si>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</si>
  <si>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</si>
  <si>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</si>
  <si>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</si>
  <si>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</si>
  <si>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</si>
  <si>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</si>
  <si>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</si>
  <si>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</si>
  <si>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Env. Study</t>
  </si>
  <si>
    <t>Result Date</t>
  </si>
  <si>
    <t>/</t>
  </si>
  <si>
    <t>a</t>
  </si>
  <si>
    <t>b</t>
  </si>
  <si>
    <t>c</t>
  </si>
  <si>
    <t>f</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</si>
  <si>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</si>
  <si>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</si>
  <si>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</si>
  <si>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</si>
  <si>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</si>
  <si>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</si>
  <si>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</si>
  <si>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</si>
  <si>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</si>
  <si>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</si>
  <si>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</si>
  <si>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</si>
  <si>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</si>
  <si>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</si>
  <si>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</si>
  <si>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</si>
  <si>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</si>
  <si>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</si>
  <si>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</si>
  <si>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</si>
  <si>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</si>
  <si>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</si>
  <si>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1st Ev.</t>
  </si>
  <si>
    <t>2nd Ev.</t>
  </si>
  <si>
    <t>Third Test</t>
  </si>
  <si>
    <t>CREATOR:-</t>
  </si>
  <si>
    <t>UMMED TARAD</t>
  </si>
  <si>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</si>
  <si>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</si>
  <si>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</si>
  <si>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</si>
  <si>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</si>
  <si>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</si>
  <si>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</si>
  <si>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</si>
  <si>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</si>
  <si>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</si>
  <si>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t>Sanskrit/Urdu</t>
  </si>
  <si>
    <t>Total (Test+H.Y.)</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</si>
  <si>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</si>
  <si>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</si>
  <si>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Govt.Sr.Sec.Sch.</t>
  </si>
  <si>
    <t>2025-26</t>
  </si>
  <si>
    <t>Department Of Sanskrit Education, Rajasthan</t>
  </si>
  <si>
    <t>LAST UPDATE :-19-03-2026</t>
  </si>
  <si>
    <t>Update On :- 19-03-2026</t>
  </si>
  <si>
    <t>Plantation</t>
  </si>
  <si>
    <t>CBA-I</t>
  </si>
  <si>
    <t>Please Enter Roll No toPrepare Report Card</t>
  </si>
  <si>
    <t>To</t>
  </si>
  <si>
    <t>P.S.-Bapini (Phalodi)</t>
  </si>
</sst>
</file>

<file path=xl/styles.xml><?xml version="1.0" encoding="utf-8"?>
<styleSheet xmlns="http://schemas.openxmlformats.org/spreadsheetml/2006/main">
  <numFmts count="2">
    <numFmt numFmtId="164" formatCode="[$-409]d/mmm/yyyy;@"/>
    <numFmt numFmtId="165" formatCode="&quot;0&quot;0"/>
  </numFmts>
  <fonts count="117">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20"/>
      <color theme="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26"/>
      <color rgb="FF002060"/>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sz val="18"/>
      <name val="Cambria"/>
      <family val="1"/>
      <scheme val="maj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6"/>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48"/>
      <color rgb="FF002060"/>
      <name val="Algerian"/>
      <family val="5"/>
    </font>
    <font>
      <sz val="48"/>
      <color rgb="FF00206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b/>
      <sz val="24"/>
      <color rgb="FFC00000"/>
      <name val="AlgerianBasD"/>
      <family val="5"/>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sz val="18"/>
      <color rgb="FF002060"/>
      <name val="Cambria"/>
      <family val="1"/>
      <scheme val="major"/>
    </font>
    <font>
      <sz val="18"/>
      <color rgb="FF0070C0"/>
      <name val="Cambria"/>
      <family val="1"/>
      <scheme val="major"/>
    </font>
    <font>
      <b/>
      <sz val="18"/>
      <color theme="0" tint="-0.249977111117893"/>
      <name val="Cambria"/>
      <family val="1"/>
    </font>
    <font>
      <b/>
      <sz val="55"/>
      <color rgb="FF002060"/>
      <name val="Imprint MT Shadow"/>
      <family val="5"/>
    </font>
    <font>
      <b/>
      <sz val="16"/>
      <color theme="0" tint="-0.14999847407452621"/>
      <name val="Cambria"/>
      <family val="1"/>
      <scheme val="major"/>
    </font>
    <font>
      <b/>
      <sz val="22"/>
      <color rgb="FFFFFF00"/>
      <name val="Alaska"/>
      <family val="2"/>
    </font>
    <font>
      <b/>
      <sz val="14"/>
      <color theme="1" tint="4.9989318521683403E-2"/>
      <name val="ElegaGarmnd BT"/>
      <family val="1"/>
    </font>
    <font>
      <b/>
      <sz val="14"/>
      <color rgb="FFFF0000"/>
      <name val="Cambria"/>
      <family val="1"/>
      <scheme val="major"/>
    </font>
    <font>
      <b/>
      <sz val="28"/>
      <color theme="0"/>
      <name val="Cambria"/>
      <family val="1"/>
      <scheme val="major"/>
    </font>
    <font>
      <b/>
      <sz val="24"/>
      <color theme="0"/>
      <name val="Cooper BlkOul BT"/>
      <family val="5"/>
    </font>
    <font>
      <b/>
      <sz val="10"/>
      <color theme="0"/>
      <name val="Baskerville Old Face"/>
      <family val="1"/>
    </font>
    <font>
      <sz val="14"/>
      <color theme="0"/>
      <name val="Cambria"/>
      <family val="1"/>
      <scheme val="major"/>
    </font>
    <font>
      <sz val="22"/>
      <color theme="0"/>
      <name val="Cambria"/>
      <family val="1"/>
      <scheme val="major"/>
    </font>
    <font>
      <u/>
      <sz val="11"/>
      <color theme="10"/>
      <name val="Calibri"/>
      <family val="2"/>
    </font>
    <font>
      <b/>
      <sz val="24"/>
      <color theme="0"/>
      <name val="Cambria"/>
      <family val="1"/>
      <scheme val="major"/>
    </font>
    <font>
      <b/>
      <sz val="24"/>
      <color rgb="FFFFFF00"/>
      <name val="Cambria"/>
      <family val="1"/>
      <scheme val="major"/>
    </font>
    <font>
      <b/>
      <sz val="72"/>
      <color rgb="FFFFC000"/>
      <name val="Algerian"/>
      <family val="5"/>
    </font>
    <font>
      <sz val="12"/>
      <color theme="1"/>
      <name val="Cambria"/>
      <family val="1"/>
      <scheme val="major"/>
    </font>
    <font>
      <b/>
      <sz val="18"/>
      <color rgb="FFFFFF00"/>
      <name val="Alaska"/>
      <family val="2"/>
    </font>
    <font>
      <sz val="11"/>
      <color theme="0"/>
      <name val="Calibri"/>
      <family val="2"/>
      <scheme val="minor"/>
    </font>
    <font>
      <u/>
      <sz val="26"/>
      <color rgb="FFFF0000"/>
      <name val="Calibri"/>
      <family val="2"/>
    </font>
    <font>
      <b/>
      <u/>
      <sz val="26"/>
      <color rgb="FFFF0000"/>
      <name val="Calibri"/>
      <family val="2"/>
    </font>
    <font>
      <sz val="28"/>
      <color theme="1"/>
      <name val="Aachen BT"/>
      <family val="1"/>
    </font>
    <font>
      <b/>
      <sz val="11"/>
      <color rgb="FF002060"/>
      <name val="Cambria"/>
      <family val="1"/>
      <scheme val="major"/>
    </font>
    <font>
      <b/>
      <sz val="8"/>
      <color theme="1"/>
      <name val="Calibri"/>
      <family val="2"/>
      <scheme val="minor"/>
    </font>
    <font>
      <b/>
      <sz val="20"/>
      <color theme="0"/>
      <name val="Cambria"/>
      <family val="1"/>
      <scheme val="major"/>
    </font>
    <font>
      <b/>
      <sz val="48"/>
      <color rgb="FFFF000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59999389629810485"/>
        <bgColor indexed="64"/>
      </patternFill>
    </fill>
  </fills>
  <borders count="266">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right/>
      <top/>
      <bottom style="slantDashDot">
        <color rgb="FFFFFF00"/>
      </bottom>
      <diagonal/>
    </border>
    <border>
      <left style="thin">
        <color rgb="FF002060"/>
      </left>
      <right/>
      <top/>
      <bottom style="medium">
        <color rgb="FFFF00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bottom style="medium">
        <color theme="1"/>
      </bottom>
      <diagonal/>
    </border>
    <border>
      <left style="thin">
        <color rgb="FF7030A0"/>
      </left>
      <right style="thin">
        <color rgb="FF7030A0"/>
      </right>
      <top/>
      <bottom style="medium">
        <color theme="1"/>
      </bottom>
      <diagonal/>
    </border>
    <border>
      <left style="thin">
        <color rgb="FF7030A0"/>
      </left>
      <right style="medium">
        <color theme="1"/>
      </right>
      <top/>
      <bottom style="medium">
        <color theme="1"/>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right style="thin">
        <color rgb="FF7030A0"/>
      </right>
      <top/>
      <bottom style="medium">
        <color theme="1"/>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style="thin">
        <color rgb="FF7030A0"/>
      </right>
      <top style="thin">
        <color theme="1"/>
      </top>
      <bottom style="medium">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rgb="FF7030A0"/>
      </left>
      <right style="medium">
        <color theme="1"/>
      </right>
      <top style="thin">
        <color rgb="FF7030A0"/>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thin">
        <color rgb="FF7030A0"/>
      </left>
      <right style="thin">
        <color rgb="FF7030A0"/>
      </right>
      <top style="medium">
        <color rgb="FFFF0000"/>
      </top>
      <bottom style="thin">
        <color rgb="FF002060"/>
      </bottom>
      <diagonal/>
    </border>
    <border>
      <left style="thin">
        <color rgb="FF7030A0"/>
      </left>
      <right style="thin">
        <color rgb="FF7030A0"/>
      </right>
      <top style="thin">
        <color rgb="FF002060"/>
      </top>
      <bottom style="medium">
        <color rgb="FFFF0000"/>
      </bottom>
      <diagonal/>
    </border>
    <border>
      <left style="thin">
        <color rgb="FF7030A0"/>
      </left>
      <right style="thin">
        <color rgb="FF7030A0"/>
      </right>
      <top style="thin">
        <color rgb="FF002060"/>
      </top>
      <bottom style="thin">
        <color rgb="FF002060"/>
      </bottom>
      <diagonal/>
    </border>
    <border>
      <left style="medium">
        <color rgb="FFFF0000"/>
      </left>
      <right style="thin">
        <color rgb="FF002060"/>
      </right>
      <top style="medium">
        <color rgb="FFFF0000"/>
      </top>
      <bottom style="thin">
        <color rgb="FF002060"/>
      </bottom>
      <diagonal/>
    </border>
    <border>
      <left style="medium">
        <color rgb="FFFF0000"/>
      </left>
      <right style="thin">
        <color rgb="FF002060"/>
      </right>
      <top style="thin">
        <color rgb="FF002060"/>
      </top>
      <bottom style="medium">
        <color rgb="FFFF0000"/>
      </bottom>
      <diagonal/>
    </border>
    <border>
      <left style="thin">
        <color rgb="FF002060"/>
      </left>
      <right style="thin">
        <color rgb="FF002060"/>
      </right>
      <top/>
      <bottom style="medium">
        <color rgb="FFFF0000"/>
      </bottom>
      <diagonal/>
    </border>
    <border>
      <left style="thin">
        <color rgb="FF002060"/>
      </left>
      <right style="medium">
        <color rgb="FFFF0000"/>
      </right>
      <top/>
      <bottom style="medium">
        <color rgb="FFFF0000"/>
      </bottom>
      <diagonal/>
    </border>
    <border>
      <left/>
      <right style="thin">
        <color rgb="FF7030A0"/>
      </right>
      <top style="thin">
        <color rgb="FF002060"/>
      </top>
      <bottom style="medium">
        <color rgb="FFFF0000"/>
      </bottom>
      <diagonal/>
    </border>
    <border>
      <left/>
      <right style="thin">
        <color rgb="FF7030A0"/>
      </right>
      <top style="thin">
        <color rgb="FF002060"/>
      </top>
      <bottom style="thin">
        <color rgb="FF002060"/>
      </bottom>
      <diagonal/>
    </border>
    <border>
      <left/>
      <right style="thin">
        <color rgb="FF7030A0"/>
      </right>
      <top style="medium">
        <color rgb="FFFF0000"/>
      </top>
      <bottom style="thin">
        <color rgb="FF002060"/>
      </bottom>
      <diagonal/>
    </border>
    <border>
      <left/>
      <right style="thin">
        <color rgb="FF7030A0"/>
      </right>
      <top style="thin">
        <color rgb="FF002060"/>
      </top>
      <bottom/>
      <diagonal/>
    </border>
    <border>
      <left style="thin">
        <color rgb="FF7030A0"/>
      </left>
      <right style="thin">
        <color rgb="FF7030A0"/>
      </right>
      <top style="thin">
        <color rgb="FF002060"/>
      </top>
      <bottom/>
      <diagonal/>
    </border>
    <border>
      <left style="medium">
        <color rgb="FFFF0000"/>
      </left>
      <right style="thin">
        <color rgb="FF002060"/>
      </right>
      <top/>
      <bottom/>
      <diagonal/>
    </border>
    <border>
      <left style="thin">
        <color rgb="FF002060"/>
      </left>
      <right style="thin">
        <color rgb="FF002060"/>
      </right>
      <top/>
      <bottom/>
      <diagonal/>
    </border>
    <border>
      <left style="thin">
        <color rgb="FF002060"/>
      </left>
      <right style="medium">
        <color rgb="FFFF0000"/>
      </right>
      <top/>
      <bottom/>
      <diagonal/>
    </border>
    <border>
      <left/>
      <right style="thin">
        <color rgb="FF002060"/>
      </right>
      <top style="thin">
        <color rgb="FF002060"/>
      </top>
      <bottom/>
      <diagonal/>
    </border>
    <border>
      <left style="medium">
        <color rgb="FFFF0000"/>
      </left>
      <right style="thin">
        <color rgb="FF002060"/>
      </right>
      <top style="medium">
        <color rgb="FFFF0000"/>
      </top>
      <bottom style="thin">
        <color rgb="FF7030A0"/>
      </bottom>
      <diagonal/>
    </border>
    <border>
      <left style="thin">
        <color rgb="FF002060"/>
      </left>
      <right style="thin">
        <color rgb="FF002060"/>
      </right>
      <top style="medium">
        <color rgb="FFFF0000"/>
      </top>
      <bottom style="thin">
        <color rgb="FF7030A0"/>
      </bottom>
      <diagonal/>
    </border>
    <border>
      <left style="thin">
        <color rgb="FF002060"/>
      </left>
      <right style="medium">
        <color rgb="FFFF0000"/>
      </right>
      <top style="medium">
        <color rgb="FFFF0000"/>
      </top>
      <bottom style="thin">
        <color rgb="FF7030A0"/>
      </bottom>
      <diagonal/>
    </border>
    <border>
      <left/>
      <right style="thin">
        <color rgb="FF002060"/>
      </right>
      <top style="medium">
        <color rgb="FFFF0000"/>
      </top>
      <bottom style="thin">
        <color rgb="FF7030A0"/>
      </bottom>
      <diagonal/>
    </border>
    <border>
      <left/>
      <right/>
      <top style="slantDashDot">
        <color rgb="FFFFFF00"/>
      </top>
      <bottom/>
      <diagonal/>
    </border>
    <border>
      <left style="slantDashDot">
        <color rgb="FFFFFF00"/>
      </left>
      <right/>
      <top style="slantDashDot">
        <color rgb="FFFFFF00"/>
      </top>
      <bottom/>
      <diagonal/>
    </border>
    <border>
      <left/>
      <right style="slantDashDot">
        <color rgb="FFFFFF00"/>
      </right>
      <top style="slantDashDot">
        <color rgb="FFFFFF00"/>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right style="medium">
        <color indexed="64"/>
      </right>
      <top style="medium">
        <color indexed="64"/>
      </top>
      <bottom style="medium">
        <color indexed="64"/>
      </bottom>
      <diagonal/>
    </border>
    <border>
      <left style="medium">
        <color theme="1"/>
      </left>
      <right/>
      <top/>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
      <left style="medium">
        <color indexed="64"/>
      </left>
      <right/>
      <top style="medium">
        <color indexed="64"/>
      </top>
      <bottom style="medium">
        <color indexed="64"/>
      </bottom>
      <diagonal/>
    </border>
    <border>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s>
  <cellStyleXfs count="2">
    <xf numFmtId="0" fontId="0" fillId="0" borderId="0"/>
    <xf numFmtId="0" fontId="103" fillId="0" borderId="0" applyNumberFormat="0" applyFill="0" applyBorder="0" applyAlignment="0" applyProtection="0">
      <alignment vertical="top"/>
      <protection locked="0"/>
    </xf>
  </cellStyleXfs>
  <cellXfs count="1138">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24"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0" fillId="0" borderId="0" xfId="0" applyAlignment="1" applyProtection="1">
      <alignment horizontal="center"/>
      <protection hidden="1"/>
    </xf>
    <xf numFmtId="0" fontId="0" fillId="0" borderId="0" xfId="0" applyProtection="1">
      <protection hidden="1"/>
    </xf>
    <xf numFmtId="0" fontId="1" fillId="0" borderId="0" xfId="0" applyFont="1" applyAlignment="1" applyProtection="1">
      <alignment horizontal="center" vertical="center"/>
      <protection hidden="1"/>
    </xf>
    <xf numFmtId="0" fontId="36" fillId="5" borderId="24" xfId="0" applyFont="1" applyFill="1" applyBorder="1" applyAlignment="1">
      <alignment horizontal="center" vertical="center" wrapText="1"/>
    </xf>
    <xf numFmtId="0" fontId="36" fillId="5" borderId="25" xfId="0" applyFont="1" applyFill="1" applyBorder="1" applyAlignment="1" applyProtection="1">
      <alignment horizontal="center" vertical="center" wrapText="1"/>
      <protection locked="0"/>
    </xf>
    <xf numFmtId="0" fontId="36" fillId="5" borderId="26" xfId="0" applyFont="1" applyFill="1" applyBorder="1" applyAlignment="1">
      <alignment horizontal="center" vertical="center" wrapText="1"/>
    </xf>
    <xf numFmtId="0" fontId="36" fillId="5" borderId="27" xfId="0" applyFont="1" applyFill="1" applyBorder="1" applyAlignment="1" applyProtection="1">
      <alignment horizontal="center" vertical="center" wrapText="1"/>
      <protection locked="0"/>
    </xf>
    <xf numFmtId="0" fontId="36" fillId="5" borderId="28" xfId="0" applyFont="1" applyFill="1" applyBorder="1" applyAlignment="1">
      <alignment horizontal="center" vertical="center" wrapText="1"/>
    </xf>
    <xf numFmtId="0" fontId="36" fillId="5" borderId="29" xfId="0" applyFont="1" applyFill="1" applyBorder="1" applyAlignment="1" applyProtection="1">
      <alignment horizontal="center" vertical="center" wrapText="1"/>
      <protection locked="0"/>
    </xf>
    <xf numFmtId="0" fontId="24" fillId="0" borderId="0" xfId="0" applyFont="1"/>
    <xf numFmtId="0" fontId="52" fillId="0" borderId="6" xfId="0" applyFont="1" applyBorder="1" applyAlignment="1">
      <alignment horizontal="center" vertical="center"/>
    </xf>
    <xf numFmtId="0" fontId="24" fillId="4" borderId="0" xfId="0" applyFont="1" applyFill="1" applyAlignment="1">
      <alignment horizontal="center"/>
    </xf>
    <xf numFmtId="0" fontId="50" fillId="4" borderId="0" xfId="0" applyFont="1" applyFill="1" applyBorder="1" applyAlignment="1">
      <alignment horizontal="center" vertical="center"/>
    </xf>
    <xf numFmtId="0" fontId="53" fillId="5" borderId="20" xfId="0" applyFont="1" applyFill="1" applyBorder="1" applyAlignment="1" applyProtection="1">
      <alignment horizontal="center" vertical="center" wrapText="1"/>
      <protection locked="0"/>
    </xf>
    <xf numFmtId="0" fontId="53" fillId="5" borderId="22" xfId="0" applyFont="1" applyFill="1" applyBorder="1" applyAlignment="1" applyProtection="1">
      <alignment horizontal="center" vertical="center" wrapText="1"/>
      <protection locked="0"/>
    </xf>
    <xf numFmtId="0" fontId="57" fillId="0" borderId="0" xfId="0" applyFont="1" applyAlignment="1">
      <alignment horizontal="center" vertical="center"/>
    </xf>
    <xf numFmtId="0" fontId="58" fillId="0" borderId="0" xfId="0" applyFont="1" applyAlignment="1">
      <alignment horizontal="center" vertical="center"/>
    </xf>
    <xf numFmtId="0" fontId="67" fillId="15" borderId="166" xfId="0" applyFont="1" applyFill="1" applyBorder="1" applyAlignment="1" applyProtection="1">
      <alignment horizontal="center" vertical="center" wrapText="1"/>
      <protection locked="0" hidden="1"/>
    </xf>
    <xf numFmtId="0" fontId="67" fillId="15" borderId="154" xfId="0" applyFont="1" applyFill="1" applyBorder="1" applyAlignment="1" applyProtection="1">
      <alignment horizontal="center" vertical="center" wrapText="1"/>
      <protection locked="0" hidden="1"/>
    </xf>
    <xf numFmtId="0" fontId="71" fillId="15" borderId="154" xfId="0" applyFont="1" applyFill="1" applyBorder="1" applyAlignment="1" applyProtection="1">
      <alignment horizontal="center" vertical="center" wrapText="1"/>
      <protection locked="0" hidden="1"/>
    </xf>
    <xf numFmtId="0" fontId="60" fillId="15" borderId="154" xfId="0" applyFont="1" applyFill="1" applyBorder="1" applyAlignment="1" applyProtection="1">
      <alignment horizontal="center" vertical="center" wrapText="1"/>
      <protection locked="0" hidden="1"/>
    </xf>
    <xf numFmtId="0" fontId="60" fillId="15" borderId="155" xfId="0" applyFont="1" applyFill="1" applyBorder="1" applyAlignment="1" applyProtection="1">
      <alignment horizontal="center" vertical="center" wrapText="1"/>
      <protection locked="0" hidden="1"/>
    </xf>
    <xf numFmtId="0" fontId="71" fillId="15" borderId="155" xfId="0" applyFont="1" applyFill="1" applyBorder="1" applyAlignment="1" applyProtection="1">
      <alignment horizontal="center" vertical="center" wrapText="1"/>
      <protection locked="0" hidden="1"/>
    </xf>
    <xf numFmtId="0" fontId="68" fillId="15" borderId="155" xfId="0" applyFont="1" applyFill="1" applyBorder="1" applyAlignment="1" applyProtection="1">
      <alignment horizontal="center" vertical="center" wrapText="1"/>
      <protection locked="0" hidden="1"/>
    </xf>
    <xf numFmtId="0" fontId="71" fillId="15" borderId="166" xfId="0" applyFont="1" applyFill="1" applyBorder="1" applyAlignment="1" applyProtection="1">
      <alignment horizontal="center" vertical="center" wrapText="1"/>
      <protection locked="0" hidden="1"/>
    </xf>
    <xf numFmtId="0" fontId="67" fillId="15" borderId="182" xfId="0" applyFont="1" applyFill="1" applyBorder="1" applyAlignment="1" applyProtection="1">
      <alignment horizontal="center" vertical="center" wrapText="1"/>
      <protection locked="0" hidden="1"/>
    </xf>
    <xf numFmtId="0" fontId="71" fillId="15" borderId="18" xfId="0" applyFont="1" applyFill="1" applyBorder="1" applyAlignment="1" applyProtection="1">
      <alignment horizontal="center" vertical="center" wrapText="1"/>
      <protection locked="0" hidden="1"/>
    </xf>
    <xf numFmtId="0" fontId="67" fillId="15" borderId="183" xfId="0" applyFont="1" applyFill="1" applyBorder="1" applyAlignment="1" applyProtection="1">
      <alignment horizontal="center" vertical="center" wrapText="1"/>
      <protection locked="0" hidden="1"/>
    </xf>
    <xf numFmtId="0" fontId="67" fillId="15" borderId="184" xfId="0" applyFont="1" applyFill="1" applyBorder="1" applyAlignment="1" applyProtection="1">
      <alignment horizontal="center" vertical="center" wrapText="1"/>
      <protection locked="0" hidden="1"/>
    </xf>
    <xf numFmtId="0" fontId="71" fillId="15" borderId="171" xfId="0" applyFont="1" applyFill="1" applyBorder="1" applyAlignment="1" applyProtection="1">
      <alignment horizontal="center" vertical="center" wrapText="1"/>
      <protection locked="0" hidden="1"/>
    </xf>
    <xf numFmtId="0" fontId="66" fillId="0" borderId="0" xfId="0" applyFont="1"/>
    <xf numFmtId="0" fontId="57" fillId="0" borderId="0" xfId="0" applyFont="1" applyAlignment="1">
      <alignment horizontal="center" vertical="center"/>
    </xf>
    <xf numFmtId="0" fontId="16" fillId="10" borderId="39" xfId="0" applyFont="1" applyFill="1" applyBorder="1" applyAlignment="1" applyProtection="1">
      <alignment horizontal="center" vertical="center" wrapText="1"/>
      <protection locked="0" hidden="1"/>
    </xf>
    <xf numFmtId="0" fontId="16" fillId="5" borderId="39" xfId="0" applyFont="1" applyFill="1" applyBorder="1" applyAlignment="1" applyProtection="1">
      <alignment horizontal="center" vertical="center" wrapText="1"/>
      <protection locked="0" hidden="1"/>
    </xf>
    <xf numFmtId="0" fontId="16" fillId="11" borderId="39" xfId="0" applyFont="1" applyFill="1" applyBorder="1" applyAlignment="1" applyProtection="1">
      <alignment horizontal="center" vertical="center" wrapText="1"/>
      <protection locked="0" hidden="1"/>
    </xf>
    <xf numFmtId="0" fontId="16" fillId="16" borderId="39" xfId="0" applyFont="1" applyFill="1" applyBorder="1" applyAlignment="1" applyProtection="1">
      <alignment horizontal="center" vertical="center" wrapText="1"/>
      <protection locked="0" hidden="1"/>
    </xf>
    <xf numFmtId="0" fontId="86" fillId="0" borderId="0" xfId="0" applyFont="1"/>
    <xf numFmtId="0" fontId="16" fillId="10" borderId="16"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6" fillId="11" borderId="16" xfId="0" applyFont="1" applyFill="1" applyBorder="1" applyAlignment="1" applyProtection="1">
      <alignment horizontal="center" vertical="center" wrapText="1"/>
      <protection locked="0" hidden="1"/>
    </xf>
    <xf numFmtId="0" fontId="16" fillId="16" borderId="16" xfId="0" applyFont="1" applyFill="1" applyBorder="1" applyAlignment="1" applyProtection="1">
      <alignment horizontal="center" vertical="center" wrapText="1"/>
      <protection locked="0" hidden="1"/>
    </xf>
    <xf numFmtId="0" fontId="16" fillId="16" borderId="31" xfId="0" applyFont="1" applyFill="1" applyBorder="1" applyAlignment="1" applyProtection="1">
      <alignment horizontal="center" vertical="center" wrapText="1"/>
      <protection locked="0" hidden="1"/>
    </xf>
    <xf numFmtId="0" fontId="16" fillId="11" borderId="31" xfId="0" applyFont="1" applyFill="1" applyBorder="1" applyAlignment="1" applyProtection="1">
      <alignment horizontal="center" vertical="center" wrapText="1"/>
      <protection locked="0" hidden="1"/>
    </xf>
    <xf numFmtId="0" fontId="16" fillId="5" borderId="31" xfId="0" applyFont="1" applyFill="1" applyBorder="1" applyAlignment="1" applyProtection="1">
      <alignment horizontal="center" vertical="center" wrapText="1"/>
      <protection locked="0" hidden="1"/>
    </xf>
    <xf numFmtId="0" fontId="16" fillId="10" borderId="31" xfId="0" applyFont="1" applyFill="1" applyBorder="1" applyAlignment="1" applyProtection="1">
      <alignment horizontal="center" vertical="center" wrapText="1"/>
      <protection locked="0" hidden="1"/>
    </xf>
    <xf numFmtId="0" fontId="11" fillId="13" borderId="14" xfId="0" applyFont="1" applyFill="1" applyBorder="1" applyAlignment="1" applyProtection="1">
      <alignment vertical="top" wrapText="1"/>
      <protection hidden="1"/>
    </xf>
    <xf numFmtId="0" fontId="11" fillId="13" borderId="0" xfId="0" applyFont="1" applyFill="1" applyBorder="1" applyAlignment="1" applyProtection="1">
      <alignment vertical="top" wrapText="1"/>
      <protection hidden="1"/>
    </xf>
    <xf numFmtId="0" fontId="11" fillId="13" borderId="15" xfId="0" applyFont="1" applyFill="1" applyBorder="1" applyAlignment="1" applyProtection="1">
      <alignment vertical="top" wrapText="1"/>
      <protection hidden="1"/>
    </xf>
    <xf numFmtId="0" fontId="27"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8" fillId="10" borderId="27" xfId="0" applyFont="1" applyFill="1" applyBorder="1" applyAlignment="1" applyProtection="1">
      <alignment horizontal="center" vertical="center" wrapText="1"/>
      <protection locked="0" hidden="1"/>
    </xf>
    <xf numFmtId="0" fontId="18" fillId="5" borderId="27" xfId="0" applyFont="1" applyFill="1" applyBorder="1" applyAlignment="1" applyProtection="1">
      <alignment horizontal="center" vertical="center" wrapText="1"/>
      <protection locked="0" hidden="1"/>
    </xf>
    <xf numFmtId="0" fontId="18" fillId="11" borderId="27" xfId="0" applyFont="1" applyFill="1" applyBorder="1" applyAlignment="1" applyProtection="1">
      <alignment horizontal="center" vertical="center" wrapText="1"/>
      <protection locked="0" hidden="1"/>
    </xf>
    <xf numFmtId="0" fontId="18" fillId="16" borderId="27" xfId="0" applyFont="1" applyFill="1" applyBorder="1" applyAlignment="1" applyProtection="1">
      <alignment horizontal="center" vertical="center" wrapText="1"/>
      <protection locked="0" hidden="1"/>
    </xf>
    <xf numFmtId="0" fontId="18" fillId="9" borderId="27" xfId="0" applyFont="1" applyFill="1" applyBorder="1" applyAlignment="1" applyProtection="1">
      <alignment horizontal="center" vertical="center" wrapText="1"/>
      <protection locked="0" hidden="1"/>
    </xf>
    <xf numFmtId="0" fontId="18"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46" fillId="5" borderId="112" xfId="0" applyFont="1" applyFill="1" applyBorder="1" applyAlignment="1" applyProtection="1">
      <alignment horizontal="center" vertical="center" wrapText="1"/>
      <protection locked="0" hidden="1"/>
    </xf>
    <xf numFmtId="0" fontId="16" fillId="9" borderId="31" xfId="0" applyFont="1" applyFill="1" applyBorder="1" applyAlignment="1" applyProtection="1">
      <alignment horizontal="center" vertical="center" wrapText="1"/>
      <protection locked="0" hidden="1"/>
    </xf>
    <xf numFmtId="0" fontId="22" fillId="9"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0" fontId="1" fillId="10" borderId="24" xfId="0" applyFont="1" applyFill="1" applyBorder="1" applyAlignment="1" applyProtection="1">
      <alignment horizontal="center" vertical="center" wrapText="1"/>
      <protection locked="0" hidden="1"/>
    </xf>
    <xf numFmtId="0" fontId="1" fillId="10" borderId="39" xfId="0" applyFont="1" applyFill="1" applyBorder="1" applyAlignment="1" applyProtection="1">
      <alignment horizontal="center" vertical="center" wrapText="1"/>
      <protection locked="0" hidden="1"/>
    </xf>
    <xf numFmtId="0" fontId="41" fillId="10" borderId="39" xfId="0" applyFont="1" applyFill="1" applyBorder="1" applyAlignment="1" applyProtection="1">
      <alignment horizontal="center" vertical="center" wrapText="1"/>
      <protection locked="0" hidden="1"/>
    </xf>
    <xf numFmtId="0" fontId="55" fillId="10"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1" fillId="5" borderId="24" xfId="0" applyFont="1" applyFill="1" applyBorder="1" applyAlignment="1" applyProtection="1">
      <alignment horizontal="center" vertical="center" wrapText="1"/>
      <protection locked="0" hidden="1"/>
    </xf>
    <xf numFmtId="0" fontId="1" fillId="5" borderId="39" xfId="0" applyFont="1" applyFill="1" applyBorder="1" applyAlignment="1" applyProtection="1">
      <alignment horizontal="center" vertical="center" wrapText="1"/>
      <protection locked="0" hidden="1"/>
    </xf>
    <xf numFmtId="0" fontId="41" fillId="5" borderId="39" xfId="0" applyFont="1" applyFill="1" applyBorder="1" applyAlignment="1" applyProtection="1">
      <alignment horizontal="center" vertical="center" wrapText="1"/>
      <protection locked="0" hidden="1"/>
    </xf>
    <xf numFmtId="0" fontId="55" fillId="5" borderId="39"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1" fillId="11" borderId="24" xfId="0" applyFont="1" applyFill="1" applyBorder="1" applyAlignment="1" applyProtection="1">
      <alignment horizontal="center" vertical="center" wrapText="1"/>
      <protection locked="0" hidden="1"/>
    </xf>
    <xf numFmtId="0" fontId="1" fillId="11" borderId="39" xfId="0" applyFont="1" applyFill="1" applyBorder="1" applyAlignment="1" applyProtection="1">
      <alignment horizontal="center" vertical="center" wrapText="1"/>
      <protection locked="0" hidden="1"/>
    </xf>
    <xf numFmtId="0" fontId="41" fillId="11" borderId="39" xfId="0" applyFont="1" applyFill="1" applyBorder="1" applyAlignment="1" applyProtection="1">
      <alignment horizontal="center" vertical="center" wrapText="1"/>
      <protection locked="0" hidden="1"/>
    </xf>
    <xf numFmtId="0" fontId="55" fillId="11" borderId="39"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1" fillId="16" borderId="24"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1" fillId="16" borderId="39" xfId="0" applyFont="1" applyFill="1" applyBorder="1" applyAlignment="1" applyProtection="1">
      <alignment horizontal="center" vertical="center" wrapText="1"/>
      <protection locked="0" hidden="1"/>
    </xf>
    <xf numFmtId="0" fontId="55" fillId="16" borderId="39"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hidden="1"/>
    </xf>
    <xf numFmtId="0" fontId="41" fillId="9" borderId="18"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41" fillId="11" borderId="24" xfId="0" applyFont="1" applyFill="1" applyBorder="1" applyAlignment="1" applyProtection="1">
      <alignment horizontal="center" vertical="center" wrapText="1"/>
      <protection locked="0" hidden="1"/>
    </xf>
    <xf numFmtId="0" fontId="41" fillId="12" borderId="24" xfId="0" applyFont="1" applyFill="1" applyBorder="1" applyAlignment="1" applyProtection="1">
      <alignment horizontal="center" vertical="center" wrapText="1"/>
      <protection locked="0" hidden="1"/>
    </xf>
    <xf numFmtId="0" fontId="41" fillId="12" borderId="39"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41" fillId="9" borderId="24" xfId="0" applyFont="1" applyFill="1" applyBorder="1" applyAlignment="1" applyProtection="1">
      <alignment horizontal="center" vertical="center" wrapText="1"/>
      <protection locked="0" hidden="1"/>
    </xf>
    <xf numFmtId="0" fontId="41" fillId="9" borderId="39"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5"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1" fillId="10" borderId="26" xfId="0" applyFont="1" applyFill="1" applyBorder="1" applyAlignment="1" applyProtection="1">
      <alignment horizontal="center" vertical="center" wrapText="1"/>
      <protection locked="0" hidden="1"/>
    </xf>
    <xf numFmtId="0" fontId="1" fillId="10" borderId="16" xfId="0" applyFont="1" applyFill="1" applyBorder="1" applyAlignment="1" applyProtection="1">
      <alignment horizontal="center" vertical="center" wrapText="1"/>
      <protection locked="0" hidden="1"/>
    </xf>
    <xf numFmtId="0" fontId="41" fillId="10" borderId="16" xfId="0" applyFont="1" applyFill="1" applyBorder="1" applyAlignment="1" applyProtection="1">
      <alignment horizontal="center" vertical="center" wrapText="1"/>
      <protection locked="0" hidden="1"/>
    </xf>
    <xf numFmtId="0" fontId="55" fillId="10" borderId="16" xfId="0" applyFont="1" applyFill="1" applyBorder="1" applyAlignment="1" applyProtection="1">
      <alignment horizontal="center" vertical="center" wrapText="1"/>
      <protection locked="0" hidden="1"/>
    </xf>
    <xf numFmtId="0" fontId="39" fillId="10" borderId="16" xfId="0" applyFont="1" applyFill="1" applyBorder="1" applyAlignment="1" applyProtection="1">
      <alignment horizontal="center" vertical="center" wrapText="1"/>
      <protection locked="0" hidden="1"/>
    </xf>
    <xf numFmtId="2" fontId="1" fillId="10" borderId="16" xfId="0" applyNumberFormat="1" applyFont="1" applyFill="1" applyBorder="1" applyAlignment="1" applyProtection="1">
      <alignment horizontal="center" vertical="center" wrapText="1"/>
      <protection locked="0" hidden="1"/>
    </xf>
    <xf numFmtId="0" fontId="4" fillId="10" borderId="27" xfId="0" applyFont="1" applyFill="1" applyBorder="1" applyAlignment="1" applyProtection="1">
      <alignment horizontal="center" vertical="center" wrapText="1"/>
      <protection locked="0" hidden="1"/>
    </xf>
    <xf numFmtId="0" fontId="1" fillId="5" borderId="26" xfId="0" applyFont="1" applyFill="1" applyBorder="1" applyAlignment="1" applyProtection="1">
      <alignment horizontal="center" vertical="center" wrapText="1"/>
      <protection locked="0" hidden="1"/>
    </xf>
    <xf numFmtId="0" fontId="1" fillId="5" borderId="16" xfId="0" applyFont="1" applyFill="1" applyBorder="1" applyAlignment="1" applyProtection="1">
      <alignment horizontal="center" vertical="center" wrapText="1"/>
      <protection locked="0" hidden="1"/>
    </xf>
    <xf numFmtId="0" fontId="41" fillId="5" borderId="16" xfId="0" applyFont="1" applyFill="1" applyBorder="1" applyAlignment="1" applyProtection="1">
      <alignment horizontal="center" vertical="center" wrapText="1"/>
      <protection locked="0" hidden="1"/>
    </xf>
    <xf numFmtId="0" fontId="55" fillId="5" borderId="16" xfId="0" applyFont="1" applyFill="1" applyBorder="1" applyAlignment="1" applyProtection="1">
      <alignment horizontal="center" vertical="center" wrapText="1"/>
      <protection locked="0" hidden="1"/>
    </xf>
    <xf numFmtId="0" fontId="39" fillId="5" borderId="16" xfId="0" applyFont="1" applyFill="1" applyBorder="1" applyAlignment="1" applyProtection="1">
      <alignment horizontal="center" vertical="center" wrapText="1"/>
      <protection locked="0" hidden="1"/>
    </xf>
    <xf numFmtId="2" fontId="1" fillId="5" borderId="16" xfId="0" applyNumberFormat="1" applyFont="1" applyFill="1" applyBorder="1" applyAlignment="1" applyProtection="1">
      <alignment horizontal="center" vertical="center" wrapText="1"/>
      <protection locked="0" hidden="1"/>
    </xf>
    <xf numFmtId="0" fontId="4" fillId="5" borderId="27" xfId="0" applyFont="1" applyFill="1" applyBorder="1" applyAlignment="1" applyProtection="1">
      <alignment horizontal="center" vertical="center" wrapText="1"/>
      <protection locked="0" hidden="1"/>
    </xf>
    <xf numFmtId="0" fontId="1" fillId="11" borderId="26" xfId="0" applyFont="1" applyFill="1" applyBorder="1" applyAlignment="1" applyProtection="1">
      <alignment horizontal="center" vertical="center" wrapText="1"/>
      <protection locked="0" hidden="1"/>
    </xf>
    <xf numFmtId="0" fontId="1" fillId="11" borderId="16" xfId="0" applyFont="1" applyFill="1" applyBorder="1" applyAlignment="1" applyProtection="1">
      <alignment horizontal="center" vertical="center" wrapText="1"/>
      <protection locked="0" hidden="1"/>
    </xf>
    <xf numFmtId="0" fontId="41" fillId="11" borderId="16" xfId="0" applyFont="1" applyFill="1" applyBorder="1" applyAlignment="1" applyProtection="1">
      <alignment horizontal="center" vertical="center" wrapText="1"/>
      <protection locked="0" hidden="1"/>
    </xf>
    <xf numFmtId="0" fontId="55" fillId="11" borderId="16"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2" fontId="1" fillId="11" borderId="16" xfId="0" applyNumberFormat="1" applyFont="1" applyFill="1" applyBorder="1" applyAlignment="1" applyProtection="1">
      <alignment horizontal="center" vertical="center" wrapText="1"/>
      <protection locked="0" hidden="1"/>
    </xf>
    <xf numFmtId="0" fontId="4" fillId="11" borderId="27" xfId="0" applyFont="1" applyFill="1" applyBorder="1" applyAlignment="1" applyProtection="1">
      <alignment horizontal="center" vertical="center" wrapText="1"/>
      <protection locked="0" hidden="1"/>
    </xf>
    <xf numFmtId="0" fontId="1" fillId="16" borderId="2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hidden="1"/>
    </xf>
    <xf numFmtId="0" fontId="41" fillId="16" borderId="16" xfId="0" applyFont="1" applyFill="1" applyBorder="1" applyAlignment="1" applyProtection="1">
      <alignment horizontal="center" vertical="center" wrapText="1"/>
      <protection locked="0" hidden="1"/>
    </xf>
    <xf numFmtId="0" fontId="55" fillId="16" borderId="16" xfId="0" applyFont="1" applyFill="1" applyBorder="1" applyAlignment="1" applyProtection="1">
      <alignment horizontal="center" vertical="center" wrapText="1"/>
      <protection locked="0" hidden="1"/>
    </xf>
    <xf numFmtId="0" fontId="39" fillId="16" borderId="16" xfId="0" applyFont="1" applyFill="1" applyBorder="1" applyAlignment="1" applyProtection="1">
      <alignment horizontal="center" vertical="center" wrapText="1"/>
      <protection locked="0" hidden="1"/>
    </xf>
    <xf numFmtId="0" fontId="4" fillId="16" borderId="27" xfId="0" applyFont="1" applyFill="1" applyBorder="1" applyAlignment="1" applyProtection="1">
      <alignment horizontal="center" vertical="center" wrapText="1"/>
      <protection locked="0" hidden="1"/>
    </xf>
    <xf numFmtId="0" fontId="41" fillId="9" borderId="114"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0" fontId="41" fillId="11" borderId="26"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23" xfId="0" applyFont="1" applyFill="1" applyBorder="1" applyAlignment="1" applyProtection="1">
      <alignment horizontal="center" vertical="center" wrapText="1"/>
      <protection locked="0" hidden="1"/>
    </xf>
    <xf numFmtId="0" fontId="41" fillId="12" borderId="26"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23" xfId="0" applyFont="1" applyFill="1" applyBorder="1" applyAlignment="1" applyProtection="1">
      <alignment horizontal="center" vertical="center" wrapText="1"/>
      <protection locked="0" hidden="1"/>
    </xf>
    <xf numFmtId="0" fontId="41" fillId="9" borderId="26" xfId="0" applyFont="1" applyFill="1" applyBorder="1" applyAlignment="1" applyProtection="1">
      <alignment horizontal="center" vertical="center" wrapText="1"/>
      <protection locked="0" hidden="1"/>
    </xf>
    <xf numFmtId="0" fontId="4" fillId="9" borderId="223"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5" fillId="8" borderId="18" xfId="0" applyFont="1" applyFill="1" applyBorder="1" applyAlignment="1" applyProtection="1">
      <alignment horizontal="center" vertical="center" wrapText="1"/>
      <protection locked="0" hidden="1"/>
    </xf>
    <xf numFmtId="0" fontId="1" fillId="8" borderId="223" xfId="0" applyFont="1" applyFill="1" applyBorder="1" applyAlignment="1" applyProtection="1">
      <alignment horizontal="center" vertical="center" wrapText="1"/>
      <protection locked="0" hidden="1"/>
    </xf>
    <xf numFmtId="0" fontId="4" fillId="8" borderId="28" xfId="0" applyFont="1" applyFill="1" applyBorder="1" applyAlignment="1" applyProtection="1">
      <alignment horizontal="center" vertical="center" wrapText="1"/>
      <protection locked="0" hidden="1"/>
    </xf>
    <xf numFmtId="0" fontId="1" fillId="8" borderId="33" xfId="0" applyFont="1" applyFill="1" applyBorder="1" applyAlignment="1" applyProtection="1">
      <alignment horizontal="center" vertical="center" wrapText="1"/>
      <protection locked="0" hidden="1"/>
    </xf>
    <xf numFmtId="0" fontId="1" fillId="10" borderId="28" xfId="0" applyFont="1" applyFill="1" applyBorder="1" applyAlignment="1" applyProtection="1">
      <alignment horizontal="center" vertical="center" wrapText="1"/>
      <protection locked="0" hidden="1"/>
    </xf>
    <xf numFmtId="0" fontId="1" fillId="10" borderId="31" xfId="0" applyFont="1" applyFill="1" applyBorder="1" applyAlignment="1" applyProtection="1">
      <alignment horizontal="center" vertical="center" wrapText="1"/>
      <protection locked="0" hidden="1"/>
    </xf>
    <xf numFmtId="0" fontId="41" fillId="10" borderId="31" xfId="0" applyFont="1" applyFill="1" applyBorder="1" applyAlignment="1" applyProtection="1">
      <alignment horizontal="center" vertical="center" wrapText="1"/>
      <protection locked="0" hidden="1"/>
    </xf>
    <xf numFmtId="0" fontId="55" fillId="10" borderId="31" xfId="0" applyFont="1" applyFill="1" applyBorder="1" applyAlignment="1" applyProtection="1">
      <alignment horizontal="center" vertical="center" wrapText="1"/>
      <protection locked="0" hidden="1"/>
    </xf>
    <xf numFmtId="0" fontId="39" fillId="10" borderId="31" xfId="0" applyFont="1" applyFill="1" applyBorder="1" applyAlignment="1" applyProtection="1">
      <alignment horizontal="center" vertical="center" wrapText="1"/>
      <protection locked="0" hidden="1"/>
    </xf>
    <xf numFmtId="2" fontId="1" fillId="10" borderId="31" xfId="0" applyNumberFormat="1" applyFont="1" applyFill="1" applyBorder="1" applyAlignment="1" applyProtection="1">
      <alignment horizontal="center" vertical="center" wrapText="1"/>
      <protection locked="0" hidden="1"/>
    </xf>
    <xf numFmtId="0" fontId="4" fillId="10" borderId="29" xfId="0" applyFont="1" applyFill="1" applyBorder="1" applyAlignment="1" applyProtection="1">
      <alignment horizontal="center" vertical="center" wrapText="1"/>
      <protection locked="0" hidden="1"/>
    </xf>
    <xf numFmtId="0" fontId="1" fillId="5" borderId="28" xfId="0" applyFont="1" applyFill="1" applyBorder="1" applyAlignment="1" applyProtection="1">
      <alignment horizontal="center" vertical="center" wrapText="1"/>
      <protection locked="0" hidden="1"/>
    </xf>
    <xf numFmtId="0" fontId="1" fillId="5" borderId="31" xfId="0" applyFont="1" applyFill="1" applyBorder="1" applyAlignment="1" applyProtection="1">
      <alignment horizontal="center" vertical="center" wrapText="1"/>
      <protection locked="0" hidden="1"/>
    </xf>
    <xf numFmtId="0" fontId="41" fillId="5" borderId="31" xfId="0" applyFont="1" applyFill="1" applyBorder="1" applyAlignment="1" applyProtection="1">
      <alignment horizontal="center" vertical="center" wrapText="1"/>
      <protection locked="0" hidden="1"/>
    </xf>
    <xf numFmtId="0" fontId="55" fillId="5" borderId="31" xfId="0" applyFont="1" applyFill="1" applyBorder="1" applyAlignment="1" applyProtection="1">
      <alignment horizontal="center" vertical="center" wrapText="1"/>
      <protection locked="0" hidden="1"/>
    </xf>
    <xf numFmtId="0" fontId="39" fillId="5" borderId="31" xfId="0" applyFont="1" applyFill="1" applyBorder="1" applyAlignment="1" applyProtection="1">
      <alignment horizontal="center" vertical="center" wrapText="1"/>
      <protection locked="0" hidden="1"/>
    </xf>
    <xf numFmtId="2" fontId="1" fillId="5" borderId="31" xfId="0" applyNumberFormat="1" applyFont="1" applyFill="1" applyBorder="1" applyAlignment="1" applyProtection="1">
      <alignment horizontal="center" vertical="center" wrapText="1"/>
      <protection locked="0" hidden="1"/>
    </xf>
    <xf numFmtId="0" fontId="4" fillId="5" borderId="29" xfId="0" applyFont="1" applyFill="1" applyBorder="1" applyAlignment="1" applyProtection="1">
      <alignment horizontal="center" vertical="center" wrapText="1"/>
      <protection locked="0" hidden="1"/>
    </xf>
    <xf numFmtId="0" fontId="1" fillId="11" borderId="28" xfId="0" applyFont="1" applyFill="1" applyBorder="1" applyAlignment="1" applyProtection="1">
      <alignment horizontal="center" vertical="center" wrapText="1"/>
      <protection locked="0" hidden="1"/>
    </xf>
    <xf numFmtId="0" fontId="1" fillId="11" borderId="31" xfId="0" applyFont="1" applyFill="1" applyBorder="1" applyAlignment="1" applyProtection="1">
      <alignment horizontal="center" vertical="center" wrapText="1"/>
      <protection locked="0" hidden="1"/>
    </xf>
    <xf numFmtId="0" fontId="41" fillId="11" borderId="31" xfId="0" applyFont="1" applyFill="1" applyBorder="1" applyAlignment="1" applyProtection="1">
      <alignment horizontal="center" vertical="center" wrapText="1"/>
      <protection locked="0" hidden="1"/>
    </xf>
    <xf numFmtId="0" fontId="55" fillId="11" borderId="31" xfId="0" applyFont="1" applyFill="1" applyBorder="1" applyAlignment="1" applyProtection="1">
      <alignment horizontal="center" vertical="center" wrapText="1"/>
      <protection locked="0" hidden="1"/>
    </xf>
    <xf numFmtId="0" fontId="39" fillId="11" borderId="31" xfId="0" applyFont="1" applyFill="1" applyBorder="1" applyAlignment="1" applyProtection="1">
      <alignment horizontal="center" vertical="center" wrapText="1"/>
      <protection locked="0" hidden="1"/>
    </xf>
    <xf numFmtId="2" fontId="1" fillId="11" borderId="31" xfId="0" applyNumberFormat="1" applyFont="1" applyFill="1" applyBorder="1" applyAlignment="1" applyProtection="1">
      <alignment horizontal="center" vertical="center" wrapText="1"/>
      <protection locked="0" hidden="1"/>
    </xf>
    <xf numFmtId="0" fontId="4" fillId="11" borderId="29" xfId="0" applyFont="1" applyFill="1" applyBorder="1" applyAlignment="1" applyProtection="1">
      <alignment horizontal="center" vertical="center" wrapText="1"/>
      <protection locked="0" hidden="1"/>
    </xf>
    <xf numFmtId="0" fontId="1" fillId="16" borderId="28" xfId="0" applyFont="1" applyFill="1" applyBorder="1" applyAlignment="1" applyProtection="1">
      <alignment horizontal="center" vertical="center" wrapText="1"/>
      <protection locked="0" hidden="1"/>
    </xf>
    <xf numFmtId="0" fontId="1" fillId="16" borderId="31" xfId="0" applyFont="1" applyFill="1" applyBorder="1" applyAlignment="1" applyProtection="1">
      <alignment horizontal="center" vertical="center" wrapText="1"/>
      <protection locked="0" hidden="1"/>
    </xf>
    <xf numFmtId="0" fontId="41" fillId="16" borderId="31" xfId="0" applyFont="1" applyFill="1" applyBorder="1" applyAlignment="1" applyProtection="1">
      <alignment horizontal="center" vertical="center" wrapText="1"/>
      <protection locked="0" hidden="1"/>
    </xf>
    <xf numFmtId="0" fontId="55" fillId="16" borderId="31" xfId="0" applyFont="1" applyFill="1" applyBorder="1" applyAlignment="1" applyProtection="1">
      <alignment horizontal="center" vertical="center" wrapText="1"/>
      <protection locked="0" hidden="1"/>
    </xf>
    <xf numFmtId="0" fontId="39" fillId="16" borderId="31" xfId="0" applyFont="1" applyFill="1" applyBorder="1" applyAlignment="1" applyProtection="1">
      <alignment horizontal="center" vertical="center" wrapText="1"/>
      <protection locked="0" hidden="1"/>
    </xf>
    <xf numFmtId="0" fontId="4" fillId="16" borderId="29" xfId="0" applyFont="1" applyFill="1" applyBorder="1" applyAlignment="1" applyProtection="1">
      <alignment horizontal="center" vertical="center" wrapText="1"/>
      <protection locked="0" hidden="1"/>
    </xf>
    <xf numFmtId="0" fontId="41" fillId="9" borderId="115" xfId="0" applyFont="1" applyFill="1" applyBorder="1" applyAlignment="1" applyProtection="1">
      <alignment horizontal="center" vertical="center" wrapText="1"/>
      <protection locked="0" hidden="1"/>
    </xf>
    <xf numFmtId="0" fontId="41" fillId="9" borderId="19" xfId="0" applyFont="1" applyFill="1" applyBorder="1" applyAlignment="1" applyProtection="1">
      <alignment horizontal="center" vertical="center" wrapText="1"/>
      <protection locked="0" hidden="1"/>
    </xf>
    <xf numFmtId="0" fontId="39" fillId="9" borderId="31" xfId="0" applyFont="1" applyFill="1" applyBorder="1" applyAlignment="1" applyProtection="1">
      <alignment horizontal="center" vertical="center" wrapText="1"/>
      <protection locked="0" hidden="1"/>
    </xf>
    <xf numFmtId="0" fontId="41" fillId="11" borderId="28" xfId="0" applyFont="1" applyFill="1" applyBorder="1" applyAlignment="1" applyProtection="1">
      <alignment horizontal="center" vertical="center" wrapText="1"/>
      <protection locked="0" hidden="1"/>
    </xf>
    <xf numFmtId="0" fontId="41" fillId="11" borderId="33" xfId="0" applyFont="1" applyFill="1" applyBorder="1" applyAlignment="1" applyProtection="1">
      <alignment horizontal="center" vertical="center" wrapText="1"/>
      <protection locked="0" hidden="1"/>
    </xf>
    <xf numFmtId="2" fontId="1" fillId="11" borderId="33" xfId="0" applyNumberFormat="1" applyFont="1" applyFill="1" applyBorder="1" applyAlignment="1" applyProtection="1">
      <alignment horizontal="center" vertical="center" wrapText="1"/>
      <protection locked="0" hidden="1"/>
    </xf>
    <xf numFmtId="0" fontId="4" fillId="11" borderId="43" xfId="0" applyFont="1" applyFill="1" applyBorder="1" applyAlignment="1" applyProtection="1">
      <alignment horizontal="center" vertical="center" wrapText="1"/>
      <protection locked="0" hidden="1"/>
    </xf>
    <xf numFmtId="0" fontId="41" fillId="12" borderId="28" xfId="0" applyFont="1" applyFill="1" applyBorder="1" applyAlignment="1" applyProtection="1">
      <alignment horizontal="center" vertical="center" wrapText="1"/>
      <protection locked="0" hidden="1"/>
    </xf>
    <xf numFmtId="0" fontId="41" fillId="12" borderId="33" xfId="0" applyFont="1" applyFill="1" applyBorder="1" applyAlignment="1" applyProtection="1">
      <alignment horizontal="center" vertical="center" wrapText="1"/>
      <protection locked="0" hidden="1"/>
    </xf>
    <xf numFmtId="0" fontId="39" fillId="12" borderId="31" xfId="0" applyFont="1" applyFill="1" applyBorder="1" applyAlignment="1" applyProtection="1">
      <alignment horizontal="center" vertical="center" wrapText="1"/>
      <protection locked="0" hidden="1"/>
    </xf>
    <xf numFmtId="0" fontId="1" fillId="12" borderId="33" xfId="0" applyFont="1" applyFill="1" applyBorder="1" applyAlignment="1" applyProtection="1">
      <alignment horizontal="center" vertical="center" wrapText="1"/>
      <protection locked="0" hidden="1"/>
    </xf>
    <xf numFmtId="0" fontId="4" fillId="12" borderId="43" xfId="0" applyFont="1" applyFill="1" applyBorder="1" applyAlignment="1" applyProtection="1">
      <alignment horizontal="center" vertical="center" wrapText="1"/>
      <protection locked="0" hidden="1"/>
    </xf>
    <xf numFmtId="0" fontId="41" fillId="9" borderId="28" xfId="0" applyFont="1" applyFill="1" applyBorder="1" applyAlignment="1" applyProtection="1">
      <alignment horizontal="center" vertical="center" wrapText="1"/>
      <protection locked="0" hidden="1"/>
    </xf>
    <xf numFmtId="0" fontId="41" fillId="9" borderId="33" xfId="0" applyFont="1" applyFill="1" applyBorder="1" applyAlignment="1" applyProtection="1">
      <alignment horizontal="center" vertical="center" wrapText="1"/>
      <protection locked="0" hidden="1"/>
    </xf>
    <xf numFmtId="2" fontId="1" fillId="9" borderId="33" xfId="0" applyNumberFormat="1" applyFont="1" applyFill="1" applyBorder="1" applyAlignment="1" applyProtection="1">
      <alignment horizontal="center" vertical="center" wrapText="1"/>
      <protection locked="0" hidden="1"/>
    </xf>
    <xf numFmtId="0" fontId="4" fillId="9" borderId="43" xfId="0" applyFont="1" applyFill="1" applyBorder="1" applyAlignment="1" applyProtection="1">
      <alignment horizontal="center" vertical="center" wrapText="1"/>
      <protection locked="0" hidden="1"/>
    </xf>
    <xf numFmtId="2" fontId="1" fillId="11" borderId="29" xfId="0" applyNumberFormat="1"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2" fontId="1" fillId="8" borderId="33" xfId="0" applyNumberFormat="1" applyFont="1" applyFill="1" applyBorder="1" applyAlignment="1" applyProtection="1">
      <alignment horizontal="center" vertical="center" wrapText="1"/>
      <protection locked="0" hidden="1"/>
    </xf>
    <xf numFmtId="0" fontId="15" fillId="8" borderId="33" xfId="0" applyFont="1" applyFill="1" applyBorder="1" applyAlignment="1" applyProtection="1">
      <alignment horizontal="center" vertical="center" wrapText="1"/>
      <protection locked="0" hidden="1"/>
    </xf>
    <xf numFmtId="0" fontId="1" fillId="8" borderId="43" xfId="0" applyFont="1" applyFill="1" applyBorder="1" applyAlignment="1" applyProtection="1">
      <alignment horizontal="center" vertical="center" wrapText="1"/>
      <protection locked="0" hidden="1"/>
    </xf>
    <xf numFmtId="0" fontId="37" fillId="15" borderId="201" xfId="0" applyFont="1" applyFill="1" applyBorder="1" applyAlignment="1" applyProtection="1">
      <alignment vertical="center"/>
      <protection locked="0" hidden="1"/>
    </xf>
    <xf numFmtId="0" fontId="37" fillId="15" borderId="211"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5" fillId="15" borderId="99" xfId="0" applyFont="1" applyFill="1" applyBorder="1" applyAlignment="1" applyProtection="1">
      <alignment horizontal="right" vertical="center"/>
      <protection locked="0" hidden="1"/>
    </xf>
    <xf numFmtId="0" fontId="70" fillId="15" borderId="176"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67" fillId="15" borderId="164" xfId="0" applyFont="1" applyFill="1" applyBorder="1" applyAlignment="1" applyProtection="1">
      <alignment horizontal="center" vertical="center" wrapText="1"/>
      <protection locked="0" hidden="1"/>
    </xf>
    <xf numFmtId="0" fontId="67" fillId="15" borderId="115"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69" fillId="15" borderId="31" xfId="0" applyFont="1" applyFill="1" applyBorder="1" applyAlignment="1" applyProtection="1">
      <alignment horizontal="center" vertical="center" wrapText="1"/>
      <protection locked="0" hidden="1"/>
    </xf>
    <xf numFmtId="0" fontId="71" fillId="15" borderId="164"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68"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69" fillId="15" borderId="155" xfId="0" applyFont="1" applyFill="1" applyBorder="1" applyAlignment="1" applyProtection="1">
      <alignment horizontal="center" vertical="center" wrapText="1"/>
      <protection locked="0" hidden="1"/>
    </xf>
    <xf numFmtId="0" fontId="69" fillId="15" borderId="155" xfId="0" applyFont="1" applyFill="1" applyBorder="1" applyAlignment="1" applyProtection="1">
      <alignment horizontal="center" vertical="center" textRotation="90" wrapText="1"/>
      <protection locked="0" hidden="1"/>
    </xf>
    <xf numFmtId="0" fontId="70" fillId="15" borderId="167" xfId="0" applyFont="1" applyFill="1" applyBorder="1" applyAlignment="1" applyProtection="1">
      <alignment horizontal="center" vertical="center" wrapText="1"/>
      <protection locked="0" hidden="1"/>
    </xf>
    <xf numFmtId="0" fontId="40" fillId="15" borderId="166" xfId="0" applyFont="1" applyFill="1" applyBorder="1" applyAlignment="1" applyProtection="1">
      <alignment horizontal="center" vertical="center" wrapText="1"/>
      <protection locked="0" hidden="1"/>
    </xf>
    <xf numFmtId="0" fontId="40" fillId="15" borderId="155" xfId="0" applyFont="1" applyFill="1" applyBorder="1" applyAlignment="1" applyProtection="1">
      <alignment horizontal="center" vertical="center" wrapText="1"/>
      <protection locked="0" hidden="1"/>
    </xf>
    <xf numFmtId="0" fontId="40" fillId="15" borderId="167" xfId="0" applyFont="1" applyFill="1" applyBorder="1" applyAlignment="1" applyProtection="1">
      <alignment horizontal="center" vertical="center" wrapText="1"/>
      <protection locked="0" hidden="1"/>
    </xf>
    <xf numFmtId="0" fontId="67" fillId="15" borderId="18" xfId="0" applyFont="1" applyFill="1" applyBorder="1" applyAlignment="1" applyProtection="1">
      <alignment horizontal="center" vertical="center" wrapText="1"/>
      <protection locked="0" hidden="1"/>
    </xf>
    <xf numFmtId="2" fontId="40" fillId="15" borderId="155" xfId="0" applyNumberFormat="1" applyFont="1" applyFill="1" applyBorder="1" applyAlignment="1" applyProtection="1">
      <alignment horizontal="center" vertical="center" wrapText="1"/>
      <protection locked="0" hidden="1"/>
    </xf>
    <xf numFmtId="0" fontId="40" fillId="15" borderId="156" xfId="0" applyFont="1" applyFill="1" applyBorder="1" applyAlignment="1" applyProtection="1">
      <alignment horizontal="center" vertical="center" wrapText="1"/>
      <protection locked="0" hidden="1"/>
    </xf>
    <xf numFmtId="0" fontId="1" fillId="15" borderId="162"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2" fillId="15" borderId="116" xfId="0" applyFont="1" applyFill="1" applyBorder="1" applyAlignment="1" applyProtection="1">
      <alignment horizontal="center" vertical="center" wrapText="1"/>
      <protection locked="0" hidden="1"/>
    </xf>
    <xf numFmtId="0" fontId="74" fillId="15" borderId="116" xfId="0" applyFont="1" applyFill="1" applyBorder="1" applyAlignment="1" applyProtection="1">
      <alignment horizontal="center" vertical="center" wrapText="1"/>
      <protection locked="0" hidden="1"/>
    </xf>
    <xf numFmtId="0" fontId="74"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67" fillId="15" borderId="169" xfId="0" applyFont="1" applyFill="1" applyBorder="1" applyAlignment="1" applyProtection="1">
      <alignment horizontal="center" vertical="center" wrapText="1"/>
      <protection locked="0" hidden="1"/>
    </xf>
    <xf numFmtId="0" fontId="40" fillId="15" borderId="168" xfId="0" applyFont="1" applyFill="1" applyBorder="1" applyAlignment="1" applyProtection="1">
      <alignment horizontal="center" vertical="center" wrapText="1"/>
      <protection locked="0" hidden="1"/>
    </xf>
    <xf numFmtId="0" fontId="72" fillId="15" borderId="168" xfId="0" applyFont="1" applyFill="1" applyBorder="1" applyAlignment="1" applyProtection="1">
      <alignment horizontal="center" vertical="center" wrapText="1"/>
      <protection locked="0" hidden="1"/>
    </xf>
    <xf numFmtId="0" fontId="72" fillId="15" borderId="18" xfId="0" applyFont="1" applyFill="1" applyBorder="1" applyAlignment="1" applyProtection="1">
      <alignment horizontal="center" vertical="center" wrapText="1"/>
      <protection locked="0" hidden="1"/>
    </xf>
    <xf numFmtId="2" fontId="40" fillId="15" borderId="169" xfId="0" applyNumberFormat="1" applyFont="1" applyFill="1" applyBorder="1" applyAlignment="1" applyProtection="1">
      <alignment horizontal="center" vertical="center" wrapText="1"/>
      <protection locked="0" hidden="1"/>
    </xf>
    <xf numFmtId="0" fontId="67" fillId="15" borderId="168"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69" xfId="0" applyFont="1" applyFill="1" applyBorder="1" applyAlignment="1" applyProtection="1">
      <alignment horizontal="center" vertical="center" wrapText="1"/>
      <protection locked="0" hidden="1"/>
    </xf>
    <xf numFmtId="0" fontId="72" fillId="15" borderId="162" xfId="0" applyFont="1" applyFill="1" applyBorder="1" applyAlignment="1" applyProtection="1">
      <alignment horizontal="center" vertical="center" wrapText="1"/>
      <protection locked="0" hidden="1"/>
    </xf>
    <xf numFmtId="0" fontId="75" fillId="15" borderId="16" xfId="0" applyFont="1" applyFill="1" applyBorder="1" applyAlignment="1" applyProtection="1">
      <alignment horizontal="center" vertical="center" wrapText="1"/>
      <protection locked="0" hidden="1"/>
    </xf>
    <xf numFmtId="0" fontId="40" fillId="15" borderId="162"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6" xfId="0" applyNumberFormat="1" applyFont="1" applyFill="1" applyBorder="1" applyAlignment="1" applyProtection="1">
      <alignment horizontal="center" vertical="center" wrapText="1"/>
      <protection locked="0" hidden="1"/>
    </xf>
    <xf numFmtId="0" fontId="1" fillId="15" borderId="171" xfId="0" applyFont="1" applyFill="1" applyBorder="1" applyAlignment="1" applyProtection="1">
      <alignment horizontal="center" vertical="center" wrapText="1"/>
      <protection locked="0" hidden="1"/>
    </xf>
    <xf numFmtId="0" fontId="40" fillId="15" borderId="171" xfId="0" applyFont="1" applyFill="1" applyBorder="1" applyAlignment="1" applyProtection="1">
      <alignment horizontal="center" vertical="center" wrapText="1"/>
      <protection locked="0" hidden="1"/>
    </xf>
    <xf numFmtId="0" fontId="40" fillId="15" borderId="181" xfId="0" applyFont="1" applyFill="1" applyBorder="1" applyAlignment="1" applyProtection="1">
      <alignment horizontal="center" vertical="center" wrapText="1"/>
      <protection locked="0" hidden="1"/>
    </xf>
    <xf numFmtId="0" fontId="72" fillId="15" borderId="181" xfId="0" applyFont="1" applyFill="1" applyBorder="1" applyAlignment="1" applyProtection="1">
      <alignment horizontal="center" vertical="center" wrapText="1"/>
      <protection locked="0" hidden="1"/>
    </xf>
    <xf numFmtId="0" fontId="74" fillId="15" borderId="181" xfId="0" applyFont="1" applyFill="1" applyBorder="1" applyAlignment="1" applyProtection="1">
      <alignment horizontal="center" vertical="center" wrapText="1"/>
      <protection locked="0" hidden="1"/>
    </xf>
    <xf numFmtId="0" fontId="74" fillId="15" borderId="171" xfId="0" applyFont="1" applyFill="1" applyBorder="1" applyAlignment="1" applyProtection="1">
      <alignment horizontal="center" vertical="center" wrapText="1"/>
      <protection locked="0" hidden="1"/>
    </xf>
    <xf numFmtId="0" fontId="75" fillId="15" borderId="171" xfId="0" applyFont="1" applyFill="1" applyBorder="1" applyAlignment="1" applyProtection="1">
      <alignment horizontal="center" vertical="center" wrapText="1"/>
      <protection locked="0" hidden="1"/>
    </xf>
    <xf numFmtId="0" fontId="67" fillId="15" borderId="172" xfId="0" applyFont="1" applyFill="1" applyBorder="1" applyAlignment="1" applyProtection="1">
      <alignment horizontal="center" vertical="center" wrapText="1"/>
      <protection locked="0" hidden="1"/>
    </xf>
    <xf numFmtId="0" fontId="40" fillId="15" borderId="170" xfId="0" applyFont="1" applyFill="1" applyBorder="1" applyAlignment="1" applyProtection="1">
      <alignment horizontal="center" vertical="center" wrapText="1"/>
      <protection locked="0" hidden="1"/>
    </xf>
    <xf numFmtId="0" fontId="72" fillId="15" borderId="179" xfId="0" applyFont="1" applyFill="1" applyBorder="1" applyAlignment="1" applyProtection="1">
      <alignment horizontal="center" vertical="center" wrapText="1"/>
      <protection locked="0" hidden="1"/>
    </xf>
    <xf numFmtId="0" fontId="72" fillId="15" borderId="19" xfId="0" applyFont="1" applyFill="1" applyBorder="1" applyAlignment="1" applyProtection="1">
      <alignment horizontal="center" vertical="center" wrapText="1"/>
      <protection locked="0" hidden="1"/>
    </xf>
    <xf numFmtId="0" fontId="75" fillId="15" borderId="17" xfId="0" applyFont="1" applyFill="1" applyBorder="1" applyAlignment="1" applyProtection="1">
      <alignment horizontal="center" vertical="center" wrapText="1"/>
      <protection locked="0" hidden="1"/>
    </xf>
    <xf numFmtId="0" fontId="40" fillId="15" borderId="19" xfId="0" applyFont="1" applyFill="1" applyBorder="1" applyAlignment="1" applyProtection="1">
      <alignment horizontal="center" vertical="center" wrapText="1"/>
      <protection locked="0" hidden="1"/>
    </xf>
    <xf numFmtId="0" fontId="67" fillId="15" borderId="163" xfId="0" applyFont="1" applyFill="1" applyBorder="1" applyAlignment="1" applyProtection="1">
      <alignment horizontal="center" vertical="center" wrapText="1"/>
      <protection locked="0" hidden="1"/>
    </xf>
    <xf numFmtId="0" fontId="40" fillId="15" borderId="179" xfId="0" applyFont="1" applyFill="1" applyBorder="1" applyAlignment="1" applyProtection="1">
      <alignment horizontal="center" vertical="center" wrapText="1"/>
      <protection locked="0" hidden="1"/>
    </xf>
    <xf numFmtId="0" fontId="40" fillId="15" borderId="17" xfId="0" applyFont="1" applyFill="1" applyBorder="1" applyAlignment="1" applyProtection="1">
      <alignment horizontal="center" vertical="center" wrapText="1"/>
      <protection locked="0" hidden="1"/>
    </xf>
    <xf numFmtId="2" fontId="40" fillId="15" borderId="208" xfId="0" applyNumberFormat="1" applyFont="1" applyFill="1" applyBorder="1" applyAlignment="1" applyProtection="1">
      <alignment horizontal="center" vertical="center" wrapText="1"/>
      <protection locked="0" hidden="1"/>
    </xf>
    <xf numFmtId="0" fontId="67" fillId="15" borderId="187" xfId="0" applyFont="1" applyFill="1" applyBorder="1" applyAlignment="1" applyProtection="1">
      <alignment horizontal="center" vertical="center" wrapText="1"/>
      <protection locked="0" hidden="1"/>
    </xf>
    <xf numFmtId="0" fontId="67" fillId="15" borderId="19" xfId="0" applyFont="1" applyFill="1" applyBorder="1" applyAlignment="1" applyProtection="1">
      <alignment horizontal="center" vertical="center" wrapText="1"/>
      <protection locked="0" hidden="1"/>
    </xf>
    <xf numFmtId="2" fontId="40" fillId="15" borderId="19" xfId="0" applyNumberFormat="1" applyFont="1" applyFill="1" applyBorder="1" applyAlignment="1" applyProtection="1">
      <alignment horizontal="center" vertical="center" wrapText="1"/>
      <protection locked="0" hidden="1"/>
    </xf>
    <xf numFmtId="0" fontId="40" fillId="15" borderId="163" xfId="0" applyFont="1" applyFill="1" applyBorder="1" applyAlignment="1" applyProtection="1">
      <alignment horizontal="center" vertical="center" wrapText="1"/>
      <protection locked="0" hidden="1"/>
    </xf>
    <xf numFmtId="0" fontId="66" fillId="17" borderId="93" xfId="0" applyFont="1" applyFill="1" applyBorder="1" applyAlignment="1" applyProtection="1">
      <alignment horizontal="center" vertical="center"/>
      <protection locked="0" hidden="1"/>
    </xf>
    <xf numFmtId="0" fontId="63" fillId="17" borderId="100" xfId="0" applyFont="1" applyFill="1" applyBorder="1" applyAlignment="1" applyProtection="1">
      <alignment horizontal="center" vertical="center"/>
      <protection locked="0" hidden="1"/>
    </xf>
    <xf numFmtId="0" fontId="66" fillId="0" borderId="99" xfId="0" applyFont="1" applyBorder="1" applyAlignment="1" applyProtection="1">
      <alignment horizontal="center" vertical="center"/>
      <protection locked="0" hidden="1"/>
    </xf>
    <xf numFmtId="0" fontId="66" fillId="0" borderId="189" xfId="0" applyFont="1" applyBorder="1" applyAlignment="1" applyProtection="1">
      <alignment horizontal="center" vertical="center"/>
      <protection locked="0" hidden="1"/>
    </xf>
    <xf numFmtId="0" fontId="66" fillId="17" borderId="195" xfId="0" applyFont="1" applyFill="1" applyBorder="1" applyAlignment="1" applyProtection="1">
      <alignment horizontal="center" vertical="center"/>
      <protection locked="0" hidden="1"/>
    </xf>
    <xf numFmtId="0" fontId="63" fillId="17" borderId="199" xfId="0" applyFont="1" applyFill="1" applyBorder="1" applyAlignment="1" applyProtection="1">
      <alignment horizontal="center" vertical="center"/>
      <protection locked="0" hidden="1"/>
    </xf>
    <xf numFmtId="0" fontId="63" fillId="14" borderId="102" xfId="0" applyFont="1" applyFill="1" applyBorder="1" applyAlignment="1" applyProtection="1">
      <alignment vertical="center"/>
      <protection locked="0" hidden="1"/>
    </xf>
    <xf numFmtId="0" fontId="63" fillId="14" borderId="197" xfId="0" applyFont="1" applyFill="1" applyBorder="1" applyAlignment="1" applyProtection="1">
      <alignment vertical="center"/>
      <protection locked="0" hidden="1"/>
    </xf>
    <xf numFmtId="0" fontId="21" fillId="14" borderId="127" xfId="0" applyFont="1" applyFill="1" applyBorder="1" applyAlignment="1" applyProtection="1">
      <alignment horizontal="center" vertical="center" textRotation="90" wrapText="1"/>
      <protection locked="0" hidden="1"/>
    </xf>
    <xf numFmtId="0" fontId="21" fillId="14" borderId="128" xfId="0" applyFont="1" applyFill="1" applyBorder="1" applyAlignment="1" applyProtection="1">
      <alignment horizontal="center" vertical="center" textRotation="90"/>
      <protection locked="0" hidden="1"/>
    </xf>
    <xf numFmtId="0" fontId="4" fillId="14" borderId="129" xfId="0" applyFont="1" applyFill="1" applyBorder="1" applyAlignment="1" applyProtection="1">
      <alignment horizontal="center" vertical="center" textRotation="90"/>
      <protection locked="0" hidden="1"/>
    </xf>
    <xf numFmtId="0" fontId="33" fillId="0" borderId="94" xfId="0" applyFont="1" applyBorder="1" applyAlignment="1" applyProtection="1">
      <alignment horizontal="center" vertical="center"/>
      <protection locked="0" hidden="1"/>
    </xf>
    <xf numFmtId="0" fontId="33" fillId="0" borderId="99" xfId="0" applyFont="1" applyBorder="1" applyAlignment="1" applyProtection="1">
      <alignment horizontal="center" vertical="center" textRotation="90"/>
      <protection locked="0" hidden="1"/>
    </xf>
    <xf numFmtId="0" fontId="33" fillId="0" borderId="212" xfId="0" applyFont="1" applyBorder="1" applyAlignment="1" applyProtection="1">
      <alignment horizontal="center" vertical="center"/>
      <protection locked="0" hidden="1"/>
    </xf>
    <xf numFmtId="0" fontId="33" fillId="0" borderId="213" xfId="0" applyFont="1" applyBorder="1" applyAlignment="1" applyProtection="1">
      <alignment horizontal="center" vertical="center"/>
      <protection locked="0" hidden="1"/>
    </xf>
    <xf numFmtId="0" fontId="5" fillId="0" borderId="214" xfId="0" applyFont="1" applyBorder="1" applyAlignment="1" applyProtection="1">
      <alignment horizontal="center" vertical="center"/>
      <protection locked="0" hidden="1"/>
    </xf>
    <xf numFmtId="0" fontId="5" fillId="0" borderId="215" xfId="0" applyFont="1" applyBorder="1" applyAlignment="1" applyProtection="1">
      <alignment horizontal="center" vertical="center"/>
      <protection locked="0" hidden="1"/>
    </xf>
    <xf numFmtId="0" fontId="33" fillId="0" borderId="216" xfId="0" applyFont="1" applyBorder="1" applyAlignment="1" applyProtection="1">
      <alignment horizontal="center" vertical="center"/>
      <protection locked="0" hidden="1"/>
    </xf>
    <xf numFmtId="0" fontId="33" fillId="0" borderId="258" xfId="0" applyFont="1" applyBorder="1" applyAlignment="1" applyProtection="1">
      <alignment horizontal="center" vertical="center"/>
      <protection locked="0" hidden="1"/>
    </xf>
    <xf numFmtId="0" fontId="94"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32" fillId="0" borderId="55" xfId="0" applyFont="1" applyFill="1" applyBorder="1" applyAlignment="1" applyProtection="1">
      <alignment wrapText="1"/>
      <protection locked="0" hidden="1"/>
    </xf>
    <xf numFmtId="0" fontId="23" fillId="0" borderId="55" xfId="0" applyFont="1" applyBorder="1" applyAlignment="1" applyProtection="1">
      <alignment horizontal="center"/>
      <protection locked="0" hidden="1"/>
    </xf>
    <xf numFmtId="0" fontId="85" fillId="0" borderId="3" xfId="0" applyFont="1" applyBorder="1" applyAlignment="1" applyProtection="1">
      <alignment horizontal="left" vertical="center"/>
      <protection locked="0" hidden="1"/>
    </xf>
    <xf numFmtId="0" fontId="49" fillId="15" borderId="0" xfId="0" applyFont="1" applyFill="1" applyBorder="1" applyAlignment="1" applyProtection="1">
      <alignment vertical="center" wrapText="1"/>
      <protection locked="0" hidden="1"/>
    </xf>
    <xf numFmtId="0" fontId="87" fillId="0" borderId="55" xfId="0" applyFont="1" applyBorder="1" applyAlignment="1" applyProtection="1">
      <alignment horizontal="center"/>
      <protection locked="0" hidden="1"/>
    </xf>
    <xf numFmtId="0" fontId="87" fillId="0" borderId="65" xfId="0" applyFont="1" applyFill="1" applyBorder="1" applyAlignment="1" applyProtection="1">
      <alignment horizontal="center" vertical="center"/>
      <protection locked="0" hidden="1"/>
    </xf>
    <xf numFmtId="0" fontId="87" fillId="0" borderId="71" xfId="0" applyFont="1" applyFill="1" applyBorder="1" applyAlignment="1" applyProtection="1">
      <alignment horizontal="center" vertical="center"/>
      <protection locked="0" hidden="1"/>
    </xf>
    <xf numFmtId="0" fontId="87" fillId="0" borderId="121" xfId="0" applyFont="1" applyFill="1" applyBorder="1" applyAlignment="1" applyProtection="1">
      <alignment horizontal="center" vertical="center"/>
      <protection locked="0" hidden="1"/>
    </xf>
    <xf numFmtId="0" fontId="87" fillId="0" borderId="52" xfId="0" applyFont="1" applyBorder="1" applyAlignment="1" applyProtection="1">
      <alignment horizontal="center"/>
      <protection locked="0" hidden="1"/>
    </xf>
    <xf numFmtId="0" fontId="13" fillId="8" borderId="236" xfId="0" applyFont="1" applyFill="1" applyBorder="1" applyAlignment="1" applyProtection="1">
      <alignment horizontal="center" vertical="center"/>
      <protection locked="0" hidden="1"/>
    </xf>
    <xf numFmtId="0" fontId="13" fillId="8" borderId="227" xfId="0" applyFont="1" applyFill="1" applyBorder="1" applyAlignment="1" applyProtection="1">
      <alignment horizontal="center" vertical="center"/>
      <protection locked="0" hidden="1"/>
    </xf>
    <xf numFmtId="0" fontId="88" fillId="8" borderId="230" xfId="0" applyFont="1" applyFill="1" applyBorder="1" applyAlignment="1" applyProtection="1">
      <alignment horizontal="center" vertical="center" wrapText="1"/>
      <protection locked="0" hidden="1"/>
    </xf>
    <xf numFmtId="0" fontId="97" fillId="8" borderId="73" xfId="0" applyFont="1" applyFill="1" applyBorder="1" applyAlignment="1" applyProtection="1">
      <alignment horizontal="center" vertical="center" wrapText="1"/>
      <protection locked="0" hidden="1"/>
    </xf>
    <xf numFmtId="0" fontId="88" fillId="8" borderId="148" xfId="0" applyFont="1" applyFill="1" applyBorder="1" applyAlignment="1" applyProtection="1">
      <alignment horizontal="center" vertical="center" wrapText="1"/>
      <protection locked="0" hidden="1"/>
    </xf>
    <xf numFmtId="0" fontId="90" fillId="8" borderId="148" xfId="0" applyFont="1" applyFill="1" applyBorder="1" applyAlignment="1" applyProtection="1">
      <alignment horizontal="center" vertical="center" wrapText="1"/>
      <protection locked="0" hidden="1"/>
    </xf>
    <xf numFmtId="0" fontId="88" fillId="11" borderId="234" xfId="0" applyFont="1" applyFill="1" applyBorder="1" applyAlignment="1" applyProtection="1">
      <alignment horizontal="center" vertical="center"/>
      <protection locked="0" hidden="1"/>
    </xf>
    <xf numFmtId="0" fontId="88" fillId="11" borderId="228" xfId="0" applyFont="1" applyFill="1" applyBorder="1" applyAlignment="1" applyProtection="1">
      <alignment horizontal="center" vertical="center"/>
      <protection locked="0" hidden="1"/>
    </xf>
    <xf numFmtId="0" fontId="88" fillId="11" borderId="231" xfId="0" applyFont="1" applyFill="1" applyBorder="1" applyAlignment="1" applyProtection="1">
      <alignment horizontal="center" vertical="center"/>
      <protection locked="0" hidden="1"/>
    </xf>
    <xf numFmtId="0" fontId="62" fillId="11" borderId="85" xfId="0" applyFont="1" applyFill="1" applyBorder="1" applyAlignment="1" applyProtection="1">
      <alignment horizontal="center" vertical="center"/>
      <protection locked="0" hidden="1"/>
    </xf>
    <xf numFmtId="0" fontId="88" fillId="11" borderId="149" xfId="0" applyFont="1" applyFill="1" applyBorder="1" applyAlignment="1" applyProtection="1">
      <alignment horizontal="center" vertical="center"/>
      <protection locked="0" hidden="1"/>
    </xf>
    <xf numFmtId="0" fontId="61" fillId="11" borderId="149" xfId="0" applyFont="1" applyFill="1" applyBorder="1" applyAlignment="1" applyProtection="1">
      <alignment horizontal="center" vertical="center"/>
      <protection locked="0" hidden="1"/>
    </xf>
    <xf numFmtId="0" fontId="28" fillId="0" borderId="236" xfId="0" applyFont="1" applyFill="1" applyBorder="1" applyAlignment="1" applyProtection="1">
      <alignment horizontal="center" vertical="center"/>
      <protection locked="0" hidden="1"/>
    </xf>
    <xf numFmtId="0" fontId="28" fillId="0" borderId="227" xfId="0" applyFont="1" applyFill="1" applyBorder="1" applyAlignment="1" applyProtection="1">
      <alignment horizontal="center" vertical="center"/>
      <protection locked="0" hidden="1"/>
    </xf>
    <xf numFmtId="0" fontId="28" fillId="0" borderId="82" xfId="0" applyFont="1" applyFill="1" applyBorder="1" applyAlignment="1" applyProtection="1">
      <alignment horizontal="center" vertical="center"/>
      <protection locked="0" hidden="1"/>
    </xf>
    <xf numFmtId="0" fontId="62" fillId="0" borderId="84" xfId="0" applyFont="1" applyFill="1" applyBorder="1" applyAlignment="1" applyProtection="1">
      <alignment horizontal="center" vertical="center"/>
      <protection locked="0" hidden="1"/>
    </xf>
    <xf numFmtId="0" fontId="28" fillId="0" borderId="150" xfId="0" applyFont="1" applyFill="1" applyBorder="1" applyAlignment="1" applyProtection="1">
      <alignment horizontal="center" vertical="center"/>
      <protection locked="0" hidden="1"/>
    </xf>
    <xf numFmtId="0" fontId="88" fillId="0" borderId="150" xfId="0" applyFont="1" applyFill="1" applyBorder="1" applyAlignment="1" applyProtection="1">
      <alignment horizontal="center" vertical="center"/>
      <protection locked="0" hidden="1"/>
    </xf>
    <xf numFmtId="0" fontId="28" fillId="0" borderId="235" xfId="0" applyFont="1" applyFill="1" applyBorder="1" applyAlignment="1" applyProtection="1">
      <alignment horizontal="center" vertical="center"/>
      <protection locked="0" hidden="1"/>
    </xf>
    <xf numFmtId="0" fontId="28" fillId="0" borderId="229" xfId="0" applyFont="1" applyFill="1" applyBorder="1" applyAlignment="1" applyProtection="1">
      <alignment horizontal="center" vertical="center"/>
      <protection locked="0" hidden="1"/>
    </xf>
    <xf numFmtId="0" fontId="34" fillId="0" borderId="237" xfId="0" applyFont="1" applyFill="1" applyBorder="1" applyAlignment="1" applyProtection="1">
      <alignment horizontal="center" vertical="center"/>
      <protection locked="0" hidden="1"/>
    </xf>
    <xf numFmtId="0" fontId="34" fillId="0" borderId="238" xfId="0" applyFont="1" applyFill="1" applyBorder="1" applyAlignment="1" applyProtection="1">
      <alignment horizontal="center" vertical="center"/>
      <protection locked="0" hidden="1"/>
    </xf>
    <xf numFmtId="0" fontId="34" fillId="0" borderId="147" xfId="0" applyFont="1" applyFill="1" applyBorder="1" applyAlignment="1" applyProtection="1">
      <alignment horizontal="center" vertical="center"/>
      <protection locked="0" hidden="1"/>
    </xf>
    <xf numFmtId="0" fontId="28" fillId="0" borderId="239" xfId="0" applyFont="1" applyFill="1" applyBorder="1" applyAlignment="1" applyProtection="1">
      <alignment horizontal="center" vertical="center"/>
      <protection locked="0" hidden="1"/>
    </xf>
    <xf numFmtId="0" fontId="62" fillId="0" borderId="240" xfId="0" applyFont="1" applyFill="1" applyBorder="1" applyAlignment="1" applyProtection="1">
      <alignment horizontal="center" vertical="center"/>
      <protection locked="0" hidden="1"/>
    </xf>
    <xf numFmtId="0" fontId="28" fillId="0" borderId="241" xfId="0" applyFont="1" applyFill="1" applyBorder="1" applyAlignment="1" applyProtection="1">
      <alignment horizontal="center" vertical="center"/>
      <protection locked="0" hidden="1"/>
    </xf>
    <xf numFmtId="0" fontId="88" fillId="0" borderId="241" xfId="0" applyFont="1" applyFill="1" applyBorder="1" applyAlignment="1" applyProtection="1">
      <alignment horizontal="center" vertical="center"/>
      <protection locked="0" hidden="1"/>
    </xf>
    <xf numFmtId="0" fontId="88" fillId="14" borderId="113" xfId="0" applyFont="1" applyFill="1" applyBorder="1" applyAlignment="1" applyProtection="1">
      <alignment horizontal="center" vertical="center"/>
      <protection locked="0" hidden="1"/>
    </xf>
    <xf numFmtId="0" fontId="88" fillId="14" borderId="39" xfId="0" applyFont="1" applyFill="1" applyBorder="1" applyAlignment="1" applyProtection="1">
      <alignment horizontal="center" vertical="center"/>
      <protection locked="0" hidden="1"/>
    </xf>
    <xf numFmtId="0" fontId="88" fillId="14" borderId="243" xfId="0" applyFont="1" applyFill="1" applyBorder="1" applyAlignment="1" applyProtection="1">
      <alignment horizontal="center" vertical="center"/>
      <protection locked="0" hidden="1"/>
    </xf>
    <xf numFmtId="0" fontId="62" fillId="14" borderId="244" xfId="0" applyFont="1" applyFill="1" applyBorder="1" applyAlignment="1" applyProtection="1">
      <alignment horizontal="center" vertical="center"/>
      <protection locked="0" hidden="1"/>
    </xf>
    <xf numFmtId="0" fontId="88" fillId="14" borderId="245" xfId="0" applyFont="1" applyFill="1" applyBorder="1" applyAlignment="1" applyProtection="1">
      <alignment horizontal="center" vertical="center"/>
      <protection locked="0" hidden="1"/>
    </xf>
    <xf numFmtId="0" fontId="61" fillId="14" borderId="245" xfId="0" applyFont="1" applyFill="1" applyBorder="1" applyAlignment="1" applyProtection="1">
      <alignment horizontal="center" vertical="center"/>
      <protection locked="0" hidden="1"/>
    </xf>
    <xf numFmtId="0" fontId="28" fillId="0" borderId="90" xfId="0" applyFont="1" applyFill="1" applyBorder="1" applyAlignment="1" applyProtection="1">
      <alignment horizontal="center" vertical="center"/>
      <protection locked="0" hidden="1"/>
    </xf>
    <xf numFmtId="0" fontId="28" fillId="0" borderId="33" xfId="0" applyFont="1" applyFill="1" applyBorder="1" applyAlignment="1" applyProtection="1">
      <alignment horizontal="center" vertical="center"/>
      <protection locked="0" hidden="1"/>
    </xf>
    <xf numFmtId="0" fontId="28" fillId="0" borderId="153" xfId="0" applyFont="1" applyFill="1" applyBorder="1" applyAlignment="1" applyProtection="1">
      <alignment horizontal="center" vertical="center"/>
      <protection locked="0" hidden="1"/>
    </xf>
    <xf numFmtId="0" fontId="62" fillId="0" borderId="232" xfId="0" applyFont="1" applyFill="1" applyBorder="1" applyAlignment="1" applyProtection="1">
      <alignment horizontal="center" vertical="center"/>
      <protection locked="0" hidden="1"/>
    </xf>
    <xf numFmtId="0" fontId="28" fillId="0" borderId="233" xfId="0" applyFont="1" applyFill="1" applyBorder="1" applyAlignment="1" applyProtection="1">
      <alignment horizontal="center" vertical="center"/>
      <protection locked="0" hidden="1"/>
    </xf>
    <xf numFmtId="0" fontId="88" fillId="0" borderId="233" xfId="0" applyFont="1" applyFill="1" applyBorder="1" applyAlignment="1" applyProtection="1">
      <alignment horizontal="center" vertical="center"/>
      <protection locked="0" hidden="1"/>
    </xf>
    <xf numFmtId="0" fontId="28" fillId="14" borderId="73" xfId="0" applyFont="1" applyFill="1" applyBorder="1" applyAlignment="1" applyProtection="1">
      <alignment vertical="center"/>
      <protection locked="0" hidden="1"/>
    </xf>
    <xf numFmtId="0" fontId="23" fillId="14" borderId="73" xfId="0" applyFont="1" applyFill="1" applyBorder="1" applyAlignment="1" applyProtection="1">
      <alignment horizontal="center" vertical="center" wrapText="1"/>
      <protection locked="0" hidden="1"/>
    </xf>
    <xf numFmtId="0" fontId="37" fillId="14" borderId="148" xfId="0" applyFont="1" applyFill="1" applyBorder="1" applyAlignment="1" applyProtection="1">
      <alignment horizontal="center" vertical="center" wrapText="1"/>
      <protection locked="0" hidden="1"/>
    </xf>
    <xf numFmtId="2" fontId="28" fillId="14" borderId="85" xfId="0" applyNumberFormat="1" applyFont="1" applyFill="1" applyBorder="1" applyAlignment="1" applyProtection="1">
      <alignment horizontal="center" vertical="center"/>
      <protection locked="0" hidden="1"/>
    </xf>
    <xf numFmtId="0" fontId="28" fillId="14" borderId="85" xfId="0" applyFont="1" applyFill="1" applyBorder="1" applyAlignment="1" applyProtection="1">
      <alignment horizontal="center" vertical="center"/>
      <protection locked="0" hidden="1"/>
    </xf>
    <xf numFmtId="0" fontId="34" fillId="14" borderId="85" xfId="0" applyFont="1" applyFill="1" applyBorder="1" applyAlignment="1" applyProtection="1">
      <alignment horizontal="center" vertical="center"/>
      <protection locked="0" hidden="1"/>
    </xf>
    <xf numFmtId="0" fontId="37" fillId="14" borderId="149" xfId="0" applyFont="1" applyFill="1" applyBorder="1" applyAlignment="1" applyProtection="1">
      <alignment horizontal="center" vertical="center"/>
      <protection locked="0" hidden="1"/>
    </xf>
    <xf numFmtId="0" fontId="89" fillId="0" borderId="73" xfId="0" applyFont="1" applyFill="1" applyBorder="1" applyAlignment="1" applyProtection="1">
      <alignment horizontal="center" vertical="center"/>
      <protection locked="0" hidden="1"/>
    </xf>
    <xf numFmtId="0" fontId="28" fillId="0" borderId="85" xfId="0" applyFont="1" applyFill="1" applyBorder="1" applyAlignment="1" applyProtection="1">
      <alignment horizontal="center" vertical="center"/>
      <protection locked="0" hidden="1"/>
    </xf>
    <xf numFmtId="0" fontId="44" fillId="8" borderId="87" xfId="0" applyFont="1" applyFill="1" applyBorder="1" applyAlignment="1" applyProtection="1">
      <alignment horizontal="center" vertical="center" wrapText="1"/>
      <protection locked="0" hidden="1"/>
    </xf>
    <xf numFmtId="0" fontId="28" fillId="0" borderId="124" xfId="0" applyFont="1" applyFill="1" applyBorder="1" applyAlignment="1" applyProtection="1">
      <alignment horizontal="center" vertical="center"/>
      <protection locked="0" hidden="1"/>
    </xf>
    <xf numFmtId="0" fontId="28" fillId="8" borderId="82" xfId="0" applyFont="1" applyFill="1" applyBorder="1" applyAlignment="1" applyProtection="1">
      <alignment horizontal="center" vertical="center"/>
      <protection locked="0" hidden="1"/>
    </xf>
    <xf numFmtId="0" fontId="28" fillId="0" borderId="76" xfId="0" applyFont="1" applyFill="1" applyBorder="1" applyAlignment="1" applyProtection="1">
      <alignment horizontal="center" vertical="center"/>
      <protection locked="0" hidden="1"/>
    </xf>
    <xf numFmtId="0" fontId="87" fillId="0" borderId="56" xfId="0" applyFont="1" applyBorder="1" applyAlignment="1" applyProtection="1">
      <alignment horizontal="center"/>
      <protection locked="0" hidden="1"/>
    </xf>
    <xf numFmtId="0" fontId="1" fillId="15" borderId="0"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vertical="center" wrapText="1"/>
      <protection locked="0"/>
    </xf>
    <xf numFmtId="0" fontId="1" fillId="8" borderId="39" xfId="0" applyFont="1" applyFill="1" applyBorder="1" applyAlignment="1" applyProtection="1">
      <alignment horizontal="center" vertical="center" wrapText="1"/>
      <protection locked="0"/>
    </xf>
    <xf numFmtId="164" fontId="40" fillId="8" borderId="41" xfId="0" applyNumberFormat="1"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164" fontId="40" fillId="8" borderId="23" xfId="0" applyNumberFormat="1"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164" fontId="40" fillId="8" borderId="34" xfId="0" applyNumberFormat="1"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14" fontId="107" fillId="8" borderId="41" xfId="0" applyNumberFormat="1" applyFont="1" applyFill="1" applyBorder="1" applyAlignment="1" applyProtection="1">
      <alignment horizontal="center" vertical="center" wrapText="1"/>
      <protection locked="0"/>
    </xf>
    <xf numFmtId="14" fontId="107" fillId="8" borderId="23" xfId="0" applyNumberFormat="1" applyFont="1" applyFill="1" applyBorder="1" applyAlignment="1" applyProtection="1">
      <alignment horizontal="center" vertical="center" wrapText="1"/>
      <protection locked="0"/>
    </xf>
    <xf numFmtId="14" fontId="107" fillId="8" borderId="34" xfId="0" applyNumberFormat="1" applyFont="1" applyFill="1" applyBorder="1" applyAlignment="1" applyProtection="1">
      <alignment horizontal="center" vertical="center" wrapText="1"/>
      <protection locked="0"/>
    </xf>
    <xf numFmtId="14" fontId="47" fillId="15" borderId="169" xfId="0" applyNumberFormat="1" applyFont="1" applyFill="1" applyBorder="1" applyAlignment="1" applyProtection="1">
      <alignment horizontal="center" vertical="center" wrapText="1"/>
      <protection locked="0" hidden="1"/>
    </xf>
    <xf numFmtId="14" fontId="47" fillId="15" borderId="172" xfId="0" applyNumberFormat="1" applyFont="1" applyFill="1" applyBorder="1" applyAlignment="1" applyProtection="1">
      <alignment horizontal="center" vertical="center" wrapText="1"/>
      <protection locked="0" hidden="1"/>
    </xf>
    <xf numFmtId="0" fontId="57" fillId="0" borderId="0" xfId="0" applyFont="1" applyAlignment="1">
      <alignment horizontal="center" vertical="center"/>
    </xf>
    <xf numFmtId="0" fontId="69" fillId="15" borderId="17" xfId="0" applyFont="1" applyFill="1" applyBorder="1" applyAlignment="1" applyProtection="1">
      <alignment horizontal="center" vertical="center" textRotation="90" wrapText="1"/>
      <protection locked="0" hidden="1"/>
    </xf>
    <xf numFmtId="0" fontId="28" fillId="14" borderId="73" xfId="0" applyFont="1" applyFill="1" applyBorder="1" applyAlignment="1" applyProtection="1">
      <alignment horizontal="center" vertical="center"/>
      <protection locked="0" hidden="1"/>
    </xf>
    <xf numFmtId="0" fontId="28" fillId="0" borderId="69" xfId="0" applyFont="1" applyFill="1" applyBorder="1" applyAlignment="1" applyProtection="1">
      <alignment horizontal="center" vertical="center"/>
      <protection locked="0" hidden="1"/>
    </xf>
    <xf numFmtId="0" fontId="28" fillId="0" borderId="62" xfId="0" applyFont="1" applyFill="1" applyBorder="1" applyAlignment="1" applyProtection="1">
      <alignment horizontal="center" vertical="center"/>
      <protection locked="0" hidden="1"/>
    </xf>
    <xf numFmtId="0" fontId="28" fillId="0" borderId="74" xfId="0" applyFont="1" applyFill="1" applyBorder="1" applyAlignment="1" applyProtection="1">
      <alignment horizontal="center" vertical="center"/>
      <protection locked="0" hidden="1"/>
    </xf>
    <xf numFmtId="0" fontId="88" fillId="11" borderId="135" xfId="0" applyFont="1" applyFill="1" applyBorder="1" applyAlignment="1" applyProtection="1">
      <alignment horizontal="center" vertical="center"/>
      <protection locked="0" hidden="1"/>
    </xf>
    <xf numFmtId="0" fontId="88" fillId="14" borderId="221" xfId="0" applyFont="1" applyFill="1" applyBorder="1" applyAlignment="1" applyProtection="1">
      <alignment horizontal="center" vertical="center"/>
      <protection locked="0" hidden="1"/>
    </xf>
    <xf numFmtId="0" fontId="28" fillId="0" borderId="87" xfId="0" applyFont="1" applyFill="1" applyBorder="1" applyAlignment="1" applyProtection="1">
      <alignment horizontal="center" vertical="center"/>
      <protection locked="0" hidden="1"/>
    </xf>
    <xf numFmtId="0" fontId="28" fillId="0" borderId="72" xfId="0" applyFont="1" applyFill="1" applyBorder="1" applyAlignment="1" applyProtection="1">
      <alignment horizontal="center" vertical="center"/>
      <protection locked="0" hidden="1"/>
    </xf>
    <xf numFmtId="0" fontId="15" fillId="10" borderId="263" xfId="0" applyFont="1" applyFill="1" applyBorder="1" applyAlignment="1" applyProtection="1">
      <alignment horizontal="center" vertical="center" wrapText="1"/>
      <protection locked="0" hidden="1"/>
    </xf>
    <xf numFmtId="0" fontId="15" fillId="5" borderId="263" xfId="0" applyFont="1" applyFill="1" applyBorder="1" applyAlignment="1" applyProtection="1">
      <alignment horizontal="center" vertical="center" wrapText="1"/>
      <protection locked="0" hidden="1"/>
    </xf>
    <xf numFmtId="0" fontId="46" fillId="5" borderId="264" xfId="0" applyFont="1" applyFill="1" applyBorder="1" applyAlignment="1" applyProtection="1">
      <alignment horizontal="center" vertical="center" wrapText="1"/>
      <protection locked="0" hidden="1"/>
    </xf>
    <xf numFmtId="0" fontId="15" fillId="11" borderId="263" xfId="0" applyFont="1" applyFill="1" applyBorder="1" applyAlignment="1" applyProtection="1">
      <alignment horizontal="center" vertical="center" wrapText="1"/>
      <protection locked="0" hidden="1"/>
    </xf>
    <xf numFmtId="0" fontId="15" fillId="16" borderId="263" xfId="0" applyFont="1" applyFill="1" applyBorder="1" applyAlignment="1" applyProtection="1">
      <alignment horizontal="center" vertical="center" wrapText="1"/>
      <protection locked="0" hidden="1"/>
    </xf>
    <xf numFmtId="0" fontId="15" fillId="10" borderId="263" xfId="0" applyFont="1" applyFill="1" applyBorder="1" applyAlignment="1" applyProtection="1">
      <alignment horizontal="center" vertical="center" textRotation="90" wrapText="1"/>
      <protection locked="0" hidden="1"/>
    </xf>
    <xf numFmtId="0" fontId="15" fillId="5" borderId="263" xfId="0" applyFont="1" applyFill="1" applyBorder="1" applyAlignment="1" applyProtection="1">
      <alignment horizontal="center" vertical="center" textRotation="90" wrapText="1"/>
      <protection locked="0" hidden="1"/>
    </xf>
    <xf numFmtId="0" fontId="15" fillId="11" borderId="263" xfId="0" applyFont="1" applyFill="1" applyBorder="1" applyAlignment="1" applyProtection="1">
      <alignment horizontal="center" vertical="center" textRotation="90" wrapText="1"/>
      <protection locked="0" hidden="1"/>
    </xf>
    <xf numFmtId="0" fontId="15" fillId="16" borderId="263" xfId="0" applyFont="1" applyFill="1" applyBorder="1" applyAlignment="1" applyProtection="1">
      <alignment horizontal="center" vertical="center" textRotation="90" wrapText="1"/>
      <protection locked="0" hidden="1"/>
    </xf>
    <xf numFmtId="0" fontId="4" fillId="8" borderId="0" xfId="0" applyFont="1" applyFill="1" applyBorder="1" applyAlignment="1" applyProtection="1">
      <alignment horizontal="center" vertical="center" wrapText="1"/>
      <protection locked="0" hidden="1"/>
    </xf>
    <xf numFmtId="0" fontId="40" fillId="15" borderId="263" xfId="0" applyFont="1" applyFill="1" applyBorder="1" applyAlignment="1" applyProtection="1">
      <alignment horizontal="center" vertical="center" textRotation="90" wrapText="1"/>
      <protection locked="0" hidden="1"/>
    </xf>
    <xf numFmtId="0" fontId="71" fillId="15" borderId="19" xfId="0" applyFont="1" applyFill="1" applyBorder="1" applyAlignment="1" applyProtection="1">
      <alignment horizontal="center" vertical="center" textRotation="90" wrapText="1"/>
      <protection locked="0" hidden="1"/>
    </xf>
    <xf numFmtId="0" fontId="71" fillId="15" borderId="187" xfId="0" applyFont="1" applyFill="1" applyBorder="1" applyAlignment="1" applyProtection="1">
      <alignment horizontal="center" vertical="center" textRotation="90" wrapText="1"/>
      <protection locked="0" hidden="1"/>
    </xf>
    <xf numFmtId="0" fontId="71" fillId="15" borderId="115" xfId="0" applyFont="1" applyFill="1" applyBorder="1" applyAlignment="1" applyProtection="1">
      <alignment horizontal="center" vertical="center" wrapText="1"/>
      <protection locked="0" hidden="1"/>
    </xf>
    <xf numFmtId="0" fontId="68" fillId="15" borderId="115" xfId="0" applyFont="1" applyFill="1" applyBorder="1" applyAlignment="1" applyProtection="1">
      <alignment horizontal="center" vertical="center" wrapText="1"/>
      <protection locked="0" hidden="1"/>
    </xf>
    <xf numFmtId="0" fontId="66" fillId="17" borderId="93" xfId="0" applyFont="1" applyFill="1" applyBorder="1" applyAlignment="1" applyProtection="1">
      <alignment horizontal="center" vertical="center" wrapText="1"/>
      <protection locked="0" hidden="1"/>
    </xf>
    <xf numFmtId="0" fontId="0" fillId="18" borderId="253" xfId="0" applyFill="1" applyBorder="1" applyAlignment="1">
      <alignment horizontal="center"/>
    </xf>
    <xf numFmtId="0" fontId="0" fillId="18" borderId="254" xfId="0" applyFill="1" applyBorder="1" applyAlignment="1">
      <alignment horizontal="center"/>
    </xf>
    <xf numFmtId="0" fontId="0" fillId="18" borderId="255" xfId="0" applyFill="1" applyBorder="1" applyAlignment="1">
      <alignment horizontal="center"/>
    </xf>
    <xf numFmtId="0" fontId="0" fillId="18" borderId="157" xfId="0" applyFill="1" applyBorder="1" applyAlignment="1">
      <alignment horizontal="center"/>
    </xf>
    <xf numFmtId="0" fontId="0" fillId="18" borderId="158" xfId="0" applyFill="1" applyBorder="1" applyAlignment="1">
      <alignment horizontal="center"/>
    </xf>
    <xf numFmtId="0" fontId="0" fillId="18" borderId="159" xfId="0" applyFill="1" applyBorder="1" applyAlignment="1">
      <alignment horizontal="center"/>
    </xf>
    <xf numFmtId="0" fontId="48" fillId="13" borderId="256" xfId="0" applyFont="1" applyFill="1" applyBorder="1" applyAlignment="1">
      <alignment horizontal="center" wrapText="1"/>
    </xf>
    <xf numFmtId="0" fontId="109" fillId="0" borderId="257" xfId="0" applyFont="1" applyBorder="1"/>
    <xf numFmtId="0" fontId="106" fillId="13" borderId="260" xfId="0" applyFont="1" applyFill="1" applyBorder="1" applyAlignment="1">
      <alignment horizontal="center" vertical="center"/>
    </xf>
    <xf numFmtId="0" fontId="106" fillId="13" borderId="261" xfId="0" applyFont="1" applyFill="1" applyBorder="1" applyAlignment="1">
      <alignment horizontal="center" vertical="center"/>
    </xf>
    <xf numFmtId="0" fontId="98" fillId="13" borderId="250" xfId="0" applyFont="1" applyFill="1" applyBorder="1" applyAlignment="1">
      <alignment horizontal="center" vertical="center"/>
    </xf>
    <xf numFmtId="0" fontId="98" fillId="13" borderId="251" xfId="0" applyFont="1" applyFill="1" applyBorder="1" applyAlignment="1">
      <alignment horizontal="center" vertical="center"/>
    </xf>
    <xf numFmtId="0" fontId="110" fillId="15" borderId="250" xfId="1" applyFont="1" applyFill="1" applyBorder="1" applyAlignment="1" applyProtection="1">
      <alignment horizontal="center" vertical="center"/>
    </xf>
    <xf numFmtId="0" fontId="111" fillId="15" borderId="251" xfId="1" applyFont="1" applyFill="1" applyBorder="1" applyAlignment="1" applyProtection="1">
      <alignment horizontal="center" vertical="center"/>
    </xf>
    <xf numFmtId="0" fontId="104" fillId="13" borderId="250" xfId="0" applyFont="1" applyFill="1" applyBorder="1" applyAlignment="1">
      <alignment horizontal="center"/>
    </xf>
    <xf numFmtId="0" fontId="104" fillId="13" borderId="251" xfId="0" applyFont="1" applyFill="1" applyBorder="1" applyAlignment="1">
      <alignment horizontal="center"/>
    </xf>
    <xf numFmtId="0" fontId="0" fillId="18" borderId="259" xfId="0" applyFill="1" applyBorder="1" applyAlignment="1">
      <alignment horizontal="center"/>
    </xf>
    <xf numFmtId="0" fontId="0" fillId="18" borderId="0" xfId="0" applyFill="1" applyBorder="1" applyAlignment="1">
      <alignment horizontal="center"/>
    </xf>
    <xf numFmtId="0" fontId="0" fillId="18" borderId="252" xfId="0" applyFill="1" applyBorder="1" applyAlignment="1">
      <alignment horizontal="center"/>
    </xf>
    <xf numFmtId="0" fontId="112" fillId="2" borderId="262" xfId="0" applyFont="1" applyFill="1" applyBorder="1" applyAlignment="1">
      <alignment horizontal="center" vertical="center"/>
    </xf>
    <xf numFmtId="0" fontId="112" fillId="2" borderId="258" xfId="0" applyFont="1" applyFill="1" applyBorder="1" applyAlignment="1">
      <alignment horizontal="center" vertical="center"/>
    </xf>
    <xf numFmtId="0" fontId="11" fillId="13" borderId="14" xfId="0" applyFont="1" applyFill="1" applyBorder="1" applyAlignment="1" applyProtection="1">
      <alignment horizontal="center" vertical="top" wrapText="1"/>
      <protection hidden="1"/>
    </xf>
    <xf numFmtId="0" fontId="11" fillId="13" borderId="0" xfId="0" applyFont="1" applyFill="1" applyBorder="1" applyAlignment="1" applyProtection="1">
      <alignment horizontal="center" vertical="top" wrapText="1"/>
      <protection hidden="1"/>
    </xf>
    <xf numFmtId="0" fontId="11" fillId="13" borderId="15" xfId="0" applyFont="1" applyFill="1" applyBorder="1" applyAlignment="1" applyProtection="1">
      <alignment horizontal="center" vertical="top" wrapText="1"/>
      <protection hidden="1"/>
    </xf>
    <xf numFmtId="0" fontId="100" fillId="13" borderId="14" xfId="0" applyFont="1" applyFill="1" applyBorder="1" applyAlignment="1" applyProtection="1">
      <alignment horizontal="center" vertical="center" wrapText="1"/>
      <protection hidden="1"/>
    </xf>
    <xf numFmtId="0" fontId="100" fillId="13" borderId="0" xfId="0" applyFont="1" applyFill="1" applyBorder="1" applyAlignment="1" applyProtection="1">
      <alignment horizontal="center" vertical="center" wrapText="1"/>
      <protection hidden="1"/>
    </xf>
    <xf numFmtId="0" fontId="100" fillId="13" borderId="15" xfId="0" applyFont="1" applyFill="1" applyBorder="1" applyAlignment="1" applyProtection="1">
      <alignment horizontal="center" vertical="center" wrapText="1"/>
      <protection hidden="1"/>
    </xf>
    <xf numFmtId="0" fontId="9" fillId="13" borderId="248" xfId="0" applyFont="1" applyFill="1" applyBorder="1" applyAlignment="1" applyProtection="1">
      <alignment horizontal="center" vertical="center"/>
      <protection hidden="1"/>
    </xf>
    <xf numFmtId="0" fontId="9" fillId="13" borderId="247" xfId="0" applyFont="1" applyFill="1" applyBorder="1" applyAlignment="1" applyProtection="1">
      <alignment horizontal="center" vertical="center"/>
      <protection hidden="1"/>
    </xf>
    <xf numFmtId="0" fontId="9" fillId="13" borderId="14" xfId="0" applyFont="1" applyFill="1" applyBorder="1" applyAlignment="1" applyProtection="1">
      <alignment horizontal="center" vertical="center"/>
      <protection hidden="1"/>
    </xf>
    <xf numFmtId="0" fontId="9" fillId="13" borderId="0" xfId="0" applyFont="1" applyFill="1" applyBorder="1" applyAlignment="1" applyProtection="1">
      <alignment horizontal="center" vertical="center"/>
      <protection hidden="1"/>
    </xf>
    <xf numFmtId="0" fontId="9" fillId="13" borderId="249" xfId="0" applyFont="1" applyFill="1" applyBorder="1" applyAlignment="1" applyProtection="1">
      <alignment horizontal="center" vertical="center"/>
      <protection hidden="1"/>
    </xf>
    <xf numFmtId="0" fontId="9" fillId="13" borderId="15" xfId="0" applyFont="1" applyFill="1" applyBorder="1" applyAlignment="1" applyProtection="1">
      <alignment horizontal="center" vertical="center"/>
      <protection hidden="1"/>
    </xf>
    <xf numFmtId="0" fontId="10" fillId="13" borderId="14" xfId="0" applyFont="1" applyFill="1" applyBorder="1" applyAlignment="1" applyProtection="1">
      <alignment horizontal="center" vertical="center" wrapText="1"/>
      <protection hidden="1"/>
    </xf>
    <xf numFmtId="0" fontId="10" fillId="13" borderId="0" xfId="0" applyFont="1" applyFill="1" applyBorder="1" applyAlignment="1" applyProtection="1">
      <alignment horizontal="center" vertical="center" wrapText="1"/>
      <protection hidden="1"/>
    </xf>
    <xf numFmtId="0" fontId="10" fillId="13" borderId="15" xfId="0" applyFont="1" applyFill="1" applyBorder="1" applyAlignment="1" applyProtection="1">
      <alignment horizontal="center" vertical="center" wrapText="1"/>
      <protection hidden="1"/>
    </xf>
    <xf numFmtId="0" fontId="99" fillId="13" borderId="14" xfId="0" applyFont="1" applyFill="1" applyBorder="1" applyAlignment="1" applyProtection="1">
      <alignment horizontal="center" vertical="center" wrapText="1"/>
      <protection hidden="1"/>
    </xf>
    <xf numFmtId="0" fontId="99" fillId="13" borderId="0" xfId="0" applyFont="1" applyFill="1" applyBorder="1" applyAlignment="1" applyProtection="1">
      <alignment horizontal="center" vertical="center" wrapText="1"/>
      <protection hidden="1"/>
    </xf>
    <xf numFmtId="0" fontId="99" fillId="13" borderId="15" xfId="0" applyFont="1" applyFill="1" applyBorder="1" applyAlignment="1" applyProtection="1">
      <alignment horizontal="center" vertical="center" wrapText="1"/>
      <protection hidden="1"/>
    </xf>
    <xf numFmtId="0" fontId="12" fillId="13" borderId="14" xfId="0" applyFont="1" applyFill="1" applyBorder="1" applyAlignment="1" applyProtection="1">
      <alignment horizontal="center" vertical="top" wrapText="1"/>
      <protection hidden="1"/>
    </xf>
    <xf numFmtId="0" fontId="12" fillId="13" borderId="0" xfId="0" applyFont="1" applyFill="1" applyBorder="1" applyAlignment="1" applyProtection="1">
      <alignment horizontal="center" vertical="top" wrapText="1"/>
      <protection hidden="1"/>
    </xf>
    <xf numFmtId="0" fontId="12" fillId="13" borderId="15" xfId="0" applyFont="1" applyFill="1" applyBorder="1" applyAlignment="1" applyProtection="1">
      <alignment horizontal="center" vertical="top" wrapText="1"/>
      <protection hidden="1"/>
    </xf>
    <xf numFmtId="0" fontId="0" fillId="4" borderId="133" xfId="0" applyFill="1" applyBorder="1" applyAlignment="1">
      <alignment horizontal="center"/>
    </xf>
    <xf numFmtId="0" fontId="101" fillId="6" borderId="9" xfId="0" applyFont="1" applyFill="1" applyBorder="1" applyAlignment="1" applyProtection="1">
      <alignment horizontal="center" vertical="center" wrapText="1"/>
      <protection locked="0"/>
    </xf>
    <xf numFmtId="0" fontId="101" fillId="6" borderId="10" xfId="0" applyFont="1" applyFill="1" applyBorder="1" applyAlignment="1" applyProtection="1">
      <alignment horizontal="center" vertical="center" wrapText="1"/>
      <protection locked="0"/>
    </xf>
    <xf numFmtId="0" fontId="101" fillId="6" borderId="12" xfId="0" applyFont="1" applyFill="1" applyBorder="1" applyAlignment="1" applyProtection="1">
      <alignment horizontal="center" vertical="center" wrapText="1"/>
      <protection locked="0"/>
    </xf>
    <xf numFmtId="0" fontId="101"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0" fillId="4" borderId="0" xfId="0" applyFill="1" applyAlignment="1">
      <alignment horizontal="center"/>
    </xf>
    <xf numFmtId="0" fontId="34" fillId="4" borderId="0" xfId="0" applyFont="1" applyFill="1" applyBorder="1" applyAlignment="1">
      <alignment horizontal="center" vertical="center"/>
    </xf>
    <xf numFmtId="14" fontId="7" fillId="6" borderId="6" xfId="0" applyNumberFormat="1" applyFont="1" applyFill="1" applyBorder="1" applyAlignment="1" applyProtection="1">
      <alignment horizontal="center" vertical="center"/>
      <protection locked="0"/>
    </xf>
    <xf numFmtId="0" fontId="51" fillId="3" borderId="1" xfId="0" applyFont="1" applyFill="1" applyBorder="1" applyAlignment="1">
      <alignment horizontal="center" vertical="center"/>
    </xf>
    <xf numFmtId="0" fontId="51" fillId="3" borderId="3" xfId="0" applyFont="1" applyFill="1" applyBorder="1" applyAlignment="1">
      <alignment horizontal="center" vertical="center"/>
    </xf>
    <xf numFmtId="0" fontId="50" fillId="4" borderId="37" xfId="0" applyFont="1" applyFill="1" applyBorder="1" applyAlignment="1">
      <alignment horizontal="center" vertical="center"/>
    </xf>
    <xf numFmtId="0" fontId="50" fillId="4" borderId="53" xfId="0" applyFont="1" applyFill="1" applyBorder="1" applyAlignment="1">
      <alignment horizontal="center" vertical="center"/>
    </xf>
    <xf numFmtId="0" fontId="102" fillId="13" borderId="0" xfId="0" applyFont="1" applyFill="1" applyAlignment="1">
      <alignment horizontal="center"/>
    </xf>
    <xf numFmtId="0" fontId="49" fillId="4" borderId="0" xfId="0" applyFont="1" applyFill="1" applyBorder="1" applyAlignment="1">
      <alignment horizontal="center" vertical="center"/>
    </xf>
    <xf numFmtId="0" fontId="51" fillId="3" borderId="20" xfId="0" applyFont="1" applyFill="1" applyBorder="1" applyAlignment="1">
      <alignment horizontal="center" vertical="center"/>
    </xf>
    <xf numFmtId="0" fontId="51" fillId="3" borderId="21" xfId="0" applyFont="1" applyFill="1" applyBorder="1" applyAlignment="1">
      <alignment horizontal="center" vertical="center"/>
    </xf>
    <xf numFmtId="0" fontId="51" fillId="3" borderId="22"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50" fillId="4" borderId="0" xfId="0" applyFont="1" applyFill="1" applyBorder="1" applyAlignment="1">
      <alignment horizontal="center" vertical="center"/>
    </xf>
    <xf numFmtId="0" fontId="48" fillId="7" borderId="8"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1" xfId="0" applyFont="1" applyFill="1" applyBorder="1" applyAlignment="1">
      <alignment horizontal="center" vertical="center"/>
    </xf>
    <xf numFmtId="0" fontId="48" fillId="7" borderId="12" xfId="0" applyFont="1" applyFill="1" applyBorder="1" applyAlignment="1">
      <alignment horizontal="center" vertical="center"/>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48" fillId="7" borderId="5" xfId="0" applyFont="1" applyFill="1" applyBorder="1" applyAlignment="1">
      <alignment horizontal="center" vertical="center"/>
    </xf>
    <xf numFmtId="0" fontId="48" fillId="7" borderId="6" xfId="0" applyFont="1" applyFill="1" applyBorder="1" applyAlignment="1">
      <alignment horizontal="center" vertical="center"/>
    </xf>
    <xf numFmtId="0" fontId="52" fillId="0" borderId="9" xfId="0" applyFont="1" applyBorder="1" applyAlignment="1">
      <alignment horizontal="center" vertical="center"/>
    </xf>
    <xf numFmtId="0" fontId="52" fillId="0" borderId="12" xfId="0" applyFont="1" applyBorder="1" applyAlignment="1">
      <alignment horizontal="center" vertical="center"/>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3" fillId="11" borderId="24" xfId="0" applyFont="1" applyFill="1" applyBorder="1" applyAlignment="1" applyProtection="1">
      <alignment horizontal="center"/>
      <protection locked="0" hidden="1"/>
    </xf>
    <xf numFmtId="0" fontId="13" fillId="11" borderId="113" xfId="0" applyFont="1" applyFill="1" applyBorder="1" applyAlignment="1" applyProtection="1">
      <alignment horizontal="center"/>
      <protection locked="0" hidden="1"/>
    </xf>
    <xf numFmtId="0" fontId="13" fillId="11" borderId="39" xfId="0" applyFont="1" applyFill="1" applyBorder="1" applyAlignment="1" applyProtection="1">
      <alignment horizontal="center"/>
      <protection locked="0" hidden="1"/>
    </xf>
    <xf numFmtId="0" fontId="13" fillId="11" borderId="25" xfId="0" applyFont="1" applyFill="1" applyBorder="1" applyAlignment="1" applyProtection="1">
      <alignment horizontal="center"/>
      <protection locked="0" hidden="1"/>
    </xf>
    <xf numFmtId="0" fontId="23" fillId="11" borderId="26" xfId="0" applyFont="1" applyFill="1" applyBorder="1" applyAlignment="1" applyProtection="1">
      <alignment horizontal="center" vertical="center" wrapText="1"/>
      <protection locked="0" hidden="1"/>
    </xf>
    <xf numFmtId="0" fontId="23" fillId="11" borderId="114" xfId="0" applyFont="1" applyFill="1" applyBorder="1" applyAlignment="1" applyProtection="1">
      <alignment horizontal="center" vertical="center" wrapText="1"/>
      <protection locked="0" hidden="1"/>
    </xf>
    <xf numFmtId="0" fontId="23" fillId="11" borderId="16" xfId="0" applyFont="1" applyFill="1" applyBorder="1" applyAlignment="1" applyProtection="1">
      <alignment horizontal="center" vertical="center" wrapText="1"/>
      <protection locked="0" hidden="1"/>
    </xf>
    <xf numFmtId="0" fontId="23" fillId="11" borderId="27" xfId="0" applyFont="1" applyFill="1" applyBorder="1" applyAlignment="1" applyProtection="1">
      <alignment horizontal="center" vertical="center" wrapText="1"/>
      <protection locked="0" hidden="1"/>
    </xf>
    <xf numFmtId="0" fontId="14" fillId="11" borderId="117" xfId="0" applyFont="1" applyFill="1" applyBorder="1" applyAlignment="1" applyProtection="1">
      <alignment horizontal="center" vertical="center" wrapText="1"/>
      <protection locked="0" hidden="1"/>
    </xf>
    <xf numFmtId="0" fontId="14" fillId="11" borderId="112" xfId="0" applyFont="1" applyFill="1" applyBorder="1" applyAlignment="1" applyProtection="1">
      <alignment horizontal="center" vertical="center" wrapText="1"/>
      <protection locked="0" hidden="1"/>
    </xf>
    <xf numFmtId="0" fontId="14" fillId="11" borderId="114" xfId="0" applyFont="1" applyFill="1" applyBorder="1" applyAlignment="1" applyProtection="1">
      <alignment horizontal="center" vertical="center" wrapText="1"/>
      <protection locked="0" hidden="1"/>
    </xf>
    <xf numFmtId="0" fontId="54" fillId="11" borderId="112" xfId="0" applyFont="1" applyFill="1" applyBorder="1" applyAlignment="1" applyProtection="1">
      <alignment horizontal="center" vertical="center" wrapText="1"/>
      <protection locked="0" hidden="1"/>
    </xf>
    <xf numFmtId="0" fontId="54" fillId="11" borderId="114" xfId="0" applyFont="1" applyFill="1" applyBorder="1" applyAlignment="1" applyProtection="1">
      <alignment horizontal="center" vertical="center" wrapText="1"/>
      <protection locked="0" hidden="1"/>
    </xf>
    <xf numFmtId="0" fontId="17" fillId="11" borderId="17" xfId="0" applyFont="1" applyFill="1" applyBorder="1" applyAlignment="1" applyProtection="1">
      <alignment horizontal="center" vertical="center" textRotation="90" wrapText="1"/>
      <protection locked="0" hidden="1"/>
    </xf>
    <xf numFmtId="0" fontId="17" fillId="11" borderId="19" xfId="0" applyFont="1" applyFill="1" applyBorder="1" applyAlignment="1" applyProtection="1">
      <alignment horizontal="center" vertical="center" textRotation="90" wrapText="1"/>
      <protection locked="0" hidden="1"/>
    </xf>
    <xf numFmtId="0" fontId="17" fillId="11" borderId="33" xfId="0" applyFont="1" applyFill="1" applyBorder="1" applyAlignment="1" applyProtection="1">
      <alignment horizontal="center" vertical="center" textRotation="90" wrapText="1"/>
      <protection locked="0" hidden="1"/>
    </xf>
    <xf numFmtId="0" fontId="19" fillId="11" borderId="27" xfId="0" applyFont="1" applyFill="1" applyBorder="1" applyAlignment="1" applyProtection="1">
      <alignment horizontal="center" vertical="center" textRotation="90" wrapText="1"/>
      <protection locked="0" hidden="1"/>
    </xf>
    <xf numFmtId="0" fontId="19" fillId="11" borderId="217" xfId="0" applyFont="1" applyFill="1" applyBorder="1" applyAlignment="1" applyProtection="1">
      <alignment horizontal="center" vertical="center" textRotation="90" wrapText="1"/>
      <protection locked="0" hidden="1"/>
    </xf>
    <xf numFmtId="0" fontId="19" fillId="11" borderId="29" xfId="0" applyFont="1" applyFill="1" applyBorder="1" applyAlignment="1" applyProtection="1">
      <alignment horizontal="center" vertical="center" textRotation="90" wrapText="1"/>
      <protection locked="0" hidden="1"/>
    </xf>
    <xf numFmtId="0" fontId="56" fillId="11" borderId="23" xfId="0" applyFont="1" applyFill="1" applyBorder="1" applyAlignment="1" applyProtection="1">
      <alignment horizontal="center" vertical="center" wrapText="1"/>
      <protection locked="0" hidden="1"/>
    </xf>
    <xf numFmtId="0" fontId="56" fillId="11" borderId="112" xfId="0" applyFont="1" applyFill="1" applyBorder="1" applyAlignment="1" applyProtection="1">
      <alignment horizontal="center" vertical="center" wrapText="1"/>
      <protection locked="0" hidden="1"/>
    </xf>
    <xf numFmtId="0" fontId="56" fillId="11" borderId="114" xfId="0" applyFont="1" applyFill="1" applyBorder="1" applyAlignment="1" applyProtection="1">
      <alignment horizontal="center" vertical="center" wrapText="1"/>
      <protection locked="0" hidden="1"/>
    </xf>
    <xf numFmtId="0" fontId="17" fillId="11" borderId="17" xfId="0" applyFont="1" applyFill="1" applyBorder="1" applyAlignment="1" applyProtection="1">
      <alignment horizontal="center" vertical="center" wrapText="1"/>
      <protection locked="0" hidden="1"/>
    </xf>
    <xf numFmtId="0" fontId="17" fillId="11" borderId="19" xfId="0" applyFont="1" applyFill="1" applyBorder="1" applyAlignment="1" applyProtection="1">
      <alignment horizontal="center" vertical="center" wrapText="1"/>
      <protection locked="0" hidden="1"/>
    </xf>
    <xf numFmtId="0" fontId="17" fillId="11" borderId="18" xfId="0" applyFont="1" applyFill="1" applyBorder="1" applyAlignment="1" applyProtection="1">
      <alignment horizontal="center" vertical="center" wrapText="1"/>
      <protection locked="0" hidden="1"/>
    </xf>
    <xf numFmtId="0" fontId="15" fillId="11" borderId="40" xfId="0" applyFont="1" applyFill="1" applyBorder="1" applyAlignment="1" applyProtection="1">
      <alignment horizontal="center" vertical="center" wrapText="1"/>
      <protection locked="0" hidden="1"/>
    </xf>
    <xf numFmtId="0" fontId="15" fillId="11" borderId="38" xfId="0" applyFont="1" applyFill="1" applyBorder="1" applyAlignment="1" applyProtection="1">
      <alignment horizontal="center" vertical="center" wrapText="1"/>
      <protection locked="0" hidden="1"/>
    </xf>
    <xf numFmtId="0" fontId="15" fillId="11" borderId="17" xfId="0" applyFont="1" applyFill="1" applyBorder="1" applyAlignment="1" applyProtection="1">
      <alignment horizontal="center" vertical="center" wrapText="1"/>
      <protection locked="0" hidden="1"/>
    </xf>
    <xf numFmtId="0" fontId="15" fillId="11" borderId="18" xfId="0" applyFont="1" applyFill="1" applyBorder="1" applyAlignment="1" applyProtection="1">
      <alignment horizontal="center" vertical="center" wrapText="1"/>
      <protection locked="0" hidden="1"/>
    </xf>
    <xf numFmtId="0" fontId="15" fillId="11" borderId="23" xfId="0" applyFont="1" applyFill="1" applyBorder="1" applyAlignment="1" applyProtection="1">
      <alignment horizontal="center" vertical="center" wrapText="1"/>
      <protection locked="0" hidden="1"/>
    </xf>
    <xf numFmtId="0" fontId="15" fillId="11" borderId="112" xfId="0" applyFont="1" applyFill="1" applyBorder="1" applyAlignment="1" applyProtection="1">
      <alignment horizontal="center" vertical="center" wrapText="1"/>
      <protection locked="0" hidden="1"/>
    </xf>
    <xf numFmtId="0" fontId="15" fillId="11" borderId="114" xfId="0" applyFont="1" applyFill="1" applyBorder="1" applyAlignment="1" applyProtection="1">
      <alignment horizontal="center" vertical="center" wrapText="1"/>
      <protection locked="0" hidden="1"/>
    </xf>
    <xf numFmtId="0" fontId="113" fillId="11" borderId="17" xfId="0" applyFont="1" applyFill="1" applyBorder="1" applyAlignment="1" applyProtection="1">
      <alignment horizontal="center" vertical="center" textRotation="90" wrapText="1"/>
      <protection locked="0" hidden="1"/>
    </xf>
    <xf numFmtId="0" fontId="113" fillId="11" borderId="18" xfId="0" applyFont="1" applyFill="1" applyBorder="1" applyAlignment="1" applyProtection="1">
      <alignment horizontal="center" vertical="center" textRotation="90" wrapText="1"/>
      <protection locked="0" hidden="1"/>
    </xf>
    <xf numFmtId="0" fontId="30" fillId="11" borderId="17" xfId="0" applyFont="1" applyFill="1" applyBorder="1" applyAlignment="1" applyProtection="1">
      <alignment horizontal="center" vertical="center" wrapText="1"/>
      <protection locked="0" hidden="1"/>
    </xf>
    <xf numFmtId="0" fontId="30" fillId="11" borderId="18" xfId="0" applyFont="1" applyFill="1" applyBorder="1" applyAlignment="1" applyProtection="1">
      <alignment horizontal="center" vertical="center"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3" fillId="11" borderId="24" xfId="0" applyFont="1" applyFill="1" applyBorder="1" applyAlignment="1" applyProtection="1">
      <alignment horizontal="center"/>
      <protection locked="0" hidden="1"/>
    </xf>
    <xf numFmtId="0" fontId="23" fillId="11" borderId="113" xfId="0" applyFont="1" applyFill="1" applyBorder="1" applyAlignment="1" applyProtection="1">
      <alignment horizontal="center"/>
      <protection locked="0" hidden="1"/>
    </xf>
    <xf numFmtId="0" fontId="23" fillId="11" borderId="39" xfId="0" applyFont="1" applyFill="1" applyBorder="1" applyAlignment="1" applyProtection="1">
      <alignment horizontal="center"/>
      <protection locked="0" hidden="1"/>
    </xf>
    <xf numFmtId="0" fontId="23" fillId="11" borderId="25" xfId="0" applyFont="1" applyFill="1" applyBorder="1" applyAlignment="1" applyProtection="1">
      <alignment horizontal="center"/>
      <protection locked="0" hidden="1"/>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0" fontId="17" fillId="12" borderId="17" xfId="0" applyFont="1" applyFill="1" applyBorder="1" applyAlignment="1" applyProtection="1">
      <alignment horizontal="center" vertical="center" textRotation="90" wrapText="1"/>
      <protection locked="0" hidden="1"/>
    </xf>
    <xf numFmtId="0" fontId="17" fillId="12" borderId="19" xfId="0" applyFont="1" applyFill="1" applyBorder="1" applyAlignment="1" applyProtection="1">
      <alignment horizontal="center" vertical="center" textRotation="90" wrapText="1"/>
      <protection locked="0" hidden="1"/>
    </xf>
    <xf numFmtId="0" fontId="17" fillId="12" borderId="33" xfId="0" applyFont="1" applyFill="1" applyBorder="1" applyAlignment="1" applyProtection="1">
      <alignment horizontal="center" vertical="center" textRotation="90" wrapText="1"/>
      <protection locked="0" hidden="1"/>
    </xf>
    <xf numFmtId="0" fontId="19" fillId="12" borderId="217" xfId="0" applyFont="1" applyFill="1" applyBorder="1" applyAlignment="1" applyProtection="1">
      <alignment horizontal="center" vertical="center" textRotation="90" wrapText="1"/>
      <protection locked="0" hidden="1"/>
    </xf>
    <xf numFmtId="0" fontId="19" fillId="12" borderId="42" xfId="0" applyFont="1" applyFill="1" applyBorder="1" applyAlignment="1" applyProtection="1">
      <alignment horizontal="center" vertical="center" textRotation="90" wrapText="1"/>
      <protection locked="0" hidden="1"/>
    </xf>
    <xf numFmtId="0" fontId="19" fillId="12" borderId="43" xfId="0" applyFont="1" applyFill="1" applyBorder="1" applyAlignment="1" applyProtection="1">
      <alignment horizontal="center" vertical="center" textRotation="90" wrapText="1"/>
      <protection locked="0" hidden="1"/>
    </xf>
    <xf numFmtId="0" fontId="23" fillId="9" borderId="24" xfId="0" applyFont="1" applyFill="1" applyBorder="1" applyAlignment="1" applyProtection="1">
      <alignment horizontal="center"/>
      <protection locked="0" hidden="1"/>
    </xf>
    <xf numFmtId="0" fontId="23" fillId="9" borderId="113" xfId="0" applyFont="1" applyFill="1" applyBorder="1" applyAlignment="1" applyProtection="1">
      <alignment horizontal="center"/>
      <protection locked="0" hidden="1"/>
    </xf>
    <xf numFmtId="0" fontId="23" fillId="9" borderId="39" xfId="0" applyFont="1" applyFill="1" applyBorder="1" applyAlignment="1" applyProtection="1">
      <alignment horizontal="center"/>
      <protection locked="0" hidden="1"/>
    </xf>
    <xf numFmtId="0" fontId="23" fillId="9" borderId="25" xfId="0" applyFont="1" applyFill="1" applyBorder="1" applyAlignment="1" applyProtection="1">
      <alignment horizontal="center"/>
      <protection locked="0" hidden="1"/>
    </xf>
    <xf numFmtId="0" fontId="23" fillId="9" borderId="26" xfId="0" applyFont="1" applyFill="1" applyBorder="1" applyAlignment="1" applyProtection="1">
      <alignment horizontal="center" vertical="center" wrapText="1"/>
      <protection locked="0" hidden="1"/>
    </xf>
    <xf numFmtId="0" fontId="23" fillId="9" borderId="114" xfId="0" applyFont="1" applyFill="1" applyBorder="1" applyAlignment="1" applyProtection="1">
      <alignment horizontal="center" vertical="center" wrapText="1"/>
      <protection locked="0" hidden="1"/>
    </xf>
    <xf numFmtId="0" fontId="23" fillId="9" borderId="16" xfId="0" applyFont="1" applyFill="1" applyBorder="1" applyAlignment="1" applyProtection="1">
      <alignment horizontal="center" vertical="center" wrapText="1"/>
      <protection locked="0" hidden="1"/>
    </xf>
    <xf numFmtId="0" fontId="23" fillId="9" borderId="27" xfId="0" applyFont="1" applyFill="1" applyBorder="1" applyAlignment="1" applyProtection="1">
      <alignment horizontal="center" vertical="center" wrapText="1"/>
      <protection locked="0" hidden="1"/>
    </xf>
    <xf numFmtId="0" fontId="17" fillId="9" borderId="17" xfId="0" applyFont="1" applyFill="1" applyBorder="1" applyAlignment="1" applyProtection="1">
      <alignment horizontal="center" vertical="center" textRotation="90" wrapText="1"/>
      <protection locked="0" hidden="1"/>
    </xf>
    <xf numFmtId="0" fontId="17" fillId="9" borderId="19" xfId="0" applyFont="1" applyFill="1" applyBorder="1" applyAlignment="1" applyProtection="1">
      <alignment horizontal="center" vertical="center" textRotation="90" wrapText="1"/>
      <protection locked="0" hidden="1"/>
    </xf>
    <xf numFmtId="0" fontId="17" fillId="9" borderId="33" xfId="0" applyFont="1" applyFill="1" applyBorder="1" applyAlignment="1" applyProtection="1">
      <alignment horizontal="center" vertical="center" textRotation="90" wrapText="1"/>
      <protection locked="0" hidden="1"/>
    </xf>
    <xf numFmtId="0" fontId="19" fillId="9" borderId="27" xfId="0" applyFont="1" applyFill="1" applyBorder="1" applyAlignment="1" applyProtection="1">
      <alignment horizontal="center" vertical="center" textRotation="90" wrapText="1"/>
      <protection locked="0" hidden="1"/>
    </xf>
    <xf numFmtId="0" fontId="19" fillId="9" borderId="217" xfId="0" applyFont="1" applyFill="1" applyBorder="1" applyAlignment="1" applyProtection="1">
      <alignment horizontal="center" vertical="center" textRotation="90" wrapText="1"/>
      <protection locked="0" hidden="1"/>
    </xf>
    <xf numFmtId="0" fontId="19" fillId="9" borderId="29" xfId="0" applyFont="1" applyFill="1" applyBorder="1" applyAlignment="1" applyProtection="1">
      <alignment horizontal="center" vertical="center" textRotation="90" wrapText="1"/>
      <protection locked="0" hidden="1"/>
    </xf>
    <xf numFmtId="0" fontId="17" fillId="9" borderId="17" xfId="0" applyFont="1" applyFill="1" applyBorder="1" applyAlignment="1" applyProtection="1">
      <alignment horizontal="center" vertical="center" wrapText="1"/>
      <protection locked="0" hidden="1"/>
    </xf>
    <xf numFmtId="0" fontId="17" fillId="9" borderId="19" xfId="0" applyFont="1" applyFill="1" applyBorder="1" applyAlignment="1" applyProtection="1">
      <alignment horizontal="center" vertical="center" wrapText="1"/>
      <protection locked="0" hidden="1"/>
    </xf>
    <xf numFmtId="0" fontId="17" fillId="9" borderId="18" xfId="0" applyFont="1" applyFill="1" applyBorder="1" applyAlignment="1" applyProtection="1">
      <alignment horizontal="center" vertical="center" wrapText="1"/>
      <protection locked="0" hidden="1"/>
    </xf>
    <xf numFmtId="0" fontId="16" fillId="9" borderId="17" xfId="0" applyFont="1" applyFill="1" applyBorder="1" applyAlignment="1" applyProtection="1">
      <alignment horizontal="center" vertical="center" textRotation="90" wrapText="1"/>
      <protection locked="0" hidden="1"/>
    </xf>
    <xf numFmtId="0" fontId="16" fillId="9" borderId="19" xfId="0" applyFont="1" applyFill="1" applyBorder="1" applyAlignment="1" applyProtection="1">
      <alignment horizontal="center" vertical="center" textRotation="90" wrapText="1"/>
      <protection locked="0" hidden="1"/>
    </xf>
    <xf numFmtId="0" fontId="16" fillId="9" borderId="18" xfId="0" applyFont="1" applyFill="1" applyBorder="1" applyAlignment="1" applyProtection="1">
      <alignment horizontal="center" vertical="center" textRotation="90" wrapText="1"/>
      <protection locked="0" hidden="1"/>
    </xf>
    <xf numFmtId="0" fontId="16" fillId="9" borderId="40" xfId="0" applyFont="1" applyFill="1" applyBorder="1" applyAlignment="1" applyProtection="1">
      <alignment horizontal="center" vertical="center" textRotation="90" wrapText="1"/>
      <protection locked="0" hidden="1"/>
    </xf>
    <xf numFmtId="0" fontId="16" fillId="9" borderId="88" xfId="0" applyFont="1" applyFill="1" applyBorder="1" applyAlignment="1" applyProtection="1">
      <alignment horizontal="center" vertical="center" textRotation="90" wrapText="1"/>
      <protection locked="0" hidden="1"/>
    </xf>
    <xf numFmtId="0" fontId="16" fillId="9" borderId="38" xfId="0" applyFont="1" applyFill="1" applyBorder="1" applyAlignment="1" applyProtection="1">
      <alignment horizontal="center" vertical="center" textRotation="90"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3" fillId="10" borderId="113" xfId="0" applyFont="1" applyFill="1" applyBorder="1" applyAlignment="1" applyProtection="1">
      <alignment horizontal="center"/>
      <protection locked="0" hidden="1"/>
    </xf>
    <xf numFmtId="0" fontId="13" fillId="10" borderId="39" xfId="0" applyFont="1" applyFill="1" applyBorder="1" applyAlignment="1" applyProtection="1">
      <alignment horizontal="center"/>
      <protection locked="0" hidden="1"/>
    </xf>
    <xf numFmtId="0" fontId="13" fillId="10" borderId="25" xfId="0" applyFont="1" applyFill="1" applyBorder="1" applyAlignment="1" applyProtection="1">
      <alignment horizontal="center"/>
      <protection locked="0" hidden="1"/>
    </xf>
    <xf numFmtId="0" fontId="95" fillId="13" borderId="2" xfId="0" applyFont="1" applyFill="1" applyBorder="1" applyAlignment="1" applyProtection="1">
      <alignment horizontal="right" vertical="center" wrapText="1"/>
      <protection locked="0" hidden="1"/>
    </xf>
    <xf numFmtId="0" fontId="95" fillId="13" borderId="57" xfId="0" applyFont="1" applyFill="1" applyBorder="1" applyAlignment="1" applyProtection="1">
      <alignment horizontal="right" vertical="center" wrapText="1"/>
      <protection locked="0" hidden="1"/>
    </xf>
    <xf numFmtId="14" fontId="108" fillId="13" borderId="58" xfId="0" applyNumberFormat="1" applyFont="1" applyFill="1" applyBorder="1" applyAlignment="1" applyProtection="1">
      <alignment horizontal="left" vertical="center" wrapText="1"/>
      <protection locked="0" hidden="1"/>
    </xf>
    <xf numFmtId="14" fontId="108" fillId="13" borderId="2" xfId="0" applyNumberFormat="1" applyFont="1" applyFill="1" applyBorder="1" applyAlignment="1" applyProtection="1">
      <alignment horizontal="left" vertical="center" wrapText="1"/>
      <protection locked="0" hidden="1"/>
    </xf>
    <xf numFmtId="14" fontId="108" fillId="13" borderId="3" xfId="0" applyNumberFormat="1" applyFont="1" applyFill="1" applyBorder="1" applyAlignment="1" applyProtection="1">
      <alignment horizontal="left" vertical="center" wrapText="1"/>
      <protection locked="0" hidden="1"/>
    </xf>
    <xf numFmtId="0" fontId="98" fillId="3" borderId="0" xfId="0" applyFont="1" applyFill="1" applyBorder="1" applyAlignment="1" applyProtection="1">
      <alignment horizontal="center" vertical="center" wrapText="1"/>
      <protection locked="0" hidden="1"/>
    </xf>
    <xf numFmtId="0" fontId="98" fillId="3" borderId="53" xfId="0" applyFont="1" applyFill="1" applyBorder="1" applyAlignment="1" applyProtection="1">
      <alignment horizontal="center" vertical="center" wrapText="1"/>
      <protection locked="0" hidden="1"/>
    </xf>
    <xf numFmtId="0" fontId="13" fillId="5" borderId="24" xfId="0" applyFont="1" applyFill="1" applyBorder="1" applyAlignment="1" applyProtection="1">
      <alignment horizontal="center"/>
      <protection locked="0" hidden="1"/>
    </xf>
    <xf numFmtId="0" fontId="13" fillId="5" borderId="113" xfId="0" applyFont="1" applyFill="1" applyBorder="1" applyAlignment="1" applyProtection="1">
      <alignment horizontal="center"/>
      <protection locked="0" hidden="1"/>
    </xf>
    <xf numFmtId="0" fontId="13" fillId="5" borderId="39" xfId="0" applyFont="1" applyFill="1" applyBorder="1" applyAlignment="1" applyProtection="1">
      <alignment horizontal="center"/>
      <protection locked="0" hidden="1"/>
    </xf>
    <xf numFmtId="0" fontId="13" fillId="5" borderId="25" xfId="0" applyFont="1" applyFill="1" applyBorder="1" applyAlignment="1" applyProtection="1">
      <alignment horizontal="center"/>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6" fillId="8" borderId="54" xfId="0" applyFont="1" applyFill="1" applyBorder="1" applyAlignment="1" applyProtection="1">
      <alignment horizontal="center" vertical="center" wrapText="1"/>
      <protection locked="0" hidden="1"/>
    </xf>
    <xf numFmtId="0" fontId="26" fillId="8" borderId="55" xfId="0" applyFont="1" applyFill="1" applyBorder="1" applyAlignment="1" applyProtection="1">
      <alignment horizontal="center" vertical="center" wrapText="1"/>
      <protection locked="0" hidden="1"/>
    </xf>
    <xf numFmtId="0" fontId="26" fillId="8" borderId="56" xfId="0" applyFont="1" applyFill="1" applyBorder="1" applyAlignment="1" applyProtection="1">
      <alignment horizontal="center" vertical="center" wrapText="1"/>
      <protection locked="0" hidden="1"/>
    </xf>
    <xf numFmtId="0" fontId="23" fillId="12" borderId="24" xfId="0" applyFont="1" applyFill="1" applyBorder="1" applyAlignment="1" applyProtection="1">
      <alignment horizontal="center"/>
      <protection locked="0" hidden="1"/>
    </xf>
    <xf numFmtId="0" fontId="23" fillId="12" borderId="113" xfId="0" applyFont="1" applyFill="1" applyBorder="1" applyAlignment="1" applyProtection="1">
      <alignment horizontal="center"/>
      <protection locked="0" hidden="1"/>
    </xf>
    <xf numFmtId="0" fontId="23" fillId="12" borderId="39" xfId="0" applyFont="1" applyFill="1" applyBorder="1" applyAlignment="1" applyProtection="1">
      <alignment horizontal="center"/>
      <protection locked="0" hidden="1"/>
    </xf>
    <xf numFmtId="0" fontId="23" fillId="12" borderId="25" xfId="0" applyFont="1" applyFill="1" applyBorder="1" applyAlignment="1" applyProtection="1">
      <alignment horizontal="center"/>
      <protection locked="0"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top" wrapText="1"/>
      <protection locked="0" hidden="1"/>
    </xf>
    <xf numFmtId="0" fontId="7" fillId="3" borderId="3" xfId="0" applyFont="1" applyFill="1" applyBorder="1" applyAlignment="1" applyProtection="1">
      <alignment horizontal="center" vertical="top" wrapText="1"/>
      <protection locked="0" hidden="1"/>
    </xf>
    <xf numFmtId="0" fontId="23" fillId="10" borderId="114" xfId="0" applyFont="1" applyFill="1" applyBorder="1" applyAlignment="1" applyProtection="1">
      <alignment horizontal="center" vertical="center" wrapText="1"/>
      <protection locked="0" hidden="1"/>
    </xf>
    <xf numFmtId="0" fontId="23" fillId="10" borderId="16" xfId="0" applyFont="1" applyFill="1" applyBorder="1" applyAlignment="1" applyProtection="1">
      <alignment horizontal="center" vertical="center" wrapText="1"/>
      <protection locked="0" hidden="1"/>
    </xf>
    <xf numFmtId="0" fontId="23" fillId="10" borderId="27" xfId="0" applyFont="1" applyFill="1" applyBorder="1" applyAlignment="1" applyProtection="1">
      <alignment horizontal="center" vertical="center" wrapText="1"/>
      <protection locked="0" hidden="1"/>
    </xf>
    <xf numFmtId="0" fontId="25" fillId="2" borderId="1" xfId="0" applyFont="1" applyFill="1" applyBorder="1" applyAlignment="1" applyProtection="1">
      <alignment horizontal="center" vertical="center" wrapText="1"/>
      <protection locked="0" hidden="1"/>
    </xf>
    <xf numFmtId="0" fontId="25" fillId="2" borderId="2" xfId="0" applyFont="1" applyFill="1" applyBorder="1" applyAlignment="1" applyProtection="1">
      <alignment horizontal="center" vertical="center" wrapText="1"/>
      <protection locked="0" hidden="1"/>
    </xf>
    <xf numFmtId="0" fontId="25" fillId="2" borderId="3" xfId="0" applyFont="1" applyFill="1" applyBorder="1" applyAlignment="1" applyProtection="1">
      <alignment horizontal="center" vertical="center" wrapText="1"/>
      <protection locked="0" hidden="1"/>
    </xf>
    <xf numFmtId="0" fontId="54" fillId="10" borderId="112" xfId="0" applyFont="1" applyFill="1" applyBorder="1" applyAlignment="1" applyProtection="1">
      <alignment horizontal="center" vertical="center" wrapText="1"/>
      <protection locked="0" hidden="1"/>
    </xf>
    <xf numFmtId="0" fontId="54" fillId="10" borderId="114" xfId="0" applyFont="1" applyFill="1" applyBorder="1" applyAlignment="1" applyProtection="1">
      <alignment horizontal="center" vertical="center" wrapText="1"/>
      <protection locked="0" hidden="1"/>
    </xf>
    <xf numFmtId="0" fontId="14" fillId="10" borderId="117" xfId="0" applyFont="1" applyFill="1" applyBorder="1" applyAlignment="1" applyProtection="1">
      <alignment horizontal="center" vertical="center" wrapText="1"/>
      <protection locked="0" hidden="1"/>
    </xf>
    <xf numFmtId="0" fontId="14" fillId="10" borderId="112" xfId="0" applyFont="1" applyFill="1" applyBorder="1" applyAlignment="1" applyProtection="1">
      <alignment horizontal="center" vertical="center" wrapText="1"/>
      <protection locked="0" hidden="1"/>
    </xf>
    <xf numFmtId="0" fontId="14" fillId="10" borderId="114" xfId="0" applyFont="1" applyFill="1" applyBorder="1" applyAlignment="1" applyProtection="1">
      <alignment horizontal="center" vertical="center" wrapText="1"/>
      <protection locked="0" hidden="1"/>
    </xf>
    <xf numFmtId="0" fontId="19" fillId="11" borderId="42" xfId="0" applyFont="1" applyFill="1" applyBorder="1" applyAlignment="1" applyProtection="1">
      <alignment horizontal="center" vertical="center" textRotation="90" wrapText="1"/>
      <protection locked="0" hidden="1"/>
    </xf>
    <xf numFmtId="0" fontId="19" fillId="11" borderId="43" xfId="0" applyFont="1" applyFill="1" applyBorder="1" applyAlignment="1" applyProtection="1">
      <alignment horizontal="center" vertical="center" textRotation="90"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17"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7" fillId="10" borderId="17" xfId="0" applyFont="1" applyFill="1" applyBorder="1" applyAlignment="1" applyProtection="1">
      <alignment horizontal="center" vertical="center" textRotation="90" wrapText="1"/>
      <protection locked="0" hidden="1"/>
    </xf>
    <xf numFmtId="0" fontId="17" fillId="10" borderId="19" xfId="0" applyFont="1" applyFill="1" applyBorder="1" applyAlignment="1" applyProtection="1">
      <alignment horizontal="center" vertical="center" textRotation="90" wrapText="1"/>
      <protection locked="0" hidden="1"/>
    </xf>
    <xf numFmtId="0" fontId="17"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40"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17"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265"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40"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23" fillId="12" borderId="26" xfId="0" applyFont="1" applyFill="1" applyBorder="1" applyAlignment="1" applyProtection="1">
      <alignment horizontal="center" vertical="center" wrapText="1"/>
      <protection locked="0" hidden="1"/>
    </xf>
    <xf numFmtId="0" fontId="23" fillId="12" borderId="114" xfId="0" applyFont="1" applyFill="1" applyBorder="1" applyAlignment="1" applyProtection="1">
      <alignment horizontal="center" vertical="center" wrapText="1"/>
      <protection locked="0" hidden="1"/>
    </xf>
    <xf numFmtId="0" fontId="23" fillId="12" borderId="16" xfId="0" applyFont="1" applyFill="1" applyBorder="1" applyAlignment="1" applyProtection="1">
      <alignment horizontal="center" vertical="center" wrapText="1"/>
      <protection locked="0" hidden="1"/>
    </xf>
    <xf numFmtId="0" fontId="23" fillId="12" borderId="27" xfId="0" applyFont="1" applyFill="1" applyBorder="1" applyAlignment="1" applyProtection="1">
      <alignment horizontal="center" vertical="center" wrapText="1"/>
      <protection locked="0" hidden="1"/>
    </xf>
    <xf numFmtId="0" fontId="23" fillId="5" borderId="26" xfId="0" applyFont="1" applyFill="1" applyBorder="1" applyAlignment="1" applyProtection="1">
      <alignment horizontal="center" vertical="center" wrapText="1"/>
      <protection locked="0" hidden="1"/>
    </xf>
    <xf numFmtId="0" fontId="23" fillId="5" borderId="114" xfId="0" applyFont="1" applyFill="1" applyBorder="1" applyAlignment="1" applyProtection="1">
      <alignment horizontal="center" vertical="center" wrapText="1"/>
      <protection locked="0" hidden="1"/>
    </xf>
    <xf numFmtId="0" fontId="23" fillId="5" borderId="16" xfId="0" applyFont="1" applyFill="1" applyBorder="1" applyAlignment="1" applyProtection="1">
      <alignment horizontal="center" vertical="center" wrapText="1"/>
      <protection locked="0" hidden="1"/>
    </xf>
    <xf numFmtId="0" fontId="23" fillId="5" borderId="27" xfId="0" applyFont="1" applyFill="1" applyBorder="1" applyAlignment="1" applyProtection="1">
      <alignment horizontal="center" vertical="center" wrapText="1"/>
      <protection locked="0" hidden="1"/>
    </xf>
    <xf numFmtId="0" fontId="14" fillId="5" borderId="117" xfId="0" applyFont="1" applyFill="1" applyBorder="1" applyAlignment="1" applyProtection="1">
      <alignment horizontal="center" vertical="center" wrapText="1"/>
      <protection locked="0" hidden="1"/>
    </xf>
    <xf numFmtId="0" fontId="14" fillId="5" borderId="112" xfId="0" applyFont="1" applyFill="1" applyBorder="1" applyAlignment="1" applyProtection="1">
      <alignment horizontal="center" vertical="center" wrapText="1"/>
      <protection locked="0" hidden="1"/>
    </xf>
    <xf numFmtId="0" fontId="14" fillId="5" borderId="114" xfId="0" applyFont="1" applyFill="1" applyBorder="1" applyAlignment="1" applyProtection="1">
      <alignment horizontal="center" vertical="center" wrapText="1"/>
      <protection locked="0" hidden="1"/>
    </xf>
    <xf numFmtId="0" fontId="54" fillId="5" borderId="112" xfId="0" applyFont="1" applyFill="1" applyBorder="1" applyAlignment="1" applyProtection="1">
      <alignment horizontal="center" vertical="center" wrapText="1"/>
      <protection locked="0" hidden="1"/>
    </xf>
    <xf numFmtId="0" fontId="54" fillId="5" borderId="114" xfId="0" applyFont="1" applyFill="1" applyBorder="1" applyAlignment="1" applyProtection="1">
      <alignment horizontal="center" vertical="center" wrapText="1"/>
      <protection locked="0" hidden="1"/>
    </xf>
    <xf numFmtId="0" fontId="17" fillId="5" borderId="17" xfId="0" applyFont="1" applyFill="1" applyBorder="1" applyAlignment="1" applyProtection="1">
      <alignment horizontal="center" vertical="center" textRotation="90" wrapText="1"/>
      <protection locked="0" hidden="1"/>
    </xf>
    <xf numFmtId="0" fontId="17" fillId="5" borderId="19" xfId="0" applyFont="1" applyFill="1" applyBorder="1" applyAlignment="1" applyProtection="1">
      <alignment horizontal="center" vertical="center" textRotation="90" wrapText="1"/>
      <protection locked="0" hidden="1"/>
    </xf>
    <xf numFmtId="0" fontId="17" fillId="5" borderId="33" xfId="0" applyFont="1" applyFill="1" applyBorder="1" applyAlignment="1" applyProtection="1">
      <alignment horizontal="center" vertical="center" textRotation="90" wrapText="1"/>
      <protection locked="0" hidden="1"/>
    </xf>
    <xf numFmtId="0" fontId="19" fillId="5" borderId="27" xfId="0" applyFont="1" applyFill="1" applyBorder="1" applyAlignment="1" applyProtection="1">
      <alignment horizontal="center" vertical="center" textRotation="90" wrapText="1"/>
      <protection locked="0" hidden="1"/>
    </xf>
    <xf numFmtId="0" fontId="19" fillId="5" borderId="217" xfId="0" applyFont="1" applyFill="1" applyBorder="1" applyAlignment="1" applyProtection="1">
      <alignment horizontal="center" vertical="center" textRotation="90" wrapText="1"/>
      <protection locked="0" hidden="1"/>
    </xf>
    <xf numFmtId="0" fontId="19" fillId="5" borderId="29" xfId="0" applyFont="1" applyFill="1" applyBorder="1" applyAlignment="1" applyProtection="1">
      <alignment horizontal="center" vertical="center" textRotation="90" wrapText="1"/>
      <protection locked="0" hidden="1"/>
    </xf>
    <xf numFmtId="0" fontId="23" fillId="16" borderId="117" xfId="0" applyFont="1" applyFill="1" applyBorder="1" applyAlignment="1" applyProtection="1">
      <alignment horizontal="center" vertical="center" wrapText="1"/>
      <protection locked="0" hidden="1"/>
    </xf>
    <xf numFmtId="0" fontId="23" fillId="16" borderId="112" xfId="0" applyFont="1" applyFill="1" applyBorder="1" applyAlignment="1" applyProtection="1">
      <alignment horizontal="center" vertical="center" wrapText="1"/>
      <protection locked="0" hidden="1"/>
    </xf>
    <xf numFmtId="0" fontId="23" fillId="16" borderId="218" xfId="0" applyFont="1" applyFill="1" applyBorder="1" applyAlignment="1" applyProtection="1">
      <alignment horizontal="center" vertical="center" wrapText="1"/>
      <protection locked="0" hidden="1"/>
    </xf>
    <xf numFmtId="0" fontId="57" fillId="0" borderId="0" xfId="0" applyFont="1" applyAlignment="1">
      <alignment horizontal="center" vertical="center"/>
    </xf>
    <xf numFmtId="0" fontId="19" fillId="9" borderId="42" xfId="0" applyFont="1" applyFill="1" applyBorder="1" applyAlignment="1" applyProtection="1">
      <alignment horizontal="center" vertical="center" textRotation="90" wrapText="1"/>
      <protection locked="0" hidden="1"/>
    </xf>
    <xf numFmtId="0" fontId="19" fillId="9" borderId="43" xfId="0" applyFont="1" applyFill="1" applyBorder="1" applyAlignment="1" applyProtection="1">
      <alignment horizontal="center" vertical="center" textRotation="90" wrapText="1"/>
      <protection locked="0" hidden="1"/>
    </xf>
    <xf numFmtId="0" fontId="4" fillId="8" borderId="48" xfId="0" applyFont="1" applyFill="1" applyBorder="1" applyAlignment="1" applyProtection="1">
      <alignment horizontal="center" vertical="center" wrapText="1"/>
      <protection locked="0" hidden="1"/>
    </xf>
    <xf numFmtId="0" fontId="4" fillId="8" borderId="8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1" fillId="8" borderId="45" xfId="0" applyFont="1" applyFill="1" applyBorder="1" applyAlignment="1" applyProtection="1">
      <alignment horizontal="center" vertical="center" wrapText="1"/>
      <protection locked="0" hidden="1"/>
    </xf>
    <xf numFmtId="0" fontId="21" fillId="8" borderId="19" xfId="0" applyFont="1" applyFill="1" applyBorder="1" applyAlignment="1" applyProtection="1">
      <alignment horizontal="center" vertical="center" wrapText="1"/>
      <protection locked="0" hidden="1"/>
    </xf>
    <xf numFmtId="0" fontId="21" fillId="8" borderId="33"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2"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19" fillId="10" borderId="27" xfId="0" applyFont="1" applyFill="1" applyBorder="1" applyAlignment="1" applyProtection="1">
      <alignment horizontal="center" vertical="center" textRotation="90" wrapText="1"/>
      <protection locked="0" hidden="1"/>
    </xf>
    <xf numFmtId="0" fontId="19" fillId="10" borderId="217" xfId="0" applyFont="1" applyFill="1" applyBorder="1" applyAlignment="1" applyProtection="1">
      <alignment horizontal="center" vertical="center" textRotation="90" wrapText="1"/>
      <protection locked="0" hidden="1"/>
    </xf>
    <xf numFmtId="0" fontId="19" fillId="10" borderId="29"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13" fillId="16" borderId="219" xfId="0" applyFont="1" applyFill="1" applyBorder="1" applyAlignment="1" applyProtection="1">
      <alignment horizontal="center"/>
      <protection locked="0" hidden="1"/>
    </xf>
    <xf numFmtId="0" fontId="13" fillId="16" borderId="220" xfId="0" applyFont="1" applyFill="1" applyBorder="1" applyAlignment="1" applyProtection="1">
      <alignment horizontal="center"/>
      <protection locked="0" hidden="1"/>
    </xf>
    <xf numFmtId="0" fontId="13" fillId="16" borderId="221" xfId="0" applyFont="1" applyFill="1" applyBorder="1" applyAlignment="1" applyProtection="1">
      <alignment horizontal="center"/>
      <protection locked="0" hidden="1"/>
    </xf>
    <xf numFmtId="0" fontId="14" fillId="16" borderId="117" xfId="0" applyFont="1" applyFill="1" applyBorder="1" applyAlignment="1" applyProtection="1">
      <alignment horizontal="center" vertical="center" wrapText="1"/>
      <protection locked="0" hidden="1"/>
    </xf>
    <xf numFmtId="0" fontId="14" fillId="16" borderId="112" xfId="0" applyFont="1" applyFill="1" applyBorder="1" applyAlignment="1" applyProtection="1">
      <alignment horizontal="center" vertical="center" wrapText="1"/>
      <protection locked="0" hidden="1"/>
    </xf>
    <xf numFmtId="0" fontId="14" fillId="16" borderId="114" xfId="0" applyFont="1" applyFill="1" applyBorder="1" applyAlignment="1" applyProtection="1">
      <alignment horizontal="center" vertical="center" wrapText="1"/>
      <protection locked="0" hidden="1"/>
    </xf>
    <xf numFmtId="0" fontId="54" fillId="16" borderId="112" xfId="0" applyFont="1" applyFill="1" applyBorder="1" applyAlignment="1" applyProtection="1">
      <alignment horizontal="center" vertical="center" wrapText="1"/>
      <protection locked="0" hidden="1"/>
    </xf>
    <xf numFmtId="0" fontId="54" fillId="16" borderId="114" xfId="0" applyFont="1" applyFill="1" applyBorder="1" applyAlignment="1" applyProtection="1">
      <alignment horizontal="center" vertical="center" wrapText="1"/>
      <protection locked="0" hidden="1"/>
    </xf>
    <xf numFmtId="0" fontId="17" fillId="16" borderId="17" xfId="0" applyFont="1" applyFill="1" applyBorder="1" applyAlignment="1" applyProtection="1">
      <alignment horizontal="center" vertical="center" textRotation="90" wrapText="1"/>
      <protection locked="0" hidden="1"/>
    </xf>
    <xf numFmtId="0" fontId="17" fillId="16" borderId="19" xfId="0" applyFont="1" applyFill="1" applyBorder="1" applyAlignment="1" applyProtection="1">
      <alignment horizontal="center" vertical="center" textRotation="90" wrapText="1"/>
      <protection locked="0" hidden="1"/>
    </xf>
    <xf numFmtId="0" fontId="17" fillId="16" borderId="33" xfId="0" applyFont="1" applyFill="1" applyBorder="1" applyAlignment="1" applyProtection="1">
      <alignment horizontal="center" vertical="center" textRotation="90" wrapText="1"/>
      <protection locked="0" hidden="1"/>
    </xf>
    <xf numFmtId="0" fontId="19" fillId="16" borderId="217" xfId="0" applyFont="1" applyFill="1" applyBorder="1" applyAlignment="1" applyProtection="1">
      <alignment horizontal="center" vertical="center" textRotation="90" wrapText="1"/>
      <protection locked="0" hidden="1"/>
    </xf>
    <xf numFmtId="0" fontId="19" fillId="16" borderId="42" xfId="0" applyFont="1" applyFill="1" applyBorder="1" applyAlignment="1" applyProtection="1">
      <alignment horizontal="center" vertical="center" textRotation="90" wrapText="1"/>
      <protection locked="0" hidden="1"/>
    </xf>
    <xf numFmtId="0" fontId="19" fillId="16" borderId="43" xfId="0" applyFont="1" applyFill="1" applyBorder="1" applyAlignment="1" applyProtection="1">
      <alignment horizontal="center" vertical="center" textRotation="90" wrapText="1"/>
      <protection locked="0" hidden="1"/>
    </xf>
    <xf numFmtId="0" fontId="15" fillId="10" borderId="23" xfId="0" applyFont="1" applyFill="1" applyBorder="1" applyAlignment="1" applyProtection="1">
      <alignment horizontal="center" vertical="center" wrapText="1"/>
      <protection locked="0" hidden="1"/>
    </xf>
    <xf numFmtId="0" fontId="15" fillId="10" borderId="112" xfId="0" applyFont="1" applyFill="1" applyBorder="1" applyAlignment="1" applyProtection="1">
      <alignment horizontal="center" vertical="center" wrapText="1"/>
      <protection locked="0" hidden="1"/>
    </xf>
    <xf numFmtId="0" fontId="15" fillId="10" borderId="114" xfId="0" applyFont="1" applyFill="1" applyBorder="1" applyAlignment="1" applyProtection="1">
      <alignment horizontal="center" vertical="center" wrapText="1"/>
      <protection locked="0" hidden="1"/>
    </xf>
    <xf numFmtId="0" fontId="15" fillId="10" borderId="17" xfId="0" applyFont="1" applyFill="1" applyBorder="1" applyAlignment="1" applyProtection="1">
      <alignment horizontal="center" vertical="center" wrapText="1"/>
      <protection locked="0" hidden="1"/>
    </xf>
    <xf numFmtId="0" fontId="15" fillId="10" borderId="18" xfId="0" applyFont="1" applyFill="1" applyBorder="1" applyAlignment="1" applyProtection="1">
      <alignment horizontal="center" vertical="center" wrapText="1"/>
      <protection locked="0" hidden="1"/>
    </xf>
    <xf numFmtId="0" fontId="15" fillId="10" borderId="40" xfId="0" applyFont="1" applyFill="1" applyBorder="1" applyAlignment="1" applyProtection="1">
      <alignment horizontal="center" vertical="center" wrapText="1"/>
      <protection locked="0" hidden="1"/>
    </xf>
    <xf numFmtId="0" fontId="15" fillId="10" borderId="38" xfId="0" applyFont="1" applyFill="1" applyBorder="1" applyAlignment="1" applyProtection="1">
      <alignment horizontal="center" vertical="center" wrapText="1"/>
      <protection locked="0" hidden="1"/>
    </xf>
    <xf numFmtId="0" fontId="113" fillId="10" borderId="17" xfId="0" applyFont="1" applyFill="1" applyBorder="1" applyAlignment="1" applyProtection="1">
      <alignment horizontal="center" vertical="center" textRotation="90" wrapText="1"/>
      <protection locked="0" hidden="1"/>
    </xf>
    <xf numFmtId="0" fontId="113" fillId="10" borderId="18" xfId="0" applyFont="1" applyFill="1" applyBorder="1" applyAlignment="1" applyProtection="1">
      <alignment horizontal="center" vertical="center" textRotation="90" wrapText="1"/>
      <protection locked="0" hidden="1"/>
    </xf>
    <xf numFmtId="0" fontId="30" fillId="10" borderId="17" xfId="0" applyFont="1" applyFill="1" applyBorder="1" applyAlignment="1" applyProtection="1">
      <alignment horizontal="center" vertical="center" wrapText="1"/>
      <protection locked="0" hidden="1"/>
    </xf>
    <xf numFmtId="0" fontId="30" fillId="10" borderId="18" xfId="0" applyFont="1" applyFill="1" applyBorder="1" applyAlignment="1" applyProtection="1">
      <alignment horizontal="center" vertical="center" wrapText="1"/>
      <protection locked="0" hidden="1"/>
    </xf>
    <xf numFmtId="0" fontId="17" fillId="10" borderId="17" xfId="0" applyFont="1" applyFill="1" applyBorder="1" applyAlignment="1" applyProtection="1">
      <alignment horizontal="center" vertical="center" wrapText="1"/>
      <protection locked="0" hidden="1"/>
    </xf>
    <xf numFmtId="0" fontId="17" fillId="10" borderId="19" xfId="0" applyFont="1" applyFill="1" applyBorder="1" applyAlignment="1" applyProtection="1">
      <alignment horizontal="center" vertical="center" wrapText="1"/>
      <protection locked="0" hidden="1"/>
    </xf>
    <xf numFmtId="0" fontId="17" fillId="10" borderId="18" xfId="0" applyFont="1" applyFill="1" applyBorder="1" applyAlignment="1" applyProtection="1">
      <alignment horizontal="center" vertical="center" wrapText="1"/>
      <protection locked="0" hidden="1"/>
    </xf>
    <xf numFmtId="0" fontId="56" fillId="10" borderId="23" xfId="0" applyFont="1" applyFill="1" applyBorder="1" applyAlignment="1" applyProtection="1">
      <alignment horizontal="center" vertical="center" wrapText="1"/>
      <protection locked="0" hidden="1"/>
    </xf>
    <xf numFmtId="0" fontId="56" fillId="10" borderId="112" xfId="0" applyFont="1" applyFill="1" applyBorder="1" applyAlignment="1" applyProtection="1">
      <alignment horizontal="center" vertical="center" wrapText="1"/>
      <protection locked="0" hidden="1"/>
    </xf>
    <xf numFmtId="0" fontId="56" fillId="10" borderId="114" xfId="0" applyFont="1" applyFill="1" applyBorder="1" applyAlignment="1" applyProtection="1">
      <alignment horizontal="center" vertical="center" wrapText="1"/>
      <protection locked="0" hidden="1"/>
    </xf>
    <xf numFmtId="0" fontId="56" fillId="5" borderId="23" xfId="0" applyFont="1" applyFill="1" applyBorder="1" applyAlignment="1" applyProtection="1">
      <alignment horizontal="center" vertical="center" wrapText="1"/>
      <protection locked="0" hidden="1"/>
    </xf>
    <xf numFmtId="0" fontId="56" fillId="5" borderId="112" xfId="0" applyFont="1" applyFill="1" applyBorder="1" applyAlignment="1" applyProtection="1">
      <alignment horizontal="center" vertical="center" wrapText="1"/>
      <protection locked="0" hidden="1"/>
    </xf>
    <xf numFmtId="0" fontId="56" fillId="5" borderId="114" xfId="0" applyFont="1" applyFill="1" applyBorder="1" applyAlignment="1" applyProtection="1">
      <alignment horizontal="center" vertical="center" wrapText="1"/>
      <protection locked="0" hidden="1"/>
    </xf>
    <xf numFmtId="0" fontId="17" fillId="5" borderId="17" xfId="0" applyFont="1" applyFill="1" applyBorder="1" applyAlignment="1" applyProtection="1">
      <alignment horizontal="center" vertical="center" wrapText="1"/>
      <protection locked="0" hidden="1"/>
    </xf>
    <xf numFmtId="0" fontId="17" fillId="5" borderId="19" xfId="0" applyFont="1" applyFill="1" applyBorder="1" applyAlignment="1" applyProtection="1">
      <alignment horizontal="center" vertical="center" wrapText="1"/>
      <protection locked="0" hidden="1"/>
    </xf>
    <xf numFmtId="0" fontId="17" fillId="5" borderId="18" xfId="0" applyFont="1" applyFill="1" applyBorder="1" applyAlignment="1" applyProtection="1">
      <alignment horizontal="center" vertical="center" wrapText="1"/>
      <protection locked="0" hidden="1"/>
    </xf>
    <xf numFmtId="0" fontId="15" fillId="5" borderId="40" xfId="0" applyFont="1" applyFill="1" applyBorder="1" applyAlignment="1" applyProtection="1">
      <alignment horizontal="center" vertical="center" wrapText="1"/>
      <protection locked="0" hidden="1"/>
    </xf>
    <xf numFmtId="0" fontId="15" fillId="5" borderId="38" xfId="0" applyFont="1" applyFill="1" applyBorder="1" applyAlignment="1" applyProtection="1">
      <alignment horizontal="center" vertical="center" wrapText="1"/>
      <protection locked="0" hidden="1"/>
    </xf>
    <xf numFmtId="0" fontId="15" fillId="5" borderId="17" xfId="0" applyFont="1" applyFill="1" applyBorder="1" applyAlignment="1" applyProtection="1">
      <alignment horizontal="center" vertical="center" wrapText="1"/>
      <protection locked="0" hidden="1"/>
    </xf>
    <xf numFmtId="0" fontId="15" fillId="5" borderId="18" xfId="0" applyFont="1" applyFill="1" applyBorder="1" applyAlignment="1" applyProtection="1">
      <alignment horizontal="center" vertical="center" wrapText="1"/>
      <protection locked="0" hidden="1"/>
    </xf>
    <xf numFmtId="0" fontId="15" fillId="5" borderId="23" xfId="0" applyFont="1" applyFill="1" applyBorder="1" applyAlignment="1" applyProtection="1">
      <alignment horizontal="center" vertical="center" wrapText="1"/>
      <protection locked="0" hidden="1"/>
    </xf>
    <xf numFmtId="0" fontId="15" fillId="5" borderId="112" xfId="0" applyFont="1" applyFill="1" applyBorder="1" applyAlignment="1" applyProtection="1">
      <alignment horizontal="center" vertical="center" wrapText="1"/>
      <protection locked="0" hidden="1"/>
    </xf>
    <xf numFmtId="0" fontId="15" fillId="5" borderId="114" xfId="0" applyFont="1" applyFill="1" applyBorder="1" applyAlignment="1" applyProtection="1">
      <alignment horizontal="center" vertical="center" wrapText="1"/>
      <protection locked="0" hidden="1"/>
    </xf>
    <xf numFmtId="0" fontId="113" fillId="5" borderId="17" xfId="0" applyFont="1" applyFill="1" applyBorder="1" applyAlignment="1" applyProtection="1">
      <alignment horizontal="center" vertical="center" textRotation="90" wrapText="1"/>
      <protection locked="0" hidden="1"/>
    </xf>
    <xf numFmtId="0" fontId="113" fillId="5" borderId="18" xfId="0" applyFont="1" applyFill="1" applyBorder="1" applyAlignment="1" applyProtection="1">
      <alignment horizontal="center" vertical="center" textRotation="90" wrapText="1"/>
      <protection locked="0" hidden="1"/>
    </xf>
    <xf numFmtId="0" fontId="30" fillId="5" borderId="17" xfId="0" applyFont="1" applyFill="1" applyBorder="1" applyAlignment="1" applyProtection="1">
      <alignment horizontal="center" vertical="center" wrapText="1"/>
      <protection locked="0" hidden="1"/>
    </xf>
    <xf numFmtId="0" fontId="30" fillId="5" borderId="18" xfId="0" applyFont="1" applyFill="1" applyBorder="1" applyAlignment="1" applyProtection="1">
      <alignment horizontal="center" vertical="center" wrapText="1"/>
      <protection locked="0" hidden="1"/>
    </xf>
    <xf numFmtId="0" fontId="113" fillId="16" borderId="17" xfId="0" applyFont="1" applyFill="1" applyBorder="1" applyAlignment="1" applyProtection="1">
      <alignment horizontal="center" vertical="center" textRotation="90" wrapText="1"/>
      <protection locked="0" hidden="1"/>
    </xf>
    <xf numFmtId="0" fontId="113" fillId="16" borderId="18" xfId="0" applyFont="1" applyFill="1" applyBorder="1" applyAlignment="1" applyProtection="1">
      <alignment horizontal="center" vertical="center" textRotation="90" wrapText="1"/>
      <protection locked="0" hidden="1"/>
    </xf>
    <xf numFmtId="0" fontId="30" fillId="16" borderId="17" xfId="0" applyFont="1" applyFill="1" applyBorder="1" applyAlignment="1" applyProtection="1">
      <alignment horizontal="center" vertical="center" wrapText="1"/>
      <protection locked="0" hidden="1"/>
    </xf>
    <xf numFmtId="0" fontId="30" fillId="16" borderId="18" xfId="0" applyFont="1" applyFill="1" applyBorder="1" applyAlignment="1" applyProtection="1">
      <alignment horizontal="center" vertical="center" wrapText="1"/>
      <protection locked="0" hidden="1"/>
    </xf>
    <xf numFmtId="0" fontId="15" fillId="16" borderId="40" xfId="0" applyFont="1" applyFill="1" applyBorder="1" applyAlignment="1" applyProtection="1">
      <alignment horizontal="center" vertical="center" wrapText="1"/>
      <protection locked="0" hidden="1"/>
    </xf>
    <xf numFmtId="0" fontId="15" fillId="16" borderId="38" xfId="0" applyFont="1" applyFill="1" applyBorder="1" applyAlignment="1" applyProtection="1">
      <alignment horizontal="center" vertical="center" wrapText="1"/>
      <protection locked="0" hidden="1"/>
    </xf>
    <xf numFmtId="0" fontId="15" fillId="16" borderId="17" xfId="0" applyFont="1" applyFill="1" applyBorder="1" applyAlignment="1" applyProtection="1">
      <alignment horizontal="center" vertical="center" wrapText="1"/>
      <protection locked="0" hidden="1"/>
    </xf>
    <xf numFmtId="0" fontId="15" fillId="16" borderId="18" xfId="0" applyFont="1" applyFill="1" applyBorder="1" applyAlignment="1" applyProtection="1">
      <alignment horizontal="center" vertical="center" wrapText="1"/>
      <protection locked="0" hidden="1"/>
    </xf>
    <xf numFmtId="0" fontId="15" fillId="16" borderId="23" xfId="0" applyFont="1" applyFill="1" applyBorder="1" applyAlignment="1" applyProtection="1">
      <alignment horizontal="center" vertical="center" wrapText="1"/>
      <protection locked="0" hidden="1"/>
    </xf>
    <xf numFmtId="0" fontId="15" fillId="16" borderId="112" xfId="0" applyFont="1" applyFill="1" applyBorder="1" applyAlignment="1" applyProtection="1">
      <alignment horizontal="center" vertical="center" wrapText="1"/>
      <protection locked="0" hidden="1"/>
    </xf>
    <xf numFmtId="0" fontId="15" fillId="16" borderId="114" xfId="0" applyFont="1" applyFill="1" applyBorder="1" applyAlignment="1" applyProtection="1">
      <alignment horizontal="center" vertical="center" wrapText="1"/>
      <protection locked="0" hidden="1"/>
    </xf>
    <xf numFmtId="0" fontId="17" fillId="12" borderId="17" xfId="0" applyFont="1" applyFill="1" applyBorder="1" applyAlignment="1" applyProtection="1">
      <alignment horizontal="center" vertical="center" wrapText="1"/>
      <protection locked="0" hidden="1"/>
    </xf>
    <xf numFmtId="0" fontId="17" fillId="12" borderId="19" xfId="0" applyFont="1" applyFill="1" applyBorder="1" applyAlignment="1" applyProtection="1">
      <alignment horizontal="center" vertical="center" wrapText="1"/>
      <protection locked="0" hidden="1"/>
    </xf>
    <xf numFmtId="0" fontId="17" fillId="12" borderId="18" xfId="0" applyFont="1" applyFill="1" applyBorder="1" applyAlignment="1" applyProtection="1">
      <alignment horizontal="center" vertical="center" wrapText="1"/>
      <protection locked="0" hidden="1"/>
    </xf>
    <xf numFmtId="0" fontId="16" fillId="12" borderId="17" xfId="0" applyFont="1" applyFill="1" applyBorder="1" applyAlignment="1" applyProtection="1">
      <alignment horizontal="center" vertical="center" textRotation="90" wrapText="1"/>
      <protection locked="0" hidden="1"/>
    </xf>
    <xf numFmtId="0" fontId="16" fillId="12" borderId="19" xfId="0" applyFont="1" applyFill="1" applyBorder="1" applyAlignment="1" applyProtection="1">
      <alignment horizontal="center" vertical="center" textRotation="90" wrapText="1"/>
      <protection locked="0" hidden="1"/>
    </xf>
    <xf numFmtId="0" fontId="16" fillId="12" borderId="18" xfId="0" applyFont="1" applyFill="1" applyBorder="1" applyAlignment="1" applyProtection="1">
      <alignment horizontal="center" vertical="center" textRotation="90" wrapText="1"/>
      <protection locked="0" hidden="1"/>
    </xf>
    <xf numFmtId="0" fontId="16" fillId="12" borderId="40" xfId="0" applyFont="1" applyFill="1" applyBorder="1" applyAlignment="1" applyProtection="1">
      <alignment horizontal="center" vertical="center" textRotation="90" wrapText="1"/>
      <protection locked="0" hidden="1"/>
    </xf>
    <xf numFmtId="0" fontId="16" fillId="12" borderId="88" xfId="0" applyFont="1" applyFill="1" applyBorder="1" applyAlignment="1" applyProtection="1">
      <alignment horizontal="center" vertical="center" textRotation="90" wrapText="1"/>
      <protection locked="0" hidden="1"/>
    </xf>
    <xf numFmtId="0" fontId="16" fillId="12" borderId="38" xfId="0" applyFont="1" applyFill="1" applyBorder="1" applyAlignment="1" applyProtection="1">
      <alignment horizontal="center" vertical="center" textRotation="90" wrapText="1"/>
      <protection locked="0" hidden="1"/>
    </xf>
    <xf numFmtId="0" fontId="46" fillId="10" borderId="17" xfId="0" applyFont="1" applyFill="1" applyBorder="1" applyAlignment="1" applyProtection="1">
      <alignment horizontal="center" vertical="center" wrapText="1"/>
      <protection locked="0" hidden="1"/>
    </xf>
    <xf numFmtId="0" fontId="46" fillId="10" borderId="18" xfId="0" applyFont="1" applyFill="1" applyBorder="1" applyAlignment="1" applyProtection="1">
      <alignment horizontal="center" vertical="center" wrapText="1"/>
      <protection locked="0" hidden="1"/>
    </xf>
    <xf numFmtId="0" fontId="46" fillId="11" borderId="17" xfId="0" applyFont="1" applyFill="1" applyBorder="1" applyAlignment="1" applyProtection="1">
      <alignment horizontal="center" vertical="center" wrapText="1"/>
      <protection locked="0" hidden="1"/>
    </xf>
    <xf numFmtId="0" fontId="46" fillId="11" borderId="18" xfId="0" applyFont="1" applyFill="1" applyBorder="1" applyAlignment="1" applyProtection="1">
      <alignment horizontal="center" vertical="center" wrapText="1"/>
      <protection locked="0" hidden="1"/>
    </xf>
    <xf numFmtId="0" fontId="46" fillId="16" borderId="17" xfId="0" applyFont="1" applyFill="1" applyBorder="1" applyAlignment="1" applyProtection="1">
      <alignment horizontal="center" vertical="center" wrapText="1"/>
      <protection locked="0" hidden="1"/>
    </xf>
    <xf numFmtId="0" fontId="46" fillId="16" borderId="18" xfId="0" applyFont="1" applyFill="1" applyBorder="1" applyAlignment="1" applyProtection="1">
      <alignment horizontal="center" vertical="center" wrapText="1"/>
      <protection locked="0" hidden="1"/>
    </xf>
    <xf numFmtId="0" fontId="16" fillId="11" borderId="17" xfId="0" applyFont="1" applyFill="1" applyBorder="1" applyAlignment="1" applyProtection="1">
      <alignment horizontal="center" vertical="center" textRotation="90" wrapText="1"/>
      <protection locked="0" hidden="1"/>
    </xf>
    <xf numFmtId="0" fontId="16" fillId="11" borderId="19" xfId="0" applyFont="1" applyFill="1" applyBorder="1" applyAlignment="1" applyProtection="1">
      <alignment horizontal="center" vertical="center" textRotation="90" wrapText="1"/>
      <protection locked="0" hidden="1"/>
    </xf>
    <xf numFmtId="0" fontId="16" fillId="11" borderId="18" xfId="0" applyFont="1" applyFill="1" applyBorder="1" applyAlignment="1" applyProtection="1">
      <alignment horizontal="center" vertical="center" textRotation="90" wrapText="1"/>
      <protection locked="0" hidden="1"/>
    </xf>
    <xf numFmtId="0" fontId="16" fillId="11" borderId="40" xfId="0" applyFont="1" applyFill="1" applyBorder="1" applyAlignment="1" applyProtection="1">
      <alignment horizontal="center" vertical="center" textRotation="90" wrapText="1"/>
      <protection locked="0" hidden="1"/>
    </xf>
    <xf numFmtId="0" fontId="16" fillId="11" borderId="88" xfId="0" applyFont="1" applyFill="1" applyBorder="1" applyAlignment="1" applyProtection="1">
      <alignment horizontal="center" vertical="center" textRotation="90" wrapText="1"/>
      <protection locked="0" hidden="1"/>
    </xf>
    <xf numFmtId="0" fontId="16" fillId="11" borderId="38" xfId="0" applyFont="1" applyFill="1" applyBorder="1" applyAlignment="1" applyProtection="1">
      <alignment horizontal="center" vertical="center" textRotation="90"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17" fillId="16" borderId="17" xfId="0" applyFont="1" applyFill="1" applyBorder="1" applyAlignment="1" applyProtection="1">
      <alignment horizontal="center" vertical="center" wrapText="1"/>
      <protection locked="0" hidden="1"/>
    </xf>
    <xf numFmtId="0" fontId="17" fillId="16" borderId="19" xfId="0" applyFont="1" applyFill="1" applyBorder="1" applyAlignment="1" applyProtection="1">
      <alignment horizontal="center" vertical="center" wrapText="1"/>
      <protection locked="0" hidden="1"/>
    </xf>
    <xf numFmtId="0" fontId="17" fillId="16" borderId="18" xfId="0" applyFont="1" applyFill="1" applyBorder="1" applyAlignment="1" applyProtection="1">
      <alignment horizontal="center" vertical="center" wrapText="1"/>
      <protection locked="0" hidden="1"/>
    </xf>
    <xf numFmtId="0" fontId="76" fillId="0" borderId="99" xfId="0" applyFont="1" applyBorder="1" applyAlignment="1" applyProtection="1">
      <alignment horizontal="center" vertical="center"/>
      <protection locked="0" hidden="1"/>
    </xf>
    <xf numFmtId="0" fontId="76" fillId="0" borderId="130" xfId="0" applyFont="1" applyBorder="1" applyAlignment="1" applyProtection="1">
      <alignment horizontal="center" vertical="center"/>
      <protection locked="0" hidden="1"/>
    </xf>
    <xf numFmtId="0" fontId="76" fillId="0" borderId="193" xfId="0" applyFont="1" applyBorder="1" applyAlignment="1" applyProtection="1">
      <alignment horizontal="center" vertical="center"/>
      <protection locked="0" hidden="1"/>
    </xf>
    <xf numFmtId="0" fontId="66" fillId="0" borderId="196" xfId="0" applyFont="1" applyBorder="1" applyAlignment="1" applyProtection="1">
      <alignment horizontal="center" vertical="center"/>
      <protection locked="0" hidden="1"/>
    </xf>
    <xf numFmtId="0" fontId="66" fillId="0" borderId="197" xfId="0" applyFont="1" applyBorder="1" applyAlignment="1" applyProtection="1">
      <alignment horizontal="center" vertical="center"/>
      <protection locked="0" hidden="1"/>
    </xf>
    <xf numFmtId="0" fontId="66" fillId="0" borderId="198" xfId="0" applyFont="1" applyBorder="1" applyAlignment="1" applyProtection="1">
      <alignment horizontal="center" vertical="center"/>
      <protection locked="0" hidden="1"/>
    </xf>
    <xf numFmtId="0" fontId="31" fillId="15" borderId="173" xfId="0" applyFont="1" applyFill="1" applyBorder="1" applyAlignment="1" applyProtection="1">
      <alignment horizontal="center"/>
      <protection locked="0" hidden="1"/>
    </xf>
    <xf numFmtId="0" fontId="31" fillId="15" borderId="178" xfId="0" applyFont="1" applyFill="1" applyBorder="1" applyAlignment="1" applyProtection="1">
      <alignment horizontal="center"/>
      <protection locked="0" hidden="1"/>
    </xf>
    <xf numFmtId="0" fontId="31" fillId="15" borderId="174" xfId="0" applyFont="1" applyFill="1" applyBorder="1" applyAlignment="1" applyProtection="1">
      <alignment horizontal="center"/>
      <protection locked="0" hidden="1"/>
    </xf>
    <xf numFmtId="0" fontId="31" fillId="15" borderId="175" xfId="0" applyFont="1" applyFill="1" applyBorder="1" applyAlignment="1" applyProtection="1">
      <alignment horizontal="center"/>
      <protection locked="0" hidden="1"/>
    </xf>
    <xf numFmtId="0" fontId="31" fillId="15" borderId="162" xfId="0" applyFont="1" applyFill="1" applyBorder="1" applyAlignment="1" applyProtection="1">
      <alignment horizontal="center" vertical="center" wrapText="1"/>
      <protection locked="0" hidden="1"/>
    </xf>
    <xf numFmtId="0" fontId="31" fillId="15" borderId="114" xfId="0" applyFont="1" applyFill="1" applyBorder="1" applyAlignment="1" applyProtection="1">
      <alignment horizontal="center" vertical="center" wrapText="1"/>
      <protection locked="0" hidden="1"/>
    </xf>
    <xf numFmtId="0" fontId="31" fillId="15" borderId="16" xfId="0" applyFont="1" applyFill="1" applyBorder="1" applyAlignment="1" applyProtection="1">
      <alignment horizontal="center" vertical="center" wrapText="1"/>
      <protection locked="0" hidden="1"/>
    </xf>
    <xf numFmtId="0" fontId="31" fillId="15" borderId="176" xfId="0" applyFont="1" applyFill="1" applyBorder="1" applyAlignment="1" applyProtection="1">
      <alignment horizontal="center" vertical="center" wrapText="1"/>
      <protection locked="0" hidden="1"/>
    </xf>
    <xf numFmtId="0" fontId="31" fillId="15" borderId="180" xfId="0" applyFont="1" applyFill="1" applyBorder="1" applyAlignment="1" applyProtection="1">
      <alignment horizontal="center" vertical="center" wrapText="1"/>
      <protection locked="0" hidden="1"/>
    </xf>
    <xf numFmtId="0" fontId="31" fillId="15" borderId="112" xfId="0" applyFont="1" applyFill="1" applyBorder="1" applyAlignment="1" applyProtection="1">
      <alignment horizontal="center" vertical="center" wrapText="1"/>
      <protection locked="0" hidden="1"/>
    </xf>
    <xf numFmtId="0" fontId="60" fillId="15" borderId="112" xfId="0" applyFont="1" applyFill="1" applyBorder="1" applyAlignment="1" applyProtection="1">
      <alignment horizontal="center" vertical="center" wrapText="1"/>
      <protection locked="0" hidden="1"/>
    </xf>
    <xf numFmtId="0" fontId="60" fillId="15" borderId="114" xfId="0" applyFont="1" applyFill="1" applyBorder="1" applyAlignment="1" applyProtection="1">
      <alignment horizontal="center" vertical="center" wrapText="1"/>
      <protection locked="0" hidden="1"/>
    </xf>
    <xf numFmtId="0" fontId="68" fillId="15" borderId="16" xfId="0" applyFont="1" applyFill="1" applyBorder="1" applyAlignment="1" applyProtection="1">
      <alignment horizontal="center" vertical="center" wrapText="1"/>
      <protection locked="0" hidden="1"/>
    </xf>
    <xf numFmtId="0" fontId="69" fillId="15" borderId="17" xfId="0" applyFont="1" applyFill="1" applyBorder="1" applyAlignment="1" applyProtection="1">
      <alignment horizontal="center" vertical="center" textRotation="90" wrapText="1"/>
      <protection locked="0" hidden="1"/>
    </xf>
    <xf numFmtId="0" fontId="69" fillId="15" borderId="19" xfId="0" applyFont="1" applyFill="1" applyBorder="1" applyAlignment="1" applyProtection="1">
      <alignment horizontal="center" vertical="center" textRotation="90" wrapText="1"/>
      <protection locked="0" hidden="1"/>
    </xf>
    <xf numFmtId="0" fontId="69" fillId="15" borderId="33" xfId="0" applyFont="1" applyFill="1" applyBorder="1" applyAlignment="1" applyProtection="1">
      <alignment horizontal="center" vertical="center" textRotation="90" wrapText="1"/>
      <protection locked="0" hidden="1"/>
    </xf>
    <xf numFmtId="0" fontId="73" fillId="15" borderId="176" xfId="0" applyFont="1" applyFill="1" applyBorder="1" applyAlignment="1" applyProtection="1">
      <alignment horizontal="center" vertical="center" textRotation="90" wrapText="1"/>
      <protection locked="0" hidden="1"/>
    </xf>
    <xf numFmtId="0" fontId="73" fillId="15" borderId="208" xfId="0" applyFont="1" applyFill="1" applyBorder="1" applyAlignment="1" applyProtection="1">
      <alignment horizontal="center" vertical="center" textRotation="90" wrapText="1"/>
      <protection locked="0" hidden="1"/>
    </xf>
    <xf numFmtId="0" fontId="73" fillId="15" borderId="177" xfId="0" applyFont="1" applyFill="1" applyBorder="1" applyAlignment="1" applyProtection="1">
      <alignment horizontal="center" vertical="center" textRotation="90" wrapText="1"/>
      <protection locked="0" hidden="1"/>
    </xf>
    <xf numFmtId="0" fontId="71" fillId="15" borderId="17" xfId="0" applyFont="1" applyFill="1" applyBorder="1" applyAlignment="1" applyProtection="1">
      <alignment horizontal="center" vertical="center" textRotation="90" wrapText="1"/>
      <protection locked="0" hidden="1"/>
    </xf>
    <xf numFmtId="0" fontId="71" fillId="15" borderId="19" xfId="0" applyFont="1" applyFill="1" applyBorder="1" applyAlignment="1" applyProtection="1">
      <alignment horizontal="center" vertical="center" textRotation="90" wrapText="1"/>
      <protection locked="0" hidden="1"/>
    </xf>
    <xf numFmtId="0" fontId="71" fillId="15" borderId="18" xfId="0" applyFont="1" applyFill="1" applyBorder="1" applyAlignment="1" applyProtection="1">
      <alignment horizontal="center" vertical="center" textRotation="90" wrapText="1"/>
      <protection locked="0" hidden="1"/>
    </xf>
    <xf numFmtId="0" fontId="69" fillId="15" borderId="18" xfId="0" applyFont="1" applyFill="1" applyBorder="1" applyAlignment="1" applyProtection="1">
      <alignment horizontal="center" vertical="center" textRotation="90" wrapText="1"/>
      <protection locked="0" hidden="1"/>
    </xf>
    <xf numFmtId="0" fontId="40" fillId="15" borderId="179" xfId="0" applyFont="1" applyFill="1" applyBorder="1" applyAlignment="1" applyProtection="1">
      <alignment horizontal="center" vertical="center" textRotation="90" wrapText="1"/>
      <protection locked="0" hidden="1"/>
    </xf>
    <xf numFmtId="0" fontId="40" fillId="15" borderId="168" xfId="0" applyFont="1" applyFill="1" applyBorder="1" applyAlignment="1" applyProtection="1">
      <alignment horizontal="center" vertical="center" textRotation="90" wrapText="1"/>
      <protection locked="0" hidden="1"/>
    </xf>
    <xf numFmtId="0" fontId="40" fillId="15" borderId="17" xfId="0" applyFont="1" applyFill="1" applyBorder="1" applyAlignment="1" applyProtection="1">
      <alignment horizontal="center" vertical="center" textRotation="90" wrapText="1"/>
      <protection locked="0" hidden="1"/>
    </xf>
    <xf numFmtId="0" fontId="40" fillId="15" borderId="18" xfId="0" applyFont="1" applyFill="1" applyBorder="1" applyAlignment="1" applyProtection="1">
      <alignment horizontal="center" vertical="center" textRotation="90" wrapText="1"/>
      <protection locked="0" hidden="1"/>
    </xf>
    <xf numFmtId="0" fontId="40" fillId="15" borderId="23"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40" fillId="15" borderId="263" xfId="0" applyFont="1" applyFill="1" applyBorder="1" applyAlignment="1" applyProtection="1">
      <alignment horizontal="center" vertical="center" textRotation="90" wrapText="1"/>
      <protection locked="0" hidden="1"/>
    </xf>
    <xf numFmtId="0" fontId="40" fillId="15" borderId="116" xfId="0" applyFont="1" applyFill="1" applyBorder="1" applyAlignment="1" applyProtection="1">
      <alignment horizontal="center" vertical="center" textRotation="90" wrapText="1"/>
      <protection locked="0" hidden="1"/>
    </xf>
    <xf numFmtId="0" fontId="72" fillId="15" borderId="263" xfId="0" applyFont="1" applyFill="1" applyBorder="1" applyAlignment="1" applyProtection="1">
      <alignment horizontal="center" vertical="center" textRotation="90" wrapText="1"/>
      <protection locked="0" hidden="1"/>
    </xf>
    <xf numFmtId="0" fontId="72" fillId="15" borderId="116" xfId="0" applyFont="1" applyFill="1" applyBorder="1" applyAlignment="1" applyProtection="1">
      <alignment horizontal="center" vertical="center" textRotation="90" wrapText="1"/>
      <protection locked="0" hidden="1"/>
    </xf>
    <xf numFmtId="0" fontId="60" fillId="15" borderId="17" xfId="0" applyFont="1" applyFill="1" applyBorder="1" applyAlignment="1" applyProtection="1">
      <alignment horizontal="center" vertical="center" textRotation="90" wrapText="1"/>
      <protection locked="0" hidden="1"/>
    </xf>
    <xf numFmtId="0" fontId="60" fillId="15" borderId="18" xfId="0" applyFont="1" applyFill="1" applyBorder="1" applyAlignment="1" applyProtection="1">
      <alignment horizontal="center" vertical="center" textRotation="90" wrapText="1"/>
      <protection locked="0" hidden="1"/>
    </xf>
    <xf numFmtId="0" fontId="0" fillId="15" borderId="0" xfId="0" applyFill="1" applyAlignment="1" applyProtection="1">
      <alignment horizontal="center"/>
      <protection locked="0" hidden="1"/>
    </xf>
    <xf numFmtId="0" fontId="66" fillId="17" borderId="93" xfId="0" applyFont="1" applyFill="1" applyBorder="1" applyAlignment="1" applyProtection="1">
      <alignment horizontal="center" vertical="center" wrapText="1"/>
      <protection locked="0" hidden="1"/>
    </xf>
    <xf numFmtId="0" fontId="66" fillId="17" borderId="195" xfId="0" applyFont="1" applyFill="1" applyBorder="1" applyAlignment="1" applyProtection="1">
      <alignment horizontal="center" vertical="center"/>
      <protection locked="0" hidden="1"/>
    </xf>
    <xf numFmtId="0" fontId="63" fillId="14" borderId="109" xfId="0" applyFont="1" applyFill="1" applyBorder="1" applyAlignment="1" applyProtection="1">
      <alignment horizontal="right" vertical="center"/>
      <protection locked="0" hidden="1"/>
    </xf>
    <xf numFmtId="0" fontId="63" fillId="14" borderId="102"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right" vertical="center"/>
      <protection locked="0" hidden="1"/>
    </xf>
    <xf numFmtId="0" fontId="63" fillId="14" borderId="197" xfId="0" applyFont="1" applyFill="1" applyBorder="1" applyAlignment="1" applyProtection="1">
      <alignment horizontal="right" vertical="center"/>
      <protection locked="0" hidden="1"/>
    </xf>
    <xf numFmtId="0" fontId="63" fillId="14" borderId="102" xfId="0" applyFont="1" applyFill="1" applyBorder="1" applyAlignment="1" applyProtection="1">
      <alignment horizontal="center" vertical="center"/>
      <protection locked="0" hidden="1"/>
    </xf>
    <xf numFmtId="0" fontId="63" fillId="14" borderId="103" xfId="0" applyFont="1" applyFill="1" applyBorder="1" applyAlignment="1" applyProtection="1">
      <alignment horizontal="center" vertical="center"/>
      <protection locked="0" hidden="1"/>
    </xf>
    <xf numFmtId="0" fontId="63" fillId="14" borderId="197" xfId="0" applyFont="1" applyFill="1" applyBorder="1" applyAlignment="1" applyProtection="1">
      <alignment horizontal="center" vertical="center"/>
      <protection locked="0" hidden="1"/>
    </xf>
    <xf numFmtId="0" fontId="63" fillId="14" borderId="198" xfId="0" applyFont="1" applyFill="1" applyBorder="1" applyAlignment="1" applyProtection="1">
      <alignment horizontal="center" vertical="center"/>
      <protection locked="0" hidden="1"/>
    </xf>
    <xf numFmtId="0" fontId="66" fillId="17" borderId="93" xfId="0" applyFont="1" applyFill="1" applyBorder="1" applyAlignment="1" applyProtection="1">
      <alignment horizontal="center" vertical="center"/>
      <protection locked="0" hidden="1"/>
    </xf>
    <xf numFmtId="0" fontId="63" fillId="0" borderId="99" xfId="0" applyFont="1" applyBorder="1" applyAlignment="1" applyProtection="1">
      <alignment horizontal="center" vertical="center" wrapText="1"/>
      <protection locked="0" hidden="1"/>
    </xf>
    <xf numFmtId="0" fontId="63" fillId="0" borderId="192" xfId="0" applyFont="1" applyBorder="1" applyAlignment="1" applyProtection="1">
      <alignment horizontal="center" vertical="center" wrapText="1"/>
      <protection locked="0" hidden="1"/>
    </xf>
    <xf numFmtId="0" fontId="63" fillId="0" borderId="191" xfId="0" applyFont="1" applyBorder="1" applyAlignment="1" applyProtection="1">
      <alignment horizontal="center" vertical="center" wrapText="1"/>
      <protection locked="0" hidden="1"/>
    </xf>
    <xf numFmtId="0" fontId="63" fillId="0" borderId="130" xfId="0" applyFont="1" applyBorder="1" applyAlignment="1" applyProtection="1">
      <alignment horizontal="center" vertical="center" wrapText="1"/>
      <protection locked="0" hidden="1"/>
    </xf>
    <xf numFmtId="0" fontId="43" fillId="0" borderId="191" xfId="0" applyFont="1" applyBorder="1" applyAlignment="1" applyProtection="1">
      <alignment horizontal="right"/>
      <protection locked="0" hidden="1"/>
    </xf>
    <xf numFmtId="0" fontId="43" fillId="0" borderId="130" xfId="0" applyFont="1" applyBorder="1" applyAlignment="1" applyProtection="1">
      <alignment horizontal="right"/>
      <protection locked="0" hidden="1"/>
    </xf>
    <xf numFmtId="0" fontId="43" fillId="0" borderId="193" xfId="0" applyFont="1" applyBorder="1" applyAlignment="1" applyProtection="1">
      <alignment horizontal="right"/>
      <protection locked="0" hidden="1"/>
    </xf>
    <xf numFmtId="0" fontId="77" fillId="0" borderId="191" xfId="0" applyFont="1" applyBorder="1" applyAlignment="1" applyProtection="1">
      <alignment horizontal="center" vertical="center"/>
      <protection locked="0" hidden="1"/>
    </xf>
    <xf numFmtId="0" fontId="77" fillId="0" borderId="130" xfId="0" applyFont="1" applyBorder="1" applyAlignment="1" applyProtection="1">
      <alignment horizontal="center" vertical="center"/>
      <protection locked="0" hidden="1"/>
    </xf>
    <xf numFmtId="0" fontId="77" fillId="0" borderId="192" xfId="0" applyFont="1" applyBorder="1" applyAlignment="1" applyProtection="1">
      <alignment horizontal="center" vertical="center"/>
      <protection locked="0" hidden="1"/>
    </xf>
    <xf numFmtId="0" fontId="78" fillId="0" borderId="99" xfId="0" applyFont="1" applyBorder="1" applyAlignment="1" applyProtection="1">
      <alignment horizontal="center" vertical="center"/>
      <protection locked="0" hidden="1"/>
    </xf>
    <xf numFmtId="0" fontId="78" fillId="0" borderId="192" xfId="0" applyFont="1" applyBorder="1" applyAlignment="1" applyProtection="1">
      <alignment horizontal="center" vertical="center"/>
      <protection locked="0" hidden="1"/>
    </xf>
    <xf numFmtId="0" fontId="65" fillId="0" borderId="196" xfId="0" applyFont="1" applyBorder="1" applyAlignment="1" applyProtection="1">
      <alignment horizontal="right" vertical="center"/>
      <protection locked="0" hidden="1"/>
    </xf>
    <xf numFmtId="0" fontId="65" fillId="0" borderId="197" xfId="0" applyFont="1" applyBorder="1" applyAlignment="1" applyProtection="1">
      <alignment horizontal="right" vertical="center"/>
      <protection locked="0" hidden="1"/>
    </xf>
    <xf numFmtId="0" fontId="65" fillId="0" borderId="198" xfId="0" applyFont="1" applyBorder="1" applyAlignment="1" applyProtection="1">
      <alignment horizontal="right" vertical="center"/>
      <protection locked="0" hidden="1"/>
    </xf>
    <xf numFmtId="0" fontId="0" fillId="15" borderId="104" xfId="0" applyFill="1" applyBorder="1" applyAlignment="1" applyProtection="1">
      <alignment horizontal="center"/>
      <protection locked="0" hidden="1"/>
    </xf>
    <xf numFmtId="0" fontId="37" fillId="15" borderId="210" xfId="0" applyFont="1" applyFill="1" applyBorder="1" applyAlignment="1" applyProtection="1">
      <alignment horizontal="left" vertical="center"/>
      <protection locked="0" hidden="1"/>
    </xf>
    <xf numFmtId="0" fontId="37" fillId="15" borderId="201" xfId="0" applyFont="1" applyFill="1" applyBorder="1" applyAlignment="1" applyProtection="1">
      <alignment horizontal="left" vertical="center"/>
      <protection locked="0" hidden="1"/>
    </xf>
    <xf numFmtId="0" fontId="64" fillId="0" borderId="206" xfId="0" applyFont="1" applyBorder="1" applyAlignment="1" applyProtection="1">
      <alignment horizontal="right" vertical="center"/>
      <protection locked="0" hidden="1"/>
    </xf>
    <xf numFmtId="0" fontId="64" fillId="0" borderId="207" xfId="0" applyFont="1" applyBorder="1" applyAlignment="1" applyProtection="1">
      <alignment horizontal="right" vertical="center"/>
      <protection locked="0" hidden="1"/>
    </xf>
    <xf numFmtId="0" fontId="64" fillId="0" borderId="209" xfId="0" applyFont="1" applyBorder="1" applyAlignment="1" applyProtection="1">
      <alignment horizontal="right" vertical="center"/>
      <protection locked="0" hidden="1"/>
    </xf>
    <xf numFmtId="0" fontId="64" fillId="0" borderId="203" xfId="0" applyFont="1" applyBorder="1" applyAlignment="1" applyProtection="1">
      <alignment horizontal="right" vertical="center"/>
      <protection locked="0" hidden="1"/>
    </xf>
    <xf numFmtId="0" fontId="64" fillId="0" borderId="204" xfId="0" applyFont="1" applyBorder="1" applyAlignment="1" applyProtection="1">
      <alignment horizontal="right" vertical="center"/>
      <protection locked="0" hidden="1"/>
    </xf>
    <xf numFmtId="0" fontId="64" fillId="0" borderId="205" xfId="0" applyFont="1" applyBorder="1" applyAlignment="1" applyProtection="1">
      <alignment horizontal="right" vertical="center"/>
      <protection locked="0" hidden="1"/>
    </xf>
    <xf numFmtId="0" fontId="66" fillId="0" borderId="94" xfId="0" applyFont="1" applyBorder="1" applyAlignment="1" applyProtection="1">
      <alignment horizontal="center" vertical="center"/>
      <protection locked="0" hidden="1"/>
    </xf>
    <xf numFmtId="0" fontId="66" fillId="0" borderId="189" xfId="0" applyFont="1" applyBorder="1" applyAlignment="1" applyProtection="1">
      <alignment horizontal="center" vertical="center"/>
      <protection locked="0" hidden="1"/>
    </xf>
    <xf numFmtId="0" fontId="66" fillId="0" borderId="190" xfId="0" applyFont="1" applyBorder="1" applyAlignment="1" applyProtection="1">
      <alignment horizontal="center" vertical="center"/>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61"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40" fillId="15" borderId="165" xfId="0" applyFont="1" applyFill="1" applyBorder="1" applyAlignment="1" applyProtection="1">
      <alignment horizontal="center" vertical="center" textRotation="90" wrapText="1"/>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76" xfId="0" applyFont="1" applyFill="1" applyBorder="1" applyAlignment="1" applyProtection="1">
      <alignment horizontal="center" vertical="center" textRotation="90" wrapText="1"/>
      <protection locked="0" hidden="1"/>
    </xf>
    <xf numFmtId="0" fontId="40" fillId="15" borderId="208" xfId="0" applyFont="1" applyFill="1" applyBorder="1" applyAlignment="1" applyProtection="1">
      <alignment horizontal="center" vertical="center" textRotation="90" wrapText="1"/>
      <protection locked="0" hidden="1"/>
    </xf>
    <xf numFmtId="0" fontId="40" fillId="15" borderId="177" xfId="0" applyFont="1" applyFill="1" applyBorder="1" applyAlignment="1" applyProtection="1">
      <alignment horizontal="center" vertical="center" textRotation="90" wrapText="1"/>
      <protection locked="0" hidden="1"/>
    </xf>
    <xf numFmtId="0" fontId="66" fillId="0" borderId="99" xfId="0" applyFont="1" applyBorder="1" applyAlignment="1" applyProtection="1">
      <alignment horizontal="center" vertical="center"/>
      <protection locked="0" hidden="1"/>
    </xf>
    <xf numFmtId="0" fontId="63" fillId="17" borderId="92" xfId="0" applyFont="1" applyFill="1" applyBorder="1" applyAlignment="1" applyProtection="1">
      <alignment horizontal="center" vertical="center" wrapText="1"/>
      <protection locked="0" hidden="1"/>
    </xf>
    <xf numFmtId="0" fontId="63" fillId="17" borderId="93" xfId="0" applyFont="1" applyFill="1" applyBorder="1" applyAlignment="1" applyProtection="1">
      <alignment horizontal="center" vertical="center" wrapText="1"/>
      <protection locked="0" hidden="1"/>
    </xf>
    <xf numFmtId="0" fontId="63" fillId="14" borderId="95" xfId="0" applyFont="1" applyFill="1" applyBorder="1" applyAlignment="1" applyProtection="1">
      <alignment horizontal="center" vertical="center"/>
      <protection locked="0" hidden="1"/>
    </xf>
    <xf numFmtId="0" fontId="63" fillId="14" borderId="96" xfId="0" applyFont="1" applyFill="1" applyBorder="1" applyAlignment="1" applyProtection="1">
      <alignment horizontal="center" vertical="center"/>
      <protection locked="0" hidden="1"/>
    </xf>
    <xf numFmtId="0" fontId="63" fillId="14" borderId="97" xfId="0" applyFont="1" applyFill="1" applyBorder="1" applyAlignment="1" applyProtection="1">
      <alignment horizontal="center" vertical="center"/>
      <protection locked="0" hidden="1"/>
    </xf>
    <xf numFmtId="0" fontId="66" fillId="0" borderId="92" xfId="0" applyFont="1" applyBorder="1" applyAlignment="1" applyProtection="1">
      <alignment horizontal="center" vertical="center"/>
      <protection locked="0" hidden="1"/>
    </xf>
    <xf numFmtId="0" fontId="66" fillId="0" borderId="93" xfId="0" applyFont="1" applyBorder="1" applyAlignment="1" applyProtection="1">
      <alignment horizontal="center" vertical="center"/>
      <protection locked="0" hidden="1"/>
    </xf>
    <xf numFmtId="0" fontId="66" fillId="0" borderId="100" xfId="0" applyFont="1" applyBorder="1" applyAlignment="1" applyProtection="1">
      <alignment horizontal="center" vertical="center"/>
      <protection locked="0" hidden="1"/>
    </xf>
    <xf numFmtId="0" fontId="43" fillId="0" borderId="200" xfId="0" applyFont="1" applyBorder="1" applyAlignment="1" applyProtection="1">
      <alignment horizontal="right"/>
      <protection locked="0" hidden="1"/>
    </xf>
    <xf numFmtId="0" fontId="43" fillId="0" borderId="201" xfId="0" applyFont="1" applyBorder="1" applyAlignment="1" applyProtection="1">
      <alignment horizontal="right"/>
      <protection locked="0" hidden="1"/>
    </xf>
    <xf numFmtId="0" fontId="43" fillId="0" borderId="202" xfId="0" applyFont="1" applyBorder="1" applyAlignment="1" applyProtection="1">
      <alignment horizontal="right"/>
      <protection locked="0" hidden="1"/>
    </xf>
    <xf numFmtId="0" fontId="114" fillId="0" borderId="99" xfId="0" applyFont="1" applyBorder="1" applyAlignment="1" applyProtection="1">
      <alignment horizontal="center" vertical="center" wrapText="1"/>
      <protection locked="0" hidden="1"/>
    </xf>
    <xf numFmtId="0" fontId="114" fillId="0" borderId="192" xfId="0" applyFont="1" applyBorder="1" applyAlignment="1" applyProtection="1">
      <alignment horizontal="center" vertical="center" wrapText="1"/>
      <protection locked="0" hidden="1"/>
    </xf>
    <xf numFmtId="0" fontId="63" fillId="17" borderId="194" xfId="0" applyFont="1" applyFill="1" applyBorder="1" applyAlignment="1" applyProtection="1">
      <alignment horizontal="center" vertical="center"/>
      <protection locked="0" hidden="1"/>
    </xf>
    <xf numFmtId="0" fontId="63" fillId="17" borderId="195" xfId="0" applyFont="1" applyFill="1" applyBorder="1" applyAlignment="1" applyProtection="1">
      <alignment horizontal="center" vertical="center"/>
      <protection locked="0" hidden="1"/>
    </xf>
    <xf numFmtId="0" fontId="21" fillId="15" borderId="131" xfId="0" applyFont="1" applyFill="1" applyBorder="1" applyAlignment="1" applyProtection="1">
      <alignment horizontal="center" vertical="center" wrapText="1"/>
      <protection locked="0" hidden="1"/>
    </xf>
    <xf numFmtId="0" fontId="21" fillId="15" borderId="19" xfId="0" applyFont="1" applyFill="1" applyBorder="1" applyAlignment="1" applyProtection="1">
      <alignment horizontal="center" vertical="center" wrapText="1"/>
      <protection locked="0" hidden="1"/>
    </xf>
    <xf numFmtId="0" fontId="21" fillId="15" borderId="33" xfId="0" applyFont="1" applyFill="1" applyBorder="1" applyAlignment="1" applyProtection="1">
      <alignment horizontal="center" vertical="center" wrapText="1"/>
      <protection locked="0" hidden="1"/>
    </xf>
    <xf numFmtId="0" fontId="21" fillId="15" borderId="131" xfId="0" applyFont="1" applyFill="1" applyBorder="1" applyAlignment="1" applyProtection="1">
      <alignment horizontal="center" vertical="center" textRotation="90" wrapText="1"/>
      <protection locked="0" hidden="1"/>
    </xf>
    <xf numFmtId="0" fontId="21" fillId="15" borderId="19" xfId="0" applyFont="1" applyFill="1" applyBorder="1" applyAlignment="1" applyProtection="1">
      <alignment horizontal="center" vertical="center" textRotation="90" wrapText="1"/>
      <protection locked="0" hidden="1"/>
    </xf>
    <xf numFmtId="0" fontId="21" fillId="15" borderId="33" xfId="0" applyFont="1" applyFill="1" applyBorder="1" applyAlignment="1" applyProtection="1">
      <alignment horizontal="center" vertical="center" textRotation="90" wrapText="1"/>
      <protection locked="0" hidden="1"/>
    </xf>
    <xf numFmtId="0" fontId="67" fillId="15" borderId="173" xfId="0" applyFont="1" applyFill="1" applyBorder="1" applyAlignment="1" applyProtection="1">
      <alignment horizontal="center" wrapText="1"/>
      <protection locked="0" hidden="1"/>
    </xf>
    <xf numFmtId="0" fontId="67" fillId="15" borderId="174" xfId="0" applyFont="1" applyFill="1" applyBorder="1" applyAlignment="1" applyProtection="1">
      <alignment horizontal="center" wrapText="1"/>
      <protection locked="0" hidden="1"/>
    </xf>
    <xf numFmtId="0" fontId="67" fillId="15" borderId="175" xfId="0" applyFont="1" applyFill="1" applyBorder="1" applyAlignment="1" applyProtection="1">
      <alignment horizontal="center" wrapText="1"/>
      <protection locked="0" hidden="1"/>
    </xf>
    <xf numFmtId="0" fontId="67" fillId="15" borderId="157" xfId="0" applyFont="1" applyFill="1" applyBorder="1" applyAlignment="1" applyProtection="1">
      <alignment horizontal="center" wrapText="1"/>
      <protection locked="0" hidden="1"/>
    </xf>
    <xf numFmtId="0" fontId="67" fillId="15" borderId="158" xfId="0" applyFont="1" applyFill="1" applyBorder="1" applyAlignment="1" applyProtection="1">
      <alignment horizontal="center" wrapText="1"/>
      <protection locked="0" hidden="1"/>
    </xf>
    <xf numFmtId="0" fontId="67" fillId="15" borderId="159" xfId="0" applyFont="1" applyFill="1" applyBorder="1" applyAlignment="1" applyProtection="1">
      <alignment horizontal="center" wrapText="1"/>
      <protection locked="0" hidden="1"/>
    </xf>
    <xf numFmtId="0" fontId="40" fillId="15" borderId="160" xfId="0" applyFont="1" applyFill="1" applyBorder="1" applyAlignment="1" applyProtection="1">
      <alignment horizontal="center" vertical="center" textRotation="90" wrapText="1"/>
      <protection locked="0" hidden="1"/>
    </xf>
    <xf numFmtId="0" fontId="68" fillId="15" borderId="17" xfId="0" applyFont="1" applyFill="1" applyBorder="1" applyAlignment="1" applyProtection="1">
      <alignment horizontal="center" vertical="center" textRotation="90" wrapText="1"/>
      <protection locked="0" hidden="1"/>
    </xf>
    <xf numFmtId="0" fontId="68" fillId="15" borderId="18" xfId="0" applyFont="1" applyFill="1" applyBorder="1" applyAlignment="1" applyProtection="1">
      <alignment horizontal="center" vertical="center" textRotation="90" wrapText="1"/>
      <protection locked="0" hidden="1"/>
    </xf>
    <xf numFmtId="0" fontId="45" fillId="15" borderId="130" xfId="0" applyFont="1" applyFill="1" applyBorder="1" applyAlignment="1" applyProtection="1">
      <alignment horizontal="left" vertical="center"/>
      <protection locked="0" hidden="1"/>
    </xf>
    <xf numFmtId="0" fontId="45" fillId="15" borderId="186" xfId="0" applyFont="1" applyFill="1" applyBorder="1" applyAlignment="1" applyProtection="1">
      <alignment horizontal="left" vertical="center"/>
      <protection locked="0" hidden="1"/>
    </xf>
    <xf numFmtId="0" fontId="71" fillId="15" borderId="179" xfId="0" applyFont="1" applyFill="1" applyBorder="1" applyAlignment="1" applyProtection="1">
      <alignment horizontal="center" vertical="center" textRotation="90" wrapText="1"/>
      <protection locked="0" hidden="1"/>
    </xf>
    <xf numFmtId="0" fontId="71" fillId="15" borderId="168" xfId="0" applyFont="1" applyFill="1" applyBorder="1" applyAlignment="1" applyProtection="1">
      <alignment horizontal="center" vertical="center" textRotation="90" wrapText="1"/>
      <protection locked="0" hidden="1"/>
    </xf>
    <xf numFmtId="0" fontId="69" fillId="15" borderId="16" xfId="0" applyFont="1" applyFill="1" applyBorder="1" applyAlignment="1" applyProtection="1">
      <alignment horizontal="center" vertical="center" textRotation="90" wrapText="1"/>
      <protection locked="0" hidden="1"/>
    </xf>
    <xf numFmtId="0" fontId="21" fillId="15" borderId="185" xfId="0" applyFont="1" applyFill="1" applyBorder="1" applyAlignment="1" applyProtection="1">
      <alignment horizontal="center" vertical="center"/>
      <protection locked="0" hidden="1"/>
    </xf>
    <xf numFmtId="0" fontId="21" fillId="15" borderId="130" xfId="0" applyFont="1" applyFill="1" applyBorder="1" applyAlignment="1" applyProtection="1">
      <alignment horizontal="center" vertical="center"/>
      <protection locked="0" hidden="1"/>
    </xf>
    <xf numFmtId="0" fontId="45" fillId="15" borderId="130" xfId="0" applyFont="1" applyFill="1" applyBorder="1" applyAlignment="1" applyProtection="1">
      <alignment vertical="center"/>
      <protection locked="0" hidden="1"/>
    </xf>
    <xf numFmtId="0" fontId="45" fillId="15" borderId="186" xfId="0" applyFont="1" applyFill="1" applyBorder="1" applyAlignment="1" applyProtection="1">
      <alignment vertical="center"/>
      <protection locked="0" hidden="1"/>
    </xf>
    <xf numFmtId="0" fontId="45" fillId="15" borderId="185" xfId="0" applyFont="1" applyFill="1" applyBorder="1" applyAlignment="1" applyProtection="1">
      <alignment horizontal="right" vertical="center"/>
      <protection locked="0" hidden="1"/>
    </xf>
    <xf numFmtId="0" fontId="45" fillId="15" borderId="130" xfId="0" applyFont="1" applyFill="1" applyBorder="1" applyAlignment="1" applyProtection="1">
      <alignment horizontal="right" vertical="center"/>
      <protection locked="0" hidden="1"/>
    </xf>
    <xf numFmtId="0" fontId="21" fillId="15" borderId="163" xfId="0" applyFont="1" applyFill="1" applyBorder="1" applyAlignment="1" applyProtection="1">
      <alignment horizontal="center" vertical="center" wrapText="1"/>
      <protection locked="0" hidden="1"/>
    </xf>
    <xf numFmtId="0" fontId="21" fillId="15" borderId="165" xfId="0" applyFont="1" applyFill="1" applyBorder="1" applyAlignment="1" applyProtection="1">
      <alignment horizontal="center" vertical="center" wrapText="1"/>
      <protection locked="0" hidden="1"/>
    </xf>
    <xf numFmtId="0" fontId="21" fillId="15" borderId="187" xfId="0" applyFont="1" applyFill="1" applyBorder="1" applyAlignment="1" applyProtection="1">
      <alignment horizontal="center" vertical="center" wrapText="1"/>
      <protection locked="0" hidden="1"/>
    </xf>
    <xf numFmtId="0" fontId="21" fillId="15" borderId="188" xfId="0" applyFont="1" applyFill="1" applyBorder="1" applyAlignment="1" applyProtection="1">
      <alignment horizontal="center" vertical="center" wrapText="1"/>
      <protection locked="0" hidden="1"/>
    </xf>
    <xf numFmtId="0" fontId="71" fillId="15" borderId="187" xfId="0" applyFont="1" applyFill="1" applyBorder="1" applyAlignment="1" applyProtection="1">
      <alignment horizontal="center" vertical="center" textRotation="90" wrapText="1"/>
      <protection locked="0" hidden="1"/>
    </xf>
    <xf numFmtId="0" fontId="35" fillId="0" borderId="95" xfId="0" applyFont="1" applyBorder="1" applyAlignment="1" applyProtection="1">
      <alignment horizontal="center" vertical="center"/>
      <protection locked="0" hidden="1"/>
    </xf>
    <xf numFmtId="0" fontId="35" fillId="0" borderId="96" xfId="0" applyFont="1" applyBorder="1" applyAlignment="1" applyProtection="1">
      <alignment horizontal="center" vertical="center"/>
      <protection locked="0" hidden="1"/>
    </xf>
    <xf numFmtId="0" fontId="35"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4" fillId="0" borderId="101" xfId="0" applyFont="1" applyBorder="1" applyAlignment="1" applyProtection="1">
      <alignment horizontal="center" vertical="center"/>
      <protection locked="0" hidden="1"/>
    </xf>
    <xf numFmtId="0" fontId="34" fillId="0" borderId="0" xfId="0" applyFont="1" applyBorder="1" applyAlignment="1" applyProtection="1">
      <alignment horizontal="center" vertical="center"/>
      <protection locked="0" hidden="1"/>
    </xf>
    <xf numFmtId="0" fontId="34"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5" fillId="0" borderId="104" xfId="0" applyFont="1" applyBorder="1" applyAlignment="1" applyProtection="1">
      <alignment horizontal="right" vertical="center"/>
      <protection locked="0" hidden="1"/>
    </xf>
    <xf numFmtId="0" fontId="35" fillId="0" borderId="106" xfId="0" applyFont="1" applyBorder="1" applyAlignment="1" applyProtection="1">
      <alignment horizontal="right" vertical="center"/>
      <protection locked="0" hidden="1"/>
    </xf>
    <xf numFmtId="0" fontId="35" fillId="0" borderId="111" xfId="0" applyFont="1" applyBorder="1" applyAlignment="1" applyProtection="1">
      <alignment horizontal="left" vertical="center"/>
      <protection locked="0" hidden="1"/>
    </xf>
    <xf numFmtId="0" fontId="35" fillId="0" borderId="104" xfId="0" applyFont="1" applyBorder="1" applyAlignment="1" applyProtection="1">
      <alignment horizontal="left" vertical="center"/>
      <protection locked="0" hidden="1"/>
    </xf>
    <xf numFmtId="0" fontId="35" fillId="0" borderId="104" xfId="0" applyFont="1" applyBorder="1" applyAlignment="1" applyProtection="1">
      <alignment horizontal="center" vertical="center"/>
      <protection locked="0" hidden="1"/>
    </xf>
    <xf numFmtId="0" fontId="87" fillId="0" borderId="75" xfId="0" applyFont="1" applyBorder="1" applyAlignment="1" applyProtection="1">
      <alignment horizontal="center"/>
      <protection locked="0" hidden="1"/>
    </xf>
    <xf numFmtId="0" fontId="87" fillId="0" borderId="119" xfId="0" applyFont="1" applyBorder="1" applyAlignment="1" applyProtection="1">
      <alignment horizontal="center"/>
      <protection locked="0" hidden="1"/>
    </xf>
    <xf numFmtId="0" fontId="87" fillId="0" borderId="135" xfId="0" applyFont="1" applyBorder="1" applyAlignment="1" applyProtection="1">
      <alignment horizontal="center"/>
      <protection locked="0" hidden="1"/>
    </xf>
    <xf numFmtId="0" fontId="49" fillId="15" borderId="222" xfId="0" applyFont="1" applyFill="1" applyBorder="1" applyAlignment="1" applyProtection="1">
      <alignment horizontal="center" vertical="center" wrapText="1"/>
      <protection locked="0" hidden="1"/>
    </xf>
    <xf numFmtId="0" fontId="28" fillId="0" borderId="81" xfId="0" applyFont="1" applyFill="1" applyBorder="1" applyAlignment="1" applyProtection="1">
      <alignment horizontal="center" vertical="center"/>
      <protection locked="0" hidden="1"/>
    </xf>
    <xf numFmtId="0" fontId="24" fillId="0" borderId="69" xfId="0" applyFont="1" applyBorder="1" applyProtection="1">
      <protection locked="0" hidden="1"/>
    </xf>
    <xf numFmtId="0" fontId="24" fillId="0" borderId="62" xfId="0" applyFont="1" applyBorder="1" applyProtection="1">
      <protection locked="0" hidden="1"/>
    </xf>
    <xf numFmtId="0" fontId="24" fillId="0" borderId="74" xfId="0" applyFont="1" applyBorder="1" applyProtection="1">
      <protection locked="0" hidden="1"/>
    </xf>
    <xf numFmtId="0" fontId="92" fillId="0" borderId="79" xfId="0" applyFont="1" applyBorder="1" applyAlignment="1" applyProtection="1">
      <alignment horizontal="center"/>
      <protection locked="0" hidden="1"/>
    </xf>
    <xf numFmtId="0" fontId="92" fillId="0" borderId="80" xfId="0" applyFont="1" applyBorder="1" applyAlignment="1" applyProtection="1">
      <alignment horizontal="center"/>
      <protection locked="0" hidden="1"/>
    </xf>
    <xf numFmtId="0" fontId="92" fillId="0" borderId="147" xfId="0" applyFont="1" applyBorder="1" applyAlignment="1" applyProtection="1">
      <alignment horizontal="center"/>
      <protection locked="0" hidden="1"/>
    </xf>
    <xf numFmtId="0" fontId="92" fillId="0" borderId="52" xfId="0" applyFont="1" applyBorder="1" applyAlignment="1" applyProtection="1">
      <alignment horizontal="center"/>
      <protection locked="0" hidden="1"/>
    </xf>
    <xf numFmtId="0" fontId="92" fillId="0" borderId="0" xfId="0" applyFont="1" applyBorder="1" applyAlignment="1" applyProtection="1">
      <alignment horizontal="center"/>
      <protection locked="0" hidden="1"/>
    </xf>
    <xf numFmtId="0" fontId="92" fillId="0" borderId="53" xfId="0" applyFont="1" applyBorder="1" applyAlignment="1" applyProtection="1">
      <alignment horizontal="center"/>
      <protection locked="0" hidden="1"/>
    </xf>
    <xf numFmtId="0" fontId="92" fillId="0" borderId="77" xfId="0" applyFont="1" applyBorder="1" applyAlignment="1" applyProtection="1">
      <alignment horizontal="center"/>
      <protection locked="0" hidden="1"/>
    </xf>
    <xf numFmtId="0" fontId="92" fillId="0" borderId="78" xfId="0" applyFont="1" applyBorder="1" applyAlignment="1" applyProtection="1">
      <alignment horizontal="center"/>
      <protection locked="0" hidden="1"/>
    </xf>
    <xf numFmtId="0" fontId="92" fillId="0" borderId="152" xfId="0" applyFont="1" applyBorder="1" applyAlignment="1" applyProtection="1">
      <alignment horizontal="center"/>
      <protection locked="0" hidden="1"/>
    </xf>
    <xf numFmtId="0" fontId="28" fillId="0" borderId="63" xfId="0" applyFont="1" applyFill="1" applyBorder="1" applyAlignment="1" applyProtection="1">
      <alignment horizontal="center" vertical="center"/>
      <protection locked="0" hidden="1"/>
    </xf>
    <xf numFmtId="0" fontId="28" fillId="0" borderId="62" xfId="0" applyFont="1" applyFill="1" applyBorder="1" applyAlignment="1" applyProtection="1">
      <alignment horizontal="center" vertical="center"/>
      <protection locked="0" hidden="1"/>
    </xf>
    <xf numFmtId="0" fontId="28" fillId="0" borderId="69" xfId="0" applyFont="1" applyFill="1" applyBorder="1" applyAlignment="1" applyProtection="1">
      <alignment horizontal="center" vertical="center"/>
      <protection locked="0" hidden="1"/>
    </xf>
    <xf numFmtId="0" fontId="38" fillId="8" borderId="139" xfId="0" applyFont="1" applyFill="1" applyBorder="1" applyAlignment="1" applyProtection="1">
      <alignment horizontal="center" vertical="center" wrapText="1"/>
      <protection locked="0" hidden="1"/>
    </xf>
    <xf numFmtId="0" fontId="38" fillId="8" borderId="144" xfId="0" applyFont="1" applyFill="1" applyBorder="1" applyAlignment="1" applyProtection="1">
      <alignment horizontal="center" vertical="center" wrapText="1"/>
      <protection locked="0" hidden="1"/>
    </xf>
    <xf numFmtId="0" fontId="38" fillId="8" borderId="151" xfId="0" applyFont="1" applyFill="1" applyBorder="1" applyAlignment="1" applyProtection="1">
      <alignment horizontal="center" vertical="center" wrapText="1"/>
      <protection locked="0" hidden="1"/>
    </xf>
    <xf numFmtId="0" fontId="38" fillId="8" borderId="224" xfId="0" applyFont="1" applyFill="1" applyBorder="1" applyAlignment="1" applyProtection="1">
      <alignment horizontal="center" vertical="center" wrapText="1"/>
      <protection locked="0" hidden="1"/>
    </xf>
    <xf numFmtId="0" fontId="38" fillId="8" borderId="225" xfId="0" applyFont="1" applyFill="1" applyBorder="1" applyAlignment="1" applyProtection="1">
      <alignment horizontal="center" vertical="center" wrapText="1"/>
      <protection locked="0" hidden="1"/>
    </xf>
    <xf numFmtId="0" fontId="38" fillId="8" borderId="226" xfId="0" applyFont="1" applyFill="1" applyBorder="1" applyAlignment="1" applyProtection="1">
      <alignment horizontal="center" vertical="center" wrapText="1"/>
      <protection locked="0" hidden="1"/>
    </xf>
    <xf numFmtId="0" fontId="28" fillId="0" borderId="75" xfId="0" applyFont="1" applyFill="1" applyBorder="1" applyAlignment="1" applyProtection="1">
      <alignment horizontal="center" vertical="center"/>
      <protection locked="0" hidden="1"/>
    </xf>
    <xf numFmtId="0" fontId="28" fillId="0" borderId="119" xfId="0" applyFont="1" applyFill="1" applyBorder="1" applyAlignment="1" applyProtection="1">
      <alignment horizontal="center" vertical="center"/>
      <protection locked="0" hidden="1"/>
    </xf>
    <xf numFmtId="0" fontId="28" fillId="0" borderId="70" xfId="0" applyFont="1" applyFill="1" applyBorder="1" applyAlignment="1" applyProtection="1">
      <alignment horizontal="center" vertical="center"/>
      <protection locked="0" hidden="1"/>
    </xf>
    <xf numFmtId="0" fontId="38" fillId="0" borderId="139" xfId="0" applyFont="1" applyBorder="1" applyAlignment="1" applyProtection="1">
      <alignment horizontal="center" vertical="center" wrapText="1"/>
      <protection locked="0" hidden="1"/>
    </xf>
    <xf numFmtId="0" fontId="38" fillId="0" borderId="140" xfId="0" applyFont="1" applyBorder="1" applyAlignment="1" applyProtection="1">
      <alignment horizontal="center" vertical="center" wrapText="1"/>
      <protection locked="0" hidden="1"/>
    </xf>
    <xf numFmtId="0" fontId="38" fillId="0" borderId="52" xfId="0" applyFont="1" applyBorder="1" applyAlignment="1" applyProtection="1">
      <alignment horizontal="center" vertical="center" wrapText="1"/>
      <protection locked="0" hidden="1"/>
    </xf>
    <xf numFmtId="0" fontId="38" fillId="0" borderId="141" xfId="0" applyFont="1" applyBorder="1" applyAlignment="1" applyProtection="1">
      <alignment horizontal="center" vertical="center" wrapText="1"/>
      <protection locked="0" hidden="1"/>
    </xf>
    <xf numFmtId="0" fontId="38" fillId="0" borderId="77" xfId="0" applyFont="1" applyBorder="1" applyAlignment="1" applyProtection="1">
      <alignment horizontal="center" vertical="center" wrapText="1"/>
      <protection locked="0" hidden="1"/>
    </xf>
    <xf numFmtId="0" fontId="38" fillId="0" borderId="142" xfId="0" applyFont="1" applyBorder="1" applyAlignment="1" applyProtection="1">
      <alignment horizontal="center" vertical="center" wrapText="1"/>
      <protection locked="0" hidden="1"/>
    </xf>
    <xf numFmtId="0" fontId="38" fillId="0" borderId="143" xfId="0" applyFont="1" applyFill="1" applyBorder="1" applyAlignment="1" applyProtection="1">
      <alignment horizontal="center" vertical="center"/>
      <protection locked="0" hidden="1"/>
    </xf>
    <xf numFmtId="0" fontId="38" fillId="0" borderId="144" xfId="0" applyFont="1" applyFill="1" applyBorder="1" applyAlignment="1" applyProtection="1">
      <alignment horizontal="center" vertical="center"/>
      <protection locked="0" hidden="1"/>
    </xf>
    <xf numFmtId="0" fontId="38" fillId="0" borderId="151" xfId="0" applyFont="1" applyFill="1" applyBorder="1" applyAlignment="1" applyProtection="1">
      <alignment horizontal="center" vertical="center"/>
      <protection locked="0" hidden="1"/>
    </xf>
    <xf numFmtId="0" fontId="38" fillId="0" borderId="145" xfId="0" applyFont="1" applyFill="1" applyBorder="1" applyAlignment="1" applyProtection="1">
      <alignment horizontal="center" vertical="center"/>
      <protection locked="0" hidden="1"/>
    </xf>
    <xf numFmtId="0" fontId="38" fillId="0" borderId="0" xfId="0" applyFont="1" applyFill="1" applyBorder="1" applyAlignment="1" applyProtection="1">
      <alignment horizontal="center" vertical="center"/>
      <protection locked="0" hidden="1"/>
    </xf>
    <xf numFmtId="0" fontId="38" fillId="0" borderId="53" xfId="0" applyFont="1" applyFill="1" applyBorder="1" applyAlignment="1" applyProtection="1">
      <alignment horizontal="center" vertical="center"/>
      <protection locked="0" hidden="1"/>
    </xf>
    <xf numFmtId="0" fontId="38" fillId="0" borderId="146" xfId="0" applyFont="1" applyFill="1" applyBorder="1" applyAlignment="1" applyProtection="1">
      <alignment horizontal="center" vertical="center"/>
      <protection locked="0" hidden="1"/>
    </xf>
    <xf numFmtId="0" fontId="38" fillId="0" borderId="78" xfId="0" applyFont="1" applyFill="1" applyBorder="1" applyAlignment="1" applyProtection="1">
      <alignment horizontal="center" vertical="center"/>
      <protection locked="0" hidden="1"/>
    </xf>
    <xf numFmtId="0" fontId="38" fillId="0" borderId="152" xfId="0" applyFont="1" applyFill="1" applyBorder="1" applyAlignment="1" applyProtection="1">
      <alignment horizontal="center" vertical="center"/>
      <protection locked="0" hidden="1"/>
    </xf>
    <xf numFmtId="0" fontId="28" fillId="8" borderId="60" xfId="0" applyFont="1" applyFill="1" applyBorder="1" applyAlignment="1" applyProtection="1">
      <alignment horizontal="center" vertical="center"/>
      <protection locked="0" hidden="1"/>
    </xf>
    <xf numFmtId="0" fontId="24" fillId="0" borderId="59" xfId="0" applyFont="1" applyBorder="1" applyProtection="1">
      <protection locked="0" hidden="1"/>
    </xf>
    <xf numFmtId="0" fontId="24" fillId="0" borderId="72" xfId="0" applyFont="1" applyBorder="1" applyProtection="1">
      <protection locked="0" hidden="1"/>
    </xf>
    <xf numFmtId="0" fontId="28" fillId="8" borderId="81" xfId="0" applyFont="1" applyFill="1" applyBorder="1" applyAlignment="1" applyProtection="1">
      <alignment horizontal="center" vertical="center"/>
      <protection locked="0" hidden="1"/>
    </xf>
    <xf numFmtId="0" fontId="24" fillId="8" borderId="69" xfId="0" applyFont="1" applyFill="1" applyBorder="1" applyProtection="1">
      <protection locked="0" hidden="1"/>
    </xf>
    <xf numFmtId="0" fontId="24" fillId="8" borderId="62" xfId="0" applyFont="1" applyFill="1" applyBorder="1" applyProtection="1">
      <protection locked="0" hidden="1"/>
    </xf>
    <xf numFmtId="0" fontId="24" fillId="8" borderId="74" xfId="0" applyFont="1" applyFill="1" applyBorder="1" applyProtection="1">
      <protection locked="0" hidden="1"/>
    </xf>
    <xf numFmtId="164" fontId="87" fillId="0" borderId="80" xfId="0" applyNumberFormat="1" applyFont="1" applyFill="1" applyBorder="1" applyAlignment="1" applyProtection="1">
      <alignment horizontal="center" vertical="center"/>
      <protection locked="0" hidden="1"/>
    </xf>
    <xf numFmtId="164" fontId="87" fillId="0" borderId="147" xfId="0" applyNumberFormat="1" applyFont="1" applyFill="1" applyBorder="1" applyAlignment="1" applyProtection="1">
      <alignment horizontal="center" vertical="center"/>
      <protection locked="0" hidden="1"/>
    </xf>
    <xf numFmtId="0" fontId="28" fillId="8" borderId="72" xfId="0" applyFont="1" applyFill="1" applyBorder="1" applyAlignment="1" applyProtection="1">
      <alignment horizontal="center" vertical="center"/>
      <protection locked="0" hidden="1"/>
    </xf>
    <xf numFmtId="0" fontId="89" fillId="8" borderId="59" xfId="0" applyFont="1" applyFill="1" applyBorder="1" applyAlignment="1" applyProtection="1">
      <alignment horizontal="center" vertical="center" wrapText="1"/>
      <protection locked="0" hidden="1"/>
    </xf>
    <xf numFmtId="0" fontId="89" fillId="8" borderId="68" xfId="0" applyFont="1" applyFill="1" applyBorder="1" applyAlignment="1" applyProtection="1">
      <alignment horizontal="center" vertical="center" wrapText="1"/>
      <protection locked="0" hidden="1"/>
    </xf>
    <xf numFmtId="0" fontId="88" fillId="11" borderId="75" xfId="0" applyFont="1" applyFill="1" applyBorder="1" applyAlignment="1" applyProtection="1">
      <alignment horizontal="center" vertical="center"/>
      <protection locked="0" hidden="1"/>
    </xf>
    <xf numFmtId="0" fontId="88" fillId="11" borderId="135" xfId="0" applyFont="1" applyFill="1" applyBorder="1" applyAlignment="1" applyProtection="1">
      <alignment horizontal="center" vertical="center"/>
      <protection locked="0" hidden="1"/>
    </xf>
    <xf numFmtId="0" fontId="89" fillId="11" borderId="119" xfId="0" applyFont="1" applyFill="1" applyBorder="1" applyAlignment="1" applyProtection="1">
      <alignment horizontal="center" vertical="center"/>
      <protection locked="0" hidden="1"/>
    </xf>
    <xf numFmtId="0" fontId="89" fillId="11" borderId="70" xfId="0" applyFont="1" applyFill="1" applyBorder="1" applyAlignment="1" applyProtection="1">
      <alignment horizontal="center" vertical="center"/>
      <protection locked="0" hidden="1"/>
    </xf>
    <xf numFmtId="0" fontId="28" fillId="0" borderId="60" xfId="0" applyFont="1" applyFill="1" applyBorder="1" applyAlignment="1" applyProtection="1">
      <alignment horizontal="center" vertical="center"/>
      <protection locked="0" hidden="1"/>
    </xf>
    <xf numFmtId="0" fontId="28" fillId="0" borderId="72" xfId="0" applyFont="1" applyFill="1" applyBorder="1" applyAlignment="1" applyProtection="1">
      <alignment horizontal="center" vertical="center"/>
      <protection locked="0" hidden="1"/>
    </xf>
    <xf numFmtId="0" fontId="89" fillId="0" borderId="59" xfId="0" applyFont="1" applyFill="1" applyBorder="1" applyAlignment="1" applyProtection="1">
      <alignment horizontal="center" vertical="center"/>
      <protection locked="0" hidden="1"/>
    </xf>
    <xf numFmtId="0" fontId="89" fillId="0" borderId="68" xfId="0" applyFont="1" applyFill="1" applyBorder="1" applyAlignment="1" applyProtection="1">
      <alignment horizontal="center" vertical="center"/>
      <protection locked="0" hidden="1"/>
    </xf>
    <xf numFmtId="0" fontId="28" fillId="0" borderId="74" xfId="0" applyFont="1" applyFill="1" applyBorder="1" applyAlignment="1" applyProtection="1">
      <alignment horizontal="center" vertical="center"/>
      <protection locked="0" hidden="1"/>
    </xf>
    <xf numFmtId="0" fontId="44" fillId="15" borderId="122" xfId="0" applyFont="1" applyFill="1" applyBorder="1" applyAlignment="1" applyProtection="1">
      <alignment horizontal="center" vertical="center"/>
      <protection locked="0" hidden="1"/>
    </xf>
    <xf numFmtId="0" fontId="44" fillId="15" borderId="123" xfId="0" applyFont="1" applyFill="1" applyBorder="1" applyAlignment="1" applyProtection="1">
      <alignment horizontal="center" vertical="center"/>
      <protection locked="0" hidden="1"/>
    </xf>
    <xf numFmtId="164" fontId="90" fillId="15" borderId="126" xfId="0" applyNumberFormat="1" applyFont="1" applyFill="1" applyBorder="1" applyAlignment="1" applyProtection="1">
      <alignment horizontal="center" vertical="center"/>
      <protection locked="0" hidden="1"/>
    </xf>
    <xf numFmtId="164" fontId="90" fillId="15" borderId="125" xfId="0" applyNumberFormat="1" applyFont="1" applyFill="1" applyBorder="1" applyAlignment="1" applyProtection="1">
      <alignment horizontal="center" vertical="center"/>
      <protection locked="0" hidden="1"/>
    </xf>
    <xf numFmtId="164" fontId="90" fillId="15" borderId="136" xfId="0" applyNumberFormat="1" applyFont="1" applyFill="1" applyBorder="1" applyAlignment="1" applyProtection="1">
      <alignment horizontal="center" vertical="center"/>
      <protection locked="0" hidden="1"/>
    </xf>
    <xf numFmtId="0" fontId="59" fillId="0" borderId="35" xfId="0" applyFont="1" applyFill="1" applyBorder="1" applyAlignment="1" applyProtection="1">
      <alignment horizontal="center" vertical="center" wrapText="1"/>
      <protection locked="0" hidden="1"/>
    </xf>
    <xf numFmtId="0" fontId="59" fillId="0" borderId="36" xfId="0" applyFont="1" applyFill="1" applyBorder="1" applyAlignment="1" applyProtection="1">
      <alignment horizontal="center" vertical="center" wrapText="1"/>
      <protection locked="0" hidden="1"/>
    </xf>
    <xf numFmtId="0" fontId="59" fillId="0" borderId="37" xfId="0" applyFont="1" applyFill="1" applyBorder="1" applyAlignment="1" applyProtection="1">
      <alignment horizontal="center" vertical="center" wrapText="1"/>
      <protection locked="0" hidden="1"/>
    </xf>
    <xf numFmtId="0" fontId="0" fillId="0" borderId="0" xfId="0" applyAlignment="1">
      <alignment horizontal="center"/>
    </xf>
    <xf numFmtId="0" fontId="96" fillId="15" borderId="35" xfId="0" applyFont="1" applyFill="1" applyBorder="1" applyAlignment="1" applyProtection="1">
      <alignment horizontal="center" vertical="center" textRotation="90" wrapText="1"/>
      <protection locked="0" hidden="1"/>
    </xf>
    <xf numFmtId="0" fontId="96" fillId="15" borderId="47" xfId="0" applyFont="1" applyFill="1" applyBorder="1" applyAlignment="1" applyProtection="1">
      <alignment horizontal="center" vertical="center" textRotation="90" wrapText="1"/>
      <protection locked="0" hidden="1"/>
    </xf>
    <xf numFmtId="0" fontId="29" fillId="15" borderId="36" xfId="0" applyFont="1" applyFill="1" applyBorder="1" applyAlignment="1" applyProtection="1">
      <alignment horizontal="center" vertical="center" wrapText="1"/>
      <protection locked="0"/>
    </xf>
    <xf numFmtId="0" fontId="29" fillId="15" borderId="4" xfId="0" applyFont="1" applyFill="1" applyBorder="1" applyAlignment="1" applyProtection="1">
      <alignment horizontal="center" vertical="center" wrapText="1"/>
      <protection locked="0"/>
    </xf>
    <xf numFmtId="0" fontId="79" fillId="15" borderId="36" xfId="0" applyFont="1" applyFill="1" applyBorder="1" applyAlignment="1" applyProtection="1">
      <alignment horizontal="center" vertical="center" wrapText="1"/>
      <protection locked="0" hidden="1"/>
    </xf>
    <xf numFmtId="0" fontId="80" fillId="15" borderId="36" xfId="0" applyFont="1" applyFill="1" applyBorder="1" applyAlignment="1" applyProtection="1">
      <alignment horizontal="center" vertical="center"/>
      <protection locked="0" hidden="1"/>
    </xf>
    <xf numFmtId="0" fontId="80" fillId="15" borderId="37" xfId="0" applyFont="1" applyFill="1" applyBorder="1" applyAlignment="1" applyProtection="1">
      <alignment horizontal="center" vertical="center"/>
      <protection locked="0" hidden="1"/>
    </xf>
    <xf numFmtId="0" fontId="81" fillId="15" borderId="4" xfId="0" applyFont="1" applyFill="1" applyBorder="1" applyAlignment="1" applyProtection="1">
      <alignment horizontal="center" vertical="center" wrapText="1"/>
      <protection locked="0" hidden="1"/>
    </xf>
    <xf numFmtId="0" fontId="81" fillId="15" borderId="87" xfId="0" applyFont="1" applyFill="1" applyBorder="1" applyAlignment="1" applyProtection="1">
      <alignment horizontal="center" vertical="center" wrapText="1"/>
      <protection locked="0" hidden="1"/>
    </xf>
    <xf numFmtId="0" fontId="93" fillId="0" borderId="52" xfId="0" applyFont="1" applyFill="1" applyBorder="1" applyAlignment="1" applyProtection="1">
      <alignment horizontal="center"/>
      <protection locked="0" hidden="1"/>
    </xf>
    <xf numFmtId="0" fontId="93" fillId="0" borderId="0" xfId="0" applyFont="1" applyFill="1" applyBorder="1" applyAlignment="1" applyProtection="1">
      <alignment horizontal="center"/>
      <protection locked="0" hidden="1"/>
    </xf>
    <xf numFmtId="0" fontId="93" fillId="0" borderId="53" xfId="0" applyFont="1" applyFill="1" applyBorder="1" applyAlignment="1" applyProtection="1">
      <alignment horizontal="center"/>
      <protection locked="0" hidden="1"/>
    </xf>
    <xf numFmtId="0" fontId="82" fillId="0" borderId="0" xfId="0" applyFont="1" applyFill="1" applyBorder="1" applyAlignment="1" applyProtection="1">
      <alignment horizontal="right" vertical="center" wrapText="1"/>
      <protection locked="0" hidden="1"/>
    </xf>
    <xf numFmtId="165" fontId="83" fillId="0" borderId="0" xfId="0" applyNumberFormat="1" applyFont="1" applyBorder="1" applyAlignment="1" applyProtection="1">
      <alignment horizontal="left" vertical="center"/>
      <protection locked="0" hidden="1"/>
    </xf>
    <xf numFmtId="165" fontId="83" fillId="0" borderId="53" xfId="0" applyNumberFormat="1" applyFont="1" applyBorder="1" applyAlignment="1" applyProtection="1">
      <alignment horizontal="left" vertical="center"/>
      <protection locked="0" hidden="1"/>
    </xf>
    <xf numFmtId="0" fontId="84" fillId="0" borderId="52" xfId="0" applyFont="1" applyFill="1" applyBorder="1" applyAlignment="1" applyProtection="1">
      <alignment horizontal="right" vertical="center" wrapText="1"/>
      <protection locked="0" hidden="1"/>
    </xf>
    <xf numFmtId="0" fontId="84" fillId="0" borderId="0" xfId="0" applyFont="1" applyFill="1" applyBorder="1" applyAlignment="1" applyProtection="1">
      <alignment horizontal="right" vertical="center" wrapText="1"/>
      <protection locked="0" hidden="1"/>
    </xf>
    <xf numFmtId="0" fontId="84" fillId="0" borderId="47" xfId="0" applyFont="1" applyFill="1" applyBorder="1" applyAlignment="1" applyProtection="1">
      <alignment horizontal="right" vertical="center" wrapText="1"/>
      <protection locked="0" hidden="1"/>
    </xf>
    <xf numFmtId="0" fontId="84" fillId="0" borderId="4" xfId="0" applyFont="1" applyFill="1" applyBorder="1" applyAlignment="1" applyProtection="1">
      <alignment horizontal="right" vertical="center" wrapText="1"/>
      <protection locked="0" hidden="1"/>
    </xf>
    <xf numFmtId="0" fontId="81" fillId="0" borderId="0" xfId="0" applyFont="1" applyBorder="1" applyAlignment="1" applyProtection="1">
      <alignment horizontal="left" vertical="center"/>
      <protection locked="0" hidden="1"/>
    </xf>
    <xf numFmtId="0" fontId="81" fillId="0" borderId="53" xfId="0" applyFont="1" applyBorder="1" applyAlignment="1" applyProtection="1">
      <alignment horizontal="left" vertical="center"/>
      <protection locked="0" hidden="1"/>
    </xf>
    <xf numFmtId="0" fontId="81" fillId="0" borderId="4" xfId="0" applyFont="1" applyBorder="1" applyAlignment="1" applyProtection="1">
      <alignment horizontal="left" vertical="center"/>
      <protection locked="0" hidden="1"/>
    </xf>
    <xf numFmtId="0" fontId="81" fillId="0" borderId="87" xfId="0" applyFont="1" applyBorder="1" applyAlignment="1" applyProtection="1">
      <alignment horizontal="left" vertical="center"/>
      <protection locked="0" hidden="1"/>
    </xf>
    <xf numFmtId="0" fontId="28" fillId="0" borderId="59" xfId="0" applyFont="1" applyFill="1" applyBorder="1" applyAlignment="1" applyProtection="1">
      <alignment horizontal="center" vertical="center"/>
      <protection locked="0" hidden="1"/>
    </xf>
    <xf numFmtId="0" fontId="28" fillId="0" borderId="61" xfId="0" applyFont="1" applyFill="1" applyBorder="1" applyAlignment="1" applyProtection="1">
      <alignment horizontal="center" vertical="center"/>
      <protection locked="0" hidden="1"/>
    </xf>
    <xf numFmtId="0" fontId="87" fillId="0" borderId="59" xfId="0" applyFont="1" applyFill="1" applyBorder="1" applyAlignment="1" applyProtection="1">
      <alignment horizontal="center" vertical="center"/>
      <protection locked="0" hidden="1"/>
    </xf>
    <xf numFmtId="0" fontId="87" fillId="0" borderId="72" xfId="0" applyFont="1" applyFill="1" applyBorder="1" applyAlignment="1" applyProtection="1">
      <alignment horizontal="center" vertical="center"/>
      <protection locked="0" hidden="1"/>
    </xf>
    <xf numFmtId="0" fontId="28" fillId="0" borderId="64" xfId="0" applyFont="1" applyFill="1" applyBorder="1" applyAlignment="1" applyProtection="1">
      <alignment horizontal="center" vertical="center"/>
      <protection locked="0" hidden="1"/>
    </xf>
    <xf numFmtId="0" fontId="87" fillId="0" borderId="62" xfId="0" applyFont="1" applyFill="1" applyBorder="1" applyAlignment="1" applyProtection="1">
      <alignment horizontal="center" vertical="center"/>
      <protection locked="0" hidden="1"/>
    </xf>
    <xf numFmtId="0" fontId="87" fillId="0" borderId="74" xfId="0" applyFont="1" applyFill="1" applyBorder="1" applyAlignment="1" applyProtection="1">
      <alignment horizontal="center" vertical="center"/>
      <protection locked="0" hidden="1"/>
    </xf>
    <xf numFmtId="0" fontId="87" fillId="0" borderId="81" xfId="0" applyFont="1" applyFill="1" applyBorder="1" applyAlignment="1" applyProtection="1">
      <alignment horizontal="center" vertical="center"/>
      <protection locked="0" hidden="1"/>
    </xf>
    <xf numFmtId="0" fontId="28" fillId="0" borderId="52" xfId="0" applyFont="1" applyFill="1" applyBorder="1" applyAlignment="1" applyProtection="1">
      <alignment horizontal="center" vertical="center"/>
      <protection locked="0" hidden="1"/>
    </xf>
    <xf numFmtId="0" fontId="28" fillId="0" borderId="0" xfId="0" applyFont="1" applyFill="1" applyBorder="1" applyAlignment="1" applyProtection="1">
      <alignment horizontal="center" vertical="center"/>
      <protection locked="0" hidden="1"/>
    </xf>
    <xf numFmtId="0" fontId="28" fillId="0" borderId="120" xfId="0" applyFont="1" applyFill="1" applyBorder="1" applyAlignment="1" applyProtection="1">
      <alignment horizontal="center" vertical="center"/>
      <protection locked="0" hidden="1"/>
    </xf>
    <xf numFmtId="0" fontId="62" fillId="8" borderId="35" xfId="0" applyFont="1" applyFill="1" applyBorder="1" applyAlignment="1" applyProtection="1">
      <alignment horizontal="center"/>
      <protection locked="0" hidden="1"/>
    </xf>
    <xf numFmtId="0" fontId="62" fillId="8" borderId="36" xfId="0" applyFont="1" applyFill="1" applyBorder="1" applyAlignment="1" applyProtection="1">
      <alignment horizontal="center"/>
      <protection locked="0" hidden="1"/>
    </xf>
    <xf numFmtId="0" fontId="62" fillId="8" borderId="37" xfId="0" applyFont="1" applyFill="1" applyBorder="1" applyAlignment="1" applyProtection="1">
      <alignment horizontal="center"/>
      <protection locked="0" hidden="1"/>
    </xf>
    <xf numFmtId="0" fontId="89" fillId="0" borderId="60" xfId="0" applyFont="1" applyFill="1" applyBorder="1" applyAlignment="1" applyProtection="1">
      <alignment horizontal="center" vertical="center"/>
      <protection locked="0" hidden="1"/>
    </xf>
    <xf numFmtId="0" fontId="24" fillId="0" borderId="68" xfId="0" applyFont="1" applyBorder="1" applyProtection="1">
      <protection locked="0" hidden="1"/>
    </xf>
    <xf numFmtId="0" fontId="62" fillId="15" borderId="1" xfId="0" applyFont="1" applyFill="1" applyBorder="1" applyAlignment="1" applyProtection="1">
      <alignment horizontal="center" vertical="center"/>
      <protection locked="0" hidden="1"/>
    </xf>
    <xf numFmtId="0" fontId="62" fillId="15" borderId="2" xfId="0" applyFont="1" applyFill="1" applyBorder="1" applyAlignment="1" applyProtection="1">
      <alignment horizontal="center" vertical="center"/>
      <protection locked="0" hidden="1"/>
    </xf>
    <xf numFmtId="0" fontId="62" fillId="15" borderId="3" xfId="0" applyFont="1" applyFill="1" applyBorder="1" applyAlignment="1" applyProtection="1">
      <alignment horizontal="center" vertical="center"/>
      <protection locked="0" hidden="1"/>
    </xf>
    <xf numFmtId="0" fontId="24" fillId="0" borderId="70" xfId="0" applyFont="1" applyBorder="1" applyProtection="1">
      <protection locked="0" hidden="1"/>
    </xf>
    <xf numFmtId="2" fontId="37" fillId="0" borderId="118" xfId="0" applyNumberFormat="1" applyFont="1" applyBorder="1" applyAlignment="1" applyProtection="1">
      <alignment horizontal="center"/>
      <protection locked="0" hidden="1"/>
    </xf>
    <xf numFmtId="0" fontId="24" fillId="0" borderId="135" xfId="0" applyFont="1" applyBorder="1" applyProtection="1">
      <protection locked="0" hidden="1"/>
    </xf>
    <xf numFmtId="0" fontId="28" fillId="8" borderId="47" xfId="0" applyFont="1" applyFill="1" applyBorder="1" applyAlignment="1" applyProtection="1">
      <alignment horizontal="center" vertical="center"/>
      <protection locked="0" hidden="1"/>
    </xf>
    <xf numFmtId="0" fontId="28" fillId="8" borderId="4" xfId="0" applyFont="1" applyFill="1" applyBorder="1" applyAlignment="1" applyProtection="1">
      <alignment horizontal="center" vertical="center"/>
      <protection locked="0" hidden="1"/>
    </xf>
    <xf numFmtId="0" fontId="28" fillId="8" borderId="66" xfId="0" applyFont="1" applyFill="1" applyBorder="1" applyAlignment="1" applyProtection="1">
      <alignment horizontal="center" vertical="center"/>
      <protection locked="0" hidden="1"/>
    </xf>
    <xf numFmtId="0" fontId="28" fillId="8" borderId="134" xfId="0" applyFont="1" applyFill="1" applyBorder="1" applyAlignment="1" applyProtection="1">
      <alignment horizontal="center" vertical="center" wrapText="1"/>
      <protection locked="0" hidden="1"/>
    </xf>
    <xf numFmtId="0" fontId="28" fillId="8" borderId="66" xfId="0" applyFont="1" applyFill="1" applyBorder="1" applyAlignment="1" applyProtection="1">
      <alignment horizontal="center" vertical="center" wrapText="1"/>
      <protection locked="0" hidden="1"/>
    </xf>
    <xf numFmtId="0" fontId="44" fillId="15" borderId="137" xfId="0" applyFont="1" applyFill="1" applyBorder="1" applyAlignment="1" applyProtection="1">
      <alignment horizontal="right" vertical="center"/>
      <protection locked="0" hidden="1"/>
    </xf>
    <xf numFmtId="0" fontId="44" fillId="15" borderId="138" xfId="0" applyFont="1" applyFill="1" applyBorder="1" applyAlignment="1" applyProtection="1">
      <alignment horizontal="right" vertical="center"/>
      <protection locked="0" hidden="1"/>
    </xf>
    <xf numFmtId="0" fontId="91" fillId="15" borderId="36" xfId="0" applyNumberFormat="1" applyFont="1" applyFill="1" applyBorder="1" applyAlignment="1" applyProtection="1">
      <alignment horizontal="center" vertical="center"/>
      <protection locked="0" hidden="1"/>
    </xf>
    <xf numFmtId="0" fontId="91" fillId="15" borderId="37" xfId="0" applyNumberFormat="1" applyFont="1" applyFill="1" applyBorder="1" applyAlignment="1" applyProtection="1">
      <alignment horizontal="center" vertical="center"/>
      <protection locked="0" hidden="1"/>
    </xf>
    <xf numFmtId="0" fontId="89" fillId="0" borderId="89" xfId="0" applyFont="1" applyFill="1" applyBorder="1" applyAlignment="1" applyProtection="1">
      <alignment horizontal="center" vertical="center" wrapText="1"/>
      <protection locked="0" hidden="1"/>
    </xf>
    <xf numFmtId="0" fontId="28" fillId="0" borderId="118" xfId="0" applyFont="1" applyFill="1" applyBorder="1" applyAlignment="1" applyProtection="1">
      <alignment horizontal="center" vertical="center"/>
      <protection locked="0" hidden="1"/>
    </xf>
    <xf numFmtId="0" fontId="24" fillId="0" borderId="119" xfId="0" applyFont="1" applyBorder="1" applyProtection="1">
      <protection locked="0" hidden="1"/>
    </xf>
    <xf numFmtId="0" fontId="89" fillId="0" borderId="62" xfId="0" applyFont="1" applyFill="1" applyBorder="1" applyAlignment="1" applyProtection="1">
      <alignment horizontal="center" vertical="center"/>
      <protection locked="0" hidden="1"/>
    </xf>
    <xf numFmtId="0" fontId="89" fillId="0" borderId="69" xfId="0" applyFont="1" applyFill="1" applyBorder="1" applyAlignment="1" applyProtection="1">
      <alignment horizontal="center" vertical="center"/>
      <protection locked="0" hidden="1"/>
    </xf>
    <xf numFmtId="0" fontId="28" fillId="0" borderId="79" xfId="0" applyFont="1" applyFill="1" applyBorder="1" applyAlignment="1" applyProtection="1">
      <alignment horizontal="center" vertical="center"/>
      <protection locked="0" hidden="1"/>
    </xf>
    <xf numFmtId="0" fontId="28" fillId="0" borderId="147" xfId="0" applyFont="1" applyFill="1" applyBorder="1" applyAlignment="1" applyProtection="1">
      <alignment horizontal="center" vertical="center"/>
      <protection locked="0" hidden="1"/>
    </xf>
    <xf numFmtId="0" fontId="89" fillId="14" borderId="35" xfId="0" applyFont="1" applyFill="1" applyBorder="1" applyAlignment="1" applyProtection="1">
      <alignment horizontal="center" vertical="center" wrapText="1"/>
      <protection locked="0" hidden="1"/>
    </xf>
    <xf numFmtId="0" fontId="89" fillId="14" borderId="36" xfId="0" applyFont="1" applyFill="1" applyBorder="1" applyAlignment="1" applyProtection="1">
      <alignment horizontal="center" vertical="center" wrapText="1"/>
      <protection locked="0" hidden="1"/>
    </xf>
    <xf numFmtId="0" fontId="89" fillId="14" borderId="67" xfId="0" applyFont="1" applyFill="1" applyBorder="1" applyAlignment="1" applyProtection="1">
      <alignment horizontal="center" vertical="center" wrapText="1"/>
      <protection locked="0" hidden="1"/>
    </xf>
    <xf numFmtId="0" fontId="89" fillId="14" borderId="47" xfId="0" applyFont="1" applyFill="1" applyBorder="1" applyAlignment="1" applyProtection="1">
      <alignment horizontal="center" vertical="center" wrapText="1"/>
      <protection locked="0" hidden="1"/>
    </xf>
    <xf numFmtId="0" fontId="89" fillId="14" borderId="4" xfId="0" applyFont="1" applyFill="1" applyBorder="1" applyAlignment="1" applyProtection="1">
      <alignment horizontal="center" vertical="center" wrapText="1"/>
      <protection locked="0" hidden="1"/>
    </xf>
    <xf numFmtId="0" fontId="89" fillId="14" borderId="66" xfId="0" applyFont="1" applyFill="1" applyBorder="1" applyAlignment="1" applyProtection="1">
      <alignment horizontal="center" vertical="center" wrapText="1"/>
      <protection locked="0" hidden="1"/>
    </xf>
    <xf numFmtId="0" fontId="28" fillId="14" borderId="73" xfId="0" applyFont="1" applyFill="1" applyBorder="1" applyAlignment="1" applyProtection="1">
      <alignment horizontal="center" vertical="center"/>
      <protection locked="0" hidden="1"/>
    </xf>
    <xf numFmtId="0" fontId="28" fillId="14" borderId="89" xfId="0" applyFont="1" applyFill="1" applyBorder="1" applyAlignment="1" applyProtection="1">
      <alignment horizontal="center" vertical="center"/>
      <protection locked="0" hidden="1"/>
    </xf>
    <xf numFmtId="0" fontId="28" fillId="14" borderId="68" xfId="0" applyFont="1" applyFill="1" applyBorder="1" applyAlignment="1" applyProtection="1">
      <alignment horizontal="center" vertical="center"/>
      <protection locked="0" hidden="1"/>
    </xf>
    <xf numFmtId="0" fontId="28" fillId="14" borderId="118" xfId="0" applyFont="1" applyFill="1" applyBorder="1" applyAlignment="1" applyProtection="1">
      <alignment horizontal="center" vertical="center"/>
      <protection locked="0" hidden="1"/>
    </xf>
    <xf numFmtId="0" fontId="28" fillId="14" borderId="70" xfId="0" applyFont="1" applyFill="1" applyBorder="1" applyAlignment="1" applyProtection="1">
      <alignment horizontal="center" vertical="center"/>
      <protection locked="0" hidden="1"/>
    </xf>
    <xf numFmtId="0" fontId="88" fillId="14" borderId="219" xfId="0" applyFont="1" applyFill="1" applyBorder="1" applyAlignment="1" applyProtection="1">
      <alignment horizontal="center" vertical="center"/>
      <protection locked="0" hidden="1"/>
    </xf>
    <xf numFmtId="0" fontId="88" fillId="14" borderId="221" xfId="0" applyFont="1" applyFill="1" applyBorder="1" applyAlignment="1" applyProtection="1">
      <alignment horizontal="center" vertical="center"/>
      <protection locked="0" hidden="1"/>
    </xf>
    <xf numFmtId="0" fontId="89" fillId="14" borderId="220" xfId="0" applyFont="1" applyFill="1" applyBorder="1" applyAlignment="1" applyProtection="1">
      <alignment horizontal="center" vertical="center"/>
      <protection locked="0" hidden="1"/>
    </xf>
    <xf numFmtId="0" fontId="89" fillId="14" borderId="246" xfId="0" applyFont="1" applyFill="1" applyBorder="1" applyAlignment="1" applyProtection="1">
      <alignment horizontal="center" vertical="center"/>
      <protection locked="0" hidden="1"/>
    </xf>
    <xf numFmtId="0" fontId="28" fillId="0" borderId="47" xfId="0" applyFont="1" applyFill="1" applyBorder="1" applyAlignment="1" applyProtection="1">
      <alignment horizontal="center" vertical="center"/>
      <protection locked="0" hidden="1"/>
    </xf>
    <xf numFmtId="0" fontId="28" fillId="0" borderId="87" xfId="0" applyFont="1" applyFill="1" applyBorder="1" applyAlignment="1" applyProtection="1">
      <alignment horizontal="center" vertical="center"/>
      <protection locked="0" hidden="1"/>
    </xf>
    <xf numFmtId="0" fontId="89" fillId="0" borderId="4" xfId="0" applyFont="1" applyFill="1" applyBorder="1" applyAlignment="1" applyProtection="1">
      <alignment horizontal="center" vertical="center"/>
      <protection locked="0" hidden="1"/>
    </xf>
    <xf numFmtId="0" fontId="89" fillId="0" borderId="66" xfId="0" applyFont="1" applyFill="1" applyBorder="1" applyAlignment="1" applyProtection="1">
      <alignment horizontal="center" vertical="center"/>
      <protection locked="0" hidden="1"/>
    </xf>
    <xf numFmtId="0" fontId="28" fillId="12" borderId="47" xfId="0" applyFont="1" applyFill="1" applyBorder="1" applyAlignment="1" applyProtection="1">
      <alignment horizontal="center" vertical="center"/>
      <protection locked="0" hidden="1"/>
    </xf>
    <xf numFmtId="0" fontId="28" fillId="12" borderId="4" xfId="0" applyFont="1" applyFill="1" applyBorder="1" applyAlignment="1" applyProtection="1">
      <alignment horizontal="center" vertical="center"/>
      <protection locked="0" hidden="1"/>
    </xf>
    <xf numFmtId="0" fontId="28" fillId="12" borderId="87" xfId="0" applyFont="1" applyFill="1" applyBorder="1" applyAlignment="1" applyProtection="1">
      <alignment horizontal="center" vertical="center"/>
      <protection locked="0" hidden="1"/>
    </xf>
    <xf numFmtId="0" fontId="89" fillId="0" borderId="80" xfId="0" applyFont="1" applyFill="1" applyBorder="1" applyAlignment="1" applyProtection="1">
      <alignment horizontal="center" vertical="center"/>
      <protection locked="0" hidden="1"/>
    </xf>
    <xf numFmtId="0" fontId="89" fillId="0" borderId="242" xfId="0" applyFont="1" applyFill="1" applyBorder="1" applyAlignment="1" applyProtection="1">
      <alignment horizontal="center" vertical="center"/>
      <protection locked="0" hidden="1"/>
    </xf>
    <xf numFmtId="0" fontId="85" fillId="0" borderId="1" xfId="0" applyFont="1" applyBorder="1" applyAlignment="1" applyProtection="1">
      <alignment horizontal="right" vertical="center"/>
      <protection locked="0" hidden="1"/>
    </xf>
    <xf numFmtId="0" fontId="85" fillId="0" borderId="2" xfId="0" applyFont="1" applyBorder="1" applyAlignment="1" applyProtection="1">
      <alignment horizontal="right" vertical="center"/>
      <protection locked="0" hidden="1"/>
    </xf>
    <xf numFmtId="0" fontId="115" fillId="13" borderId="35" xfId="0" applyFont="1" applyFill="1" applyBorder="1" applyAlignment="1">
      <alignment horizontal="center" vertical="center" wrapText="1"/>
    </xf>
    <xf numFmtId="0" fontId="115" fillId="13" borderId="36" xfId="0" applyFont="1" applyFill="1" applyBorder="1" applyAlignment="1">
      <alignment horizontal="center" vertical="center" wrapText="1"/>
    </xf>
    <xf numFmtId="0" fontId="115" fillId="13" borderId="37" xfId="0" applyFont="1" applyFill="1" applyBorder="1" applyAlignment="1">
      <alignment horizontal="center" vertical="center" wrapText="1"/>
    </xf>
    <xf numFmtId="0" fontId="115" fillId="13" borderId="47" xfId="0" applyFont="1" applyFill="1" applyBorder="1" applyAlignment="1">
      <alignment horizontal="center" vertical="center" wrapText="1"/>
    </xf>
    <xf numFmtId="0" fontId="115" fillId="13" borderId="4" xfId="0" applyFont="1" applyFill="1" applyBorder="1" applyAlignment="1">
      <alignment horizontal="center" vertical="center" wrapText="1"/>
    </xf>
    <xf numFmtId="0" fontId="115" fillId="13" borderId="87" xfId="0" applyFont="1" applyFill="1" applyBorder="1" applyAlignment="1">
      <alignment horizontal="center" vertical="center" wrapText="1"/>
    </xf>
    <xf numFmtId="0" fontId="116" fillId="2" borderId="35" xfId="0" applyFont="1" applyFill="1" applyBorder="1" applyAlignment="1">
      <alignment horizontal="center" vertical="center"/>
    </xf>
    <xf numFmtId="0" fontId="116" fillId="2" borderId="36" xfId="0" applyFont="1" applyFill="1" applyBorder="1" applyAlignment="1">
      <alignment horizontal="center" vertical="center"/>
    </xf>
    <xf numFmtId="0" fontId="116" fillId="2" borderId="37" xfId="0" applyFont="1" applyFill="1" applyBorder="1" applyAlignment="1">
      <alignment horizontal="center" vertical="center"/>
    </xf>
    <xf numFmtId="0" fontId="116" fillId="2" borderId="52" xfId="0" applyFont="1" applyFill="1" applyBorder="1" applyAlignment="1">
      <alignment horizontal="center" vertical="center"/>
    </xf>
    <xf numFmtId="0" fontId="116" fillId="2" borderId="0" xfId="0" applyFont="1" applyFill="1" applyBorder="1" applyAlignment="1">
      <alignment horizontal="center" vertical="center"/>
    </xf>
    <xf numFmtId="0" fontId="116" fillId="2" borderId="53" xfId="0" applyFont="1" applyFill="1" applyBorder="1" applyAlignment="1">
      <alignment horizontal="center" vertical="center"/>
    </xf>
    <xf numFmtId="0" fontId="116" fillId="2" borderId="47" xfId="0" applyFont="1" applyFill="1" applyBorder="1" applyAlignment="1">
      <alignment horizontal="center" vertical="center"/>
    </xf>
    <xf numFmtId="0" fontId="116" fillId="2" borderId="4" xfId="0" applyFont="1" applyFill="1" applyBorder="1" applyAlignment="1">
      <alignment horizontal="center" vertical="center"/>
    </xf>
    <xf numFmtId="0" fontId="116" fillId="2" borderId="87" xfId="0" applyFont="1" applyFill="1" applyBorder="1" applyAlignment="1">
      <alignment horizontal="center" vertical="center"/>
    </xf>
    <xf numFmtId="0" fontId="98" fillId="13" borderId="35" xfId="0" applyFont="1" applyFill="1" applyBorder="1" applyAlignment="1">
      <alignment horizontal="center" vertical="center"/>
    </xf>
    <xf numFmtId="0" fontId="98" fillId="13" borderId="36" xfId="0" applyFont="1" applyFill="1" applyBorder="1" applyAlignment="1">
      <alignment horizontal="center" vertical="center"/>
    </xf>
    <xf numFmtId="0" fontId="98" fillId="13" borderId="37" xfId="0" applyFont="1" applyFill="1" applyBorder="1" applyAlignment="1">
      <alignment horizontal="center" vertical="center"/>
    </xf>
    <xf numFmtId="0" fontId="98" fillId="13" borderId="47" xfId="0" applyFont="1" applyFill="1" applyBorder="1" applyAlignment="1">
      <alignment horizontal="center" vertical="center"/>
    </xf>
    <xf numFmtId="0" fontId="98" fillId="13" borderId="4" xfId="0" applyFont="1" applyFill="1" applyBorder="1" applyAlignment="1">
      <alignment horizontal="center" vertical="center"/>
    </xf>
    <xf numFmtId="0" fontId="98" fillId="13" borderId="87" xfId="0" applyFont="1" applyFill="1" applyBorder="1" applyAlignment="1">
      <alignment horizontal="center" vertical="center"/>
    </xf>
    <xf numFmtId="0" fontId="24" fillId="19" borderId="36" xfId="0" applyFont="1" applyFill="1" applyBorder="1" applyAlignment="1">
      <alignment horizontal="center"/>
    </xf>
    <xf numFmtId="0" fontId="24" fillId="19" borderId="0" xfId="0" applyFont="1" applyFill="1" applyAlignment="1">
      <alignment horizontal="center"/>
    </xf>
    <xf numFmtId="0" fontId="86" fillId="19" borderId="4" xfId="0" applyFont="1" applyFill="1" applyBorder="1" applyAlignment="1">
      <alignment horizontal="center"/>
    </xf>
    <xf numFmtId="0" fontId="36" fillId="2" borderId="28" xfId="0" applyFont="1" applyFill="1" applyBorder="1" applyAlignment="1" applyProtection="1">
      <alignment horizontal="center" vertical="center" wrapText="1"/>
      <protection locked="0" hidden="1"/>
    </xf>
    <xf numFmtId="0" fontId="36" fillId="2" borderId="115" xfId="0" applyFont="1" applyFill="1" applyBorder="1" applyAlignment="1" applyProtection="1">
      <alignment horizontal="center" vertical="center" wrapText="1"/>
      <protection locked="0" hidden="1"/>
    </xf>
    <xf numFmtId="0" fontId="16" fillId="2" borderId="132" xfId="0" applyFont="1" applyFill="1" applyBorder="1" applyAlignment="1" applyProtection="1">
      <alignment horizontal="center" vertical="center" wrapText="1"/>
      <protection locked="0" hidden="1"/>
    </xf>
    <xf numFmtId="0" fontId="54" fillId="2" borderId="31" xfId="0" applyFont="1" applyFill="1" applyBorder="1" applyAlignment="1" applyProtection="1">
      <alignment horizontal="center" vertical="center" wrapText="1"/>
      <protection locked="0" hidden="1"/>
    </xf>
    <xf numFmtId="0" fontId="54" fillId="2" borderId="115" xfId="0" applyFont="1" applyFill="1" applyBorder="1" applyAlignment="1" applyProtection="1">
      <alignment horizontal="center" vertical="center" wrapText="1"/>
      <protection locked="0" hidden="1"/>
    </xf>
    <xf numFmtId="0" fontId="16" fillId="2" borderId="31" xfId="0" applyFont="1" applyFill="1" applyBorder="1" applyAlignment="1" applyProtection="1">
      <alignment horizontal="center" vertical="center" wrapText="1"/>
      <protection locked="0" hidden="1"/>
    </xf>
    <xf numFmtId="0" fontId="22" fillId="2" borderId="31" xfId="0" applyFont="1" applyFill="1" applyBorder="1" applyAlignment="1" applyProtection="1">
      <alignment horizontal="center" vertical="center" wrapText="1"/>
      <protection locked="0" hidden="1"/>
    </xf>
  </cellXfs>
  <cellStyles count="2">
    <cellStyle name="Hyperlink" xfId="1" builtinId="8"/>
    <cellStyle name="Normal" xfId="0" builtinId="0"/>
  </cellStyles>
  <dxfs count="300">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FFC000"/>
      </font>
    </dxf>
    <dxf>
      <font>
        <color rgb="FF00B050"/>
      </font>
    </dxf>
    <dxf>
      <font>
        <color rgb="FFFF0000"/>
      </font>
    </dxf>
    <dxf>
      <font>
        <color theme="0"/>
      </font>
    </dxf>
    <dxf>
      <font>
        <color theme="0"/>
      </font>
    </dxf>
    <dxf>
      <font>
        <color rgb="FFFF0000"/>
      </font>
    </dxf>
    <dxf>
      <font>
        <color rgb="FFFF000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ont>
        <color rgb="FFFFC000"/>
      </font>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18</xdr:col>
      <xdr:colOff>19051</xdr:colOff>
      <xdr:row>1</xdr:row>
      <xdr:rowOff>38101</xdr:rowOff>
    </xdr:from>
    <xdr:to>
      <xdr:col>19</xdr:col>
      <xdr:colOff>752475</xdr:colOff>
      <xdr:row>10</xdr:row>
      <xdr:rowOff>142875</xdr:rowOff>
    </xdr:to>
    <xdr:sp macro="" textlink="">
      <xdr:nvSpPr>
        <xdr:cNvPr id="2" name="Rectangle 1"/>
        <xdr:cNvSpPr/>
      </xdr:nvSpPr>
      <xdr:spPr>
        <a:xfrm>
          <a:off x="10334626" y="133351"/>
          <a:ext cx="1495424" cy="227647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20</xdr:col>
      <xdr:colOff>38099</xdr:colOff>
      <xdr:row>1</xdr:row>
      <xdr:rowOff>47625</xdr:rowOff>
    </xdr:from>
    <xdr:to>
      <xdr:col>21</xdr:col>
      <xdr:colOff>723900</xdr:colOff>
      <xdr:row>10</xdr:row>
      <xdr:rowOff>133350</xdr:rowOff>
    </xdr:to>
    <xdr:pic>
      <xdr:nvPicPr>
        <xdr:cNvPr id="4" name="Picture 3" descr="DSC_9073.JPG"/>
        <xdr:cNvPicPr>
          <a:picLocks noChangeAspect="1"/>
        </xdr:cNvPicPr>
      </xdr:nvPicPr>
      <xdr:blipFill>
        <a:blip xmlns:r="http://schemas.openxmlformats.org/officeDocument/2006/relationships" r:embed="rId2" cstate="print"/>
        <a:stretch>
          <a:fillRect/>
        </a:stretch>
      </xdr:blipFill>
      <xdr:spPr>
        <a:xfrm>
          <a:off x="11029949" y="209550"/>
          <a:ext cx="1447801" cy="2314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81642</xdr:colOff>
      <xdr:row>1</xdr:row>
      <xdr:rowOff>27215</xdr:rowOff>
    </xdr:from>
    <xdr:to>
      <xdr:col>2</xdr:col>
      <xdr:colOff>1619249</xdr:colOff>
      <xdr:row>2</xdr:row>
      <xdr:rowOff>408215</xdr:rowOff>
    </xdr:to>
    <xdr:pic>
      <xdr:nvPicPr>
        <xdr:cNvPr id="103" name="Picture 102" descr="rajasthan-sanskrit.png"/>
        <xdr:cNvPicPr>
          <a:picLocks noChangeAspect="1"/>
        </xdr:cNvPicPr>
      </xdr:nvPicPr>
      <xdr:blipFill>
        <a:blip xmlns:r="http://schemas.openxmlformats.org/officeDocument/2006/relationships" r:embed="rId1" cstate="print"/>
        <a:stretch>
          <a:fillRect/>
        </a:stretch>
      </xdr:blipFill>
      <xdr:spPr>
        <a:xfrm>
          <a:off x="993321" y="353786"/>
          <a:ext cx="1537607" cy="1319893"/>
        </a:xfrm>
        <a:prstGeom prst="rect">
          <a:avLst/>
        </a:prstGeom>
      </xdr:spPr>
    </xdr:pic>
    <xdr:clientData/>
  </xdr:twoCellAnchor>
  <xdr:twoCellAnchor editAs="oneCell">
    <xdr:from>
      <xdr:col>2</xdr:col>
      <xdr:colOff>81642</xdr:colOff>
      <xdr:row>40</xdr:row>
      <xdr:rowOff>27215</xdr:rowOff>
    </xdr:from>
    <xdr:to>
      <xdr:col>2</xdr:col>
      <xdr:colOff>1619249</xdr:colOff>
      <xdr:row>41</xdr:row>
      <xdr:rowOff>408215</xdr:rowOff>
    </xdr:to>
    <xdr:pic>
      <xdr:nvPicPr>
        <xdr:cNvPr id="203" name="Picture 202" descr="rajasthan-sanskrit.png"/>
        <xdr:cNvPicPr>
          <a:picLocks noChangeAspect="1"/>
        </xdr:cNvPicPr>
      </xdr:nvPicPr>
      <xdr:blipFill>
        <a:blip xmlns:r="http://schemas.openxmlformats.org/officeDocument/2006/relationships" r:embed="rId1" cstate="print"/>
        <a:stretch>
          <a:fillRect/>
        </a:stretch>
      </xdr:blipFill>
      <xdr:spPr>
        <a:xfrm>
          <a:off x="993321" y="353786"/>
          <a:ext cx="1537607" cy="1319893"/>
        </a:xfrm>
        <a:prstGeom prst="rect">
          <a:avLst/>
        </a:prstGeom>
      </xdr:spPr>
    </xdr:pic>
    <xdr:clientData/>
  </xdr:twoCellAnchor>
  <xdr:twoCellAnchor editAs="oneCell">
    <xdr:from>
      <xdr:col>2</xdr:col>
      <xdr:colOff>81642</xdr:colOff>
      <xdr:row>79</xdr:row>
      <xdr:rowOff>27215</xdr:rowOff>
    </xdr:from>
    <xdr:to>
      <xdr:col>2</xdr:col>
      <xdr:colOff>1619249</xdr:colOff>
      <xdr:row>80</xdr:row>
      <xdr:rowOff>408215</xdr:rowOff>
    </xdr:to>
    <xdr:pic>
      <xdr:nvPicPr>
        <xdr:cNvPr id="204" name="Picture 203" descr="rajasthan-sanskrit.png"/>
        <xdr:cNvPicPr>
          <a:picLocks noChangeAspect="1"/>
        </xdr:cNvPicPr>
      </xdr:nvPicPr>
      <xdr:blipFill>
        <a:blip xmlns:r="http://schemas.openxmlformats.org/officeDocument/2006/relationships" r:embed="rId1" cstate="print"/>
        <a:stretch>
          <a:fillRect/>
        </a:stretch>
      </xdr:blipFill>
      <xdr:spPr>
        <a:xfrm>
          <a:off x="993321" y="13335001"/>
          <a:ext cx="1537607" cy="1319893"/>
        </a:xfrm>
        <a:prstGeom prst="rect">
          <a:avLst/>
        </a:prstGeom>
      </xdr:spPr>
    </xdr:pic>
    <xdr:clientData/>
  </xdr:twoCellAnchor>
  <xdr:twoCellAnchor editAs="oneCell">
    <xdr:from>
      <xdr:col>2</xdr:col>
      <xdr:colOff>81642</xdr:colOff>
      <xdr:row>118</xdr:row>
      <xdr:rowOff>27215</xdr:rowOff>
    </xdr:from>
    <xdr:to>
      <xdr:col>2</xdr:col>
      <xdr:colOff>1619249</xdr:colOff>
      <xdr:row>119</xdr:row>
      <xdr:rowOff>408215</xdr:rowOff>
    </xdr:to>
    <xdr:pic>
      <xdr:nvPicPr>
        <xdr:cNvPr id="205" name="Picture 204" descr="rajasthan-sanskrit.png"/>
        <xdr:cNvPicPr>
          <a:picLocks noChangeAspect="1"/>
        </xdr:cNvPicPr>
      </xdr:nvPicPr>
      <xdr:blipFill>
        <a:blip xmlns:r="http://schemas.openxmlformats.org/officeDocument/2006/relationships" r:embed="rId1" cstate="print"/>
        <a:stretch>
          <a:fillRect/>
        </a:stretch>
      </xdr:blipFill>
      <xdr:spPr>
        <a:xfrm>
          <a:off x="993321" y="13335001"/>
          <a:ext cx="1537607" cy="1319893"/>
        </a:xfrm>
        <a:prstGeom prst="rect">
          <a:avLst/>
        </a:prstGeom>
      </xdr:spPr>
    </xdr:pic>
    <xdr:clientData/>
  </xdr:twoCellAnchor>
  <xdr:twoCellAnchor editAs="oneCell">
    <xdr:from>
      <xdr:col>2</xdr:col>
      <xdr:colOff>81642</xdr:colOff>
      <xdr:row>157</xdr:row>
      <xdr:rowOff>27215</xdr:rowOff>
    </xdr:from>
    <xdr:to>
      <xdr:col>2</xdr:col>
      <xdr:colOff>1619249</xdr:colOff>
      <xdr:row>158</xdr:row>
      <xdr:rowOff>408215</xdr:rowOff>
    </xdr:to>
    <xdr:pic>
      <xdr:nvPicPr>
        <xdr:cNvPr id="206" name="Picture 205" descr="rajasthan-sanskrit.png"/>
        <xdr:cNvPicPr>
          <a:picLocks noChangeAspect="1"/>
        </xdr:cNvPicPr>
      </xdr:nvPicPr>
      <xdr:blipFill>
        <a:blip xmlns:r="http://schemas.openxmlformats.org/officeDocument/2006/relationships" r:embed="rId1" cstate="print"/>
        <a:stretch>
          <a:fillRect/>
        </a:stretch>
      </xdr:blipFill>
      <xdr:spPr>
        <a:xfrm>
          <a:off x="993321" y="26316215"/>
          <a:ext cx="1537607" cy="1319893"/>
        </a:xfrm>
        <a:prstGeom prst="rect">
          <a:avLst/>
        </a:prstGeom>
      </xdr:spPr>
    </xdr:pic>
    <xdr:clientData/>
  </xdr:twoCellAnchor>
  <xdr:twoCellAnchor editAs="oneCell">
    <xdr:from>
      <xdr:col>2</xdr:col>
      <xdr:colOff>81642</xdr:colOff>
      <xdr:row>196</xdr:row>
      <xdr:rowOff>27215</xdr:rowOff>
    </xdr:from>
    <xdr:to>
      <xdr:col>2</xdr:col>
      <xdr:colOff>1619249</xdr:colOff>
      <xdr:row>197</xdr:row>
      <xdr:rowOff>408215</xdr:rowOff>
    </xdr:to>
    <xdr:pic>
      <xdr:nvPicPr>
        <xdr:cNvPr id="207" name="Picture 206" descr="rajasthan-sanskrit.png"/>
        <xdr:cNvPicPr>
          <a:picLocks noChangeAspect="1"/>
        </xdr:cNvPicPr>
      </xdr:nvPicPr>
      <xdr:blipFill>
        <a:blip xmlns:r="http://schemas.openxmlformats.org/officeDocument/2006/relationships" r:embed="rId1" cstate="print"/>
        <a:stretch>
          <a:fillRect/>
        </a:stretch>
      </xdr:blipFill>
      <xdr:spPr>
        <a:xfrm>
          <a:off x="993321" y="26316215"/>
          <a:ext cx="1537607" cy="1319893"/>
        </a:xfrm>
        <a:prstGeom prst="rect">
          <a:avLst/>
        </a:prstGeom>
      </xdr:spPr>
    </xdr:pic>
    <xdr:clientData/>
  </xdr:twoCellAnchor>
  <xdr:twoCellAnchor editAs="oneCell">
    <xdr:from>
      <xdr:col>2</xdr:col>
      <xdr:colOff>81642</xdr:colOff>
      <xdr:row>235</xdr:row>
      <xdr:rowOff>27215</xdr:rowOff>
    </xdr:from>
    <xdr:to>
      <xdr:col>2</xdr:col>
      <xdr:colOff>1619249</xdr:colOff>
      <xdr:row>236</xdr:row>
      <xdr:rowOff>408215</xdr:rowOff>
    </xdr:to>
    <xdr:pic>
      <xdr:nvPicPr>
        <xdr:cNvPr id="208" name="Picture 207" descr="rajasthan-sanskrit.png"/>
        <xdr:cNvPicPr>
          <a:picLocks noChangeAspect="1"/>
        </xdr:cNvPicPr>
      </xdr:nvPicPr>
      <xdr:blipFill>
        <a:blip xmlns:r="http://schemas.openxmlformats.org/officeDocument/2006/relationships" r:embed="rId1" cstate="print"/>
        <a:stretch>
          <a:fillRect/>
        </a:stretch>
      </xdr:blipFill>
      <xdr:spPr>
        <a:xfrm>
          <a:off x="993321" y="39297429"/>
          <a:ext cx="1537607" cy="1319893"/>
        </a:xfrm>
        <a:prstGeom prst="rect">
          <a:avLst/>
        </a:prstGeom>
      </xdr:spPr>
    </xdr:pic>
    <xdr:clientData/>
  </xdr:twoCellAnchor>
  <xdr:twoCellAnchor editAs="oneCell">
    <xdr:from>
      <xdr:col>2</xdr:col>
      <xdr:colOff>81642</xdr:colOff>
      <xdr:row>274</xdr:row>
      <xdr:rowOff>27215</xdr:rowOff>
    </xdr:from>
    <xdr:to>
      <xdr:col>2</xdr:col>
      <xdr:colOff>1619249</xdr:colOff>
      <xdr:row>275</xdr:row>
      <xdr:rowOff>408215</xdr:rowOff>
    </xdr:to>
    <xdr:pic>
      <xdr:nvPicPr>
        <xdr:cNvPr id="209" name="Picture 208" descr="rajasthan-sanskrit.png"/>
        <xdr:cNvPicPr>
          <a:picLocks noChangeAspect="1"/>
        </xdr:cNvPicPr>
      </xdr:nvPicPr>
      <xdr:blipFill>
        <a:blip xmlns:r="http://schemas.openxmlformats.org/officeDocument/2006/relationships" r:embed="rId1" cstate="print"/>
        <a:stretch>
          <a:fillRect/>
        </a:stretch>
      </xdr:blipFill>
      <xdr:spPr>
        <a:xfrm>
          <a:off x="993321" y="52278644"/>
          <a:ext cx="1537607" cy="1319892"/>
        </a:xfrm>
        <a:prstGeom prst="rect">
          <a:avLst/>
        </a:prstGeom>
      </xdr:spPr>
    </xdr:pic>
    <xdr:clientData/>
  </xdr:twoCellAnchor>
  <xdr:twoCellAnchor editAs="oneCell">
    <xdr:from>
      <xdr:col>2</xdr:col>
      <xdr:colOff>81642</xdr:colOff>
      <xdr:row>313</xdr:row>
      <xdr:rowOff>27215</xdr:rowOff>
    </xdr:from>
    <xdr:to>
      <xdr:col>2</xdr:col>
      <xdr:colOff>1619249</xdr:colOff>
      <xdr:row>314</xdr:row>
      <xdr:rowOff>408215</xdr:rowOff>
    </xdr:to>
    <xdr:pic>
      <xdr:nvPicPr>
        <xdr:cNvPr id="210" name="Picture 209" descr="rajasthan-sanskrit.png"/>
        <xdr:cNvPicPr>
          <a:picLocks noChangeAspect="1"/>
        </xdr:cNvPicPr>
      </xdr:nvPicPr>
      <xdr:blipFill>
        <a:blip xmlns:r="http://schemas.openxmlformats.org/officeDocument/2006/relationships" r:embed="rId1" cstate="print"/>
        <a:stretch>
          <a:fillRect/>
        </a:stretch>
      </xdr:blipFill>
      <xdr:spPr>
        <a:xfrm>
          <a:off x="993321" y="26316215"/>
          <a:ext cx="1537607" cy="1319893"/>
        </a:xfrm>
        <a:prstGeom prst="rect">
          <a:avLst/>
        </a:prstGeom>
      </xdr:spPr>
    </xdr:pic>
    <xdr:clientData/>
  </xdr:twoCellAnchor>
  <xdr:twoCellAnchor editAs="oneCell">
    <xdr:from>
      <xdr:col>2</xdr:col>
      <xdr:colOff>81642</xdr:colOff>
      <xdr:row>352</xdr:row>
      <xdr:rowOff>27215</xdr:rowOff>
    </xdr:from>
    <xdr:to>
      <xdr:col>2</xdr:col>
      <xdr:colOff>1619249</xdr:colOff>
      <xdr:row>353</xdr:row>
      <xdr:rowOff>408215</xdr:rowOff>
    </xdr:to>
    <xdr:pic>
      <xdr:nvPicPr>
        <xdr:cNvPr id="211" name="Picture 210" descr="rajasthan-sanskrit.png"/>
        <xdr:cNvPicPr>
          <a:picLocks noChangeAspect="1"/>
        </xdr:cNvPicPr>
      </xdr:nvPicPr>
      <xdr:blipFill>
        <a:blip xmlns:r="http://schemas.openxmlformats.org/officeDocument/2006/relationships" r:embed="rId1" cstate="print"/>
        <a:stretch>
          <a:fillRect/>
        </a:stretch>
      </xdr:blipFill>
      <xdr:spPr>
        <a:xfrm>
          <a:off x="993321" y="39297429"/>
          <a:ext cx="1537607" cy="13198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Sanskrit-Madrsa-3rd-4th-Result-Sheet-For-2025-By-Ummed-Tarad-Dt.-10-04-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elp"/>
      <sheetName val="Master"/>
      <sheetName val="Result Entry"/>
      <sheetName val="Result Sheet"/>
      <sheetName val="Statics"/>
      <sheetName val="Mark Sheet 1X1"/>
    </sheetNames>
    <sheetDataSet>
      <sheetData sheetId="0"/>
      <sheetData sheetId="1"/>
      <sheetData sheetId="2">
        <row r="6">
          <cell r="K6" t="str">
            <v>First Test</v>
          </cell>
          <cell r="L6" t="str">
            <v>Second Test</v>
          </cell>
          <cell r="M6" t="str">
            <v>Third Test</v>
          </cell>
        </row>
        <row r="7">
          <cell r="K7">
            <v>10</v>
          </cell>
          <cell r="L7">
            <v>10</v>
          </cell>
          <cell r="M7">
            <v>10</v>
          </cell>
          <cell r="R7">
            <v>70</v>
          </cell>
          <cell r="V7">
            <v>100</v>
          </cell>
          <cell r="AO7">
            <v>5</v>
          </cell>
          <cell r="AP7">
            <v>5</v>
          </cell>
          <cell r="AQ7">
            <v>5</v>
          </cell>
          <cell r="AV7">
            <v>35</v>
          </cell>
          <cell r="AZ7">
            <v>50</v>
          </cell>
          <cell r="BS7">
            <v>10</v>
          </cell>
          <cell r="BT7">
            <v>10</v>
          </cell>
          <cell r="BU7">
            <v>10</v>
          </cell>
          <cell r="BZ7">
            <v>70</v>
          </cell>
          <cell r="CD7">
            <v>100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B050"/>
  </sheetPr>
  <dimension ref="A1:D12"/>
  <sheetViews>
    <sheetView workbookViewId="0">
      <selection activeCell="B3" sqref="B3:C3"/>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2" customHeight="1" thickBot="1">
      <c r="A1" s="417"/>
      <c r="B1" s="418"/>
      <c r="C1" s="418"/>
      <c r="D1" s="419"/>
    </row>
    <row r="2" spans="1:4" s="432" customFormat="1" ht="44.25" customHeight="1" thickBot="1">
      <c r="A2" s="430"/>
      <c r="B2" s="433" t="s">
        <v>174</v>
      </c>
      <c r="C2" s="434"/>
      <c r="D2" s="431"/>
    </row>
    <row r="3" spans="1:4" s="432" customFormat="1" ht="70.5" customHeight="1">
      <c r="A3" s="430"/>
      <c r="B3" s="422" t="s">
        <v>164</v>
      </c>
      <c r="C3" s="423"/>
      <c r="D3" s="431"/>
    </row>
    <row r="4" spans="1:4" s="432" customFormat="1" ht="38.25" customHeight="1">
      <c r="A4" s="430"/>
      <c r="B4" s="424" t="s">
        <v>170</v>
      </c>
      <c r="C4" s="425"/>
      <c r="D4" s="431"/>
    </row>
    <row r="5" spans="1:4" s="432" customFormat="1" ht="38.25" customHeight="1">
      <c r="A5" s="430"/>
      <c r="B5" s="426" t="s">
        <v>166</v>
      </c>
      <c r="C5" s="427"/>
      <c r="D5" s="431"/>
    </row>
    <row r="6" spans="1:4" s="432" customFormat="1" ht="33" customHeight="1">
      <c r="A6" s="430"/>
      <c r="B6" s="428" t="s">
        <v>165</v>
      </c>
      <c r="C6" s="429"/>
      <c r="D6" s="431"/>
    </row>
    <row r="7" spans="1:4" s="432" customFormat="1" ht="42" customHeight="1" thickBot="1">
      <c r="A7" s="430"/>
      <c r="B7" s="420" t="s">
        <v>169</v>
      </c>
      <c r="C7" s="421"/>
      <c r="D7" s="431"/>
    </row>
    <row r="8" spans="1:4" ht="12" customHeight="1" thickBot="1">
      <c r="A8" s="414"/>
      <c r="B8" s="415"/>
      <c r="C8" s="415"/>
      <c r="D8" s="416"/>
    </row>
    <row r="9" spans="1:4" hidden="1"/>
    <row r="10" spans="1:4" hidden="1"/>
    <row r="11" spans="1:4" hidden="1"/>
    <row r="12" spans="1:4"/>
  </sheetData>
  <sheetProtection password="9B9D" sheet="1" objects="1" scenarios="1"/>
  <mergeCells count="10">
    <mergeCell ref="A8:D8"/>
    <mergeCell ref="A1:D1"/>
    <mergeCell ref="B7:C7"/>
    <mergeCell ref="B3:C3"/>
    <mergeCell ref="B4:C4"/>
    <mergeCell ref="B5:C5"/>
    <mergeCell ref="B6:C6"/>
    <mergeCell ref="A2:A7"/>
    <mergeCell ref="D2:XF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showRowColHeaders="0" workbookViewId="0">
      <selection activeCell="B13" sqref="B13:I13"/>
    </sheetView>
  </sheetViews>
  <sheetFormatPr defaultColWidth="0" defaultRowHeight="15" zeroHeight="1"/>
  <cols>
    <col min="1" max="1" width="2.5703125" customWidth="1"/>
    <col min="2" max="3" width="12.7109375" style="2" customWidth="1"/>
    <col min="4" max="4" width="4.28515625" style="2" customWidth="1"/>
    <col min="5" max="9" width="6.7109375" style="2" customWidth="1"/>
    <col min="10" max="10" width="1.7109375" style="2" customWidth="1"/>
    <col min="11" max="11" width="4.42578125" style="8" customWidth="1"/>
    <col min="12" max="12" width="20.28515625" style="8" customWidth="1"/>
    <col min="13" max="13" width="2.28515625" style="8" customWidth="1"/>
    <col min="14" max="14" width="4.42578125" style="2" customWidth="1"/>
    <col min="15" max="15" width="19.42578125" style="2" customWidth="1"/>
    <col min="16" max="16" width="4.42578125" style="2" customWidth="1"/>
    <col min="17" max="17" width="19.42578125" style="2" customWidth="1"/>
    <col min="18" max="18" width="1.28515625" customWidth="1"/>
    <col min="19" max="22" width="11.42578125" customWidth="1"/>
    <col min="23" max="23" width="2.42578125" customWidth="1"/>
    <col min="24" max="34" width="0" hidden="1" customWidth="1"/>
    <col min="35" max="16384" width="9.140625" hidden="1"/>
  </cols>
  <sheetData>
    <row r="1" spans="1:28" ht="7.5" customHeight="1" thickBot="1">
      <c r="A1" s="456"/>
      <c r="B1" s="456"/>
      <c r="C1" s="456"/>
      <c r="D1" s="456"/>
      <c r="E1" s="456"/>
      <c r="F1" s="456"/>
      <c r="G1" s="456"/>
      <c r="H1" s="456"/>
      <c r="I1" s="456"/>
      <c r="J1" s="456"/>
      <c r="K1" s="456"/>
      <c r="L1" s="456"/>
      <c r="M1" s="456"/>
      <c r="N1" s="456"/>
      <c r="O1" s="456"/>
      <c r="P1" s="456"/>
      <c r="Q1" s="456"/>
      <c r="R1" s="456"/>
      <c r="S1" s="456"/>
      <c r="T1" s="456"/>
      <c r="U1" s="456"/>
      <c r="V1" s="456"/>
      <c r="W1" s="456"/>
    </row>
    <row r="2" spans="1:28" ht="23.25" customHeight="1" thickBot="1">
      <c r="A2" s="4"/>
      <c r="B2" s="470" t="s">
        <v>11</v>
      </c>
      <c r="C2" s="471"/>
      <c r="D2" s="471"/>
      <c r="E2" s="471"/>
      <c r="F2" s="491" t="s">
        <v>10</v>
      </c>
      <c r="G2" s="491"/>
      <c r="H2" s="491"/>
      <c r="I2" s="491"/>
      <c r="J2" s="492" t="s">
        <v>11</v>
      </c>
      <c r="K2" s="492"/>
      <c r="L2" s="492"/>
      <c r="M2" s="492"/>
      <c r="N2" s="492"/>
      <c r="O2" s="492"/>
      <c r="P2" s="492"/>
      <c r="Q2" s="493"/>
      <c r="R2" s="479"/>
      <c r="S2" s="441"/>
      <c r="T2" s="442"/>
      <c r="U2" s="442"/>
      <c r="V2" s="445"/>
      <c r="W2" s="479"/>
    </row>
    <row r="3" spans="1:28" ht="11.25" customHeight="1" thickBot="1">
      <c r="A3" s="479"/>
      <c r="B3" s="469"/>
      <c r="C3" s="469"/>
      <c r="D3" s="469"/>
      <c r="E3" s="469"/>
      <c r="F3" s="469"/>
      <c r="G3" s="469"/>
      <c r="H3" s="469"/>
      <c r="I3" s="469"/>
      <c r="J3" s="469"/>
      <c r="K3" s="469"/>
      <c r="L3" s="469"/>
      <c r="M3" s="469"/>
      <c r="N3" s="469"/>
      <c r="O3" s="469"/>
      <c r="P3" s="469"/>
      <c r="Q3" s="469"/>
      <c r="R3" s="479"/>
      <c r="S3" s="443"/>
      <c r="T3" s="444"/>
      <c r="U3" s="444"/>
      <c r="V3" s="446"/>
      <c r="W3" s="479"/>
    </row>
    <row r="4" spans="1:28" ht="34.5" customHeight="1" thickBot="1">
      <c r="A4" s="479"/>
      <c r="B4" s="472" t="s">
        <v>102</v>
      </c>
      <c r="C4" s="473"/>
      <c r="D4" s="473"/>
      <c r="E4" s="473"/>
      <c r="F4" s="473"/>
      <c r="G4" s="473"/>
      <c r="H4" s="473"/>
      <c r="I4" s="473"/>
      <c r="J4" s="473"/>
      <c r="K4" s="473"/>
      <c r="L4" s="473"/>
      <c r="M4" s="473"/>
      <c r="N4" s="473"/>
      <c r="O4" s="473"/>
      <c r="P4" s="473"/>
      <c r="Q4" s="474"/>
      <c r="R4" s="479"/>
      <c r="S4" s="443"/>
      <c r="T4" s="444"/>
      <c r="U4" s="444"/>
      <c r="V4" s="446"/>
      <c r="W4" s="479"/>
      <c r="AA4" t="s">
        <v>2</v>
      </c>
      <c r="AB4" t="s">
        <v>15</v>
      </c>
    </row>
    <row r="5" spans="1:28" s="19" customFormat="1" ht="16.5" customHeight="1" thickBot="1">
      <c r="A5" s="479"/>
      <c r="B5" s="487"/>
      <c r="C5" s="487"/>
      <c r="D5" s="487"/>
      <c r="E5" s="487"/>
      <c r="F5" s="487"/>
      <c r="G5" s="487"/>
      <c r="H5" s="487"/>
      <c r="I5" s="487"/>
      <c r="J5" s="494"/>
      <c r="K5" s="482" t="s">
        <v>121</v>
      </c>
      <c r="L5" s="483"/>
      <c r="M5" s="484"/>
      <c r="N5" s="488" t="s">
        <v>40</v>
      </c>
      <c r="O5" s="489"/>
      <c r="P5" s="489"/>
      <c r="Q5" s="490"/>
      <c r="R5" s="479"/>
      <c r="S5" s="443"/>
      <c r="T5" s="444"/>
      <c r="U5" s="444"/>
      <c r="V5" s="446"/>
      <c r="W5" s="479"/>
      <c r="AA5" s="19" t="s">
        <v>3</v>
      </c>
      <c r="AB5" s="19" t="s">
        <v>16</v>
      </c>
    </row>
    <row r="6" spans="1:28" s="19" customFormat="1" ht="21" customHeight="1" thickBot="1">
      <c r="A6" s="479"/>
      <c r="B6" s="475" t="s">
        <v>0</v>
      </c>
      <c r="C6" s="476"/>
      <c r="D6" s="20" t="s">
        <v>96</v>
      </c>
      <c r="E6" s="477" t="s">
        <v>172</v>
      </c>
      <c r="F6" s="477"/>
      <c r="G6" s="477"/>
      <c r="H6" s="477"/>
      <c r="I6" s="478"/>
      <c r="J6" s="494"/>
      <c r="K6" s="23" t="s">
        <v>38</v>
      </c>
      <c r="L6" s="24" t="s">
        <v>122</v>
      </c>
      <c r="M6" s="485"/>
      <c r="N6" s="23" t="s">
        <v>38</v>
      </c>
      <c r="O6" s="24" t="s">
        <v>39</v>
      </c>
      <c r="P6" s="23" t="s">
        <v>38</v>
      </c>
      <c r="Q6" s="24" t="s">
        <v>39</v>
      </c>
      <c r="R6" s="479"/>
      <c r="S6" s="443"/>
      <c r="T6" s="444"/>
      <c r="U6" s="444"/>
      <c r="V6" s="446"/>
      <c r="W6" s="479"/>
      <c r="AA6" s="19" t="s">
        <v>4</v>
      </c>
      <c r="AB6" s="19" t="s">
        <v>17</v>
      </c>
    </row>
    <row r="7" spans="1:28" s="19" customFormat="1" ht="16.5" customHeight="1" thickBot="1">
      <c r="A7" s="479"/>
      <c r="B7" s="487"/>
      <c r="C7" s="487"/>
      <c r="D7" s="487"/>
      <c r="E7" s="487"/>
      <c r="F7" s="487"/>
      <c r="G7" s="487"/>
      <c r="H7" s="487"/>
      <c r="I7" s="487"/>
      <c r="J7" s="494"/>
      <c r="K7" s="13">
        <f>IF(L7&gt;1,1,0)</f>
        <v>1</v>
      </c>
      <c r="L7" s="14" t="s">
        <v>30</v>
      </c>
      <c r="M7" s="485"/>
      <c r="N7" s="13">
        <f>IF(O7&gt;1,1,0)</f>
        <v>1</v>
      </c>
      <c r="O7" s="14" t="s">
        <v>75</v>
      </c>
      <c r="P7" s="13">
        <f>IF(Q7&gt;1,N18+1,0)</f>
        <v>0</v>
      </c>
      <c r="Q7" s="14"/>
      <c r="R7" s="479"/>
      <c r="S7" s="443"/>
      <c r="T7" s="444"/>
      <c r="U7" s="444"/>
      <c r="V7" s="446"/>
      <c r="W7" s="479"/>
      <c r="AA7" s="19" t="s">
        <v>3</v>
      </c>
      <c r="AB7" s="19" t="s">
        <v>16</v>
      </c>
    </row>
    <row r="8" spans="1:28" s="19" customFormat="1" ht="16.5" customHeight="1">
      <c r="A8" s="479"/>
      <c r="B8" s="495" t="s">
        <v>19</v>
      </c>
      <c r="C8" s="496"/>
      <c r="D8" s="504" t="s">
        <v>96</v>
      </c>
      <c r="E8" s="457" t="s">
        <v>171</v>
      </c>
      <c r="F8" s="457"/>
      <c r="G8" s="457"/>
      <c r="H8" s="457"/>
      <c r="I8" s="458"/>
      <c r="J8" s="494"/>
      <c r="K8" s="15">
        <f>IF(L8&gt;1,K7+1,0)</f>
        <v>2</v>
      </c>
      <c r="L8" s="16" t="s">
        <v>69</v>
      </c>
      <c r="M8" s="485"/>
      <c r="N8" s="15">
        <f>IF(O8&gt;1,N7+1,0)</f>
        <v>2</v>
      </c>
      <c r="O8" s="16" t="s">
        <v>76</v>
      </c>
      <c r="P8" s="15">
        <f>IF(Q8&gt;1,P7+1,0)</f>
        <v>0</v>
      </c>
      <c r="Q8" s="16"/>
      <c r="R8" s="479"/>
      <c r="S8" s="443"/>
      <c r="T8" s="444"/>
      <c r="U8" s="444"/>
      <c r="V8" s="446"/>
      <c r="W8" s="479"/>
    </row>
    <row r="9" spans="1:28" s="19" customFormat="1" ht="16.5" customHeight="1" thickBot="1">
      <c r="A9" s="479"/>
      <c r="B9" s="497"/>
      <c r="C9" s="498"/>
      <c r="D9" s="505"/>
      <c r="E9" s="459"/>
      <c r="F9" s="459"/>
      <c r="G9" s="459"/>
      <c r="H9" s="459"/>
      <c r="I9" s="460"/>
      <c r="J9" s="494"/>
      <c r="K9" s="15">
        <f t="shared" ref="K9" si="0">IF(L9&gt;1,K8+1,0)</f>
        <v>3</v>
      </c>
      <c r="L9" s="16" t="s">
        <v>68</v>
      </c>
      <c r="M9" s="485"/>
      <c r="N9" s="15">
        <f t="shared" ref="N9:N17" si="1">IF(O9&gt;1,N8+1,0)</f>
        <v>3</v>
      </c>
      <c r="O9" s="16" t="s">
        <v>78</v>
      </c>
      <c r="P9" s="15">
        <f t="shared" ref="P9:P17" si="2">IF(Q9&gt;1,P8+1,0)</f>
        <v>0</v>
      </c>
      <c r="Q9" s="16"/>
      <c r="R9" s="479"/>
      <c r="S9" s="443"/>
      <c r="T9" s="444"/>
      <c r="U9" s="444"/>
      <c r="V9" s="446"/>
      <c r="W9" s="479"/>
      <c r="AA9" s="19" t="s">
        <v>4</v>
      </c>
      <c r="AB9" s="19" t="s">
        <v>17</v>
      </c>
    </row>
    <row r="10" spans="1:28" s="19" customFormat="1" ht="15" customHeight="1" thickBot="1">
      <c r="A10" s="479"/>
      <c r="B10" s="480"/>
      <c r="C10" s="480"/>
      <c r="D10" s="480"/>
      <c r="E10" s="480"/>
      <c r="F10" s="480"/>
      <c r="G10" s="480"/>
      <c r="H10" s="480"/>
      <c r="I10" s="480"/>
      <c r="J10" s="494"/>
      <c r="K10" s="15">
        <f>IF(L10&gt;1,K9+1,0)</f>
        <v>4</v>
      </c>
      <c r="L10" s="16" t="s">
        <v>123</v>
      </c>
      <c r="M10" s="485"/>
      <c r="N10" s="15">
        <f>IF(O10&gt;1,N9+1,0)</f>
        <v>4</v>
      </c>
      <c r="O10" s="16" t="s">
        <v>77</v>
      </c>
      <c r="P10" s="15">
        <f t="shared" si="2"/>
        <v>0</v>
      </c>
      <c r="Q10" s="16"/>
      <c r="R10" s="479"/>
      <c r="S10" s="443"/>
      <c r="T10" s="444"/>
      <c r="U10" s="444"/>
      <c r="V10" s="446"/>
      <c r="W10" s="479"/>
      <c r="AA10" s="19" t="s">
        <v>5</v>
      </c>
      <c r="AB10" s="19" t="s">
        <v>18</v>
      </c>
    </row>
    <row r="11" spans="1:28" s="19" customFormat="1" ht="15" customHeight="1">
      <c r="A11" s="479"/>
      <c r="B11" s="461" t="s">
        <v>20</v>
      </c>
      <c r="C11" s="462"/>
      <c r="D11" s="504" t="s">
        <v>96</v>
      </c>
      <c r="E11" s="465" t="s">
        <v>180</v>
      </c>
      <c r="F11" s="465"/>
      <c r="G11" s="465"/>
      <c r="H11" s="465"/>
      <c r="I11" s="466"/>
      <c r="J11" s="494"/>
      <c r="K11" s="15">
        <f>IF(L11&gt;1,K10+1,0)</f>
        <v>5</v>
      </c>
      <c r="L11" s="16" t="s">
        <v>167</v>
      </c>
      <c r="M11" s="485"/>
      <c r="N11" s="15">
        <f>IF(O11&gt;1,N10+1,0)</f>
        <v>5</v>
      </c>
      <c r="O11" s="16" t="s">
        <v>79</v>
      </c>
      <c r="P11" s="15">
        <f t="shared" si="2"/>
        <v>0</v>
      </c>
      <c r="Q11" s="16"/>
      <c r="R11" s="479"/>
      <c r="S11" s="443"/>
      <c r="T11" s="444"/>
      <c r="U11" s="444"/>
      <c r="V11" s="446"/>
      <c r="W11" s="479"/>
    </row>
    <row r="12" spans="1:28" s="19" customFormat="1" ht="15" customHeight="1" thickBot="1">
      <c r="A12" s="479"/>
      <c r="B12" s="463"/>
      <c r="C12" s="464"/>
      <c r="D12" s="505"/>
      <c r="E12" s="467"/>
      <c r="F12" s="467"/>
      <c r="G12" s="467"/>
      <c r="H12" s="467"/>
      <c r="I12" s="468"/>
      <c r="J12" s="494"/>
      <c r="K12" s="15">
        <f>IF(L12&gt;1,K11+1,0)</f>
        <v>6</v>
      </c>
      <c r="L12" s="16" t="s">
        <v>150</v>
      </c>
      <c r="M12" s="485"/>
      <c r="N12" s="15">
        <f>IF(O12&gt;1,N11+1,0)</f>
        <v>0</v>
      </c>
      <c r="O12" s="16"/>
      <c r="P12" s="15">
        <f t="shared" si="2"/>
        <v>0</v>
      </c>
      <c r="Q12" s="16"/>
      <c r="R12" s="479"/>
      <c r="S12" s="447" t="s">
        <v>155</v>
      </c>
      <c r="T12" s="448"/>
      <c r="U12" s="448"/>
      <c r="V12" s="449"/>
      <c r="W12" s="479"/>
      <c r="AA12" s="19" t="s">
        <v>6</v>
      </c>
    </row>
    <row r="13" spans="1:28" s="19" customFormat="1" ht="15" customHeight="1" thickBot="1">
      <c r="A13" s="479"/>
      <c r="B13" s="480"/>
      <c r="C13" s="480"/>
      <c r="D13" s="480"/>
      <c r="E13" s="480"/>
      <c r="F13" s="480"/>
      <c r="G13" s="480"/>
      <c r="H13" s="480"/>
      <c r="I13" s="480"/>
      <c r="J13" s="494"/>
      <c r="K13" s="15">
        <f t="shared" ref="K13:K17" si="3">IF(L13&gt;1,K12+1,0)</f>
        <v>7</v>
      </c>
      <c r="L13" s="16" t="s">
        <v>151</v>
      </c>
      <c r="M13" s="485"/>
      <c r="N13" s="15">
        <f t="shared" si="1"/>
        <v>0</v>
      </c>
      <c r="O13" s="16"/>
      <c r="P13" s="15">
        <f t="shared" si="2"/>
        <v>0</v>
      </c>
      <c r="Q13" s="16"/>
      <c r="R13" s="479"/>
      <c r="S13" s="447"/>
      <c r="T13" s="448"/>
      <c r="U13" s="448"/>
      <c r="V13" s="449"/>
      <c r="W13" s="479"/>
      <c r="AA13" s="19" t="s">
        <v>5</v>
      </c>
      <c r="AB13" s="19" t="s">
        <v>18</v>
      </c>
    </row>
    <row r="14" spans="1:28" s="19" customFormat="1" ht="15" customHeight="1" thickBot="1">
      <c r="A14" s="479"/>
      <c r="B14" s="475" t="s">
        <v>12</v>
      </c>
      <c r="C14" s="476"/>
      <c r="D14" s="20" t="s">
        <v>96</v>
      </c>
      <c r="E14" s="499">
        <v>810000000</v>
      </c>
      <c r="F14" s="500"/>
      <c r="G14" s="500"/>
      <c r="H14" s="500"/>
      <c r="I14" s="501"/>
      <c r="J14" s="494"/>
      <c r="K14" s="15">
        <f t="shared" si="3"/>
        <v>8</v>
      </c>
      <c r="L14" s="16" t="s">
        <v>42</v>
      </c>
      <c r="M14" s="485"/>
      <c r="N14" s="15">
        <f t="shared" si="1"/>
        <v>0</v>
      </c>
      <c r="O14" s="16"/>
      <c r="P14" s="15">
        <f t="shared" si="2"/>
        <v>0</v>
      </c>
      <c r="Q14" s="16"/>
      <c r="R14" s="479"/>
      <c r="S14" s="450" t="s">
        <v>156</v>
      </c>
      <c r="T14" s="451"/>
      <c r="U14" s="451"/>
      <c r="V14" s="452"/>
      <c r="W14" s="479"/>
      <c r="AA14" s="19" t="s">
        <v>6</v>
      </c>
    </row>
    <row r="15" spans="1:28" s="19" customFormat="1" ht="15" customHeight="1" thickBot="1">
      <c r="A15" s="479"/>
      <c r="B15" s="480"/>
      <c r="C15" s="480"/>
      <c r="D15" s="480"/>
      <c r="E15" s="480"/>
      <c r="F15" s="480"/>
      <c r="G15" s="480"/>
      <c r="H15" s="480"/>
      <c r="I15" s="480"/>
      <c r="J15" s="494"/>
      <c r="K15" s="15">
        <f t="shared" si="3"/>
        <v>0</v>
      </c>
      <c r="L15" s="16"/>
      <c r="M15" s="485"/>
      <c r="N15" s="15">
        <f t="shared" si="1"/>
        <v>0</v>
      </c>
      <c r="O15" s="16"/>
      <c r="P15" s="15">
        <f t="shared" si="2"/>
        <v>0</v>
      </c>
      <c r="Q15" s="16"/>
      <c r="R15" s="479"/>
      <c r="S15" s="450"/>
      <c r="T15" s="451"/>
      <c r="U15" s="451"/>
      <c r="V15" s="452"/>
      <c r="W15" s="479"/>
      <c r="AA15" s="19" t="s">
        <v>7</v>
      </c>
    </row>
    <row r="16" spans="1:28" s="19" customFormat="1" ht="15" customHeight="1" thickBot="1">
      <c r="A16" s="479"/>
      <c r="B16" s="502" t="s">
        <v>13</v>
      </c>
      <c r="C16" s="503"/>
      <c r="D16" s="20" t="s">
        <v>96</v>
      </c>
      <c r="E16" s="477"/>
      <c r="F16" s="477"/>
      <c r="G16" s="477"/>
      <c r="H16" s="477"/>
      <c r="I16" s="478"/>
      <c r="J16" s="494"/>
      <c r="K16" s="15">
        <f t="shared" si="3"/>
        <v>0</v>
      </c>
      <c r="L16" s="16"/>
      <c r="M16" s="485"/>
      <c r="N16" s="15">
        <f t="shared" si="1"/>
        <v>0</v>
      </c>
      <c r="O16" s="16"/>
      <c r="P16" s="15">
        <f t="shared" si="2"/>
        <v>0</v>
      </c>
      <c r="Q16" s="16"/>
      <c r="R16" s="479"/>
      <c r="S16" s="453" t="s">
        <v>95</v>
      </c>
      <c r="T16" s="454"/>
      <c r="U16" s="454"/>
      <c r="V16" s="455"/>
      <c r="W16" s="479"/>
      <c r="AA16" s="19" t="s">
        <v>8</v>
      </c>
    </row>
    <row r="17" spans="1:27" s="19" customFormat="1" ht="15" customHeight="1" thickBot="1">
      <c r="A17" s="479"/>
      <c r="B17" s="480"/>
      <c r="C17" s="480"/>
      <c r="D17" s="480"/>
      <c r="E17" s="480"/>
      <c r="F17" s="480"/>
      <c r="G17" s="480"/>
      <c r="H17" s="480"/>
      <c r="I17" s="480"/>
      <c r="J17" s="494"/>
      <c r="K17" s="15">
        <f t="shared" si="3"/>
        <v>0</v>
      </c>
      <c r="L17" s="16"/>
      <c r="M17" s="485"/>
      <c r="N17" s="15">
        <f t="shared" si="1"/>
        <v>0</v>
      </c>
      <c r="O17" s="16"/>
      <c r="P17" s="15">
        <f t="shared" si="2"/>
        <v>0</v>
      </c>
      <c r="Q17" s="16"/>
      <c r="R17" s="479"/>
      <c r="S17" s="55"/>
      <c r="T17" s="56"/>
      <c r="U17" s="56"/>
      <c r="V17" s="57"/>
      <c r="W17" s="479"/>
      <c r="AA17" s="19" t="s">
        <v>7</v>
      </c>
    </row>
    <row r="18" spans="1:27" s="19" customFormat="1" ht="20.25" customHeight="1" thickBot="1">
      <c r="A18" s="479"/>
      <c r="B18" s="475" t="s">
        <v>14</v>
      </c>
      <c r="C18" s="476"/>
      <c r="D18" s="20" t="s">
        <v>96</v>
      </c>
      <c r="E18" s="477" t="s">
        <v>94</v>
      </c>
      <c r="F18" s="477"/>
      <c r="G18" s="477"/>
      <c r="H18" s="477"/>
      <c r="I18" s="478"/>
      <c r="J18" s="494"/>
      <c r="K18" s="15">
        <f t="shared" ref="K18:K20" si="4">IF(L18&gt;1,K17+1,0)</f>
        <v>0</v>
      </c>
      <c r="L18" s="16"/>
      <c r="M18" s="485"/>
      <c r="N18" s="15">
        <f t="shared" ref="N18:N20" si="5">IF(O18&gt;1,N17+1,0)</f>
        <v>0</v>
      </c>
      <c r="O18" s="16"/>
      <c r="P18" s="15">
        <f t="shared" ref="P18:P20" si="6">IF(Q18&gt;1,P17+1,0)</f>
        <v>0</v>
      </c>
      <c r="Q18" s="16"/>
      <c r="R18" s="479"/>
      <c r="S18" s="435"/>
      <c r="T18" s="436"/>
      <c r="U18" s="436"/>
      <c r="V18" s="437"/>
      <c r="W18" s="479"/>
      <c r="AA18" s="19" t="s">
        <v>8</v>
      </c>
    </row>
    <row r="19" spans="1:27" s="19" customFormat="1" ht="15" customHeight="1" thickBot="1">
      <c r="A19" s="479"/>
      <c r="B19" s="480"/>
      <c r="C19" s="480"/>
      <c r="D19" s="480"/>
      <c r="E19" s="480"/>
      <c r="F19" s="480"/>
      <c r="G19" s="480"/>
      <c r="H19" s="480"/>
      <c r="I19" s="480"/>
      <c r="J19" s="22"/>
      <c r="K19" s="15">
        <f t="shared" si="4"/>
        <v>0</v>
      </c>
      <c r="L19" s="16"/>
      <c r="M19" s="485"/>
      <c r="N19" s="15">
        <f t="shared" si="5"/>
        <v>0</v>
      </c>
      <c r="O19" s="16"/>
      <c r="P19" s="15">
        <f t="shared" si="6"/>
        <v>0</v>
      </c>
      <c r="Q19" s="16"/>
      <c r="R19" s="21"/>
      <c r="S19" s="435"/>
      <c r="T19" s="436"/>
      <c r="U19" s="436"/>
      <c r="V19" s="437"/>
      <c r="W19" s="21"/>
    </row>
    <row r="20" spans="1:27" s="19" customFormat="1" ht="18.75" customHeight="1" thickBot="1">
      <c r="A20" s="479"/>
      <c r="B20" s="475" t="s">
        <v>124</v>
      </c>
      <c r="C20" s="476"/>
      <c r="D20" s="20" t="s">
        <v>96</v>
      </c>
      <c r="E20" s="481">
        <v>46106</v>
      </c>
      <c r="F20" s="477"/>
      <c r="G20" s="477"/>
      <c r="H20" s="477"/>
      <c r="I20" s="478"/>
      <c r="J20" s="22"/>
      <c r="K20" s="17">
        <f t="shared" si="4"/>
        <v>0</v>
      </c>
      <c r="L20" s="18"/>
      <c r="M20" s="485"/>
      <c r="N20" s="17">
        <f t="shared" si="5"/>
        <v>0</v>
      </c>
      <c r="O20" s="18"/>
      <c r="P20" s="17">
        <f t="shared" si="6"/>
        <v>0</v>
      </c>
      <c r="Q20" s="18"/>
      <c r="R20" s="21"/>
      <c r="S20" s="438"/>
      <c r="T20" s="439"/>
      <c r="U20" s="439"/>
      <c r="V20" s="440"/>
      <c r="W20" s="21"/>
    </row>
    <row r="21" spans="1:27" ht="21" customHeight="1">
      <c r="A21" s="486" t="s">
        <v>175</v>
      </c>
      <c r="B21" s="486"/>
      <c r="C21" s="486"/>
      <c r="D21" s="486"/>
      <c r="E21" s="486"/>
      <c r="F21" s="486"/>
      <c r="G21" s="486"/>
      <c r="H21" s="486"/>
      <c r="I21" s="486"/>
      <c r="J21" s="486"/>
      <c r="K21" s="486"/>
      <c r="L21" s="486"/>
      <c r="M21" s="486"/>
      <c r="N21" s="486"/>
      <c r="O21" s="486"/>
      <c r="P21" s="486"/>
      <c r="Q21" s="486"/>
      <c r="R21" s="486"/>
      <c r="S21" s="486"/>
      <c r="T21" s="486"/>
      <c r="U21" s="486"/>
      <c r="V21" s="486"/>
      <c r="W21" s="486"/>
      <c r="AA21" t="s">
        <v>9</v>
      </c>
    </row>
  </sheetData>
  <sheetProtection formatCells="0" formatColumns="0" formatRows="0" selectLockedCells="1"/>
  <mergeCells count="44">
    <mergeCell ref="B16:C16"/>
    <mergeCell ref="D8:D9"/>
    <mergeCell ref="D11:D12"/>
    <mergeCell ref="E16:I16"/>
    <mergeCell ref="B13:I13"/>
    <mergeCell ref="A21:W21"/>
    <mergeCell ref="R2:R18"/>
    <mergeCell ref="W2:W18"/>
    <mergeCell ref="B10:I10"/>
    <mergeCell ref="B17:I17"/>
    <mergeCell ref="B18:C18"/>
    <mergeCell ref="E18:I18"/>
    <mergeCell ref="B5:I5"/>
    <mergeCell ref="N5:Q5"/>
    <mergeCell ref="F2:I2"/>
    <mergeCell ref="J2:Q2"/>
    <mergeCell ref="J5:J18"/>
    <mergeCell ref="B8:C9"/>
    <mergeCell ref="B7:I7"/>
    <mergeCell ref="B14:C14"/>
    <mergeCell ref="E14:I14"/>
    <mergeCell ref="A1:W1"/>
    <mergeCell ref="E8:I9"/>
    <mergeCell ref="B11:C12"/>
    <mergeCell ref="E11:I12"/>
    <mergeCell ref="B3:Q3"/>
    <mergeCell ref="B2:E2"/>
    <mergeCell ref="B4:Q4"/>
    <mergeCell ref="B6:C6"/>
    <mergeCell ref="E6:I6"/>
    <mergeCell ref="A3:A20"/>
    <mergeCell ref="B19:I19"/>
    <mergeCell ref="B20:C20"/>
    <mergeCell ref="E20:I20"/>
    <mergeCell ref="K5:L5"/>
    <mergeCell ref="M5:M20"/>
    <mergeCell ref="B15:I15"/>
    <mergeCell ref="S18:V19"/>
    <mergeCell ref="S20:V20"/>
    <mergeCell ref="S2:T11"/>
    <mergeCell ref="U2:V11"/>
    <mergeCell ref="S12:V13"/>
    <mergeCell ref="S14:V15"/>
    <mergeCell ref="S16:V16"/>
  </mergeCells>
  <conditionalFormatting sqref="N7:Q20">
    <cfRule type="cellIs" dxfId="299" priority="5" operator="equal">
      <formula>0</formula>
    </cfRule>
  </conditionalFormatting>
  <conditionalFormatting sqref="N7:O20">
    <cfRule type="expression" dxfId="298" priority="4">
      <formula>$N7&gt;0</formula>
    </cfRule>
  </conditionalFormatting>
  <conditionalFormatting sqref="P7:Q20">
    <cfRule type="expression" dxfId="297" priority="3">
      <formula>$P7&gt;0</formula>
    </cfRule>
  </conditionalFormatting>
  <conditionalFormatting sqref="K7:L20">
    <cfRule type="cellIs" dxfId="296" priority="2" operator="equal">
      <formula>0</formula>
    </cfRule>
  </conditionalFormatting>
  <conditionalFormatting sqref="K7:L20">
    <cfRule type="expression" dxfId="295"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FN152"/>
  <sheetViews>
    <sheetView tabSelected="1" topLeftCell="B1" zoomScale="85" zoomScaleNormal="85" zoomScalePageLayoutView="85" workbookViewId="0">
      <pane xSplit="6" ySplit="9" topLeftCell="H10" activePane="bottomRight" state="frozen"/>
      <selection activeCell="B1" sqref="B1"/>
      <selection pane="topRight" activeCell="H1" sqref="H1"/>
      <selection pane="bottomLeft" activeCell="B9" sqref="B9"/>
      <selection pane="bottomRight" activeCell="DH8" activeCellId="7" sqref="K8:Y8 AB8:AP8 AS8:BG8 BJ8:BX8 CA8:CO8 CR8:CW8 CZ8:DE8 DH8:DM8"/>
    </sheetView>
  </sheetViews>
  <sheetFormatPr defaultColWidth="0" defaultRowHeight="0" customHeight="1" zeroHeight="1"/>
  <cols>
    <col min="1" max="1" width="6.7109375" hidden="1" customWidth="1"/>
    <col min="2" max="2" width="5.28515625" style="5" customWidth="1"/>
    <col min="3" max="3" width="6.7109375" style="5" customWidth="1"/>
    <col min="4" max="4" width="9.140625" style="5" customWidth="1"/>
    <col min="5" max="5" width="10.140625" style="5" hidden="1" customWidth="1"/>
    <col min="6" max="6" width="8.85546875" style="5" customWidth="1"/>
    <col min="7" max="9" width="18" style="5" customWidth="1"/>
    <col min="10" max="10" width="13.7109375" style="5" customWidth="1"/>
    <col min="11" max="14" width="6.85546875" style="5" customWidth="1"/>
    <col min="15" max="16" width="6.85546875" style="5" hidden="1" customWidth="1"/>
    <col min="17" max="17" width="7.5703125" style="5" customWidth="1"/>
    <col min="18" max="19" width="7.85546875" style="5" customWidth="1"/>
    <col min="20" max="20" width="7.42578125" style="5" hidden="1" customWidth="1"/>
    <col min="21" max="23" width="7.42578125" style="5" customWidth="1"/>
    <col min="24" max="24" width="7.42578125" style="5" hidden="1" customWidth="1"/>
    <col min="25" max="25" width="7.28515625" style="5" customWidth="1"/>
    <col min="26" max="26" width="6" style="5" hidden="1" customWidth="1"/>
    <col min="27" max="27" width="5.42578125" style="5" bestFit="1" customWidth="1"/>
    <col min="28" max="31" width="6.85546875" style="5" customWidth="1"/>
    <col min="32" max="32" width="6.85546875" style="5" hidden="1" customWidth="1"/>
    <col min="33" max="33" width="5.85546875" style="5" hidden="1" customWidth="1"/>
    <col min="34" max="35" width="6.85546875" style="5" customWidth="1"/>
    <col min="36" max="36" width="7.7109375" style="5" customWidth="1"/>
    <col min="37" max="37" width="6.140625" style="5" hidden="1" customWidth="1"/>
    <col min="38" max="40" width="7.42578125" style="5" customWidth="1"/>
    <col min="41" max="41" width="6.140625" style="5" hidden="1" customWidth="1"/>
    <col min="42" max="42" width="7.28515625" style="5" customWidth="1"/>
    <col min="43" max="43" width="7.7109375" style="5" hidden="1" customWidth="1"/>
    <col min="44" max="44" width="5.42578125" style="5" bestFit="1" customWidth="1"/>
    <col min="45" max="48" width="6.85546875" style="5" customWidth="1"/>
    <col min="49" max="50" width="6.85546875" style="5" hidden="1" customWidth="1"/>
    <col min="51" max="52" width="6.85546875" style="5" customWidth="1"/>
    <col min="53" max="53" width="7.85546875" style="5" customWidth="1"/>
    <col min="54" max="54" width="7.42578125" style="5" hidden="1" customWidth="1"/>
    <col min="55" max="57" width="7.42578125" style="5" customWidth="1"/>
    <col min="58" max="58" width="7.42578125" style="5" hidden="1" customWidth="1"/>
    <col min="59" max="59" width="7.28515625" style="5" customWidth="1"/>
    <col min="60" max="60" width="6.5703125" style="5" hidden="1" customWidth="1"/>
    <col min="61" max="61" width="5.42578125" style="5" bestFit="1" customWidth="1"/>
    <col min="62" max="65" width="6.85546875" style="5" customWidth="1"/>
    <col min="66" max="67" width="6.85546875" style="5" hidden="1" customWidth="1"/>
    <col min="68" max="69" width="6.85546875" style="5" customWidth="1"/>
    <col min="70" max="70" width="7.85546875" style="5" customWidth="1"/>
    <col min="71" max="71" width="7.42578125" style="5" hidden="1" customWidth="1"/>
    <col min="72" max="74" width="7.42578125" style="5" customWidth="1"/>
    <col min="75" max="75" width="7.42578125" style="5" hidden="1" customWidth="1"/>
    <col min="76" max="76" width="7.28515625" style="5" customWidth="1"/>
    <col min="77" max="77" width="7.7109375" style="5" hidden="1" customWidth="1"/>
    <col min="78" max="78" width="7.7109375" style="5" customWidth="1"/>
    <col min="79" max="82" width="6.85546875" style="5" customWidth="1"/>
    <col min="83" max="84" width="6.85546875" style="5" hidden="1" customWidth="1"/>
    <col min="85" max="86" width="6.85546875" style="5" customWidth="1"/>
    <col min="87" max="87" width="7.85546875" style="5" customWidth="1"/>
    <col min="88" max="88" width="7.42578125" style="5" hidden="1" customWidth="1"/>
    <col min="89" max="89" width="7.42578125" style="5" customWidth="1"/>
    <col min="90" max="90" width="5.7109375" style="5" customWidth="1"/>
    <col min="91" max="91" width="7.42578125" style="5" customWidth="1"/>
    <col min="92" max="92" width="7.42578125" style="5" hidden="1" customWidth="1"/>
    <col min="93" max="93" width="7.28515625" style="5" customWidth="1"/>
    <col min="94" max="94" width="6.5703125" style="5" hidden="1" customWidth="1"/>
    <col min="95" max="95" width="5.42578125" style="5" bestFit="1" customWidth="1"/>
    <col min="96" max="100" width="6.42578125" style="5" customWidth="1"/>
    <col min="101" max="101" width="7.28515625" style="5" customWidth="1"/>
    <col min="102" max="102" width="6.28515625" style="5" hidden="1" customWidth="1"/>
    <col min="103" max="103" width="5.42578125" style="5" bestFit="1" customWidth="1"/>
    <col min="104" max="108" width="6.42578125" style="5" customWidth="1"/>
    <col min="109" max="109" width="7.28515625" style="5" customWidth="1"/>
    <col min="110" max="110" width="6.5703125" style="5" hidden="1" customWidth="1"/>
    <col min="111" max="111" width="6.140625" style="5" customWidth="1"/>
    <col min="112" max="116" width="6.42578125" style="5" customWidth="1"/>
    <col min="117" max="117" width="7.28515625" style="5" customWidth="1"/>
    <col min="118" max="118" width="5.85546875" style="5" hidden="1" customWidth="1"/>
    <col min="119" max="119" width="5.42578125" style="5" bestFit="1" customWidth="1"/>
    <col min="120" max="122" width="6.42578125" style="5" hidden="1" customWidth="1"/>
    <col min="123" max="124" width="6.5703125" style="5" hidden="1" customWidth="1"/>
    <col min="125" max="125" width="8.7109375" style="5" hidden="1" customWidth="1"/>
    <col min="126" max="126" width="7" style="5" hidden="1" customWidth="1"/>
    <col min="127" max="127" width="7.7109375" style="5" hidden="1" customWidth="1"/>
    <col min="128" max="129" width="7.42578125" style="5" customWidth="1"/>
    <col min="130" max="130" width="7.140625" style="5" customWidth="1"/>
    <col min="131" max="133" width="6.5703125" style="5" customWidth="1"/>
    <col min="134" max="134" width="6.140625" style="5" customWidth="1"/>
    <col min="135" max="135" width="10.85546875" style="5" customWidth="1"/>
    <col min="136" max="136" width="6.85546875" style="5" hidden="1" customWidth="1"/>
    <col min="137" max="137" width="7.5703125" style="5" customWidth="1"/>
    <col min="138" max="138" width="21.7109375" style="5" customWidth="1"/>
    <col min="139" max="140" width="0" style="9" hidden="1" customWidth="1"/>
    <col min="141" max="141" width="5.140625" hidden="1" customWidth="1"/>
    <col min="142" max="145" width="5.140625" style="41" hidden="1" customWidth="1"/>
    <col min="146" max="157" width="5.140625" style="25" hidden="1" customWidth="1"/>
    <col min="158" max="170" width="5.140625" hidden="1" customWidth="1"/>
    <col min="171" max="16384" width="5.42578125" hidden="1"/>
  </cols>
  <sheetData>
    <row r="1" spans="1:158" ht="21.75" customHeight="1" thickBot="1">
      <c r="B1" s="597" t="str">
        <f>Master!E8</f>
        <v>Govt.Sr.Sec.Sch.</v>
      </c>
      <c r="C1" s="597"/>
      <c r="D1" s="597"/>
      <c r="E1" s="597"/>
      <c r="F1" s="597"/>
      <c r="G1" s="597"/>
      <c r="H1" s="597"/>
      <c r="I1" s="597"/>
      <c r="J1" s="598"/>
      <c r="K1" s="506" t="str">
        <f>Master!E8</f>
        <v>Govt.Sr.Sec.Sch.</v>
      </c>
      <c r="L1" s="507"/>
      <c r="M1" s="507"/>
      <c r="N1" s="507"/>
      <c r="O1" s="507"/>
      <c r="P1" s="507"/>
      <c r="Q1" s="507"/>
      <c r="R1" s="507"/>
      <c r="S1" s="507"/>
      <c r="T1" s="507"/>
      <c r="U1" s="507"/>
      <c r="V1" s="507"/>
      <c r="W1" s="507"/>
      <c r="X1" s="507"/>
      <c r="Y1" s="507"/>
      <c r="Z1" s="507"/>
      <c r="AA1" s="507"/>
      <c r="AB1" s="506" t="str">
        <f>$K$1</f>
        <v>Govt.Sr.Sec.Sch.</v>
      </c>
      <c r="AC1" s="507"/>
      <c r="AD1" s="507"/>
      <c r="AE1" s="507"/>
      <c r="AF1" s="507"/>
      <c r="AG1" s="507"/>
      <c r="AH1" s="507"/>
      <c r="AI1" s="507"/>
      <c r="AJ1" s="507"/>
      <c r="AK1" s="507"/>
      <c r="AL1" s="507"/>
      <c r="AM1" s="507"/>
      <c r="AN1" s="507"/>
      <c r="AO1" s="507"/>
      <c r="AP1" s="507"/>
      <c r="AQ1" s="507"/>
      <c r="AR1" s="507"/>
      <c r="AS1" s="506" t="str">
        <f>$K$1</f>
        <v>Govt.Sr.Sec.Sch.</v>
      </c>
      <c r="AT1" s="507"/>
      <c r="AU1" s="507"/>
      <c r="AV1" s="507"/>
      <c r="AW1" s="507"/>
      <c r="AX1" s="507"/>
      <c r="AY1" s="507"/>
      <c r="AZ1" s="507"/>
      <c r="BA1" s="507"/>
      <c r="BB1" s="507"/>
      <c r="BC1" s="507"/>
      <c r="BD1" s="507"/>
      <c r="BE1" s="507"/>
      <c r="BF1" s="507"/>
      <c r="BG1" s="507"/>
      <c r="BH1" s="507"/>
      <c r="BI1" s="507"/>
      <c r="BJ1" s="506" t="str">
        <f>$K$1</f>
        <v>Govt.Sr.Sec.Sch.</v>
      </c>
      <c r="BK1" s="507"/>
      <c r="BL1" s="507"/>
      <c r="BM1" s="507"/>
      <c r="BN1" s="507"/>
      <c r="BO1" s="507"/>
      <c r="BP1" s="507"/>
      <c r="BQ1" s="507"/>
      <c r="BR1" s="507"/>
      <c r="BS1" s="507"/>
      <c r="BT1" s="507"/>
      <c r="BU1" s="507"/>
      <c r="BV1" s="507"/>
      <c r="BW1" s="507"/>
      <c r="BX1" s="507"/>
      <c r="BY1" s="507"/>
      <c r="BZ1" s="507"/>
      <c r="CA1" s="506" t="str">
        <f>$K$1</f>
        <v>Govt.Sr.Sec.Sch.</v>
      </c>
      <c r="CB1" s="507"/>
      <c r="CC1" s="507"/>
      <c r="CD1" s="507"/>
      <c r="CE1" s="507"/>
      <c r="CF1" s="507"/>
      <c r="CG1" s="507"/>
      <c r="CH1" s="507"/>
      <c r="CI1" s="507"/>
      <c r="CJ1" s="507"/>
      <c r="CK1" s="507"/>
      <c r="CL1" s="507"/>
      <c r="CM1" s="507"/>
      <c r="CN1" s="507"/>
      <c r="CO1" s="507"/>
      <c r="CP1" s="507"/>
      <c r="CQ1" s="507"/>
      <c r="CR1" s="507" t="str">
        <f>Master!E8</f>
        <v>Govt.Sr.Sec.Sch.</v>
      </c>
      <c r="CS1" s="507"/>
      <c r="CT1" s="507"/>
      <c r="CU1" s="507"/>
      <c r="CV1" s="507"/>
      <c r="CW1" s="507"/>
      <c r="CX1" s="507"/>
      <c r="CY1" s="507"/>
      <c r="CZ1" s="507"/>
      <c r="DA1" s="507"/>
      <c r="DB1" s="507"/>
      <c r="DC1" s="507"/>
      <c r="DD1" s="507"/>
      <c r="DE1" s="507"/>
      <c r="DF1" s="507"/>
      <c r="DG1" s="507"/>
      <c r="DH1" s="507"/>
      <c r="DI1" s="507"/>
      <c r="DJ1" s="507"/>
      <c r="DK1" s="507"/>
      <c r="DL1" s="507"/>
      <c r="DM1" s="507"/>
      <c r="DN1" s="507"/>
      <c r="DO1" s="507"/>
      <c r="DP1" s="507"/>
      <c r="DQ1" s="507"/>
      <c r="DR1" s="507"/>
      <c r="DS1" s="507"/>
      <c r="DT1" s="507"/>
      <c r="DU1" s="507"/>
      <c r="DV1" s="507"/>
      <c r="DW1" s="507"/>
      <c r="DX1" s="507"/>
      <c r="DY1" s="507"/>
      <c r="DZ1" s="507"/>
      <c r="EA1" s="507"/>
      <c r="EB1" s="507"/>
      <c r="EC1" s="507"/>
      <c r="ED1" s="507"/>
      <c r="EE1" s="507"/>
      <c r="EF1" s="507"/>
      <c r="EG1" s="507"/>
      <c r="EH1" s="603"/>
      <c r="EI1" s="699"/>
      <c r="EJ1" s="700"/>
    </row>
    <row r="2" spans="1:158" s="7" customFormat="1" ht="33.75" customHeight="1" thickBot="1">
      <c r="B2" s="597"/>
      <c r="C2" s="597"/>
      <c r="D2" s="597"/>
      <c r="E2" s="597"/>
      <c r="F2" s="597"/>
      <c r="G2" s="597"/>
      <c r="H2" s="597"/>
      <c r="I2" s="597"/>
      <c r="J2" s="598"/>
      <c r="K2" s="592" t="s">
        <v>59</v>
      </c>
      <c r="L2" s="592"/>
      <c r="M2" s="592"/>
      <c r="N2" s="592"/>
      <c r="O2" s="592"/>
      <c r="P2" s="592"/>
      <c r="Q2" s="592"/>
      <c r="R2" s="592"/>
      <c r="S2" s="592"/>
      <c r="T2" s="592"/>
      <c r="U2" s="593"/>
      <c r="V2" s="58"/>
      <c r="W2" s="594">
        <f>Master!E20</f>
        <v>46106</v>
      </c>
      <c r="X2" s="595"/>
      <c r="Y2" s="595"/>
      <c r="Z2" s="595"/>
      <c r="AA2" s="596"/>
      <c r="AB2" s="544" t="s">
        <v>47</v>
      </c>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c r="BZ2" s="545"/>
      <c r="CA2" s="545"/>
      <c r="CB2" s="545"/>
      <c r="CC2" s="545"/>
      <c r="CD2" s="545"/>
      <c r="CE2" s="545"/>
      <c r="CF2" s="545"/>
      <c r="CG2" s="545"/>
      <c r="CH2" s="545"/>
      <c r="CI2" s="545"/>
      <c r="CJ2" s="545"/>
      <c r="CK2" s="545"/>
      <c r="CL2" s="545"/>
      <c r="CM2" s="545"/>
      <c r="CN2" s="545"/>
      <c r="CO2" s="545"/>
      <c r="CP2" s="545"/>
      <c r="CQ2" s="545"/>
      <c r="CR2" s="545"/>
      <c r="CS2" s="545"/>
      <c r="CT2" s="545"/>
      <c r="CU2" s="545"/>
      <c r="CV2" s="545"/>
      <c r="CW2" s="545"/>
      <c r="CX2" s="545"/>
      <c r="CY2" s="545"/>
      <c r="CZ2" s="545"/>
      <c r="DA2" s="545"/>
      <c r="DB2" s="545"/>
      <c r="DC2" s="545"/>
      <c r="DD2" s="545"/>
      <c r="DE2" s="545"/>
      <c r="DF2" s="545"/>
      <c r="DG2" s="545"/>
      <c r="DH2" s="545"/>
      <c r="DI2" s="545"/>
      <c r="DJ2" s="545"/>
      <c r="DK2" s="545"/>
      <c r="DL2" s="545"/>
      <c r="DM2" s="545"/>
      <c r="DN2" s="545"/>
      <c r="DO2" s="545"/>
      <c r="DP2" s="545"/>
      <c r="DQ2" s="545"/>
      <c r="DR2" s="545"/>
      <c r="DS2" s="545"/>
      <c r="DT2" s="545"/>
      <c r="DU2" s="545"/>
      <c r="DV2" s="545"/>
      <c r="DW2" s="545"/>
      <c r="DX2" s="545"/>
      <c r="DY2" s="545"/>
      <c r="DZ2" s="545"/>
      <c r="EA2" s="545"/>
      <c r="EB2" s="545"/>
      <c r="EC2" s="545"/>
      <c r="ED2" s="545"/>
      <c r="EE2" s="545"/>
      <c r="EF2" s="545"/>
      <c r="EG2" s="545"/>
      <c r="EH2" s="546"/>
      <c r="EI2" s="699"/>
      <c r="EJ2" s="700"/>
      <c r="EL2" s="26"/>
      <c r="EM2" s="26"/>
      <c r="EN2" s="26"/>
      <c r="EO2" s="26"/>
      <c r="EP2" s="26"/>
      <c r="EQ2" s="26"/>
      <c r="ER2" s="26"/>
      <c r="ES2" s="26"/>
      <c r="ET2" s="26"/>
      <c r="EU2" s="26"/>
      <c r="EV2" s="26"/>
      <c r="EW2" s="26"/>
      <c r="EX2" s="26"/>
      <c r="EY2" s="26"/>
      <c r="EZ2" s="26"/>
      <c r="FA2" s="26"/>
    </row>
    <row r="3" spans="1:158" s="3" customFormat="1" ht="21" customHeight="1" thickBot="1">
      <c r="B3" s="547" t="s">
        <v>54</v>
      </c>
      <c r="C3" s="548"/>
      <c r="D3" s="548"/>
      <c r="E3" s="548"/>
      <c r="F3" s="585">
        <f>Master!E14</f>
        <v>810000000</v>
      </c>
      <c r="G3" s="586"/>
      <c r="H3" s="59" t="s">
        <v>55</v>
      </c>
      <c r="I3" s="587" t="str">
        <f>Master!E6</f>
        <v>2025-26</v>
      </c>
      <c r="J3" s="588"/>
      <c r="K3" s="589" t="s">
        <v>30</v>
      </c>
      <c r="L3" s="589"/>
      <c r="M3" s="589"/>
      <c r="N3" s="589"/>
      <c r="O3" s="589"/>
      <c r="P3" s="589"/>
      <c r="Q3" s="589"/>
      <c r="R3" s="589"/>
      <c r="S3" s="590"/>
      <c r="T3" s="590"/>
      <c r="U3" s="590"/>
      <c r="V3" s="590"/>
      <c r="W3" s="590"/>
      <c r="X3" s="590"/>
      <c r="Y3" s="590"/>
      <c r="Z3" s="590"/>
      <c r="AA3" s="591"/>
      <c r="AB3" s="599" t="s">
        <v>68</v>
      </c>
      <c r="AC3" s="600"/>
      <c r="AD3" s="600"/>
      <c r="AE3" s="600"/>
      <c r="AF3" s="600"/>
      <c r="AG3" s="600"/>
      <c r="AH3" s="600"/>
      <c r="AI3" s="600"/>
      <c r="AJ3" s="601"/>
      <c r="AK3" s="601"/>
      <c r="AL3" s="601"/>
      <c r="AM3" s="601"/>
      <c r="AN3" s="601"/>
      <c r="AO3" s="601"/>
      <c r="AP3" s="601"/>
      <c r="AQ3" s="601"/>
      <c r="AR3" s="602"/>
      <c r="AS3" s="508" t="s">
        <v>69</v>
      </c>
      <c r="AT3" s="509"/>
      <c r="AU3" s="509"/>
      <c r="AV3" s="509"/>
      <c r="AW3" s="509"/>
      <c r="AX3" s="509"/>
      <c r="AY3" s="509"/>
      <c r="AZ3" s="509"/>
      <c r="BA3" s="510"/>
      <c r="BB3" s="510"/>
      <c r="BC3" s="510"/>
      <c r="BD3" s="510"/>
      <c r="BE3" s="510"/>
      <c r="BF3" s="510"/>
      <c r="BG3" s="510"/>
      <c r="BH3" s="510"/>
      <c r="BI3" s="511"/>
      <c r="BJ3" s="701" t="s">
        <v>123</v>
      </c>
      <c r="BK3" s="702"/>
      <c r="BL3" s="702"/>
      <c r="BM3" s="702"/>
      <c r="BN3" s="702"/>
      <c r="BO3" s="702"/>
      <c r="BP3" s="702"/>
      <c r="BQ3" s="702"/>
      <c r="BR3" s="702"/>
      <c r="BS3" s="702"/>
      <c r="BT3" s="702"/>
      <c r="BU3" s="702"/>
      <c r="BV3" s="702"/>
      <c r="BW3" s="702"/>
      <c r="BX3" s="702"/>
      <c r="BY3" s="702"/>
      <c r="BZ3" s="703"/>
      <c r="CA3" s="508" t="s">
        <v>167</v>
      </c>
      <c r="CB3" s="509"/>
      <c r="CC3" s="509"/>
      <c r="CD3" s="509"/>
      <c r="CE3" s="509"/>
      <c r="CF3" s="509"/>
      <c r="CG3" s="509"/>
      <c r="CH3" s="509"/>
      <c r="CI3" s="510"/>
      <c r="CJ3" s="510"/>
      <c r="CK3" s="510"/>
      <c r="CL3" s="510"/>
      <c r="CM3" s="510"/>
      <c r="CN3" s="510"/>
      <c r="CO3" s="510"/>
      <c r="CP3" s="510"/>
      <c r="CQ3" s="511"/>
      <c r="CR3" s="562" t="s">
        <v>42</v>
      </c>
      <c r="CS3" s="563"/>
      <c r="CT3" s="563"/>
      <c r="CU3" s="563"/>
      <c r="CV3" s="563"/>
      <c r="CW3" s="564"/>
      <c r="CX3" s="564"/>
      <c r="CY3" s="565"/>
      <c r="CZ3" s="549" t="s">
        <v>150</v>
      </c>
      <c r="DA3" s="550"/>
      <c r="DB3" s="550"/>
      <c r="DC3" s="550"/>
      <c r="DD3" s="550"/>
      <c r="DE3" s="551"/>
      <c r="DF3" s="551"/>
      <c r="DG3" s="552"/>
      <c r="DH3" s="610" t="s">
        <v>151</v>
      </c>
      <c r="DI3" s="611"/>
      <c r="DJ3" s="611"/>
      <c r="DK3" s="611"/>
      <c r="DL3" s="611"/>
      <c r="DM3" s="612"/>
      <c r="DN3" s="612"/>
      <c r="DO3" s="613"/>
      <c r="DP3" s="562"/>
      <c r="DQ3" s="563"/>
      <c r="DR3" s="563"/>
      <c r="DS3" s="563"/>
      <c r="DT3" s="563"/>
      <c r="DU3" s="564"/>
      <c r="DV3" s="564"/>
      <c r="DW3" s="565"/>
      <c r="DX3" s="553" t="s">
        <v>45</v>
      </c>
      <c r="DY3" s="554"/>
      <c r="DZ3" s="555"/>
      <c r="EA3" s="604" t="s">
        <v>52</v>
      </c>
      <c r="EB3" s="605"/>
      <c r="EC3" s="605"/>
      <c r="ED3" s="605"/>
      <c r="EE3" s="605"/>
      <c r="EF3" s="605"/>
      <c r="EG3" s="606"/>
      <c r="EH3" s="607" t="s">
        <v>58</v>
      </c>
      <c r="EI3" s="699"/>
      <c r="EJ3" s="700"/>
      <c r="EL3" s="41"/>
      <c r="EM3" s="41"/>
      <c r="EN3" s="41"/>
      <c r="EO3" s="41"/>
      <c r="EP3" s="25"/>
      <c r="EQ3" s="25"/>
      <c r="ER3" s="25"/>
      <c r="ES3" s="25"/>
      <c r="ET3" s="25"/>
      <c r="EU3" s="25"/>
      <c r="EV3" s="25"/>
      <c r="EW3" s="25"/>
      <c r="EX3" s="25"/>
      <c r="EY3" s="25"/>
      <c r="EZ3" s="25"/>
      <c r="FA3" s="25"/>
    </row>
    <row r="4" spans="1:158" s="3" customFormat="1" ht="26.25" customHeight="1" thickBot="1">
      <c r="B4" s="614" t="s">
        <v>92</v>
      </c>
      <c r="C4" s="615"/>
      <c r="D4" s="615"/>
      <c r="E4" s="616"/>
      <c r="F4" s="617">
        <v>2</v>
      </c>
      <c r="G4" s="616"/>
      <c r="H4" s="60" t="s">
        <v>56</v>
      </c>
      <c r="I4" s="618" t="s">
        <v>89</v>
      </c>
      <c r="J4" s="619"/>
      <c r="K4" s="620"/>
      <c r="L4" s="620"/>
      <c r="M4" s="620"/>
      <c r="N4" s="620"/>
      <c r="O4" s="620"/>
      <c r="P4" s="620"/>
      <c r="Q4" s="620"/>
      <c r="R4" s="620"/>
      <c r="S4" s="621"/>
      <c r="T4" s="621"/>
      <c r="U4" s="621"/>
      <c r="V4" s="621"/>
      <c r="W4" s="621"/>
      <c r="X4" s="621"/>
      <c r="Y4" s="621"/>
      <c r="Z4" s="621"/>
      <c r="AA4" s="622"/>
      <c r="AB4" s="657"/>
      <c r="AC4" s="658"/>
      <c r="AD4" s="658"/>
      <c r="AE4" s="658"/>
      <c r="AF4" s="658"/>
      <c r="AG4" s="658"/>
      <c r="AH4" s="658"/>
      <c r="AI4" s="658"/>
      <c r="AJ4" s="659"/>
      <c r="AK4" s="659"/>
      <c r="AL4" s="659"/>
      <c r="AM4" s="659"/>
      <c r="AN4" s="659"/>
      <c r="AO4" s="659"/>
      <c r="AP4" s="659"/>
      <c r="AQ4" s="659"/>
      <c r="AR4" s="660"/>
      <c r="AS4" s="512"/>
      <c r="AT4" s="513"/>
      <c r="AU4" s="513"/>
      <c r="AV4" s="513"/>
      <c r="AW4" s="513"/>
      <c r="AX4" s="513"/>
      <c r="AY4" s="513"/>
      <c r="AZ4" s="513"/>
      <c r="BA4" s="514"/>
      <c r="BB4" s="514"/>
      <c r="BC4" s="514"/>
      <c r="BD4" s="514"/>
      <c r="BE4" s="514"/>
      <c r="BF4" s="514"/>
      <c r="BG4" s="514"/>
      <c r="BH4" s="514"/>
      <c r="BI4" s="515"/>
      <c r="BJ4" s="672"/>
      <c r="BK4" s="673"/>
      <c r="BL4" s="673"/>
      <c r="BM4" s="673"/>
      <c r="BN4" s="673"/>
      <c r="BO4" s="673"/>
      <c r="BP4" s="673"/>
      <c r="BQ4" s="673"/>
      <c r="BR4" s="673"/>
      <c r="BS4" s="673"/>
      <c r="BT4" s="673"/>
      <c r="BU4" s="673"/>
      <c r="BV4" s="673"/>
      <c r="BW4" s="673"/>
      <c r="BX4" s="673"/>
      <c r="BY4" s="673"/>
      <c r="BZ4" s="674"/>
      <c r="CA4" s="512"/>
      <c r="CB4" s="513"/>
      <c r="CC4" s="513"/>
      <c r="CD4" s="513"/>
      <c r="CE4" s="513"/>
      <c r="CF4" s="513"/>
      <c r="CG4" s="513"/>
      <c r="CH4" s="513"/>
      <c r="CI4" s="514"/>
      <c r="CJ4" s="514"/>
      <c r="CK4" s="514"/>
      <c r="CL4" s="514"/>
      <c r="CM4" s="514"/>
      <c r="CN4" s="514"/>
      <c r="CO4" s="514"/>
      <c r="CP4" s="514"/>
      <c r="CQ4" s="515"/>
      <c r="CR4" s="566"/>
      <c r="CS4" s="567"/>
      <c r="CT4" s="567"/>
      <c r="CU4" s="567"/>
      <c r="CV4" s="567"/>
      <c r="CW4" s="568"/>
      <c r="CX4" s="568"/>
      <c r="CY4" s="569"/>
      <c r="CZ4" s="512"/>
      <c r="DA4" s="513"/>
      <c r="DB4" s="513"/>
      <c r="DC4" s="513"/>
      <c r="DD4" s="513"/>
      <c r="DE4" s="514"/>
      <c r="DF4" s="514"/>
      <c r="DG4" s="515"/>
      <c r="DH4" s="653"/>
      <c r="DI4" s="654"/>
      <c r="DJ4" s="654"/>
      <c r="DK4" s="654"/>
      <c r="DL4" s="654"/>
      <c r="DM4" s="655"/>
      <c r="DN4" s="655"/>
      <c r="DO4" s="656"/>
      <c r="DP4" s="566"/>
      <c r="DQ4" s="567"/>
      <c r="DR4" s="567"/>
      <c r="DS4" s="567"/>
      <c r="DT4" s="567"/>
      <c r="DU4" s="568"/>
      <c r="DV4" s="568"/>
      <c r="DW4" s="569"/>
      <c r="DX4" s="640" t="s">
        <v>43</v>
      </c>
      <c r="DY4" s="643" t="s">
        <v>44</v>
      </c>
      <c r="DZ4" s="646" t="s">
        <v>46</v>
      </c>
      <c r="EA4" s="649" t="s">
        <v>48</v>
      </c>
      <c r="EB4" s="633" t="s">
        <v>50</v>
      </c>
      <c r="EC4" s="633" t="s">
        <v>51</v>
      </c>
      <c r="ED4" s="633" t="s">
        <v>157</v>
      </c>
      <c r="EE4" s="693" t="s">
        <v>49</v>
      </c>
      <c r="EF4" s="61"/>
      <c r="EG4" s="696" t="s">
        <v>53</v>
      </c>
      <c r="EH4" s="608"/>
      <c r="EI4" s="699"/>
      <c r="EJ4" s="700"/>
      <c r="EL4" s="41"/>
      <c r="EM4" s="41"/>
      <c r="EN4" s="41"/>
      <c r="EO4" s="41"/>
      <c r="EP4" s="25"/>
      <c r="EQ4" s="25"/>
      <c r="ER4" s="25"/>
      <c r="ES4" s="25"/>
      <c r="ET4" s="25"/>
      <c r="EU4" s="25"/>
      <c r="EV4" s="25"/>
      <c r="EW4" s="25"/>
      <c r="EX4" s="25"/>
      <c r="EY4" s="25"/>
      <c r="EZ4" s="25"/>
      <c r="FA4" s="25"/>
    </row>
    <row r="5" spans="1:158" ht="23.25" customHeight="1" thickBot="1">
      <c r="B5" s="623" t="s">
        <v>29</v>
      </c>
      <c r="C5" s="624"/>
      <c r="D5" s="624"/>
      <c r="E5" s="624"/>
      <c r="F5" s="624"/>
      <c r="G5" s="624"/>
      <c r="H5" s="624"/>
      <c r="I5" s="624"/>
      <c r="J5" s="625"/>
      <c r="K5" s="628" t="s">
        <v>106</v>
      </c>
      <c r="L5" s="629"/>
      <c r="M5" s="629"/>
      <c r="N5" s="629"/>
      <c r="O5" s="629"/>
      <c r="P5" s="630"/>
      <c r="Q5" s="626" t="s">
        <v>31</v>
      </c>
      <c r="R5" s="626"/>
      <c r="S5" s="626"/>
      <c r="T5" s="627"/>
      <c r="U5" s="729" t="s">
        <v>32</v>
      </c>
      <c r="V5" s="730"/>
      <c r="W5" s="730"/>
      <c r="X5" s="731"/>
      <c r="Y5" s="726" t="s">
        <v>35</v>
      </c>
      <c r="Z5" s="637" t="s">
        <v>41</v>
      </c>
      <c r="AA5" s="62" t="s">
        <v>37</v>
      </c>
      <c r="AB5" s="661" t="s">
        <v>106</v>
      </c>
      <c r="AC5" s="662"/>
      <c r="AD5" s="662"/>
      <c r="AE5" s="662"/>
      <c r="AF5" s="662"/>
      <c r="AG5" s="663"/>
      <c r="AH5" s="664" t="s">
        <v>31</v>
      </c>
      <c r="AI5" s="664"/>
      <c r="AJ5" s="664"/>
      <c r="AK5" s="665"/>
      <c r="AL5" s="732" t="s">
        <v>32</v>
      </c>
      <c r="AM5" s="733"/>
      <c r="AN5" s="733"/>
      <c r="AO5" s="734"/>
      <c r="AP5" s="735" t="s">
        <v>35</v>
      </c>
      <c r="AQ5" s="666" t="s">
        <v>41</v>
      </c>
      <c r="AR5" s="63" t="s">
        <v>37</v>
      </c>
      <c r="AS5" s="516" t="s">
        <v>106</v>
      </c>
      <c r="AT5" s="517"/>
      <c r="AU5" s="517"/>
      <c r="AV5" s="517"/>
      <c r="AW5" s="517"/>
      <c r="AX5" s="518"/>
      <c r="AY5" s="519" t="s">
        <v>31</v>
      </c>
      <c r="AZ5" s="519"/>
      <c r="BA5" s="519"/>
      <c r="BB5" s="520"/>
      <c r="BC5" s="527" t="s">
        <v>32</v>
      </c>
      <c r="BD5" s="528"/>
      <c r="BE5" s="528"/>
      <c r="BF5" s="529"/>
      <c r="BG5" s="530" t="s">
        <v>35</v>
      </c>
      <c r="BH5" s="521" t="s">
        <v>41</v>
      </c>
      <c r="BI5" s="64" t="s">
        <v>37</v>
      </c>
      <c r="BJ5" s="704" t="s">
        <v>106</v>
      </c>
      <c r="BK5" s="705"/>
      <c r="BL5" s="705"/>
      <c r="BM5" s="705"/>
      <c r="BN5" s="705"/>
      <c r="BO5" s="706"/>
      <c r="BP5" s="707" t="s">
        <v>31</v>
      </c>
      <c r="BQ5" s="707"/>
      <c r="BR5" s="707"/>
      <c r="BS5" s="708"/>
      <c r="BT5" s="781" t="s">
        <v>32</v>
      </c>
      <c r="BU5" s="782"/>
      <c r="BV5" s="782"/>
      <c r="BW5" s="783"/>
      <c r="BX5" s="784" t="s">
        <v>35</v>
      </c>
      <c r="BY5" s="709" t="s">
        <v>41</v>
      </c>
      <c r="BZ5" s="65" t="s">
        <v>37</v>
      </c>
      <c r="CA5" s="516" t="s">
        <v>106</v>
      </c>
      <c r="CB5" s="517"/>
      <c r="CC5" s="517"/>
      <c r="CD5" s="517"/>
      <c r="CE5" s="517"/>
      <c r="CF5" s="518"/>
      <c r="CG5" s="519" t="s">
        <v>31</v>
      </c>
      <c r="CH5" s="519"/>
      <c r="CI5" s="519"/>
      <c r="CJ5" s="520"/>
      <c r="CK5" s="527" t="s">
        <v>32</v>
      </c>
      <c r="CL5" s="528"/>
      <c r="CM5" s="528"/>
      <c r="CN5" s="529"/>
      <c r="CO5" s="530" t="s">
        <v>35</v>
      </c>
      <c r="CP5" s="521" t="s">
        <v>41</v>
      </c>
      <c r="CQ5" s="64" t="s">
        <v>37</v>
      </c>
      <c r="CR5" s="582" t="s">
        <v>152</v>
      </c>
      <c r="CS5" s="579" t="s">
        <v>153</v>
      </c>
      <c r="CT5" s="579" t="s">
        <v>107</v>
      </c>
      <c r="CU5" s="579" t="s">
        <v>108</v>
      </c>
      <c r="CV5" s="579" t="s">
        <v>109</v>
      </c>
      <c r="CW5" s="576" t="s">
        <v>35</v>
      </c>
      <c r="CX5" s="570" t="s">
        <v>41</v>
      </c>
      <c r="CY5" s="66" t="s">
        <v>37</v>
      </c>
      <c r="CZ5" s="778" t="s">
        <v>152</v>
      </c>
      <c r="DA5" s="775" t="s">
        <v>153</v>
      </c>
      <c r="DB5" s="775" t="s">
        <v>107</v>
      </c>
      <c r="DC5" s="775" t="s">
        <v>108</v>
      </c>
      <c r="DD5" s="775" t="s">
        <v>109</v>
      </c>
      <c r="DE5" s="530" t="s">
        <v>35</v>
      </c>
      <c r="DF5" s="521" t="s">
        <v>41</v>
      </c>
      <c r="DG5" s="64" t="s">
        <v>37</v>
      </c>
      <c r="DH5" s="766" t="s">
        <v>152</v>
      </c>
      <c r="DI5" s="763" t="s">
        <v>153</v>
      </c>
      <c r="DJ5" s="763" t="s">
        <v>107</v>
      </c>
      <c r="DK5" s="763" t="s">
        <v>108</v>
      </c>
      <c r="DL5" s="763" t="s">
        <v>109</v>
      </c>
      <c r="DM5" s="760" t="s">
        <v>35</v>
      </c>
      <c r="DN5" s="556" t="s">
        <v>41</v>
      </c>
      <c r="DO5" s="67" t="s">
        <v>37</v>
      </c>
      <c r="DP5" s="582" t="s">
        <v>65</v>
      </c>
      <c r="DQ5" s="579" t="s">
        <v>149</v>
      </c>
      <c r="DR5" s="579" t="s">
        <v>107</v>
      </c>
      <c r="DS5" s="579" t="s">
        <v>108</v>
      </c>
      <c r="DT5" s="579" t="s">
        <v>109</v>
      </c>
      <c r="DU5" s="576" t="s">
        <v>35</v>
      </c>
      <c r="DV5" s="570" t="s">
        <v>41</v>
      </c>
      <c r="DW5" s="66" t="s">
        <v>37</v>
      </c>
      <c r="DX5" s="640"/>
      <c r="DY5" s="643"/>
      <c r="DZ5" s="646"/>
      <c r="EA5" s="650"/>
      <c r="EB5" s="634"/>
      <c r="EC5" s="634"/>
      <c r="ED5" s="634"/>
      <c r="EE5" s="694"/>
      <c r="EF5" s="68"/>
      <c r="EG5" s="697"/>
      <c r="EH5" s="608"/>
      <c r="EI5" s="699"/>
      <c r="EJ5" s="700"/>
    </row>
    <row r="6" spans="1:158" ht="42.75" customHeight="1">
      <c r="B6" s="678" t="s">
        <v>38</v>
      </c>
      <c r="C6" s="681" t="s">
        <v>27</v>
      </c>
      <c r="D6" s="681" t="s">
        <v>21</v>
      </c>
      <c r="E6" s="681" t="s">
        <v>28</v>
      </c>
      <c r="F6" s="684" t="s">
        <v>22</v>
      </c>
      <c r="G6" s="681" t="s">
        <v>23</v>
      </c>
      <c r="H6" s="681" t="s">
        <v>24</v>
      </c>
      <c r="I6" s="681" t="s">
        <v>25</v>
      </c>
      <c r="J6" s="687" t="s">
        <v>26</v>
      </c>
      <c r="K6" s="720" t="s">
        <v>103</v>
      </c>
      <c r="L6" s="718" t="s">
        <v>104</v>
      </c>
      <c r="M6" s="715" t="s">
        <v>154</v>
      </c>
      <c r="N6" s="716"/>
      <c r="O6" s="717"/>
      <c r="P6" s="769" t="s">
        <v>105</v>
      </c>
      <c r="Q6" s="722" t="s">
        <v>33</v>
      </c>
      <c r="R6" s="722" t="s">
        <v>34</v>
      </c>
      <c r="S6" s="722" t="s">
        <v>177</v>
      </c>
      <c r="T6" s="724" t="s">
        <v>35</v>
      </c>
      <c r="U6" s="722" t="s">
        <v>33</v>
      </c>
      <c r="V6" s="722" t="s">
        <v>34</v>
      </c>
      <c r="W6" s="722" t="s">
        <v>177</v>
      </c>
      <c r="X6" s="724" t="s">
        <v>35</v>
      </c>
      <c r="Y6" s="727"/>
      <c r="Z6" s="638"/>
      <c r="AA6" s="690" t="s">
        <v>147</v>
      </c>
      <c r="AB6" s="738" t="s">
        <v>103</v>
      </c>
      <c r="AC6" s="740" t="s">
        <v>104</v>
      </c>
      <c r="AD6" s="742" t="s">
        <v>154</v>
      </c>
      <c r="AE6" s="743"/>
      <c r="AF6" s="744"/>
      <c r="AG6" s="69" t="s">
        <v>105</v>
      </c>
      <c r="AH6" s="745" t="s">
        <v>33</v>
      </c>
      <c r="AI6" s="745" t="s">
        <v>34</v>
      </c>
      <c r="AJ6" s="745" t="s">
        <v>177</v>
      </c>
      <c r="AK6" s="747" t="s">
        <v>35</v>
      </c>
      <c r="AL6" s="745" t="s">
        <v>33</v>
      </c>
      <c r="AM6" s="745" t="s">
        <v>34</v>
      </c>
      <c r="AN6" s="745" t="s">
        <v>177</v>
      </c>
      <c r="AO6" s="747" t="s">
        <v>35</v>
      </c>
      <c r="AP6" s="736"/>
      <c r="AQ6" s="667"/>
      <c r="AR6" s="669" t="s">
        <v>147</v>
      </c>
      <c r="AS6" s="533" t="s">
        <v>103</v>
      </c>
      <c r="AT6" s="535" t="s">
        <v>104</v>
      </c>
      <c r="AU6" s="537" t="s">
        <v>154</v>
      </c>
      <c r="AV6" s="538"/>
      <c r="AW6" s="539"/>
      <c r="AX6" s="771" t="s">
        <v>105</v>
      </c>
      <c r="AY6" s="540" t="s">
        <v>33</v>
      </c>
      <c r="AZ6" s="540" t="s">
        <v>34</v>
      </c>
      <c r="BA6" s="540" t="s">
        <v>177</v>
      </c>
      <c r="BB6" s="542" t="s">
        <v>35</v>
      </c>
      <c r="BC6" s="540" t="s">
        <v>33</v>
      </c>
      <c r="BD6" s="540" t="s">
        <v>34</v>
      </c>
      <c r="BE6" s="540" t="s">
        <v>177</v>
      </c>
      <c r="BF6" s="542" t="s">
        <v>35</v>
      </c>
      <c r="BG6" s="531"/>
      <c r="BH6" s="522"/>
      <c r="BI6" s="524" t="s">
        <v>147</v>
      </c>
      <c r="BJ6" s="753" t="s">
        <v>103</v>
      </c>
      <c r="BK6" s="755" t="s">
        <v>104</v>
      </c>
      <c r="BL6" s="757" t="s">
        <v>154</v>
      </c>
      <c r="BM6" s="758"/>
      <c r="BN6" s="759"/>
      <c r="BO6" s="773" t="s">
        <v>105</v>
      </c>
      <c r="BP6" s="749" t="s">
        <v>33</v>
      </c>
      <c r="BQ6" s="749" t="s">
        <v>34</v>
      </c>
      <c r="BR6" s="749" t="s">
        <v>177</v>
      </c>
      <c r="BS6" s="751" t="s">
        <v>35</v>
      </c>
      <c r="BT6" s="749" t="s">
        <v>33</v>
      </c>
      <c r="BU6" s="749" t="s">
        <v>34</v>
      </c>
      <c r="BV6" s="749" t="s">
        <v>177</v>
      </c>
      <c r="BW6" s="751" t="s">
        <v>35</v>
      </c>
      <c r="BX6" s="785"/>
      <c r="BY6" s="710"/>
      <c r="BZ6" s="712" t="s">
        <v>36</v>
      </c>
      <c r="CA6" s="533" t="s">
        <v>103</v>
      </c>
      <c r="CB6" s="535" t="s">
        <v>104</v>
      </c>
      <c r="CC6" s="537" t="s">
        <v>154</v>
      </c>
      <c r="CD6" s="538"/>
      <c r="CE6" s="539"/>
      <c r="CF6" s="771" t="s">
        <v>105</v>
      </c>
      <c r="CG6" s="540" t="s">
        <v>33</v>
      </c>
      <c r="CH6" s="540" t="s">
        <v>34</v>
      </c>
      <c r="CI6" s="540" t="s">
        <v>177</v>
      </c>
      <c r="CJ6" s="542" t="s">
        <v>35</v>
      </c>
      <c r="CK6" s="540" t="s">
        <v>33</v>
      </c>
      <c r="CL6" s="540" t="s">
        <v>34</v>
      </c>
      <c r="CM6" s="540" t="s">
        <v>177</v>
      </c>
      <c r="CN6" s="542" t="s">
        <v>35</v>
      </c>
      <c r="CO6" s="531"/>
      <c r="CP6" s="522"/>
      <c r="CQ6" s="524" t="s">
        <v>147</v>
      </c>
      <c r="CR6" s="583"/>
      <c r="CS6" s="580"/>
      <c r="CT6" s="580"/>
      <c r="CU6" s="580"/>
      <c r="CV6" s="580"/>
      <c r="CW6" s="577"/>
      <c r="CX6" s="571"/>
      <c r="CY6" s="574" t="s">
        <v>36</v>
      </c>
      <c r="CZ6" s="779"/>
      <c r="DA6" s="776"/>
      <c r="DB6" s="776"/>
      <c r="DC6" s="776"/>
      <c r="DD6" s="776"/>
      <c r="DE6" s="531"/>
      <c r="DF6" s="522"/>
      <c r="DG6" s="525" t="s">
        <v>36</v>
      </c>
      <c r="DH6" s="767"/>
      <c r="DI6" s="764"/>
      <c r="DJ6" s="764"/>
      <c r="DK6" s="764"/>
      <c r="DL6" s="764"/>
      <c r="DM6" s="761"/>
      <c r="DN6" s="557"/>
      <c r="DO6" s="559" t="s">
        <v>36</v>
      </c>
      <c r="DP6" s="583"/>
      <c r="DQ6" s="580"/>
      <c r="DR6" s="580"/>
      <c r="DS6" s="580"/>
      <c r="DT6" s="580"/>
      <c r="DU6" s="577"/>
      <c r="DV6" s="571"/>
      <c r="DW6" s="573" t="s">
        <v>147</v>
      </c>
      <c r="DX6" s="640"/>
      <c r="DY6" s="643"/>
      <c r="DZ6" s="646"/>
      <c r="EA6" s="650"/>
      <c r="EB6" s="634"/>
      <c r="EC6" s="634"/>
      <c r="ED6" s="634"/>
      <c r="EE6" s="694"/>
      <c r="EF6" s="68"/>
      <c r="EG6" s="697"/>
      <c r="EH6" s="608"/>
      <c r="EI6" s="699"/>
      <c r="EJ6" s="700"/>
    </row>
    <row r="7" spans="1:158" ht="57" customHeight="1">
      <c r="B7" s="679"/>
      <c r="C7" s="682"/>
      <c r="D7" s="682"/>
      <c r="E7" s="682"/>
      <c r="F7" s="685"/>
      <c r="G7" s="682"/>
      <c r="H7" s="682"/>
      <c r="I7" s="682"/>
      <c r="J7" s="688"/>
      <c r="K7" s="721"/>
      <c r="L7" s="719"/>
      <c r="M7" s="403" t="s">
        <v>34</v>
      </c>
      <c r="N7" s="403" t="s">
        <v>176</v>
      </c>
      <c r="O7" s="398" t="s">
        <v>35</v>
      </c>
      <c r="P7" s="770"/>
      <c r="Q7" s="723"/>
      <c r="R7" s="723"/>
      <c r="S7" s="723"/>
      <c r="T7" s="725"/>
      <c r="U7" s="723"/>
      <c r="V7" s="723"/>
      <c r="W7" s="723"/>
      <c r="X7" s="725"/>
      <c r="Y7" s="728"/>
      <c r="Z7" s="638"/>
      <c r="AA7" s="691"/>
      <c r="AB7" s="739"/>
      <c r="AC7" s="741"/>
      <c r="AD7" s="404" t="s">
        <v>34</v>
      </c>
      <c r="AE7" s="404" t="s">
        <v>176</v>
      </c>
      <c r="AF7" s="399" t="s">
        <v>35</v>
      </c>
      <c r="AG7" s="400"/>
      <c r="AH7" s="746"/>
      <c r="AI7" s="746"/>
      <c r="AJ7" s="746"/>
      <c r="AK7" s="748"/>
      <c r="AL7" s="746"/>
      <c r="AM7" s="746"/>
      <c r="AN7" s="746"/>
      <c r="AO7" s="748"/>
      <c r="AP7" s="737"/>
      <c r="AQ7" s="667"/>
      <c r="AR7" s="670"/>
      <c r="AS7" s="534"/>
      <c r="AT7" s="536"/>
      <c r="AU7" s="405" t="s">
        <v>34</v>
      </c>
      <c r="AV7" s="405" t="s">
        <v>176</v>
      </c>
      <c r="AW7" s="401" t="s">
        <v>35</v>
      </c>
      <c r="AX7" s="772"/>
      <c r="AY7" s="541"/>
      <c r="AZ7" s="541"/>
      <c r="BA7" s="541"/>
      <c r="BB7" s="543"/>
      <c r="BC7" s="541"/>
      <c r="BD7" s="541"/>
      <c r="BE7" s="541"/>
      <c r="BF7" s="543"/>
      <c r="BG7" s="532"/>
      <c r="BH7" s="522"/>
      <c r="BI7" s="525"/>
      <c r="BJ7" s="754"/>
      <c r="BK7" s="756"/>
      <c r="BL7" s="406" t="s">
        <v>34</v>
      </c>
      <c r="BM7" s="406" t="s">
        <v>176</v>
      </c>
      <c r="BN7" s="402" t="s">
        <v>35</v>
      </c>
      <c r="BO7" s="774"/>
      <c r="BP7" s="750"/>
      <c r="BQ7" s="750"/>
      <c r="BR7" s="750"/>
      <c r="BS7" s="752"/>
      <c r="BT7" s="750"/>
      <c r="BU7" s="750"/>
      <c r="BV7" s="750"/>
      <c r="BW7" s="752"/>
      <c r="BX7" s="786"/>
      <c r="BY7" s="710"/>
      <c r="BZ7" s="713"/>
      <c r="CA7" s="534"/>
      <c r="CB7" s="536"/>
      <c r="CC7" s="405" t="s">
        <v>34</v>
      </c>
      <c r="CD7" s="405" t="s">
        <v>176</v>
      </c>
      <c r="CE7" s="401" t="s">
        <v>35</v>
      </c>
      <c r="CF7" s="772"/>
      <c r="CG7" s="541"/>
      <c r="CH7" s="541"/>
      <c r="CI7" s="541"/>
      <c r="CJ7" s="543"/>
      <c r="CK7" s="541"/>
      <c r="CL7" s="541"/>
      <c r="CM7" s="541"/>
      <c r="CN7" s="543"/>
      <c r="CO7" s="532"/>
      <c r="CP7" s="522"/>
      <c r="CQ7" s="525"/>
      <c r="CR7" s="584"/>
      <c r="CS7" s="581"/>
      <c r="CT7" s="581"/>
      <c r="CU7" s="581"/>
      <c r="CV7" s="581"/>
      <c r="CW7" s="578"/>
      <c r="CX7" s="571"/>
      <c r="CY7" s="676"/>
      <c r="CZ7" s="780"/>
      <c r="DA7" s="777"/>
      <c r="DB7" s="777"/>
      <c r="DC7" s="777"/>
      <c r="DD7" s="777"/>
      <c r="DE7" s="532"/>
      <c r="DF7" s="522"/>
      <c r="DG7" s="631"/>
      <c r="DH7" s="768"/>
      <c r="DI7" s="765"/>
      <c r="DJ7" s="765"/>
      <c r="DK7" s="765"/>
      <c r="DL7" s="765"/>
      <c r="DM7" s="762"/>
      <c r="DN7" s="557"/>
      <c r="DO7" s="560"/>
      <c r="DP7" s="584"/>
      <c r="DQ7" s="581"/>
      <c r="DR7" s="581"/>
      <c r="DS7" s="581"/>
      <c r="DT7" s="581"/>
      <c r="DU7" s="578"/>
      <c r="DV7" s="571"/>
      <c r="DW7" s="574"/>
      <c r="DX7" s="641"/>
      <c r="DY7" s="644"/>
      <c r="DZ7" s="647"/>
      <c r="EA7" s="651"/>
      <c r="EB7" s="635"/>
      <c r="EC7" s="635"/>
      <c r="ED7" s="635"/>
      <c r="EE7" s="694"/>
      <c r="EF7" s="68"/>
      <c r="EG7" s="697"/>
      <c r="EH7" s="608"/>
      <c r="EI7" s="699"/>
      <c r="EJ7" s="700"/>
      <c r="EL7" s="388"/>
      <c r="EM7" s="388"/>
      <c r="EN7" s="388"/>
      <c r="EO7" s="388"/>
      <c r="EP7" s="388"/>
      <c r="EQ7" s="388"/>
      <c r="ER7" s="388"/>
      <c r="ES7" s="388"/>
      <c r="ET7" s="388"/>
      <c r="EU7" s="388"/>
      <c r="EV7" s="388"/>
      <c r="EW7" s="388"/>
      <c r="EX7" s="388"/>
      <c r="EY7" s="388"/>
      <c r="EZ7" s="388"/>
      <c r="FA7" s="388"/>
    </row>
    <row r="8" spans="1:158" ht="26.25" customHeight="1" thickBot="1">
      <c r="B8" s="680"/>
      <c r="C8" s="683"/>
      <c r="D8" s="683"/>
      <c r="E8" s="683"/>
      <c r="F8" s="686"/>
      <c r="G8" s="683"/>
      <c r="H8" s="683"/>
      <c r="I8" s="683"/>
      <c r="J8" s="689"/>
      <c r="K8" s="1131">
        <v>10</v>
      </c>
      <c r="L8" s="1132">
        <v>10</v>
      </c>
      <c r="M8" s="1132">
        <v>8</v>
      </c>
      <c r="N8" s="1132">
        <v>2</v>
      </c>
      <c r="O8" s="1132">
        <f>SUM(M8:N8)</f>
        <v>10</v>
      </c>
      <c r="P8" s="1133">
        <f>SUM(K8,L8,O8)</f>
        <v>30</v>
      </c>
      <c r="Q8" s="1134">
        <v>15</v>
      </c>
      <c r="R8" s="1135">
        <v>35</v>
      </c>
      <c r="S8" s="1134">
        <v>20</v>
      </c>
      <c r="T8" s="1136">
        <f>SUM(Q8:S8)</f>
        <v>70</v>
      </c>
      <c r="U8" s="1134">
        <v>30</v>
      </c>
      <c r="V8" s="1135">
        <v>50</v>
      </c>
      <c r="W8" s="1134">
        <v>20</v>
      </c>
      <c r="X8" s="1136">
        <f>SUM(U8:W8)</f>
        <v>100</v>
      </c>
      <c r="Y8" s="1137">
        <f>SUM(P8,T8,X8)</f>
        <v>200</v>
      </c>
      <c r="Z8" s="639"/>
      <c r="AA8" s="692"/>
      <c r="AB8" s="1131">
        <v>10</v>
      </c>
      <c r="AC8" s="1132">
        <v>10</v>
      </c>
      <c r="AD8" s="1132">
        <v>8</v>
      </c>
      <c r="AE8" s="1132">
        <v>2</v>
      </c>
      <c r="AF8" s="1132">
        <f>SUM(AD8:AE8)</f>
        <v>10</v>
      </c>
      <c r="AG8" s="1133">
        <f>SUM(AB8,AC8,AF8)</f>
        <v>30</v>
      </c>
      <c r="AH8" s="1134">
        <v>15</v>
      </c>
      <c r="AI8" s="1135">
        <v>35</v>
      </c>
      <c r="AJ8" s="1134">
        <v>20</v>
      </c>
      <c r="AK8" s="1136">
        <f>SUM(AH8:AJ8)</f>
        <v>70</v>
      </c>
      <c r="AL8" s="1134">
        <v>30</v>
      </c>
      <c r="AM8" s="1135">
        <v>50</v>
      </c>
      <c r="AN8" s="1134">
        <v>20</v>
      </c>
      <c r="AO8" s="1136">
        <f>SUM(AL8:AN8)</f>
        <v>100</v>
      </c>
      <c r="AP8" s="1137">
        <f>SUM(AG8,AK8,AO8)</f>
        <v>200</v>
      </c>
      <c r="AQ8" s="668"/>
      <c r="AR8" s="671"/>
      <c r="AS8" s="1131">
        <v>5</v>
      </c>
      <c r="AT8" s="1132">
        <v>5</v>
      </c>
      <c r="AU8" s="1132">
        <v>4</v>
      </c>
      <c r="AV8" s="1132">
        <v>1</v>
      </c>
      <c r="AW8" s="1132">
        <f>SUM(AU8:AV8)</f>
        <v>5</v>
      </c>
      <c r="AX8" s="1133">
        <f>SUM(AS8,AT8,AW8)</f>
        <v>15</v>
      </c>
      <c r="AY8" s="1134">
        <v>7.5</v>
      </c>
      <c r="AZ8" s="1135">
        <v>17.5</v>
      </c>
      <c r="BA8" s="1134">
        <v>10</v>
      </c>
      <c r="BB8" s="1136">
        <f>SUM(AY8:BA8)</f>
        <v>35</v>
      </c>
      <c r="BC8" s="1134">
        <v>15</v>
      </c>
      <c r="BD8" s="1135">
        <v>25</v>
      </c>
      <c r="BE8" s="1134">
        <v>10</v>
      </c>
      <c r="BF8" s="1136">
        <f>SUM(BC8:BE8)</f>
        <v>50</v>
      </c>
      <c r="BG8" s="1137">
        <f>SUM(AX8,BB8,BF8)</f>
        <v>100</v>
      </c>
      <c r="BH8" s="523"/>
      <c r="BI8" s="526"/>
      <c r="BJ8" s="1131">
        <v>10</v>
      </c>
      <c r="BK8" s="1132">
        <v>10</v>
      </c>
      <c r="BL8" s="1132">
        <v>6</v>
      </c>
      <c r="BM8" s="1132">
        <v>4</v>
      </c>
      <c r="BN8" s="1132">
        <f>SUM(BL8:BM8)</f>
        <v>10</v>
      </c>
      <c r="BO8" s="1133">
        <f>SUM(BJ8,BK8,BN8)</f>
        <v>30</v>
      </c>
      <c r="BP8" s="1134">
        <v>20</v>
      </c>
      <c r="BQ8" s="1135">
        <v>50</v>
      </c>
      <c r="BR8" s="1134">
        <v>0</v>
      </c>
      <c r="BS8" s="1136">
        <f>SUM(BP8:BR8)</f>
        <v>70</v>
      </c>
      <c r="BT8" s="1134">
        <v>40</v>
      </c>
      <c r="BU8" s="1135">
        <v>60</v>
      </c>
      <c r="BV8" s="1134">
        <v>0</v>
      </c>
      <c r="BW8" s="1136">
        <f>SUM(BT8:BV8)</f>
        <v>100</v>
      </c>
      <c r="BX8" s="1137">
        <f>SUM(BO8,BS8,BW8)</f>
        <v>200</v>
      </c>
      <c r="BY8" s="711"/>
      <c r="BZ8" s="714"/>
      <c r="CA8" s="1131">
        <v>10</v>
      </c>
      <c r="CB8" s="1132">
        <v>10</v>
      </c>
      <c r="CC8" s="1132">
        <v>8</v>
      </c>
      <c r="CD8" s="1132">
        <v>2</v>
      </c>
      <c r="CE8" s="1132">
        <f>SUM(CC8:CD8)</f>
        <v>10</v>
      </c>
      <c r="CF8" s="1133">
        <f>SUM(CA8,CB8,CE8)</f>
        <v>30</v>
      </c>
      <c r="CG8" s="1134">
        <v>20</v>
      </c>
      <c r="CH8" s="1135">
        <v>50</v>
      </c>
      <c r="CI8" s="1134">
        <v>0</v>
      </c>
      <c r="CJ8" s="1136">
        <f>SUM(CG8:CI8)</f>
        <v>70</v>
      </c>
      <c r="CK8" s="1134">
        <v>40</v>
      </c>
      <c r="CL8" s="1135">
        <v>60</v>
      </c>
      <c r="CM8" s="1134">
        <v>0</v>
      </c>
      <c r="CN8" s="1136">
        <f>SUM(CK8:CM8)</f>
        <v>100</v>
      </c>
      <c r="CO8" s="1137">
        <f>SUM(CF8,CJ8,CN8)</f>
        <v>200</v>
      </c>
      <c r="CP8" s="523"/>
      <c r="CQ8" s="526"/>
      <c r="CR8" s="1136">
        <v>20</v>
      </c>
      <c r="CS8" s="1136">
        <v>20</v>
      </c>
      <c r="CT8" s="1136">
        <v>20</v>
      </c>
      <c r="CU8" s="1136">
        <v>20</v>
      </c>
      <c r="CV8" s="1136">
        <v>20</v>
      </c>
      <c r="CW8" s="1137">
        <f>SUM(CR8:CV8)</f>
        <v>100</v>
      </c>
      <c r="CX8" s="572"/>
      <c r="CY8" s="677"/>
      <c r="CZ8" s="1136">
        <v>20</v>
      </c>
      <c r="DA8" s="1136">
        <v>20</v>
      </c>
      <c r="DB8" s="1136">
        <v>20</v>
      </c>
      <c r="DC8" s="1136">
        <v>20</v>
      </c>
      <c r="DD8" s="1136">
        <v>20</v>
      </c>
      <c r="DE8" s="1137">
        <f>SUM(CZ8:DD8)</f>
        <v>100</v>
      </c>
      <c r="DF8" s="523"/>
      <c r="DG8" s="632"/>
      <c r="DH8" s="1136">
        <v>20</v>
      </c>
      <c r="DI8" s="1136">
        <v>20</v>
      </c>
      <c r="DJ8" s="1136">
        <v>20</v>
      </c>
      <c r="DK8" s="1136">
        <v>20</v>
      </c>
      <c r="DL8" s="1136">
        <v>20</v>
      </c>
      <c r="DM8" s="1137">
        <f>SUM(DH8:DL8)</f>
        <v>100</v>
      </c>
      <c r="DN8" s="558"/>
      <c r="DO8" s="561"/>
      <c r="DP8" s="70">
        <v>0</v>
      </c>
      <c r="DQ8" s="70">
        <v>0</v>
      </c>
      <c r="DR8" s="70">
        <v>0</v>
      </c>
      <c r="DS8" s="70">
        <v>0</v>
      </c>
      <c r="DT8" s="70">
        <v>0</v>
      </c>
      <c r="DU8" s="71">
        <f>SUM(DP8:DT8)</f>
        <v>0</v>
      </c>
      <c r="DV8" s="572"/>
      <c r="DW8" s="575"/>
      <c r="DX8" s="642"/>
      <c r="DY8" s="645"/>
      <c r="DZ8" s="648"/>
      <c r="EA8" s="652"/>
      <c r="EB8" s="636"/>
      <c r="EC8" s="636"/>
      <c r="ED8" s="636"/>
      <c r="EE8" s="695"/>
      <c r="EF8" s="72"/>
      <c r="EG8" s="698"/>
      <c r="EH8" s="609"/>
      <c r="EI8" s="699"/>
      <c r="EJ8" s="700"/>
      <c r="EL8" s="675" t="str">
        <f>CR3</f>
        <v>WORK EXP.</v>
      </c>
      <c r="EM8" s="675"/>
      <c r="EN8" s="675"/>
      <c r="EO8" s="675"/>
      <c r="EP8" s="675" t="str">
        <f>CZ3</f>
        <v>ART EDU.</v>
      </c>
      <c r="EQ8" s="675"/>
      <c r="ER8" s="675"/>
      <c r="ES8" s="675"/>
      <c r="ET8" s="675" t="str">
        <f>DH3</f>
        <v>H&amp;P. EDU.</v>
      </c>
      <c r="EU8" s="675"/>
      <c r="EV8" s="675"/>
      <c r="EW8" s="675"/>
      <c r="EX8" s="675">
        <f>DP3</f>
        <v>0</v>
      </c>
      <c r="EY8" s="675"/>
      <c r="EZ8" s="675"/>
      <c r="FA8" s="675"/>
    </row>
    <row r="9" spans="1:158" ht="27.75" customHeight="1" thickBot="1">
      <c r="B9" s="73">
        <v>1</v>
      </c>
      <c r="C9" s="74">
        <v>2</v>
      </c>
      <c r="D9" s="74">
        <v>3</v>
      </c>
      <c r="E9" s="74">
        <v>4</v>
      </c>
      <c r="F9" s="74">
        <v>5</v>
      </c>
      <c r="G9" s="74">
        <v>6</v>
      </c>
      <c r="H9" s="74">
        <v>7</v>
      </c>
      <c r="I9" s="74">
        <v>8</v>
      </c>
      <c r="J9" s="74">
        <v>9</v>
      </c>
      <c r="K9" s="74">
        <v>10</v>
      </c>
      <c r="L9" s="74">
        <v>11</v>
      </c>
      <c r="M9" s="74">
        <v>12</v>
      </c>
      <c r="N9" s="74">
        <v>13</v>
      </c>
      <c r="O9" s="74">
        <v>14</v>
      </c>
      <c r="P9" s="74">
        <v>15</v>
      </c>
      <c r="Q9" s="74">
        <v>16</v>
      </c>
      <c r="R9" s="74">
        <v>17</v>
      </c>
      <c r="S9" s="74">
        <v>18</v>
      </c>
      <c r="T9" s="74">
        <v>19</v>
      </c>
      <c r="U9" s="74">
        <v>20</v>
      </c>
      <c r="V9" s="74">
        <v>21</v>
      </c>
      <c r="W9" s="74">
        <v>22</v>
      </c>
      <c r="X9" s="74">
        <v>23</v>
      </c>
      <c r="Y9" s="74">
        <v>24</v>
      </c>
      <c r="Z9" s="74">
        <v>25</v>
      </c>
      <c r="AA9" s="74">
        <v>26</v>
      </c>
      <c r="AB9" s="74">
        <v>27</v>
      </c>
      <c r="AC9" s="74">
        <v>28</v>
      </c>
      <c r="AD9" s="74">
        <v>29</v>
      </c>
      <c r="AE9" s="74">
        <v>30</v>
      </c>
      <c r="AF9" s="74">
        <v>31</v>
      </c>
      <c r="AG9" s="74">
        <v>32</v>
      </c>
      <c r="AH9" s="74">
        <v>33</v>
      </c>
      <c r="AI9" s="74">
        <v>34</v>
      </c>
      <c r="AJ9" s="74">
        <v>35</v>
      </c>
      <c r="AK9" s="74">
        <v>36</v>
      </c>
      <c r="AL9" s="74">
        <v>37</v>
      </c>
      <c r="AM9" s="74">
        <v>38</v>
      </c>
      <c r="AN9" s="74">
        <v>39</v>
      </c>
      <c r="AO9" s="74">
        <v>40</v>
      </c>
      <c r="AP9" s="74">
        <v>41</v>
      </c>
      <c r="AQ9" s="74">
        <v>42</v>
      </c>
      <c r="AR9" s="74">
        <v>43</v>
      </c>
      <c r="AS9" s="74">
        <v>44</v>
      </c>
      <c r="AT9" s="74">
        <v>45</v>
      </c>
      <c r="AU9" s="74">
        <v>46</v>
      </c>
      <c r="AV9" s="74">
        <v>47</v>
      </c>
      <c r="AW9" s="74">
        <v>48</v>
      </c>
      <c r="AX9" s="74">
        <v>49</v>
      </c>
      <c r="AY9" s="74">
        <v>50</v>
      </c>
      <c r="AZ9" s="74">
        <v>51</v>
      </c>
      <c r="BA9" s="74">
        <v>52</v>
      </c>
      <c r="BB9" s="74">
        <v>53</v>
      </c>
      <c r="BC9" s="74">
        <v>54</v>
      </c>
      <c r="BD9" s="74">
        <v>55</v>
      </c>
      <c r="BE9" s="74">
        <v>56</v>
      </c>
      <c r="BF9" s="74">
        <v>57</v>
      </c>
      <c r="BG9" s="74">
        <v>58</v>
      </c>
      <c r="BH9" s="74">
        <v>59</v>
      </c>
      <c r="BI9" s="74">
        <v>60</v>
      </c>
      <c r="BJ9" s="74">
        <v>61</v>
      </c>
      <c r="BK9" s="74">
        <v>62</v>
      </c>
      <c r="BL9" s="74">
        <v>63</v>
      </c>
      <c r="BM9" s="74">
        <v>64</v>
      </c>
      <c r="BN9" s="74">
        <v>65</v>
      </c>
      <c r="BO9" s="74">
        <v>66</v>
      </c>
      <c r="BP9" s="74">
        <v>67</v>
      </c>
      <c r="BQ9" s="74">
        <v>68</v>
      </c>
      <c r="BR9" s="74">
        <v>69</v>
      </c>
      <c r="BS9" s="74">
        <v>70</v>
      </c>
      <c r="BT9" s="74">
        <v>71</v>
      </c>
      <c r="BU9" s="74">
        <v>72</v>
      </c>
      <c r="BV9" s="74">
        <v>73</v>
      </c>
      <c r="BW9" s="74">
        <v>74</v>
      </c>
      <c r="BX9" s="74">
        <v>75</v>
      </c>
      <c r="BY9" s="74">
        <v>76</v>
      </c>
      <c r="BZ9" s="74">
        <v>77</v>
      </c>
      <c r="CA9" s="74">
        <v>78</v>
      </c>
      <c r="CB9" s="74">
        <v>79</v>
      </c>
      <c r="CC9" s="74">
        <v>80</v>
      </c>
      <c r="CD9" s="74">
        <v>81</v>
      </c>
      <c r="CE9" s="74">
        <v>82</v>
      </c>
      <c r="CF9" s="74">
        <v>83</v>
      </c>
      <c r="CG9" s="74">
        <v>84</v>
      </c>
      <c r="CH9" s="74">
        <v>85</v>
      </c>
      <c r="CI9" s="74">
        <v>86</v>
      </c>
      <c r="CJ9" s="74">
        <v>87</v>
      </c>
      <c r="CK9" s="74">
        <v>88</v>
      </c>
      <c r="CL9" s="74">
        <v>89</v>
      </c>
      <c r="CM9" s="74">
        <v>90</v>
      </c>
      <c r="CN9" s="74">
        <v>91</v>
      </c>
      <c r="CO9" s="74">
        <v>92</v>
      </c>
      <c r="CP9" s="74">
        <v>93</v>
      </c>
      <c r="CQ9" s="74">
        <v>94</v>
      </c>
      <c r="CR9" s="74">
        <v>95</v>
      </c>
      <c r="CS9" s="74">
        <v>96</v>
      </c>
      <c r="CT9" s="74">
        <v>97</v>
      </c>
      <c r="CU9" s="74">
        <v>98</v>
      </c>
      <c r="CV9" s="74">
        <v>99</v>
      </c>
      <c r="CW9" s="74">
        <v>100</v>
      </c>
      <c r="CX9" s="74">
        <v>101</v>
      </c>
      <c r="CY9" s="74">
        <v>102</v>
      </c>
      <c r="CZ9" s="74">
        <v>103</v>
      </c>
      <c r="DA9" s="74">
        <v>104</v>
      </c>
      <c r="DB9" s="74">
        <v>105</v>
      </c>
      <c r="DC9" s="74">
        <v>106</v>
      </c>
      <c r="DD9" s="74">
        <v>107</v>
      </c>
      <c r="DE9" s="74">
        <v>108</v>
      </c>
      <c r="DF9" s="74">
        <v>109</v>
      </c>
      <c r="DG9" s="74">
        <v>110</v>
      </c>
      <c r="DH9" s="74">
        <v>111</v>
      </c>
      <c r="DI9" s="74">
        <v>112</v>
      </c>
      <c r="DJ9" s="74">
        <v>113</v>
      </c>
      <c r="DK9" s="74">
        <v>114</v>
      </c>
      <c r="DL9" s="74">
        <v>115</v>
      </c>
      <c r="DM9" s="74">
        <v>116</v>
      </c>
      <c r="DN9" s="74">
        <v>117</v>
      </c>
      <c r="DO9" s="74">
        <v>118</v>
      </c>
      <c r="DP9" s="74">
        <v>119</v>
      </c>
      <c r="DQ9" s="74">
        <v>120</v>
      </c>
      <c r="DR9" s="74">
        <v>121</v>
      </c>
      <c r="DS9" s="74">
        <v>122</v>
      </c>
      <c r="DT9" s="74">
        <v>123</v>
      </c>
      <c r="DU9" s="74">
        <v>124</v>
      </c>
      <c r="DV9" s="74">
        <v>125</v>
      </c>
      <c r="DW9" s="74">
        <v>126</v>
      </c>
      <c r="DX9" s="74">
        <v>127</v>
      </c>
      <c r="DY9" s="74">
        <v>128</v>
      </c>
      <c r="DZ9" s="74">
        <v>129</v>
      </c>
      <c r="EA9" s="74">
        <v>130</v>
      </c>
      <c r="EB9" s="74">
        <v>131</v>
      </c>
      <c r="EC9" s="74">
        <v>132</v>
      </c>
      <c r="ED9" s="74">
        <v>133</v>
      </c>
      <c r="EE9" s="74">
        <v>134</v>
      </c>
      <c r="EF9" s="74">
        <v>135</v>
      </c>
      <c r="EG9" s="74">
        <v>136</v>
      </c>
      <c r="EH9" s="74">
        <v>137</v>
      </c>
      <c r="EI9" s="699"/>
      <c r="EJ9" s="700"/>
      <c r="EK9" s="407">
        <v>140</v>
      </c>
      <c r="EL9" s="41">
        <v>141</v>
      </c>
      <c r="EM9" s="407">
        <v>142</v>
      </c>
      <c r="EN9" s="388">
        <v>143</v>
      </c>
      <c r="EO9" s="407">
        <v>144</v>
      </c>
      <c r="EP9" s="388">
        <v>145</v>
      </c>
      <c r="EQ9" s="407">
        <v>146</v>
      </c>
      <c r="ER9" s="388">
        <v>147</v>
      </c>
      <c r="ES9" s="407">
        <v>148</v>
      </c>
      <c r="ET9" s="388">
        <v>149</v>
      </c>
      <c r="EU9" s="407">
        <v>150</v>
      </c>
      <c r="EV9" s="388">
        <v>151</v>
      </c>
      <c r="EW9" s="407">
        <v>152</v>
      </c>
      <c r="EX9" s="388">
        <v>153</v>
      </c>
      <c r="EY9" s="407">
        <v>154</v>
      </c>
      <c r="EZ9" s="388">
        <v>155</v>
      </c>
      <c r="FA9" s="407">
        <v>156</v>
      </c>
      <c r="FB9" s="388">
        <v>157</v>
      </c>
    </row>
    <row r="10" spans="1:158" ht="27.75" customHeight="1">
      <c r="A10" s="6">
        <f>F10</f>
        <v>301</v>
      </c>
      <c r="B10" s="75">
        <v>1</v>
      </c>
      <c r="C10" s="76">
        <f>IF(D10&gt;0,$F$4,0)</f>
        <v>2</v>
      </c>
      <c r="D10" s="375">
        <v>1</v>
      </c>
      <c r="E10" s="376"/>
      <c r="F10" s="375">
        <v>301</v>
      </c>
      <c r="G10" s="375" t="s">
        <v>126</v>
      </c>
      <c r="H10" s="375" t="s">
        <v>127</v>
      </c>
      <c r="I10" s="375" t="s">
        <v>128</v>
      </c>
      <c r="J10" s="383">
        <v>36650</v>
      </c>
      <c r="K10" s="77">
        <v>5</v>
      </c>
      <c r="L10" s="78">
        <v>5</v>
      </c>
      <c r="M10" s="78">
        <v>5</v>
      </c>
      <c r="N10" s="78"/>
      <c r="O10" s="78">
        <f>SUM(M10:N10)</f>
        <v>5</v>
      </c>
      <c r="P10" s="79">
        <f>SUM(K10,L10,O10)</f>
        <v>15</v>
      </c>
      <c r="Q10" s="80">
        <v>15</v>
      </c>
      <c r="R10" s="80">
        <v>30</v>
      </c>
      <c r="S10" s="80">
        <v>0</v>
      </c>
      <c r="T10" s="42">
        <f>SUM(Q10:S10)</f>
        <v>45</v>
      </c>
      <c r="U10" s="81">
        <v>20</v>
      </c>
      <c r="V10" s="81">
        <v>45</v>
      </c>
      <c r="W10" s="81">
        <v>0</v>
      </c>
      <c r="X10" s="42">
        <f>SUM(U10:W10)</f>
        <v>65</v>
      </c>
      <c r="Y10" s="81">
        <f>SUM(P10,T10,X10)</f>
        <v>125</v>
      </c>
      <c r="Z10" s="82">
        <f>IF(OR(Y10="",Y$8=""),"",Y10/Y$8*100)</f>
        <v>62.5</v>
      </c>
      <c r="AA10" s="83" t="str">
        <f>IF(OR(Z10="",$F10="",$F10="ab",$F10="ml"),"",IF(Z10&gt;=86,"A",IF(Z10&gt;=71,"B",IF(Z10&gt;=51,"C",IF(Z10&gt;=31,"D",IF(Z10=0,0,"E"))))))</f>
        <v>C</v>
      </c>
      <c r="AB10" s="84">
        <v>5</v>
      </c>
      <c r="AC10" s="85">
        <v>7</v>
      </c>
      <c r="AD10" s="85">
        <v>8</v>
      </c>
      <c r="AE10" s="85"/>
      <c r="AF10" s="85">
        <f>SUM(AD10:AE10)</f>
        <v>8</v>
      </c>
      <c r="AG10" s="86">
        <f>SUM(AB10,AC10,AF10)</f>
        <v>20</v>
      </c>
      <c r="AH10" s="87">
        <v>15</v>
      </c>
      <c r="AI10" s="87"/>
      <c r="AJ10" s="87">
        <v>20</v>
      </c>
      <c r="AK10" s="43">
        <f>SUM(AH10:AJ10)</f>
        <v>35</v>
      </c>
      <c r="AL10" s="88">
        <v>10</v>
      </c>
      <c r="AM10" s="88"/>
      <c r="AN10" s="88">
        <v>20</v>
      </c>
      <c r="AO10" s="43">
        <f>SUM(AL10:AN10)</f>
        <v>30</v>
      </c>
      <c r="AP10" s="88">
        <f>AG10+AK10+AO10</f>
        <v>85</v>
      </c>
      <c r="AQ10" s="89">
        <f>IF(OR(AP10="",AP$8=""),"",AP10/AP$8*100)</f>
        <v>42.5</v>
      </c>
      <c r="AR10" s="90" t="str">
        <f>IF(OR(AQ10="",$F10="",$F10="ab",$F10="ml"),"",IF(AQ10&gt;=86,"A",IF(AQ10&gt;=71,"B",IF(AQ10&gt;=51,"C",IF(AQ10&gt;=31,"D",IF(AQ10=0,0,"E"))))))</f>
        <v>D</v>
      </c>
      <c r="AS10" s="91">
        <v>3</v>
      </c>
      <c r="AT10" s="92">
        <v>2</v>
      </c>
      <c r="AU10" s="92">
        <v>4</v>
      </c>
      <c r="AV10" s="92"/>
      <c r="AW10" s="92">
        <f>SUM(AU10:AV10)</f>
        <v>4</v>
      </c>
      <c r="AX10" s="93">
        <f>SUM(AS10,AT10,AW10)</f>
        <v>9</v>
      </c>
      <c r="AY10" s="94">
        <v>6</v>
      </c>
      <c r="AZ10" s="94">
        <v>15</v>
      </c>
      <c r="BA10" s="94"/>
      <c r="BB10" s="44">
        <f>SUM(AY10:BA10)</f>
        <v>21</v>
      </c>
      <c r="BC10" s="95">
        <v>15</v>
      </c>
      <c r="BD10" s="95">
        <v>20</v>
      </c>
      <c r="BE10" s="95"/>
      <c r="BF10" s="44">
        <f>SUM(BC10:BE10)</f>
        <v>35</v>
      </c>
      <c r="BG10" s="95">
        <f>AX10+BB10+BF10</f>
        <v>65</v>
      </c>
      <c r="BH10" s="96">
        <f>IF(OR(BG10="",BG$8=""),"",BG10/BG$8*100)</f>
        <v>65</v>
      </c>
      <c r="BI10" s="97" t="str">
        <f>IF(OR(BH10="",$F10="",$F10="ab",$F10="ml"),"",IF(BH10&gt;=86,"A",IF(BH10&gt;=71,"B",IF(BH10&gt;=51,"C",IF(BH10&gt;=31,"D",IF(BH10=0,0,"E"))))))</f>
        <v>C</v>
      </c>
      <c r="BJ10" s="98">
        <v>2</v>
      </c>
      <c r="BK10" s="99">
        <v>8</v>
      </c>
      <c r="BL10" s="99">
        <v>5</v>
      </c>
      <c r="BM10" s="99"/>
      <c r="BN10" s="99">
        <f>SUM(BL10:BM10)</f>
        <v>5</v>
      </c>
      <c r="BO10" s="100">
        <f>SUM(BJ10,BK10,BN10)</f>
        <v>15</v>
      </c>
      <c r="BP10" s="101">
        <v>15</v>
      </c>
      <c r="BQ10" s="101">
        <v>20</v>
      </c>
      <c r="BR10" s="101"/>
      <c r="BS10" s="45">
        <f>SUM(BP10:BR10)</f>
        <v>35</v>
      </c>
      <c r="BT10" s="102">
        <v>15</v>
      </c>
      <c r="BU10" s="102">
        <v>55</v>
      </c>
      <c r="BV10" s="102"/>
      <c r="BW10" s="45">
        <f>SUM(BT10:BV10)</f>
        <v>70</v>
      </c>
      <c r="BX10" s="102">
        <f>BO10+BS10+BW10</f>
        <v>120</v>
      </c>
      <c r="BY10" s="99">
        <f>IF(OR(BX$8=0,0),"",ROUNDUP(BX10/BX$8*100,0))</f>
        <v>60</v>
      </c>
      <c r="BZ10" s="103" t="str">
        <f>IF(OR(BY10="",$F10="",$F10="ab",$F10="ml"),"",IF(BY10&gt;85,"A",IF(BY10&gt;70,"B",IF(BY10&gt;50,"C",IF(BY10&gt;30,"D",IF(BY10=0,0,"E"))))))</f>
        <v>C</v>
      </c>
      <c r="CA10" s="91">
        <v>5</v>
      </c>
      <c r="CB10" s="92">
        <v>5</v>
      </c>
      <c r="CC10" s="92">
        <v>5</v>
      </c>
      <c r="CD10" s="92"/>
      <c r="CE10" s="92">
        <f>SUM(CC10:CD10)</f>
        <v>5</v>
      </c>
      <c r="CF10" s="93">
        <f>SUM(CA10,CB10,CE10)</f>
        <v>15</v>
      </c>
      <c r="CG10" s="94">
        <v>15</v>
      </c>
      <c r="CH10" s="94">
        <v>20</v>
      </c>
      <c r="CI10" s="94"/>
      <c r="CJ10" s="44">
        <f>SUM(CG10:CI10)</f>
        <v>35</v>
      </c>
      <c r="CK10" s="95">
        <v>30</v>
      </c>
      <c r="CL10" s="95">
        <v>40</v>
      </c>
      <c r="CM10" s="95"/>
      <c r="CN10" s="44">
        <f>SUM(CK10:CM10)</f>
        <v>70</v>
      </c>
      <c r="CO10" s="95">
        <f>CF10+CJ10+CN10</f>
        <v>120</v>
      </c>
      <c r="CP10" s="96">
        <f>IF(OR(CO10="",CO$8=""),"",CO10/CO$8*100)</f>
        <v>60</v>
      </c>
      <c r="CQ10" s="97" t="str">
        <f>IF(OR(CP10="",$F10="",$F10="ab",$F10="ml"),"",IF(CP10&gt;=86,"A",IF(CP10&gt;=71,"B",IF(CP10&gt;=51,"C",IF(CP10&gt;=31,"D",IF(CP10=0,0,"E"))))))</f>
        <v>C</v>
      </c>
      <c r="CR10" s="104">
        <v>15</v>
      </c>
      <c r="CS10" s="105">
        <v>15</v>
      </c>
      <c r="CT10" s="105">
        <v>15</v>
      </c>
      <c r="CU10" s="105">
        <v>15</v>
      </c>
      <c r="CV10" s="105">
        <v>15</v>
      </c>
      <c r="CW10" s="106">
        <f t="shared" ref="CW10:CW41" si="0">SUM(CR10:CV10)</f>
        <v>75</v>
      </c>
      <c r="CX10" s="107">
        <f>IF(OR(CW10="",CW$8=""),"",CW10/CW$8*100)</f>
        <v>75</v>
      </c>
      <c r="CY10" s="108" t="str">
        <f>IF(OR(CX10="",$F10="",$F10="ab",$F10="ml"),"",IF(CX10&gt;=86,"A",IF(CX10&gt;=71,"B",IF(CX10&gt;=51,"C",IF(CX10&gt;=31,"D",IF(CX10=0,0,"E"))))))</f>
        <v>B</v>
      </c>
      <c r="CZ10" s="109">
        <v>16</v>
      </c>
      <c r="DA10" s="93">
        <v>16</v>
      </c>
      <c r="DB10" s="93">
        <v>16</v>
      </c>
      <c r="DC10" s="93">
        <v>16</v>
      </c>
      <c r="DD10" s="93">
        <v>16</v>
      </c>
      <c r="DE10" s="95">
        <f t="shared" ref="DE10:DE41" si="1">SUM(CZ10:DD10)</f>
        <v>80</v>
      </c>
      <c r="DF10" s="96">
        <f>IF(OR(DE10="",DE$8=""),"",DE10/DE$8*100)</f>
        <v>80</v>
      </c>
      <c r="DG10" s="97" t="str">
        <f>IF(OR(DF10="",$F10="",$F10="ab",$F10="ml"),"",IF(DF10&gt;=86,"A",IF(DF10&gt;=71,"B",IF(DF10&gt;=51,"C",IF(DF10&gt;=31,"D",IF(DF10=0,0,"E"))))))</f>
        <v>B</v>
      </c>
      <c r="DH10" s="110">
        <v>17</v>
      </c>
      <c r="DI10" s="111">
        <v>17</v>
      </c>
      <c r="DJ10" s="111">
        <v>17</v>
      </c>
      <c r="DK10" s="111">
        <v>17</v>
      </c>
      <c r="DL10" s="111">
        <v>17</v>
      </c>
      <c r="DM10" s="112">
        <f t="shared" ref="DM10:DM41" si="2">SUM(DH10:DL10)</f>
        <v>85</v>
      </c>
      <c r="DN10" s="113">
        <f>IF(OR(DM10="",DM$8=""),"",DM10/DM$8*100)</f>
        <v>85</v>
      </c>
      <c r="DO10" s="114" t="str">
        <f>IF(OR(DN10="",$F10="",$F10="ab",$F10="ml"),"",IF(DN10&gt;=86,"A",IF(DN10&gt;=71,"B",IF(DN10&gt;=51,"C",IF(DN10&gt;=31,"D",IF(DN10=0,0,"E"))))))</f>
        <v>B</v>
      </c>
      <c r="DP10" s="115"/>
      <c r="DQ10" s="116"/>
      <c r="DR10" s="116"/>
      <c r="DS10" s="116"/>
      <c r="DT10" s="116"/>
      <c r="DU10" s="117">
        <f t="shared" ref="DU10:DU41" si="3">SUM(DP10:DT10)</f>
        <v>0</v>
      </c>
      <c r="DV10" s="118" t="str">
        <f>IF(OR(DU10=0,DU$8=0),"",DU10/DU$8*100)</f>
        <v/>
      </c>
      <c r="DW10" s="119" t="str">
        <f>IF(OR(DV10="",$F10="",$F10="ab",$F10="ml"),"",IF(DV10&gt;=91,"A+",IF(DV10&gt;=76,"A",IF(DV10&gt;=61,"B",IF(DV10&gt;=41,"C",IF(DV10=0,0,"D"))))))</f>
        <v/>
      </c>
      <c r="DX10" s="91">
        <v>280</v>
      </c>
      <c r="DY10" s="92">
        <v>250</v>
      </c>
      <c r="DZ10" s="120">
        <f>IF(OR(DX10=0,DY10=0),"",DY10/DX10*100)</f>
        <v>89.285714285714292</v>
      </c>
      <c r="EA10" s="75">
        <f>IF(OR($Y$8="",$AP$8="",$BG$8="",$BX$8="",$CO$8=""),"",SUM($Y$8,$AP$8,$BG$8,$BX$8,$CO$8))</f>
        <v>900</v>
      </c>
      <c r="EB10" s="121">
        <f>IF(OR(Y10="",AP10="",BG10="",BX10="",CO10=""),"",SUM(Y10,AP10,BG10,BX10,CO10))</f>
        <v>515</v>
      </c>
      <c r="EC10" s="122">
        <f>IF(EA10&gt;0,EB10/EA10*100)</f>
        <v>57.222222222222221</v>
      </c>
      <c r="ED10" s="123" t="str">
        <f>IF(OR($F10="",$F10="ab",$F10="ml"),"",IF(EC10&gt;=86,"A",IF(EC10&gt;=71,"B",IF(EC10&gt;=51,"C",IF(EC10&gt;=31,"D",IF(EC10=0,0,"E"))))))</f>
        <v>C</v>
      </c>
      <c r="EE10" s="76" t="str">
        <f t="shared" ref="EE10:EE41" si="4">IF(F10="TC","Transfered",IF(OR(F10="",F10="DROP",AA10="",AR10="",BI10=""),"",IF(EC10&lt;33,"Promoted","Passed")))</f>
        <v>Passed</v>
      </c>
      <c r="EF10" s="76">
        <f>IF(EE10="Passed",EC10,"")</f>
        <v>57.222222222222221</v>
      </c>
      <c r="EG10" s="124">
        <f>IF(EF10="","",SUMPRODUCT((EF10&lt;EF$10:EF$109)/COUNTIF(EF$10:EF$109,EF$10:EF$109)))</f>
        <v>0.999999999999998</v>
      </c>
      <c r="EH10" s="125" t="str">
        <f>IF(ED10="A+","Excellent",IF(ED10="A","Excellent",IF(ED10="B","Very Good",IF(ED10="C","Good",IF(ED10="D","Average",IF(ED10="E","Needs Improvement",0))))))</f>
        <v>Good</v>
      </c>
      <c r="EI10" s="699"/>
      <c r="EJ10" s="700"/>
      <c r="EL10" s="41">
        <f>CW10</f>
        <v>75</v>
      </c>
      <c r="EM10" s="41" t="s">
        <v>125</v>
      </c>
      <c r="EN10" s="41">
        <f>$CW$8</f>
        <v>100</v>
      </c>
      <c r="EO10" s="41" t="str">
        <f>CONCATENATE(EL10,EM10,EN10)</f>
        <v>75/100</v>
      </c>
      <c r="EP10" s="25">
        <f>DE10</f>
        <v>80</v>
      </c>
      <c r="EQ10" s="25" t="s">
        <v>125</v>
      </c>
      <c r="ER10" s="25">
        <f>$DE$8</f>
        <v>100</v>
      </c>
      <c r="ES10" s="25" t="str">
        <f>CONCATENATE(EP10,EQ10,ER10)</f>
        <v>80/100</v>
      </c>
      <c r="ET10" s="25">
        <f>DM10</f>
        <v>85</v>
      </c>
      <c r="EU10" s="25" t="s">
        <v>125</v>
      </c>
      <c r="EV10" s="25">
        <f>$DM$8</f>
        <v>100</v>
      </c>
      <c r="EW10" s="25" t="str">
        <f>CONCATENATE(ET10,EU10,EV10)</f>
        <v>85/100</v>
      </c>
      <c r="EX10" s="25">
        <f>DU10</f>
        <v>0</v>
      </c>
      <c r="EY10" s="25" t="s">
        <v>125</v>
      </c>
      <c r="EZ10" s="25">
        <f>$DU$8</f>
        <v>0</v>
      </c>
      <c r="FA10" s="25" t="str">
        <f>CONCATENATE(EX10,EY10,EZ10)</f>
        <v>0/0</v>
      </c>
    </row>
    <row r="11" spans="1:158" ht="27.75" customHeight="1">
      <c r="A11" s="6">
        <f t="shared" ref="A11:A74" si="5">F11</f>
        <v>302</v>
      </c>
      <c r="B11" s="126">
        <v>2</v>
      </c>
      <c r="C11" s="127">
        <f t="shared" ref="C11:C74" si="6">IF(D11&gt;0,$F$4,0)</f>
        <v>2</v>
      </c>
      <c r="D11" s="377">
        <v>2</v>
      </c>
      <c r="E11" s="378"/>
      <c r="F11" s="379">
        <v>302</v>
      </c>
      <c r="G11" s="377" t="s">
        <v>129</v>
      </c>
      <c r="H11" s="377" t="s">
        <v>24</v>
      </c>
      <c r="I11" s="377" t="s">
        <v>129</v>
      </c>
      <c r="J11" s="384">
        <v>36012</v>
      </c>
      <c r="K11" s="128">
        <v>5</v>
      </c>
      <c r="L11" s="129">
        <v>5</v>
      </c>
      <c r="M11" s="129">
        <v>5</v>
      </c>
      <c r="N11" s="129"/>
      <c r="O11" s="129">
        <f t="shared" ref="O11:O74" si="7">SUM(M11:N11)</f>
        <v>5</v>
      </c>
      <c r="P11" s="130">
        <f t="shared" ref="P11:P74" si="8">SUM(K11,L11,O11)</f>
        <v>15</v>
      </c>
      <c r="Q11" s="131">
        <v>15</v>
      </c>
      <c r="R11" s="131">
        <v>30</v>
      </c>
      <c r="S11" s="131">
        <v>0</v>
      </c>
      <c r="T11" s="47">
        <f t="shared" ref="T11:T74" si="9">SUM(Q11:S11)</f>
        <v>45</v>
      </c>
      <c r="U11" s="132">
        <v>20</v>
      </c>
      <c r="V11" s="132">
        <v>45</v>
      </c>
      <c r="W11" s="132">
        <v>0</v>
      </c>
      <c r="X11" s="47">
        <f t="shared" ref="X11:X74" si="10">SUM(U11:W11)</f>
        <v>65</v>
      </c>
      <c r="Y11" s="132">
        <f t="shared" ref="Y11:Y74" si="11">SUM(P11,T11,X11)</f>
        <v>125</v>
      </c>
      <c r="Z11" s="133">
        <f t="shared" ref="Z11:Z74" si="12">IF(OR(Y11="",Y$8=""),"",Y11/Y$8*100)</f>
        <v>62.5</v>
      </c>
      <c r="AA11" s="134" t="str">
        <f t="shared" ref="AA11:AA74" si="13">IF(OR(Z11="",$F11="",$F11="ab",$F11="ml"),"",IF(Z11&gt;=86,"A",IF(Z11&gt;=71,"B",IF(Z11&gt;=51,"C",IF(Z11&gt;=31,"D",IF(Z11=0,0,"E"))))))</f>
        <v>C</v>
      </c>
      <c r="AB11" s="135"/>
      <c r="AC11" s="136"/>
      <c r="AD11" s="136"/>
      <c r="AE11" s="136"/>
      <c r="AF11" s="136">
        <f t="shared" ref="AF11:AF74" si="14">SUM(AD11:AE11)</f>
        <v>0</v>
      </c>
      <c r="AG11" s="137">
        <f t="shared" ref="AG11:AG74" si="15">SUM(AB11,AC11,AF11)</f>
        <v>0</v>
      </c>
      <c r="AH11" s="138"/>
      <c r="AI11" s="138"/>
      <c r="AJ11" s="138"/>
      <c r="AK11" s="48">
        <f t="shared" ref="AK11:AK74" si="16">SUM(AH11:AJ11)</f>
        <v>0</v>
      </c>
      <c r="AL11" s="139"/>
      <c r="AM11" s="139"/>
      <c r="AN11" s="139"/>
      <c r="AO11" s="48">
        <f t="shared" ref="AO11:AO74" si="17">SUM(AL11:AN11)</f>
        <v>0</v>
      </c>
      <c r="AP11" s="139">
        <f>AG11+AK11+AO11</f>
        <v>0</v>
      </c>
      <c r="AQ11" s="140">
        <f t="shared" ref="AQ11:AQ74" si="18">IF(OR(AP11="",AP$8=""),"",AP11/AP$8*100)</f>
        <v>0</v>
      </c>
      <c r="AR11" s="141">
        <f t="shared" ref="AR11:AR74" si="19">IF(OR(AQ11="",$F11="",$F11="ab",$F11="ml"),"",IF(AQ11&gt;=86,"A",IF(AQ11&gt;=71,"B",IF(AQ11&gt;=51,"C",IF(AQ11&gt;=31,"D",IF(AQ11=0,0,"E"))))))</f>
        <v>0</v>
      </c>
      <c r="AS11" s="142"/>
      <c r="AT11" s="143"/>
      <c r="AU11" s="143"/>
      <c r="AV11" s="143"/>
      <c r="AW11" s="143">
        <f t="shared" ref="AW11:AW74" si="20">SUM(AU11:AV11)</f>
        <v>0</v>
      </c>
      <c r="AX11" s="144">
        <f t="shared" ref="AX11:AX74" si="21">SUM(AS11,AT11,AW11)</f>
        <v>0</v>
      </c>
      <c r="AY11" s="145"/>
      <c r="AZ11" s="145"/>
      <c r="BA11" s="145"/>
      <c r="BB11" s="49">
        <f t="shared" ref="BB11:BB74" si="22">SUM(AY11:BA11)</f>
        <v>0</v>
      </c>
      <c r="BC11" s="146"/>
      <c r="BD11" s="146"/>
      <c r="BE11" s="146"/>
      <c r="BF11" s="49">
        <f t="shared" ref="BF11:BF74" si="23">SUM(BC11:BE11)</f>
        <v>0</v>
      </c>
      <c r="BG11" s="146">
        <f t="shared" ref="BG11:BG74" si="24">AX11+BB11+BF11</f>
        <v>0</v>
      </c>
      <c r="BH11" s="147">
        <f t="shared" ref="BH11:BH74" si="25">IF(OR(BG11="",BG$8=""),"",BG11/BG$8*100)</f>
        <v>0</v>
      </c>
      <c r="BI11" s="148">
        <f t="shared" ref="BI11:BI74" si="26">IF(OR(BH11="",$F11="",$F11="ab",$F11="ml"),"",IF(BH11&gt;=86,"A",IF(BH11&gt;=71,"B",IF(BH11&gt;=51,"C",IF(BH11&gt;=31,"D",IF(BH11=0,0,"E"))))))</f>
        <v>0</v>
      </c>
      <c r="BJ11" s="149">
        <v>0</v>
      </c>
      <c r="BK11" s="150">
        <v>0</v>
      </c>
      <c r="BL11" s="150"/>
      <c r="BM11" s="150"/>
      <c r="BN11" s="150">
        <f t="shared" ref="BN11:BN74" si="27">SUM(BL11:BM11)</f>
        <v>0</v>
      </c>
      <c r="BO11" s="151">
        <f t="shared" ref="BO11:BO74" si="28">SUM(BJ11,BK11,BN11)</f>
        <v>0</v>
      </c>
      <c r="BP11" s="152">
        <v>0</v>
      </c>
      <c r="BQ11" s="152">
        <v>0</v>
      </c>
      <c r="BR11" s="152">
        <v>0</v>
      </c>
      <c r="BS11" s="50">
        <f t="shared" ref="BS11:BS74" si="29">SUM(BP11:BR11)</f>
        <v>0</v>
      </c>
      <c r="BT11" s="153">
        <v>0</v>
      </c>
      <c r="BU11" s="153">
        <v>0</v>
      </c>
      <c r="BV11" s="153">
        <v>0</v>
      </c>
      <c r="BW11" s="50">
        <f t="shared" ref="BW11:BW74" si="30">SUM(BT11:BV11)</f>
        <v>0</v>
      </c>
      <c r="BX11" s="153">
        <f t="shared" ref="BX11:BX74" si="31">BO11+BS11+BW11</f>
        <v>0</v>
      </c>
      <c r="BY11" s="150">
        <f t="shared" ref="BY11:BY74" si="32">IF(OR(BX$8=0,0),"",ROUNDUP(BX11/BX$8*100,0))</f>
        <v>0</v>
      </c>
      <c r="BZ11" s="154">
        <f t="shared" ref="BZ11:BZ74" si="33">IF(OR(BY11="",$F11="",$F11="ab",$F11="ml"),"",IF(BY11&gt;85,"A",IF(BY11&gt;70,"B",IF(BY11&gt;50,"C",IF(BY11&gt;30,"D",IF(BY11=0,0,"E"))))))</f>
        <v>0</v>
      </c>
      <c r="CA11" s="142"/>
      <c r="CB11" s="143"/>
      <c r="CC11" s="143"/>
      <c r="CD11" s="143"/>
      <c r="CE11" s="143">
        <f t="shared" ref="CE11:CE74" si="34">SUM(CC11:CD11)</f>
        <v>0</v>
      </c>
      <c r="CF11" s="144">
        <f t="shared" ref="CF11:CF74" si="35">SUM(CA11,CB11,CE11)</f>
        <v>0</v>
      </c>
      <c r="CG11" s="145"/>
      <c r="CH11" s="145"/>
      <c r="CI11" s="145"/>
      <c r="CJ11" s="49">
        <f t="shared" ref="CJ11:CJ74" si="36">SUM(CG11:CI11)</f>
        <v>0</v>
      </c>
      <c r="CK11" s="146"/>
      <c r="CL11" s="146"/>
      <c r="CM11" s="146"/>
      <c r="CN11" s="49">
        <f t="shared" ref="CN11:CN74" si="37">SUM(CK11:CM11)</f>
        <v>0</v>
      </c>
      <c r="CO11" s="146">
        <f t="shared" ref="CO11:CO74" si="38">CF11+CJ11+CN11</f>
        <v>0</v>
      </c>
      <c r="CP11" s="147">
        <f t="shared" ref="CP11:CP74" si="39">IF(OR(CO11="",CO$8=""),"",CO11/CO$8*100)</f>
        <v>0</v>
      </c>
      <c r="CQ11" s="148">
        <f t="shared" ref="CQ11:CQ74" si="40">IF(OR(CP11="",$F11="",$F11="ab",$F11="ml"),"",IF(CP11&gt;=86,"A",IF(CP11&gt;=71,"B",IF(CP11&gt;=51,"C",IF(CP11&gt;=31,"D",IF(CP11=0,0,"E"))))))</f>
        <v>0</v>
      </c>
      <c r="CR11" s="155"/>
      <c r="CS11" s="105"/>
      <c r="CT11" s="105"/>
      <c r="CU11" s="105"/>
      <c r="CV11" s="105"/>
      <c r="CW11" s="156">
        <f t="shared" si="0"/>
        <v>0</v>
      </c>
      <c r="CX11" s="107">
        <f t="shared" ref="CX11:CX74" si="41">IF(OR(CW11="",CW$8=""),"",CW11/CW$8*100)</f>
        <v>0</v>
      </c>
      <c r="CY11" s="108">
        <f>IF(OR(CX11="",$F11="",$F11="ab",$F11="ml"),"",IF(CX11&gt;=86,"A",IF(CX11&gt;=71,"B",IF(CX11&gt;=51,"C",IF(CX11&gt;=31,"D",IF(CX11=0,0,"E"))))))</f>
        <v>0</v>
      </c>
      <c r="CZ11" s="157"/>
      <c r="DA11" s="158"/>
      <c r="DB11" s="158"/>
      <c r="DC11" s="158"/>
      <c r="DD11" s="158"/>
      <c r="DE11" s="146">
        <f t="shared" si="1"/>
        <v>0</v>
      </c>
      <c r="DF11" s="159">
        <f t="shared" ref="DF11:DF74" si="42">IF(OR(DE11="",DE$8=""),"",DE11/DE$8*100)</f>
        <v>0</v>
      </c>
      <c r="DG11" s="160">
        <f>IF(OR(DF11="",$F11="",$F11="ab",$F11="ml"),"",IF(DF11&gt;=86,"A",IF(DF11&gt;=71,"B",IF(DF11&gt;=51,"C",IF(DF11&gt;=31,"D",IF(DF11=0,0,"E"))))))</f>
        <v>0</v>
      </c>
      <c r="DH11" s="161"/>
      <c r="DI11" s="162"/>
      <c r="DJ11" s="162"/>
      <c r="DK11" s="162"/>
      <c r="DL11" s="162"/>
      <c r="DM11" s="163">
        <f t="shared" si="2"/>
        <v>0</v>
      </c>
      <c r="DN11" s="164">
        <f t="shared" ref="DN11:DN74" si="43">IF(OR(DM11="",DM$8=""),"",DM11/DM$8*100)</f>
        <v>0</v>
      </c>
      <c r="DO11" s="165">
        <f>IF(OR(DN11="",$F11="",$F11="ab",$F11="ml"),"",IF(DN11&gt;=86,"A",IF(DN11&gt;=71,"B",IF(DN11&gt;=51,"C",IF(DN11&gt;=31,"D",IF(DN11=0,0,"E"))))))</f>
        <v>0</v>
      </c>
      <c r="DP11" s="166"/>
      <c r="DQ11" s="105"/>
      <c r="DR11" s="105"/>
      <c r="DS11" s="105"/>
      <c r="DT11" s="105"/>
      <c r="DU11" s="156">
        <f t="shared" si="3"/>
        <v>0</v>
      </c>
      <c r="DV11" s="107" t="str">
        <f t="shared" ref="DV11:DV74" si="44">IF(OR(DU11=0,DU$8=0),"",DU11/DU$8*100)</f>
        <v/>
      </c>
      <c r="DW11" s="167" t="str">
        <f t="shared" ref="DW11:DW74" si="45">IF(OR(DV11="",$F11="",$F11="ab",$F11="ml"),"",IF(DV11&gt;=91,"A+",IF(DV11&gt;=76,"A",IF(DV11&gt;=61,"B",IF(DV11&gt;=41,"C",IF(DV11=0,0,"D"))))))</f>
        <v/>
      </c>
      <c r="DX11" s="142"/>
      <c r="DY11" s="143"/>
      <c r="DZ11" s="168" t="str">
        <f t="shared" ref="DZ11:DZ74" si="46">IF(OR(DX11="",DY11=""),"",DY11/DX11*100)</f>
        <v/>
      </c>
      <c r="EA11" s="169">
        <f t="shared" ref="EA11:EA74" si="47">IF(OR($Y$8="",$AP$8="",$BG$8="",$BX$8="",$CO$8=""),"",SUM($Y$8,$AP$8,$BG$8,$BX$8,$CO$8))</f>
        <v>900</v>
      </c>
      <c r="EB11" s="170">
        <f t="shared" ref="EB11:EB74" si="48">IF(OR(Y11="",AP11="",BG11="",BX11="",CO11=""),"",SUM(Y11,AP11,BG11,BX11,CO11))</f>
        <v>125</v>
      </c>
      <c r="EC11" s="171">
        <f t="shared" ref="EC11:EC74" si="49">IF(EA11&gt;0,EB11/EA11*100)</f>
        <v>13.888888888888889</v>
      </c>
      <c r="ED11" s="172" t="str">
        <f t="shared" ref="ED11:ED74" si="50">IF(OR($F11="",$F11="ab",$F11="ml"),"",IF(EC11&gt;=86,"A",IF(EC11&gt;=71,"B",IF(EC11&gt;=51,"C",IF(EC11&gt;=31,"D",IF(EC11=0,0,"E"))))))</f>
        <v>E</v>
      </c>
      <c r="EE11" s="127" t="str">
        <f t="shared" si="4"/>
        <v>Promoted</v>
      </c>
      <c r="EF11" s="127" t="str">
        <f t="shared" ref="EF11:EF74" si="51">IF(EE11="Passed",EC11,"")</f>
        <v/>
      </c>
      <c r="EG11" s="173" t="str">
        <f t="shared" ref="EG11:EG74" si="52">IF(EF11="","",SUMPRODUCT((EF11&lt;EF$10:EF$109)/COUNTIF(EF$10:EF$109,EF$10:EF$109)))</f>
        <v/>
      </c>
      <c r="EH11" s="125" t="str">
        <f t="shared" ref="EH11:EH74" si="53">IF(ED11="A+","Excellent",IF(ED11="A","Excellent",IF(ED11="B","Very Good",IF(ED11="C","Good",IF(ED11="D","Average",IF(ED11="E","Needs Improvement",0))))))</f>
        <v>Needs Improvement</v>
      </c>
      <c r="EI11" s="699"/>
      <c r="EJ11" s="700"/>
      <c r="EL11" s="41">
        <f t="shared" ref="EL11:EL74" si="54">CW11</f>
        <v>0</v>
      </c>
      <c r="EM11" s="41" t="s">
        <v>125</v>
      </c>
      <c r="EN11" s="41">
        <f t="shared" ref="EN11:EN74" si="55">$CW$8</f>
        <v>100</v>
      </c>
      <c r="EO11" s="41" t="str">
        <f t="shared" ref="EO11:EO74" si="56">CONCATENATE(EL11,EM11,EN11)</f>
        <v>0/100</v>
      </c>
      <c r="EP11" s="41">
        <f t="shared" ref="EP11:EP74" si="57">DE11</f>
        <v>0</v>
      </c>
      <c r="EQ11" s="41" t="s">
        <v>125</v>
      </c>
      <c r="ER11" s="41">
        <f t="shared" ref="ER11:ER74" si="58">$DE$8</f>
        <v>100</v>
      </c>
      <c r="ES11" s="41" t="str">
        <f t="shared" ref="ES11:ES74" si="59">CONCATENATE(EP11,EQ11,ER11)</f>
        <v>0/100</v>
      </c>
      <c r="ET11" s="41">
        <f t="shared" ref="ET11:ET74" si="60">DM11</f>
        <v>0</v>
      </c>
      <c r="EU11" s="41" t="s">
        <v>125</v>
      </c>
      <c r="EV11" s="41">
        <f t="shared" ref="EV11:EV74" si="61">$DM$8</f>
        <v>100</v>
      </c>
      <c r="EW11" s="41" t="str">
        <f t="shared" ref="EW11:EW74" si="62">CONCATENATE(ET11,EU11,EV11)</f>
        <v>0/100</v>
      </c>
      <c r="EX11" s="41">
        <f t="shared" ref="EX11:EX74" si="63">DU11</f>
        <v>0</v>
      </c>
      <c r="EY11" s="41" t="s">
        <v>125</v>
      </c>
      <c r="EZ11" s="41">
        <f t="shared" ref="EZ11:EZ74" si="64">$DU$8</f>
        <v>0</v>
      </c>
      <c r="FA11" s="41" t="str">
        <f t="shared" ref="FA11:FA74" si="65">CONCATENATE(EX11,EY11,EZ11)</f>
        <v>0/0</v>
      </c>
    </row>
    <row r="12" spans="1:158" ht="27.75" customHeight="1">
      <c r="A12" s="6">
        <f t="shared" si="5"/>
        <v>0</v>
      </c>
      <c r="B12" s="169">
        <v>3</v>
      </c>
      <c r="C12" s="127">
        <f t="shared" si="6"/>
        <v>0</v>
      </c>
      <c r="D12" s="377"/>
      <c r="E12" s="378"/>
      <c r="F12" s="379"/>
      <c r="G12" s="377"/>
      <c r="H12" s="377"/>
      <c r="I12" s="377"/>
      <c r="J12" s="384"/>
      <c r="K12" s="128"/>
      <c r="L12" s="129"/>
      <c r="M12" s="129"/>
      <c r="N12" s="129"/>
      <c r="O12" s="129">
        <f t="shared" si="7"/>
        <v>0</v>
      </c>
      <c r="P12" s="130">
        <f t="shared" si="8"/>
        <v>0</v>
      </c>
      <c r="Q12" s="131"/>
      <c r="R12" s="131"/>
      <c r="S12" s="131">
        <v>0</v>
      </c>
      <c r="T12" s="47">
        <f t="shared" si="9"/>
        <v>0</v>
      </c>
      <c r="U12" s="132"/>
      <c r="V12" s="132"/>
      <c r="W12" s="132">
        <v>0</v>
      </c>
      <c r="X12" s="47">
        <f>SUM(U12:W12)</f>
        <v>0</v>
      </c>
      <c r="Y12" s="132">
        <f>SUM(P12,T12,X12)</f>
        <v>0</v>
      </c>
      <c r="Z12" s="133">
        <f t="shared" si="12"/>
        <v>0</v>
      </c>
      <c r="AA12" s="134" t="str">
        <f t="shared" si="13"/>
        <v/>
      </c>
      <c r="AB12" s="135">
        <v>0</v>
      </c>
      <c r="AC12" s="136">
        <v>0</v>
      </c>
      <c r="AD12" s="136"/>
      <c r="AE12" s="136"/>
      <c r="AF12" s="136">
        <f t="shared" si="14"/>
        <v>0</v>
      </c>
      <c r="AG12" s="137">
        <f t="shared" si="15"/>
        <v>0</v>
      </c>
      <c r="AH12" s="138">
        <v>0</v>
      </c>
      <c r="AI12" s="138">
        <v>0</v>
      </c>
      <c r="AJ12" s="138">
        <v>0</v>
      </c>
      <c r="AK12" s="48">
        <f t="shared" si="16"/>
        <v>0</v>
      </c>
      <c r="AL12" s="139">
        <v>0</v>
      </c>
      <c r="AM12" s="139">
        <v>0</v>
      </c>
      <c r="AN12" s="139">
        <v>0</v>
      </c>
      <c r="AO12" s="48">
        <f t="shared" si="17"/>
        <v>0</v>
      </c>
      <c r="AP12" s="139">
        <f t="shared" ref="AP12:AP74" si="66">AG12+AK12+AO12</f>
        <v>0</v>
      </c>
      <c r="AQ12" s="140">
        <f t="shared" si="18"/>
        <v>0</v>
      </c>
      <c r="AR12" s="141" t="str">
        <f t="shared" si="19"/>
        <v/>
      </c>
      <c r="AS12" s="142">
        <v>0</v>
      </c>
      <c r="AT12" s="143">
        <v>0</v>
      </c>
      <c r="AU12" s="143"/>
      <c r="AV12" s="143"/>
      <c r="AW12" s="143">
        <f t="shared" si="20"/>
        <v>0</v>
      </c>
      <c r="AX12" s="144">
        <f t="shared" si="21"/>
        <v>0</v>
      </c>
      <c r="AY12" s="145">
        <v>0</v>
      </c>
      <c r="AZ12" s="145">
        <v>0</v>
      </c>
      <c r="BA12" s="145">
        <v>0</v>
      </c>
      <c r="BB12" s="49">
        <f t="shared" si="22"/>
        <v>0</v>
      </c>
      <c r="BC12" s="146">
        <v>0</v>
      </c>
      <c r="BD12" s="146">
        <v>0</v>
      </c>
      <c r="BE12" s="146">
        <v>0</v>
      </c>
      <c r="BF12" s="49">
        <f t="shared" si="23"/>
        <v>0</v>
      </c>
      <c r="BG12" s="146">
        <f t="shared" si="24"/>
        <v>0</v>
      </c>
      <c r="BH12" s="147">
        <f t="shared" si="25"/>
        <v>0</v>
      </c>
      <c r="BI12" s="148" t="str">
        <f t="shared" si="26"/>
        <v/>
      </c>
      <c r="BJ12" s="149">
        <v>0</v>
      </c>
      <c r="BK12" s="150">
        <v>0</v>
      </c>
      <c r="BL12" s="150"/>
      <c r="BM12" s="150"/>
      <c r="BN12" s="150">
        <f t="shared" si="27"/>
        <v>0</v>
      </c>
      <c r="BO12" s="151">
        <f t="shared" si="28"/>
        <v>0</v>
      </c>
      <c r="BP12" s="152">
        <v>0</v>
      </c>
      <c r="BQ12" s="152">
        <v>0</v>
      </c>
      <c r="BR12" s="152">
        <v>0</v>
      </c>
      <c r="BS12" s="50">
        <f t="shared" si="29"/>
        <v>0</v>
      </c>
      <c r="BT12" s="153">
        <v>0</v>
      </c>
      <c r="BU12" s="153">
        <v>0</v>
      </c>
      <c r="BV12" s="153">
        <v>0</v>
      </c>
      <c r="BW12" s="50">
        <f t="shared" si="30"/>
        <v>0</v>
      </c>
      <c r="BX12" s="153">
        <f>BO12+BS12+BW12</f>
        <v>0</v>
      </c>
      <c r="BY12" s="150">
        <f t="shared" si="32"/>
        <v>0</v>
      </c>
      <c r="BZ12" s="154" t="str">
        <f t="shared" si="33"/>
        <v/>
      </c>
      <c r="CA12" s="142">
        <v>0</v>
      </c>
      <c r="CB12" s="143">
        <v>0</v>
      </c>
      <c r="CC12" s="143"/>
      <c r="CD12" s="143"/>
      <c r="CE12" s="143">
        <f t="shared" si="34"/>
        <v>0</v>
      </c>
      <c r="CF12" s="144">
        <f t="shared" si="35"/>
        <v>0</v>
      </c>
      <c r="CG12" s="145">
        <v>0</v>
      </c>
      <c r="CH12" s="145">
        <v>0</v>
      </c>
      <c r="CI12" s="145">
        <v>0</v>
      </c>
      <c r="CJ12" s="49">
        <f t="shared" si="36"/>
        <v>0</v>
      </c>
      <c r="CK12" s="146">
        <v>0</v>
      </c>
      <c r="CL12" s="146">
        <v>0</v>
      </c>
      <c r="CM12" s="146">
        <v>0</v>
      </c>
      <c r="CN12" s="49">
        <f t="shared" si="37"/>
        <v>0</v>
      </c>
      <c r="CO12" s="146">
        <f t="shared" si="38"/>
        <v>0</v>
      </c>
      <c r="CP12" s="147">
        <f t="shared" si="39"/>
        <v>0</v>
      </c>
      <c r="CQ12" s="148" t="str">
        <f t="shared" si="40"/>
        <v/>
      </c>
      <c r="CR12" s="155"/>
      <c r="CS12" s="105"/>
      <c r="CT12" s="105"/>
      <c r="CU12" s="105"/>
      <c r="CV12" s="105"/>
      <c r="CW12" s="156">
        <f t="shared" si="0"/>
        <v>0</v>
      </c>
      <c r="CX12" s="107">
        <f t="shared" si="41"/>
        <v>0</v>
      </c>
      <c r="CY12" s="108" t="str">
        <f t="shared" ref="CY12:CY75" si="67">IF(OR(CX12="",$F12="",$F12="ab",$F12="ml"),"",IF(CX12&gt;=86,"A",IF(CX12&gt;=71,"B",IF(CX12&gt;=51,"C",IF(CX12&gt;=31,"D",IF(CX12=0,0,"E"))))))</f>
        <v/>
      </c>
      <c r="CZ12" s="157"/>
      <c r="DA12" s="158"/>
      <c r="DB12" s="158"/>
      <c r="DC12" s="158"/>
      <c r="DD12" s="158"/>
      <c r="DE12" s="146">
        <f t="shared" si="1"/>
        <v>0</v>
      </c>
      <c r="DF12" s="159">
        <f t="shared" si="42"/>
        <v>0</v>
      </c>
      <c r="DG12" s="160" t="str">
        <f t="shared" ref="DG12:DG75" si="68">IF(OR(DF12="",$F12="",$F12="ab",$F12="ml"),"",IF(DF12&gt;=86,"A",IF(DF12&gt;=71,"B",IF(DF12&gt;=51,"C",IF(DF12&gt;=31,"D",IF(DF12=0,0,"E"))))))</f>
        <v/>
      </c>
      <c r="DH12" s="161"/>
      <c r="DI12" s="162"/>
      <c r="DJ12" s="162"/>
      <c r="DK12" s="162"/>
      <c r="DL12" s="162"/>
      <c r="DM12" s="163">
        <f t="shared" si="2"/>
        <v>0</v>
      </c>
      <c r="DN12" s="164">
        <f t="shared" si="43"/>
        <v>0</v>
      </c>
      <c r="DO12" s="165" t="str">
        <f t="shared" ref="DO12:DO75" si="69">IF(OR(DN12="",$F12="",$F12="ab",$F12="ml"),"",IF(DN12&gt;=86,"A",IF(DN12&gt;=71,"B",IF(DN12&gt;=51,"C",IF(DN12&gt;=31,"D",IF(DN12=0,0,"E"))))))</f>
        <v/>
      </c>
      <c r="DP12" s="166"/>
      <c r="DQ12" s="105"/>
      <c r="DR12" s="105"/>
      <c r="DS12" s="105"/>
      <c r="DT12" s="105"/>
      <c r="DU12" s="156">
        <f t="shared" si="3"/>
        <v>0</v>
      </c>
      <c r="DV12" s="107" t="str">
        <f t="shared" si="44"/>
        <v/>
      </c>
      <c r="DW12" s="167" t="str">
        <f t="shared" si="45"/>
        <v/>
      </c>
      <c r="DX12" s="142"/>
      <c r="DY12" s="143"/>
      <c r="DZ12" s="168" t="str">
        <f t="shared" si="46"/>
        <v/>
      </c>
      <c r="EA12" s="169">
        <f t="shared" si="47"/>
        <v>900</v>
      </c>
      <c r="EB12" s="170">
        <f t="shared" si="48"/>
        <v>0</v>
      </c>
      <c r="EC12" s="171">
        <f t="shared" si="49"/>
        <v>0</v>
      </c>
      <c r="ED12" s="172" t="str">
        <f t="shared" si="50"/>
        <v/>
      </c>
      <c r="EE12" s="127" t="str">
        <f t="shared" si="4"/>
        <v/>
      </c>
      <c r="EF12" s="127" t="str">
        <f t="shared" si="51"/>
        <v/>
      </c>
      <c r="EG12" s="173" t="str">
        <f t="shared" si="52"/>
        <v/>
      </c>
      <c r="EH12" s="125">
        <f t="shared" si="53"/>
        <v>0</v>
      </c>
      <c r="EI12" s="699"/>
      <c r="EJ12" s="700"/>
      <c r="EL12" s="41">
        <f t="shared" si="54"/>
        <v>0</v>
      </c>
      <c r="EM12" s="41" t="s">
        <v>125</v>
      </c>
      <c r="EN12" s="41">
        <f t="shared" si="55"/>
        <v>100</v>
      </c>
      <c r="EO12" s="41" t="str">
        <f t="shared" si="56"/>
        <v>0/100</v>
      </c>
      <c r="EP12" s="41">
        <f t="shared" si="57"/>
        <v>0</v>
      </c>
      <c r="EQ12" s="41" t="s">
        <v>125</v>
      </c>
      <c r="ER12" s="41">
        <f t="shared" si="58"/>
        <v>100</v>
      </c>
      <c r="ES12" s="41" t="str">
        <f t="shared" si="59"/>
        <v>0/100</v>
      </c>
      <c r="ET12" s="41">
        <f t="shared" si="60"/>
        <v>0</v>
      </c>
      <c r="EU12" s="41" t="s">
        <v>125</v>
      </c>
      <c r="EV12" s="41">
        <f t="shared" si="61"/>
        <v>100</v>
      </c>
      <c r="EW12" s="41" t="str">
        <f t="shared" si="62"/>
        <v>0/100</v>
      </c>
      <c r="EX12" s="41">
        <f t="shared" si="63"/>
        <v>0</v>
      </c>
      <c r="EY12" s="41" t="s">
        <v>125</v>
      </c>
      <c r="EZ12" s="41">
        <f t="shared" si="64"/>
        <v>0</v>
      </c>
      <c r="FA12" s="41" t="str">
        <f t="shared" si="65"/>
        <v>0/0</v>
      </c>
    </row>
    <row r="13" spans="1:158" ht="27.75" customHeight="1">
      <c r="A13" s="6">
        <f t="shared" si="5"/>
        <v>0</v>
      </c>
      <c r="B13" s="126">
        <v>4</v>
      </c>
      <c r="C13" s="127">
        <f t="shared" si="6"/>
        <v>0</v>
      </c>
      <c r="D13" s="377"/>
      <c r="E13" s="378"/>
      <c r="F13" s="379"/>
      <c r="G13" s="377"/>
      <c r="H13" s="377"/>
      <c r="I13" s="377"/>
      <c r="J13" s="384"/>
      <c r="K13" s="128"/>
      <c r="L13" s="129"/>
      <c r="M13" s="129"/>
      <c r="N13" s="129"/>
      <c r="O13" s="129">
        <f t="shared" si="7"/>
        <v>0</v>
      </c>
      <c r="P13" s="130">
        <f t="shared" si="8"/>
        <v>0</v>
      </c>
      <c r="Q13" s="131"/>
      <c r="R13" s="131"/>
      <c r="S13" s="131">
        <v>0</v>
      </c>
      <c r="T13" s="47">
        <f t="shared" si="9"/>
        <v>0</v>
      </c>
      <c r="U13" s="132"/>
      <c r="V13" s="132"/>
      <c r="W13" s="132">
        <v>0</v>
      </c>
      <c r="X13" s="47">
        <f t="shared" si="10"/>
        <v>0</v>
      </c>
      <c r="Y13" s="132">
        <f t="shared" si="11"/>
        <v>0</v>
      </c>
      <c r="Z13" s="133">
        <f t="shared" si="12"/>
        <v>0</v>
      </c>
      <c r="AA13" s="134" t="str">
        <f t="shared" si="13"/>
        <v/>
      </c>
      <c r="AB13" s="135">
        <v>0</v>
      </c>
      <c r="AC13" s="136">
        <v>0</v>
      </c>
      <c r="AD13" s="136"/>
      <c r="AE13" s="136"/>
      <c r="AF13" s="136">
        <f t="shared" si="14"/>
        <v>0</v>
      </c>
      <c r="AG13" s="137">
        <f t="shared" si="15"/>
        <v>0</v>
      </c>
      <c r="AH13" s="138">
        <v>0</v>
      </c>
      <c r="AI13" s="138">
        <v>0</v>
      </c>
      <c r="AJ13" s="138">
        <v>0</v>
      </c>
      <c r="AK13" s="48">
        <f t="shared" si="16"/>
        <v>0</v>
      </c>
      <c r="AL13" s="139">
        <v>0</v>
      </c>
      <c r="AM13" s="139">
        <v>0</v>
      </c>
      <c r="AN13" s="139">
        <v>0</v>
      </c>
      <c r="AO13" s="48">
        <f t="shared" si="17"/>
        <v>0</v>
      </c>
      <c r="AP13" s="139">
        <f t="shared" si="66"/>
        <v>0</v>
      </c>
      <c r="AQ13" s="140">
        <f t="shared" si="18"/>
        <v>0</v>
      </c>
      <c r="AR13" s="141" t="str">
        <f t="shared" si="19"/>
        <v/>
      </c>
      <c r="AS13" s="142">
        <v>0</v>
      </c>
      <c r="AT13" s="143">
        <v>0</v>
      </c>
      <c r="AU13" s="143"/>
      <c r="AV13" s="143"/>
      <c r="AW13" s="143">
        <f t="shared" si="20"/>
        <v>0</v>
      </c>
      <c r="AX13" s="144">
        <f t="shared" si="21"/>
        <v>0</v>
      </c>
      <c r="AY13" s="145">
        <v>0</v>
      </c>
      <c r="AZ13" s="145">
        <v>0</v>
      </c>
      <c r="BA13" s="145">
        <v>0</v>
      </c>
      <c r="BB13" s="49">
        <f t="shared" si="22"/>
        <v>0</v>
      </c>
      <c r="BC13" s="146">
        <v>0</v>
      </c>
      <c r="BD13" s="146">
        <v>0</v>
      </c>
      <c r="BE13" s="146">
        <v>0</v>
      </c>
      <c r="BF13" s="49">
        <f t="shared" si="23"/>
        <v>0</v>
      </c>
      <c r="BG13" s="146">
        <f t="shared" si="24"/>
        <v>0</v>
      </c>
      <c r="BH13" s="147">
        <f t="shared" si="25"/>
        <v>0</v>
      </c>
      <c r="BI13" s="148" t="str">
        <f t="shared" si="26"/>
        <v/>
      </c>
      <c r="BJ13" s="149">
        <v>0</v>
      </c>
      <c r="BK13" s="150">
        <v>0</v>
      </c>
      <c r="BL13" s="150"/>
      <c r="BM13" s="150"/>
      <c r="BN13" s="150">
        <f t="shared" si="27"/>
        <v>0</v>
      </c>
      <c r="BO13" s="151">
        <f t="shared" si="28"/>
        <v>0</v>
      </c>
      <c r="BP13" s="152">
        <v>0</v>
      </c>
      <c r="BQ13" s="152">
        <v>0</v>
      </c>
      <c r="BR13" s="152">
        <v>0</v>
      </c>
      <c r="BS13" s="50">
        <f t="shared" si="29"/>
        <v>0</v>
      </c>
      <c r="BT13" s="153">
        <v>0</v>
      </c>
      <c r="BU13" s="153">
        <v>0</v>
      </c>
      <c r="BV13" s="153">
        <v>0</v>
      </c>
      <c r="BW13" s="50">
        <f t="shared" si="30"/>
        <v>0</v>
      </c>
      <c r="BX13" s="153">
        <f t="shared" si="31"/>
        <v>0</v>
      </c>
      <c r="BY13" s="150">
        <f t="shared" si="32"/>
        <v>0</v>
      </c>
      <c r="BZ13" s="154" t="str">
        <f t="shared" si="33"/>
        <v/>
      </c>
      <c r="CA13" s="142">
        <v>0</v>
      </c>
      <c r="CB13" s="143">
        <v>0</v>
      </c>
      <c r="CC13" s="143"/>
      <c r="CD13" s="143"/>
      <c r="CE13" s="143">
        <f t="shared" si="34"/>
        <v>0</v>
      </c>
      <c r="CF13" s="144">
        <f t="shared" si="35"/>
        <v>0</v>
      </c>
      <c r="CG13" s="145">
        <v>0</v>
      </c>
      <c r="CH13" s="145">
        <v>0</v>
      </c>
      <c r="CI13" s="145">
        <v>0</v>
      </c>
      <c r="CJ13" s="49">
        <f t="shared" si="36"/>
        <v>0</v>
      </c>
      <c r="CK13" s="146">
        <v>0</v>
      </c>
      <c r="CL13" s="146">
        <v>0</v>
      </c>
      <c r="CM13" s="146">
        <v>0</v>
      </c>
      <c r="CN13" s="49">
        <f t="shared" si="37"/>
        <v>0</v>
      </c>
      <c r="CO13" s="146">
        <f t="shared" si="38"/>
        <v>0</v>
      </c>
      <c r="CP13" s="147">
        <f t="shared" si="39"/>
        <v>0</v>
      </c>
      <c r="CQ13" s="148" t="str">
        <f t="shared" si="40"/>
        <v/>
      </c>
      <c r="CR13" s="155"/>
      <c r="CS13" s="105"/>
      <c r="CT13" s="105"/>
      <c r="CU13" s="105"/>
      <c r="CV13" s="105"/>
      <c r="CW13" s="156">
        <f t="shared" si="0"/>
        <v>0</v>
      </c>
      <c r="CX13" s="107">
        <f t="shared" si="41"/>
        <v>0</v>
      </c>
      <c r="CY13" s="108" t="str">
        <f t="shared" si="67"/>
        <v/>
      </c>
      <c r="CZ13" s="157"/>
      <c r="DA13" s="158"/>
      <c r="DB13" s="158"/>
      <c r="DC13" s="158"/>
      <c r="DD13" s="158"/>
      <c r="DE13" s="146">
        <f t="shared" si="1"/>
        <v>0</v>
      </c>
      <c r="DF13" s="159">
        <f t="shared" si="42"/>
        <v>0</v>
      </c>
      <c r="DG13" s="160" t="str">
        <f t="shared" si="68"/>
        <v/>
      </c>
      <c r="DH13" s="161"/>
      <c r="DI13" s="162"/>
      <c r="DJ13" s="162"/>
      <c r="DK13" s="162"/>
      <c r="DL13" s="162"/>
      <c r="DM13" s="163">
        <f t="shared" si="2"/>
        <v>0</v>
      </c>
      <c r="DN13" s="164">
        <f t="shared" si="43"/>
        <v>0</v>
      </c>
      <c r="DO13" s="165" t="str">
        <f t="shared" si="69"/>
        <v/>
      </c>
      <c r="DP13" s="166"/>
      <c r="DQ13" s="105"/>
      <c r="DR13" s="105"/>
      <c r="DS13" s="105"/>
      <c r="DT13" s="105"/>
      <c r="DU13" s="156">
        <f t="shared" si="3"/>
        <v>0</v>
      </c>
      <c r="DV13" s="107" t="str">
        <f t="shared" si="44"/>
        <v/>
      </c>
      <c r="DW13" s="167" t="str">
        <f t="shared" si="45"/>
        <v/>
      </c>
      <c r="DX13" s="142"/>
      <c r="DY13" s="143"/>
      <c r="DZ13" s="168" t="str">
        <f t="shared" si="46"/>
        <v/>
      </c>
      <c r="EA13" s="169">
        <f t="shared" si="47"/>
        <v>900</v>
      </c>
      <c r="EB13" s="170">
        <f t="shared" si="48"/>
        <v>0</v>
      </c>
      <c r="EC13" s="171">
        <f t="shared" si="49"/>
        <v>0</v>
      </c>
      <c r="ED13" s="172" t="str">
        <f t="shared" si="50"/>
        <v/>
      </c>
      <c r="EE13" s="127" t="str">
        <f t="shared" si="4"/>
        <v/>
      </c>
      <c r="EF13" s="127" t="str">
        <f t="shared" si="51"/>
        <v/>
      </c>
      <c r="EG13" s="173" t="str">
        <f t="shared" si="52"/>
        <v/>
      </c>
      <c r="EH13" s="125">
        <f t="shared" si="53"/>
        <v>0</v>
      </c>
      <c r="EI13" s="699"/>
      <c r="EJ13" s="700"/>
      <c r="EL13" s="41">
        <f t="shared" si="54"/>
        <v>0</v>
      </c>
      <c r="EM13" s="41" t="s">
        <v>125</v>
      </c>
      <c r="EN13" s="41">
        <f t="shared" si="55"/>
        <v>100</v>
      </c>
      <c r="EO13" s="41" t="str">
        <f t="shared" si="56"/>
        <v>0/100</v>
      </c>
      <c r="EP13" s="41">
        <f t="shared" si="57"/>
        <v>0</v>
      </c>
      <c r="EQ13" s="41" t="s">
        <v>125</v>
      </c>
      <c r="ER13" s="41">
        <f t="shared" si="58"/>
        <v>100</v>
      </c>
      <c r="ES13" s="41" t="str">
        <f t="shared" si="59"/>
        <v>0/100</v>
      </c>
      <c r="ET13" s="41">
        <f t="shared" si="60"/>
        <v>0</v>
      </c>
      <c r="EU13" s="41" t="s">
        <v>125</v>
      </c>
      <c r="EV13" s="41">
        <f t="shared" si="61"/>
        <v>100</v>
      </c>
      <c r="EW13" s="41" t="str">
        <f t="shared" si="62"/>
        <v>0/100</v>
      </c>
      <c r="EX13" s="41">
        <f t="shared" si="63"/>
        <v>0</v>
      </c>
      <c r="EY13" s="41" t="s">
        <v>125</v>
      </c>
      <c r="EZ13" s="41">
        <f t="shared" si="64"/>
        <v>0</v>
      </c>
      <c r="FA13" s="41" t="str">
        <f t="shared" si="65"/>
        <v>0/0</v>
      </c>
    </row>
    <row r="14" spans="1:158" ht="31.5" customHeight="1">
      <c r="A14" s="6">
        <f t="shared" si="5"/>
        <v>0</v>
      </c>
      <c r="B14" s="169">
        <v>5</v>
      </c>
      <c r="C14" s="127">
        <f>IF(D14&gt;0,$F$4,0)</f>
        <v>0</v>
      </c>
      <c r="D14" s="377"/>
      <c r="E14" s="378"/>
      <c r="F14" s="379"/>
      <c r="G14" s="377"/>
      <c r="H14" s="377"/>
      <c r="I14" s="377"/>
      <c r="J14" s="384"/>
      <c r="K14" s="128"/>
      <c r="L14" s="129"/>
      <c r="M14" s="129"/>
      <c r="N14" s="129"/>
      <c r="O14" s="129">
        <f t="shared" si="7"/>
        <v>0</v>
      </c>
      <c r="P14" s="130">
        <f t="shared" si="8"/>
        <v>0</v>
      </c>
      <c r="Q14" s="131"/>
      <c r="R14" s="131"/>
      <c r="S14" s="131">
        <v>0</v>
      </c>
      <c r="T14" s="47">
        <f t="shared" si="9"/>
        <v>0</v>
      </c>
      <c r="U14" s="132"/>
      <c r="V14" s="132"/>
      <c r="W14" s="132">
        <v>0</v>
      </c>
      <c r="X14" s="47">
        <f t="shared" si="10"/>
        <v>0</v>
      </c>
      <c r="Y14" s="132">
        <f t="shared" si="11"/>
        <v>0</v>
      </c>
      <c r="Z14" s="133">
        <f t="shared" si="12"/>
        <v>0</v>
      </c>
      <c r="AA14" s="134" t="str">
        <f t="shared" si="13"/>
        <v/>
      </c>
      <c r="AB14" s="135">
        <v>0</v>
      </c>
      <c r="AC14" s="136">
        <v>0</v>
      </c>
      <c r="AD14" s="136"/>
      <c r="AE14" s="136"/>
      <c r="AF14" s="136">
        <f t="shared" si="14"/>
        <v>0</v>
      </c>
      <c r="AG14" s="137">
        <f t="shared" si="15"/>
        <v>0</v>
      </c>
      <c r="AH14" s="138">
        <v>0</v>
      </c>
      <c r="AI14" s="138">
        <v>0</v>
      </c>
      <c r="AJ14" s="138">
        <v>0</v>
      </c>
      <c r="AK14" s="48">
        <f t="shared" si="16"/>
        <v>0</v>
      </c>
      <c r="AL14" s="139">
        <v>0</v>
      </c>
      <c r="AM14" s="139">
        <v>0</v>
      </c>
      <c r="AN14" s="139">
        <v>0</v>
      </c>
      <c r="AO14" s="48">
        <f t="shared" si="17"/>
        <v>0</v>
      </c>
      <c r="AP14" s="139">
        <f t="shared" si="66"/>
        <v>0</v>
      </c>
      <c r="AQ14" s="140">
        <f t="shared" si="18"/>
        <v>0</v>
      </c>
      <c r="AR14" s="141" t="str">
        <f t="shared" si="19"/>
        <v/>
      </c>
      <c r="AS14" s="142">
        <v>0</v>
      </c>
      <c r="AT14" s="143">
        <v>0</v>
      </c>
      <c r="AU14" s="143"/>
      <c r="AV14" s="143"/>
      <c r="AW14" s="143">
        <f t="shared" si="20"/>
        <v>0</v>
      </c>
      <c r="AX14" s="144">
        <f t="shared" si="21"/>
        <v>0</v>
      </c>
      <c r="AY14" s="145">
        <v>0</v>
      </c>
      <c r="AZ14" s="145">
        <v>0</v>
      </c>
      <c r="BA14" s="145">
        <v>0</v>
      </c>
      <c r="BB14" s="49">
        <f t="shared" si="22"/>
        <v>0</v>
      </c>
      <c r="BC14" s="146">
        <v>0</v>
      </c>
      <c r="BD14" s="146">
        <v>0</v>
      </c>
      <c r="BE14" s="146">
        <v>0</v>
      </c>
      <c r="BF14" s="49">
        <f t="shared" si="23"/>
        <v>0</v>
      </c>
      <c r="BG14" s="146">
        <f t="shared" si="24"/>
        <v>0</v>
      </c>
      <c r="BH14" s="147">
        <f t="shared" si="25"/>
        <v>0</v>
      </c>
      <c r="BI14" s="148" t="str">
        <f t="shared" si="26"/>
        <v/>
      </c>
      <c r="BJ14" s="149">
        <v>0</v>
      </c>
      <c r="BK14" s="150">
        <v>0</v>
      </c>
      <c r="BL14" s="150"/>
      <c r="BM14" s="150"/>
      <c r="BN14" s="150">
        <f t="shared" si="27"/>
        <v>0</v>
      </c>
      <c r="BO14" s="151">
        <f t="shared" si="28"/>
        <v>0</v>
      </c>
      <c r="BP14" s="152">
        <v>0</v>
      </c>
      <c r="BQ14" s="152">
        <v>0</v>
      </c>
      <c r="BR14" s="152">
        <v>0</v>
      </c>
      <c r="BS14" s="50">
        <f t="shared" si="29"/>
        <v>0</v>
      </c>
      <c r="BT14" s="153">
        <v>0</v>
      </c>
      <c r="BU14" s="153">
        <v>0</v>
      </c>
      <c r="BV14" s="153">
        <v>0</v>
      </c>
      <c r="BW14" s="50">
        <f t="shared" si="30"/>
        <v>0</v>
      </c>
      <c r="BX14" s="153">
        <f t="shared" si="31"/>
        <v>0</v>
      </c>
      <c r="BY14" s="150">
        <f t="shared" si="32"/>
        <v>0</v>
      </c>
      <c r="BZ14" s="154" t="str">
        <f t="shared" si="33"/>
        <v/>
      </c>
      <c r="CA14" s="142">
        <v>0</v>
      </c>
      <c r="CB14" s="143">
        <v>0</v>
      </c>
      <c r="CC14" s="143"/>
      <c r="CD14" s="143"/>
      <c r="CE14" s="143">
        <f t="shared" si="34"/>
        <v>0</v>
      </c>
      <c r="CF14" s="144">
        <f t="shared" si="35"/>
        <v>0</v>
      </c>
      <c r="CG14" s="145">
        <v>0</v>
      </c>
      <c r="CH14" s="145">
        <v>0</v>
      </c>
      <c r="CI14" s="145">
        <v>0</v>
      </c>
      <c r="CJ14" s="49">
        <f t="shared" si="36"/>
        <v>0</v>
      </c>
      <c r="CK14" s="146">
        <v>0</v>
      </c>
      <c r="CL14" s="146">
        <v>0</v>
      </c>
      <c r="CM14" s="146">
        <v>0</v>
      </c>
      <c r="CN14" s="49">
        <f t="shared" si="37"/>
        <v>0</v>
      </c>
      <c r="CO14" s="146">
        <f t="shared" si="38"/>
        <v>0</v>
      </c>
      <c r="CP14" s="147">
        <f t="shared" si="39"/>
        <v>0</v>
      </c>
      <c r="CQ14" s="148" t="str">
        <f t="shared" si="40"/>
        <v/>
      </c>
      <c r="CR14" s="155"/>
      <c r="CS14" s="105"/>
      <c r="CT14" s="105"/>
      <c r="CU14" s="105"/>
      <c r="CV14" s="105"/>
      <c r="CW14" s="156">
        <f t="shared" si="0"/>
        <v>0</v>
      </c>
      <c r="CX14" s="107">
        <f t="shared" si="41"/>
        <v>0</v>
      </c>
      <c r="CY14" s="108" t="str">
        <f t="shared" si="67"/>
        <v/>
      </c>
      <c r="CZ14" s="157"/>
      <c r="DA14" s="158"/>
      <c r="DB14" s="158"/>
      <c r="DC14" s="158"/>
      <c r="DD14" s="158"/>
      <c r="DE14" s="146">
        <f t="shared" si="1"/>
        <v>0</v>
      </c>
      <c r="DF14" s="159">
        <f t="shared" si="42"/>
        <v>0</v>
      </c>
      <c r="DG14" s="160" t="str">
        <f t="shared" si="68"/>
        <v/>
      </c>
      <c r="DH14" s="161"/>
      <c r="DI14" s="162"/>
      <c r="DJ14" s="162"/>
      <c r="DK14" s="162"/>
      <c r="DL14" s="162"/>
      <c r="DM14" s="163">
        <f t="shared" si="2"/>
        <v>0</v>
      </c>
      <c r="DN14" s="164">
        <f t="shared" si="43"/>
        <v>0</v>
      </c>
      <c r="DO14" s="165" t="str">
        <f t="shared" si="69"/>
        <v/>
      </c>
      <c r="DP14" s="166"/>
      <c r="DQ14" s="105"/>
      <c r="DR14" s="105"/>
      <c r="DS14" s="105"/>
      <c r="DT14" s="105"/>
      <c r="DU14" s="156">
        <f t="shared" si="3"/>
        <v>0</v>
      </c>
      <c r="DV14" s="107" t="str">
        <f t="shared" si="44"/>
        <v/>
      </c>
      <c r="DW14" s="167" t="str">
        <f t="shared" si="45"/>
        <v/>
      </c>
      <c r="DX14" s="142"/>
      <c r="DY14" s="143"/>
      <c r="DZ14" s="168" t="str">
        <f t="shared" si="46"/>
        <v/>
      </c>
      <c r="EA14" s="169">
        <f t="shared" si="47"/>
        <v>900</v>
      </c>
      <c r="EB14" s="170">
        <f t="shared" si="48"/>
        <v>0</v>
      </c>
      <c r="EC14" s="171">
        <f t="shared" si="49"/>
        <v>0</v>
      </c>
      <c r="ED14" s="172" t="str">
        <f t="shared" si="50"/>
        <v/>
      </c>
      <c r="EE14" s="127" t="str">
        <f t="shared" si="4"/>
        <v/>
      </c>
      <c r="EF14" s="127" t="str">
        <f t="shared" si="51"/>
        <v/>
      </c>
      <c r="EG14" s="173" t="str">
        <f t="shared" si="52"/>
        <v/>
      </c>
      <c r="EH14" s="125">
        <f t="shared" si="53"/>
        <v>0</v>
      </c>
      <c r="EI14" s="699"/>
      <c r="EJ14" s="700"/>
      <c r="EL14" s="41">
        <f t="shared" si="54"/>
        <v>0</v>
      </c>
      <c r="EM14" s="41" t="s">
        <v>125</v>
      </c>
      <c r="EN14" s="41">
        <f t="shared" si="55"/>
        <v>100</v>
      </c>
      <c r="EO14" s="41" t="str">
        <f t="shared" si="56"/>
        <v>0/100</v>
      </c>
      <c r="EP14" s="41">
        <f t="shared" si="57"/>
        <v>0</v>
      </c>
      <c r="EQ14" s="41" t="s">
        <v>125</v>
      </c>
      <c r="ER14" s="41">
        <f t="shared" si="58"/>
        <v>100</v>
      </c>
      <c r="ES14" s="41" t="str">
        <f t="shared" si="59"/>
        <v>0/100</v>
      </c>
      <c r="ET14" s="41">
        <f t="shared" si="60"/>
        <v>0</v>
      </c>
      <c r="EU14" s="41" t="s">
        <v>125</v>
      </c>
      <c r="EV14" s="41">
        <f t="shared" si="61"/>
        <v>100</v>
      </c>
      <c r="EW14" s="41" t="str">
        <f t="shared" si="62"/>
        <v>0/100</v>
      </c>
      <c r="EX14" s="41">
        <f t="shared" si="63"/>
        <v>0</v>
      </c>
      <c r="EY14" s="41" t="s">
        <v>125</v>
      </c>
      <c r="EZ14" s="41">
        <f t="shared" si="64"/>
        <v>0</v>
      </c>
      <c r="FA14" s="41" t="str">
        <f t="shared" si="65"/>
        <v>0/0</v>
      </c>
    </row>
    <row r="15" spans="1:158" ht="36" customHeight="1">
      <c r="A15" s="6">
        <f t="shared" si="5"/>
        <v>0</v>
      </c>
      <c r="B15" s="126">
        <v>6</v>
      </c>
      <c r="C15" s="127">
        <f t="shared" si="6"/>
        <v>0</v>
      </c>
      <c r="D15" s="377"/>
      <c r="E15" s="378"/>
      <c r="F15" s="379"/>
      <c r="G15" s="377"/>
      <c r="H15" s="377"/>
      <c r="I15" s="377"/>
      <c r="J15" s="384"/>
      <c r="K15" s="128"/>
      <c r="L15" s="129"/>
      <c r="M15" s="129"/>
      <c r="N15" s="129"/>
      <c r="O15" s="129">
        <f t="shared" si="7"/>
        <v>0</v>
      </c>
      <c r="P15" s="130">
        <f t="shared" si="8"/>
        <v>0</v>
      </c>
      <c r="Q15" s="131"/>
      <c r="R15" s="131"/>
      <c r="S15" s="131">
        <v>0</v>
      </c>
      <c r="T15" s="47">
        <f t="shared" si="9"/>
        <v>0</v>
      </c>
      <c r="U15" s="132"/>
      <c r="V15" s="132"/>
      <c r="W15" s="132">
        <v>0</v>
      </c>
      <c r="X15" s="47">
        <f t="shared" si="10"/>
        <v>0</v>
      </c>
      <c r="Y15" s="132">
        <f t="shared" si="11"/>
        <v>0</v>
      </c>
      <c r="Z15" s="133">
        <f t="shared" si="12"/>
        <v>0</v>
      </c>
      <c r="AA15" s="134" t="str">
        <f t="shared" si="13"/>
        <v/>
      </c>
      <c r="AB15" s="135">
        <v>0</v>
      </c>
      <c r="AC15" s="136">
        <v>0</v>
      </c>
      <c r="AD15" s="136"/>
      <c r="AE15" s="136"/>
      <c r="AF15" s="136">
        <f t="shared" si="14"/>
        <v>0</v>
      </c>
      <c r="AG15" s="137">
        <f t="shared" si="15"/>
        <v>0</v>
      </c>
      <c r="AH15" s="138">
        <v>0</v>
      </c>
      <c r="AI15" s="138">
        <v>0</v>
      </c>
      <c r="AJ15" s="138">
        <v>0</v>
      </c>
      <c r="AK15" s="48">
        <f t="shared" si="16"/>
        <v>0</v>
      </c>
      <c r="AL15" s="139">
        <v>0</v>
      </c>
      <c r="AM15" s="139">
        <v>0</v>
      </c>
      <c r="AN15" s="139">
        <v>0</v>
      </c>
      <c r="AO15" s="48">
        <f t="shared" si="17"/>
        <v>0</v>
      </c>
      <c r="AP15" s="139">
        <f t="shared" si="66"/>
        <v>0</v>
      </c>
      <c r="AQ15" s="140">
        <f t="shared" si="18"/>
        <v>0</v>
      </c>
      <c r="AR15" s="141" t="str">
        <f t="shared" si="19"/>
        <v/>
      </c>
      <c r="AS15" s="142">
        <v>0</v>
      </c>
      <c r="AT15" s="143">
        <v>0</v>
      </c>
      <c r="AU15" s="143"/>
      <c r="AV15" s="143"/>
      <c r="AW15" s="143">
        <f t="shared" si="20"/>
        <v>0</v>
      </c>
      <c r="AX15" s="144">
        <f t="shared" si="21"/>
        <v>0</v>
      </c>
      <c r="AY15" s="145">
        <v>0</v>
      </c>
      <c r="AZ15" s="145">
        <v>0</v>
      </c>
      <c r="BA15" s="145">
        <v>0</v>
      </c>
      <c r="BB15" s="49">
        <f t="shared" si="22"/>
        <v>0</v>
      </c>
      <c r="BC15" s="146">
        <v>0</v>
      </c>
      <c r="BD15" s="146">
        <v>0</v>
      </c>
      <c r="BE15" s="146">
        <v>0</v>
      </c>
      <c r="BF15" s="49">
        <f t="shared" si="23"/>
        <v>0</v>
      </c>
      <c r="BG15" s="146">
        <f t="shared" si="24"/>
        <v>0</v>
      </c>
      <c r="BH15" s="147">
        <f t="shared" si="25"/>
        <v>0</v>
      </c>
      <c r="BI15" s="148" t="str">
        <f t="shared" si="26"/>
        <v/>
      </c>
      <c r="BJ15" s="149">
        <v>0</v>
      </c>
      <c r="BK15" s="150">
        <v>0</v>
      </c>
      <c r="BL15" s="150"/>
      <c r="BM15" s="150"/>
      <c r="BN15" s="150">
        <f t="shared" si="27"/>
        <v>0</v>
      </c>
      <c r="BO15" s="151">
        <f t="shared" si="28"/>
        <v>0</v>
      </c>
      <c r="BP15" s="152">
        <v>0</v>
      </c>
      <c r="BQ15" s="152">
        <v>0</v>
      </c>
      <c r="BR15" s="152">
        <v>0</v>
      </c>
      <c r="BS15" s="50">
        <f t="shared" si="29"/>
        <v>0</v>
      </c>
      <c r="BT15" s="153">
        <v>0</v>
      </c>
      <c r="BU15" s="153">
        <v>0</v>
      </c>
      <c r="BV15" s="153">
        <v>0</v>
      </c>
      <c r="BW15" s="50">
        <f t="shared" si="30"/>
        <v>0</v>
      </c>
      <c r="BX15" s="153">
        <f t="shared" si="31"/>
        <v>0</v>
      </c>
      <c r="BY15" s="150">
        <f t="shared" si="32"/>
        <v>0</v>
      </c>
      <c r="BZ15" s="154" t="str">
        <f t="shared" si="33"/>
        <v/>
      </c>
      <c r="CA15" s="142">
        <v>0</v>
      </c>
      <c r="CB15" s="143">
        <v>0</v>
      </c>
      <c r="CC15" s="143"/>
      <c r="CD15" s="143"/>
      <c r="CE15" s="143">
        <f t="shared" si="34"/>
        <v>0</v>
      </c>
      <c r="CF15" s="144">
        <f t="shared" si="35"/>
        <v>0</v>
      </c>
      <c r="CG15" s="145">
        <v>0</v>
      </c>
      <c r="CH15" s="145">
        <v>0</v>
      </c>
      <c r="CI15" s="145">
        <v>0</v>
      </c>
      <c r="CJ15" s="49">
        <f t="shared" si="36"/>
        <v>0</v>
      </c>
      <c r="CK15" s="146">
        <v>0</v>
      </c>
      <c r="CL15" s="146">
        <v>0</v>
      </c>
      <c r="CM15" s="146">
        <v>0</v>
      </c>
      <c r="CN15" s="49">
        <f t="shared" si="37"/>
        <v>0</v>
      </c>
      <c r="CO15" s="146">
        <f t="shared" si="38"/>
        <v>0</v>
      </c>
      <c r="CP15" s="147">
        <f t="shared" si="39"/>
        <v>0</v>
      </c>
      <c r="CQ15" s="148" t="str">
        <f t="shared" si="40"/>
        <v/>
      </c>
      <c r="CR15" s="155"/>
      <c r="CS15" s="105"/>
      <c r="CT15" s="105"/>
      <c r="CU15" s="105"/>
      <c r="CV15" s="105"/>
      <c r="CW15" s="156">
        <f t="shared" si="0"/>
        <v>0</v>
      </c>
      <c r="CX15" s="107">
        <f t="shared" si="41"/>
        <v>0</v>
      </c>
      <c r="CY15" s="108" t="str">
        <f t="shared" si="67"/>
        <v/>
      </c>
      <c r="CZ15" s="157"/>
      <c r="DA15" s="158"/>
      <c r="DB15" s="158"/>
      <c r="DC15" s="158"/>
      <c r="DD15" s="158"/>
      <c r="DE15" s="146">
        <f t="shared" si="1"/>
        <v>0</v>
      </c>
      <c r="DF15" s="159">
        <f t="shared" si="42"/>
        <v>0</v>
      </c>
      <c r="DG15" s="160" t="str">
        <f t="shared" si="68"/>
        <v/>
      </c>
      <c r="DH15" s="161"/>
      <c r="DI15" s="162"/>
      <c r="DJ15" s="162"/>
      <c r="DK15" s="162"/>
      <c r="DL15" s="162"/>
      <c r="DM15" s="163">
        <f t="shared" si="2"/>
        <v>0</v>
      </c>
      <c r="DN15" s="164">
        <f t="shared" si="43"/>
        <v>0</v>
      </c>
      <c r="DO15" s="165" t="str">
        <f t="shared" si="69"/>
        <v/>
      </c>
      <c r="DP15" s="166"/>
      <c r="DQ15" s="105"/>
      <c r="DR15" s="105"/>
      <c r="DS15" s="105"/>
      <c r="DT15" s="105"/>
      <c r="DU15" s="156">
        <f t="shared" si="3"/>
        <v>0</v>
      </c>
      <c r="DV15" s="107" t="str">
        <f t="shared" si="44"/>
        <v/>
      </c>
      <c r="DW15" s="167" t="str">
        <f t="shared" si="45"/>
        <v/>
      </c>
      <c r="DX15" s="142"/>
      <c r="DY15" s="143"/>
      <c r="DZ15" s="168" t="str">
        <f t="shared" si="46"/>
        <v/>
      </c>
      <c r="EA15" s="169">
        <f t="shared" si="47"/>
        <v>900</v>
      </c>
      <c r="EB15" s="170">
        <f t="shared" si="48"/>
        <v>0</v>
      </c>
      <c r="EC15" s="171">
        <f t="shared" si="49"/>
        <v>0</v>
      </c>
      <c r="ED15" s="172" t="str">
        <f t="shared" si="50"/>
        <v/>
      </c>
      <c r="EE15" s="127" t="str">
        <f t="shared" si="4"/>
        <v/>
      </c>
      <c r="EF15" s="127" t="str">
        <f t="shared" si="51"/>
        <v/>
      </c>
      <c r="EG15" s="173" t="str">
        <f t="shared" si="52"/>
        <v/>
      </c>
      <c r="EH15" s="125">
        <f t="shared" si="53"/>
        <v>0</v>
      </c>
      <c r="EI15" s="699"/>
      <c r="EJ15" s="700"/>
      <c r="EL15" s="41">
        <f t="shared" si="54"/>
        <v>0</v>
      </c>
      <c r="EM15" s="41" t="s">
        <v>125</v>
      </c>
      <c r="EN15" s="41">
        <f t="shared" si="55"/>
        <v>100</v>
      </c>
      <c r="EO15" s="41" t="str">
        <f t="shared" si="56"/>
        <v>0/100</v>
      </c>
      <c r="EP15" s="41">
        <f t="shared" si="57"/>
        <v>0</v>
      </c>
      <c r="EQ15" s="41" t="s">
        <v>125</v>
      </c>
      <c r="ER15" s="41">
        <f t="shared" si="58"/>
        <v>100</v>
      </c>
      <c r="ES15" s="41" t="str">
        <f t="shared" si="59"/>
        <v>0/100</v>
      </c>
      <c r="ET15" s="41">
        <f t="shared" si="60"/>
        <v>0</v>
      </c>
      <c r="EU15" s="41" t="s">
        <v>125</v>
      </c>
      <c r="EV15" s="41">
        <f t="shared" si="61"/>
        <v>100</v>
      </c>
      <c r="EW15" s="41" t="str">
        <f t="shared" si="62"/>
        <v>0/100</v>
      </c>
      <c r="EX15" s="41">
        <f t="shared" si="63"/>
        <v>0</v>
      </c>
      <c r="EY15" s="41" t="s">
        <v>125</v>
      </c>
      <c r="EZ15" s="41">
        <f t="shared" si="64"/>
        <v>0</v>
      </c>
      <c r="FA15" s="41" t="str">
        <f t="shared" si="65"/>
        <v>0/0</v>
      </c>
    </row>
    <row r="16" spans="1:158" ht="27.75" customHeight="1">
      <c r="A16" s="6">
        <f t="shared" si="5"/>
        <v>0</v>
      </c>
      <c r="B16" s="169">
        <v>7</v>
      </c>
      <c r="C16" s="127">
        <f t="shared" si="6"/>
        <v>0</v>
      </c>
      <c r="D16" s="377"/>
      <c r="E16" s="378"/>
      <c r="F16" s="379"/>
      <c r="G16" s="377"/>
      <c r="H16" s="377"/>
      <c r="I16" s="377"/>
      <c r="J16" s="384"/>
      <c r="K16" s="128"/>
      <c r="L16" s="129"/>
      <c r="M16" s="129"/>
      <c r="N16" s="129"/>
      <c r="O16" s="129">
        <f t="shared" si="7"/>
        <v>0</v>
      </c>
      <c r="P16" s="130">
        <f t="shared" si="8"/>
        <v>0</v>
      </c>
      <c r="Q16" s="131"/>
      <c r="R16" s="131"/>
      <c r="S16" s="131">
        <v>0</v>
      </c>
      <c r="T16" s="47">
        <f t="shared" si="9"/>
        <v>0</v>
      </c>
      <c r="U16" s="132"/>
      <c r="V16" s="132"/>
      <c r="W16" s="132">
        <v>0</v>
      </c>
      <c r="X16" s="47">
        <f t="shared" si="10"/>
        <v>0</v>
      </c>
      <c r="Y16" s="132">
        <f t="shared" si="11"/>
        <v>0</v>
      </c>
      <c r="Z16" s="133">
        <f t="shared" si="12"/>
        <v>0</v>
      </c>
      <c r="AA16" s="134" t="str">
        <f t="shared" si="13"/>
        <v/>
      </c>
      <c r="AB16" s="135">
        <v>0</v>
      </c>
      <c r="AC16" s="136">
        <v>0</v>
      </c>
      <c r="AD16" s="136"/>
      <c r="AE16" s="136"/>
      <c r="AF16" s="136">
        <f t="shared" si="14"/>
        <v>0</v>
      </c>
      <c r="AG16" s="137">
        <f t="shared" si="15"/>
        <v>0</v>
      </c>
      <c r="AH16" s="138">
        <v>0</v>
      </c>
      <c r="AI16" s="138">
        <v>0</v>
      </c>
      <c r="AJ16" s="138">
        <v>0</v>
      </c>
      <c r="AK16" s="48">
        <f t="shared" si="16"/>
        <v>0</v>
      </c>
      <c r="AL16" s="139">
        <v>0</v>
      </c>
      <c r="AM16" s="139">
        <v>0</v>
      </c>
      <c r="AN16" s="139">
        <v>0</v>
      </c>
      <c r="AO16" s="48">
        <f t="shared" si="17"/>
        <v>0</v>
      </c>
      <c r="AP16" s="139">
        <f t="shared" si="66"/>
        <v>0</v>
      </c>
      <c r="AQ16" s="140">
        <f t="shared" si="18"/>
        <v>0</v>
      </c>
      <c r="AR16" s="141" t="str">
        <f t="shared" si="19"/>
        <v/>
      </c>
      <c r="AS16" s="142">
        <v>0</v>
      </c>
      <c r="AT16" s="143">
        <v>0</v>
      </c>
      <c r="AU16" s="143"/>
      <c r="AV16" s="143"/>
      <c r="AW16" s="143">
        <f t="shared" si="20"/>
        <v>0</v>
      </c>
      <c r="AX16" s="144">
        <f t="shared" si="21"/>
        <v>0</v>
      </c>
      <c r="AY16" s="145">
        <v>0</v>
      </c>
      <c r="AZ16" s="145">
        <v>0</v>
      </c>
      <c r="BA16" s="145">
        <v>0</v>
      </c>
      <c r="BB16" s="49">
        <f t="shared" si="22"/>
        <v>0</v>
      </c>
      <c r="BC16" s="146">
        <v>0</v>
      </c>
      <c r="BD16" s="146">
        <v>0</v>
      </c>
      <c r="BE16" s="146">
        <v>0</v>
      </c>
      <c r="BF16" s="49">
        <f t="shared" si="23"/>
        <v>0</v>
      </c>
      <c r="BG16" s="146">
        <f t="shared" si="24"/>
        <v>0</v>
      </c>
      <c r="BH16" s="147">
        <f t="shared" si="25"/>
        <v>0</v>
      </c>
      <c r="BI16" s="148" t="str">
        <f t="shared" si="26"/>
        <v/>
      </c>
      <c r="BJ16" s="149">
        <v>0</v>
      </c>
      <c r="BK16" s="150">
        <v>0</v>
      </c>
      <c r="BL16" s="150"/>
      <c r="BM16" s="150"/>
      <c r="BN16" s="150">
        <f t="shared" si="27"/>
        <v>0</v>
      </c>
      <c r="BO16" s="151">
        <f t="shared" si="28"/>
        <v>0</v>
      </c>
      <c r="BP16" s="152">
        <v>0</v>
      </c>
      <c r="BQ16" s="152">
        <v>0</v>
      </c>
      <c r="BR16" s="152">
        <v>0</v>
      </c>
      <c r="BS16" s="50">
        <f t="shared" si="29"/>
        <v>0</v>
      </c>
      <c r="BT16" s="153">
        <v>0</v>
      </c>
      <c r="BU16" s="153">
        <v>0</v>
      </c>
      <c r="BV16" s="153">
        <v>0</v>
      </c>
      <c r="BW16" s="50">
        <f t="shared" si="30"/>
        <v>0</v>
      </c>
      <c r="BX16" s="153">
        <f t="shared" si="31"/>
        <v>0</v>
      </c>
      <c r="BY16" s="150">
        <f t="shared" si="32"/>
        <v>0</v>
      </c>
      <c r="BZ16" s="154" t="str">
        <f t="shared" si="33"/>
        <v/>
      </c>
      <c r="CA16" s="142">
        <v>0</v>
      </c>
      <c r="CB16" s="143">
        <v>0</v>
      </c>
      <c r="CC16" s="143"/>
      <c r="CD16" s="143"/>
      <c r="CE16" s="143">
        <f t="shared" si="34"/>
        <v>0</v>
      </c>
      <c r="CF16" s="144">
        <f t="shared" si="35"/>
        <v>0</v>
      </c>
      <c r="CG16" s="145">
        <v>0</v>
      </c>
      <c r="CH16" s="145">
        <v>0</v>
      </c>
      <c r="CI16" s="145">
        <v>0</v>
      </c>
      <c r="CJ16" s="49">
        <f t="shared" si="36"/>
        <v>0</v>
      </c>
      <c r="CK16" s="146">
        <v>0</v>
      </c>
      <c r="CL16" s="146">
        <v>0</v>
      </c>
      <c r="CM16" s="146">
        <v>0</v>
      </c>
      <c r="CN16" s="49">
        <f t="shared" si="37"/>
        <v>0</v>
      </c>
      <c r="CO16" s="146">
        <f t="shared" si="38"/>
        <v>0</v>
      </c>
      <c r="CP16" s="147">
        <f t="shared" si="39"/>
        <v>0</v>
      </c>
      <c r="CQ16" s="148" t="str">
        <f t="shared" si="40"/>
        <v/>
      </c>
      <c r="CR16" s="155"/>
      <c r="CS16" s="105"/>
      <c r="CT16" s="105"/>
      <c r="CU16" s="105"/>
      <c r="CV16" s="105"/>
      <c r="CW16" s="156">
        <f t="shared" si="0"/>
        <v>0</v>
      </c>
      <c r="CX16" s="107">
        <f t="shared" si="41"/>
        <v>0</v>
      </c>
      <c r="CY16" s="108" t="str">
        <f t="shared" si="67"/>
        <v/>
      </c>
      <c r="CZ16" s="157"/>
      <c r="DA16" s="158"/>
      <c r="DB16" s="158"/>
      <c r="DC16" s="158"/>
      <c r="DD16" s="158"/>
      <c r="DE16" s="146">
        <f t="shared" si="1"/>
        <v>0</v>
      </c>
      <c r="DF16" s="159">
        <f t="shared" si="42"/>
        <v>0</v>
      </c>
      <c r="DG16" s="160" t="str">
        <f t="shared" si="68"/>
        <v/>
      </c>
      <c r="DH16" s="161"/>
      <c r="DI16" s="162"/>
      <c r="DJ16" s="162"/>
      <c r="DK16" s="162"/>
      <c r="DL16" s="162"/>
      <c r="DM16" s="163">
        <f t="shared" si="2"/>
        <v>0</v>
      </c>
      <c r="DN16" s="164">
        <f t="shared" si="43"/>
        <v>0</v>
      </c>
      <c r="DO16" s="165" t="str">
        <f t="shared" si="69"/>
        <v/>
      </c>
      <c r="DP16" s="166"/>
      <c r="DQ16" s="105"/>
      <c r="DR16" s="105"/>
      <c r="DS16" s="105"/>
      <c r="DT16" s="105"/>
      <c r="DU16" s="156">
        <f t="shared" si="3"/>
        <v>0</v>
      </c>
      <c r="DV16" s="107" t="str">
        <f t="shared" si="44"/>
        <v/>
      </c>
      <c r="DW16" s="167" t="str">
        <f t="shared" si="45"/>
        <v/>
      </c>
      <c r="DX16" s="142"/>
      <c r="DY16" s="143"/>
      <c r="DZ16" s="168" t="str">
        <f t="shared" si="46"/>
        <v/>
      </c>
      <c r="EA16" s="169">
        <f t="shared" si="47"/>
        <v>900</v>
      </c>
      <c r="EB16" s="170">
        <f t="shared" si="48"/>
        <v>0</v>
      </c>
      <c r="EC16" s="171">
        <f t="shared" si="49"/>
        <v>0</v>
      </c>
      <c r="ED16" s="172" t="str">
        <f t="shared" si="50"/>
        <v/>
      </c>
      <c r="EE16" s="127" t="str">
        <f t="shared" si="4"/>
        <v/>
      </c>
      <c r="EF16" s="127" t="str">
        <f t="shared" si="51"/>
        <v/>
      </c>
      <c r="EG16" s="173" t="str">
        <f t="shared" si="52"/>
        <v/>
      </c>
      <c r="EH16" s="125">
        <f t="shared" si="53"/>
        <v>0</v>
      </c>
      <c r="EI16" s="699"/>
      <c r="EJ16" s="700"/>
      <c r="EL16" s="41">
        <f t="shared" si="54"/>
        <v>0</v>
      </c>
      <c r="EM16" s="41" t="s">
        <v>125</v>
      </c>
      <c r="EN16" s="41">
        <f t="shared" si="55"/>
        <v>100</v>
      </c>
      <c r="EO16" s="41" t="str">
        <f t="shared" si="56"/>
        <v>0/100</v>
      </c>
      <c r="EP16" s="41">
        <f t="shared" si="57"/>
        <v>0</v>
      </c>
      <c r="EQ16" s="41" t="s">
        <v>125</v>
      </c>
      <c r="ER16" s="41">
        <f t="shared" si="58"/>
        <v>100</v>
      </c>
      <c r="ES16" s="41" t="str">
        <f t="shared" si="59"/>
        <v>0/100</v>
      </c>
      <c r="ET16" s="41">
        <f t="shared" si="60"/>
        <v>0</v>
      </c>
      <c r="EU16" s="41" t="s">
        <v>125</v>
      </c>
      <c r="EV16" s="41">
        <f t="shared" si="61"/>
        <v>100</v>
      </c>
      <c r="EW16" s="41" t="str">
        <f t="shared" si="62"/>
        <v>0/100</v>
      </c>
      <c r="EX16" s="41">
        <f t="shared" si="63"/>
        <v>0</v>
      </c>
      <c r="EY16" s="41" t="s">
        <v>125</v>
      </c>
      <c r="EZ16" s="41">
        <f t="shared" si="64"/>
        <v>0</v>
      </c>
      <c r="FA16" s="41" t="str">
        <f t="shared" si="65"/>
        <v>0/0</v>
      </c>
    </row>
    <row r="17" spans="1:157" ht="27.75" customHeight="1">
      <c r="A17" s="6">
        <f t="shared" si="5"/>
        <v>0</v>
      </c>
      <c r="B17" s="126">
        <v>8</v>
      </c>
      <c r="C17" s="127">
        <f t="shared" si="6"/>
        <v>0</v>
      </c>
      <c r="D17" s="377"/>
      <c r="E17" s="378"/>
      <c r="F17" s="379"/>
      <c r="G17" s="377"/>
      <c r="H17" s="377"/>
      <c r="I17" s="377"/>
      <c r="J17" s="384"/>
      <c r="K17" s="128"/>
      <c r="L17" s="129"/>
      <c r="M17" s="129"/>
      <c r="N17" s="129"/>
      <c r="O17" s="129">
        <f t="shared" si="7"/>
        <v>0</v>
      </c>
      <c r="P17" s="130">
        <f t="shared" si="8"/>
        <v>0</v>
      </c>
      <c r="Q17" s="131"/>
      <c r="R17" s="131"/>
      <c r="S17" s="131">
        <v>0</v>
      </c>
      <c r="T17" s="47">
        <f t="shared" si="9"/>
        <v>0</v>
      </c>
      <c r="U17" s="132"/>
      <c r="V17" s="132"/>
      <c r="W17" s="132">
        <v>0</v>
      </c>
      <c r="X17" s="47">
        <f t="shared" si="10"/>
        <v>0</v>
      </c>
      <c r="Y17" s="132">
        <f t="shared" si="11"/>
        <v>0</v>
      </c>
      <c r="Z17" s="133">
        <f t="shared" si="12"/>
        <v>0</v>
      </c>
      <c r="AA17" s="134" t="str">
        <f t="shared" si="13"/>
        <v/>
      </c>
      <c r="AB17" s="135">
        <v>0</v>
      </c>
      <c r="AC17" s="136">
        <v>0</v>
      </c>
      <c r="AD17" s="136"/>
      <c r="AE17" s="136"/>
      <c r="AF17" s="136">
        <f t="shared" si="14"/>
        <v>0</v>
      </c>
      <c r="AG17" s="137">
        <f t="shared" si="15"/>
        <v>0</v>
      </c>
      <c r="AH17" s="138">
        <v>0</v>
      </c>
      <c r="AI17" s="138">
        <v>0</v>
      </c>
      <c r="AJ17" s="138">
        <v>0</v>
      </c>
      <c r="AK17" s="48">
        <f t="shared" si="16"/>
        <v>0</v>
      </c>
      <c r="AL17" s="139">
        <v>0</v>
      </c>
      <c r="AM17" s="139">
        <v>0</v>
      </c>
      <c r="AN17" s="139">
        <v>0</v>
      </c>
      <c r="AO17" s="48">
        <f t="shared" si="17"/>
        <v>0</v>
      </c>
      <c r="AP17" s="139">
        <f t="shared" si="66"/>
        <v>0</v>
      </c>
      <c r="AQ17" s="140">
        <f t="shared" si="18"/>
        <v>0</v>
      </c>
      <c r="AR17" s="141" t="str">
        <f t="shared" si="19"/>
        <v/>
      </c>
      <c r="AS17" s="142">
        <v>0</v>
      </c>
      <c r="AT17" s="143">
        <v>0</v>
      </c>
      <c r="AU17" s="143"/>
      <c r="AV17" s="143"/>
      <c r="AW17" s="143">
        <f t="shared" si="20"/>
        <v>0</v>
      </c>
      <c r="AX17" s="144">
        <f t="shared" si="21"/>
        <v>0</v>
      </c>
      <c r="AY17" s="145">
        <v>0</v>
      </c>
      <c r="AZ17" s="145">
        <v>0</v>
      </c>
      <c r="BA17" s="145">
        <v>0</v>
      </c>
      <c r="BB17" s="49">
        <f t="shared" si="22"/>
        <v>0</v>
      </c>
      <c r="BC17" s="146">
        <v>0</v>
      </c>
      <c r="BD17" s="146">
        <v>0</v>
      </c>
      <c r="BE17" s="146">
        <v>0</v>
      </c>
      <c r="BF17" s="49">
        <f t="shared" si="23"/>
        <v>0</v>
      </c>
      <c r="BG17" s="146">
        <f t="shared" si="24"/>
        <v>0</v>
      </c>
      <c r="BH17" s="147">
        <f t="shared" si="25"/>
        <v>0</v>
      </c>
      <c r="BI17" s="148" t="str">
        <f t="shared" si="26"/>
        <v/>
      </c>
      <c r="BJ17" s="149">
        <v>0</v>
      </c>
      <c r="BK17" s="150">
        <v>0</v>
      </c>
      <c r="BL17" s="150"/>
      <c r="BM17" s="150"/>
      <c r="BN17" s="150">
        <f t="shared" si="27"/>
        <v>0</v>
      </c>
      <c r="BO17" s="151">
        <f t="shared" si="28"/>
        <v>0</v>
      </c>
      <c r="BP17" s="152">
        <v>0</v>
      </c>
      <c r="BQ17" s="152">
        <v>0</v>
      </c>
      <c r="BR17" s="152">
        <v>0</v>
      </c>
      <c r="BS17" s="50">
        <f t="shared" si="29"/>
        <v>0</v>
      </c>
      <c r="BT17" s="153">
        <v>0</v>
      </c>
      <c r="BU17" s="153">
        <v>0</v>
      </c>
      <c r="BV17" s="153">
        <v>0</v>
      </c>
      <c r="BW17" s="50">
        <f t="shared" si="30"/>
        <v>0</v>
      </c>
      <c r="BX17" s="153">
        <f t="shared" si="31"/>
        <v>0</v>
      </c>
      <c r="BY17" s="150">
        <f t="shared" si="32"/>
        <v>0</v>
      </c>
      <c r="BZ17" s="154" t="str">
        <f t="shared" si="33"/>
        <v/>
      </c>
      <c r="CA17" s="142">
        <v>0</v>
      </c>
      <c r="CB17" s="143">
        <v>0</v>
      </c>
      <c r="CC17" s="143"/>
      <c r="CD17" s="143"/>
      <c r="CE17" s="143">
        <f t="shared" si="34"/>
        <v>0</v>
      </c>
      <c r="CF17" s="144">
        <f t="shared" si="35"/>
        <v>0</v>
      </c>
      <c r="CG17" s="145">
        <v>0</v>
      </c>
      <c r="CH17" s="145">
        <v>0</v>
      </c>
      <c r="CI17" s="145">
        <v>0</v>
      </c>
      <c r="CJ17" s="49">
        <f t="shared" si="36"/>
        <v>0</v>
      </c>
      <c r="CK17" s="146">
        <v>0</v>
      </c>
      <c r="CL17" s="146">
        <v>0</v>
      </c>
      <c r="CM17" s="146">
        <v>0</v>
      </c>
      <c r="CN17" s="49">
        <f t="shared" si="37"/>
        <v>0</v>
      </c>
      <c r="CO17" s="146">
        <f t="shared" si="38"/>
        <v>0</v>
      </c>
      <c r="CP17" s="147">
        <f t="shared" si="39"/>
        <v>0</v>
      </c>
      <c r="CQ17" s="148" t="str">
        <f t="shared" si="40"/>
        <v/>
      </c>
      <c r="CR17" s="155"/>
      <c r="CS17" s="105"/>
      <c r="CT17" s="105"/>
      <c r="CU17" s="105"/>
      <c r="CV17" s="105"/>
      <c r="CW17" s="156">
        <f t="shared" si="0"/>
        <v>0</v>
      </c>
      <c r="CX17" s="107">
        <f t="shared" si="41"/>
        <v>0</v>
      </c>
      <c r="CY17" s="108" t="str">
        <f t="shared" si="67"/>
        <v/>
      </c>
      <c r="CZ17" s="157"/>
      <c r="DA17" s="158"/>
      <c r="DB17" s="158"/>
      <c r="DC17" s="158"/>
      <c r="DD17" s="158"/>
      <c r="DE17" s="146">
        <f t="shared" si="1"/>
        <v>0</v>
      </c>
      <c r="DF17" s="159">
        <f t="shared" si="42"/>
        <v>0</v>
      </c>
      <c r="DG17" s="160" t="str">
        <f t="shared" si="68"/>
        <v/>
      </c>
      <c r="DH17" s="161"/>
      <c r="DI17" s="162"/>
      <c r="DJ17" s="162"/>
      <c r="DK17" s="162"/>
      <c r="DL17" s="162"/>
      <c r="DM17" s="163">
        <f t="shared" si="2"/>
        <v>0</v>
      </c>
      <c r="DN17" s="164">
        <f t="shared" si="43"/>
        <v>0</v>
      </c>
      <c r="DO17" s="165" t="str">
        <f t="shared" si="69"/>
        <v/>
      </c>
      <c r="DP17" s="166"/>
      <c r="DQ17" s="105"/>
      <c r="DR17" s="105"/>
      <c r="DS17" s="105"/>
      <c r="DT17" s="105"/>
      <c r="DU17" s="156">
        <f t="shared" si="3"/>
        <v>0</v>
      </c>
      <c r="DV17" s="107" t="str">
        <f t="shared" si="44"/>
        <v/>
      </c>
      <c r="DW17" s="167" t="str">
        <f t="shared" si="45"/>
        <v/>
      </c>
      <c r="DX17" s="142"/>
      <c r="DY17" s="143"/>
      <c r="DZ17" s="168" t="str">
        <f t="shared" si="46"/>
        <v/>
      </c>
      <c r="EA17" s="169">
        <f t="shared" si="47"/>
        <v>900</v>
      </c>
      <c r="EB17" s="170">
        <f t="shared" si="48"/>
        <v>0</v>
      </c>
      <c r="EC17" s="171">
        <f t="shared" si="49"/>
        <v>0</v>
      </c>
      <c r="ED17" s="172" t="str">
        <f t="shared" si="50"/>
        <v/>
      </c>
      <c r="EE17" s="127" t="str">
        <f t="shared" si="4"/>
        <v/>
      </c>
      <c r="EF17" s="127" t="str">
        <f t="shared" si="51"/>
        <v/>
      </c>
      <c r="EG17" s="173" t="str">
        <f t="shared" si="52"/>
        <v/>
      </c>
      <c r="EH17" s="125">
        <f t="shared" si="53"/>
        <v>0</v>
      </c>
      <c r="EI17" s="699"/>
      <c r="EJ17" s="700"/>
      <c r="EL17" s="41">
        <f t="shared" si="54"/>
        <v>0</v>
      </c>
      <c r="EM17" s="41" t="s">
        <v>125</v>
      </c>
      <c r="EN17" s="41">
        <f t="shared" si="55"/>
        <v>100</v>
      </c>
      <c r="EO17" s="41" t="str">
        <f t="shared" si="56"/>
        <v>0/100</v>
      </c>
      <c r="EP17" s="41">
        <f t="shared" si="57"/>
        <v>0</v>
      </c>
      <c r="EQ17" s="41" t="s">
        <v>125</v>
      </c>
      <c r="ER17" s="41">
        <f t="shared" si="58"/>
        <v>100</v>
      </c>
      <c r="ES17" s="41" t="str">
        <f t="shared" si="59"/>
        <v>0/100</v>
      </c>
      <c r="ET17" s="41">
        <f t="shared" si="60"/>
        <v>0</v>
      </c>
      <c r="EU17" s="41" t="s">
        <v>125</v>
      </c>
      <c r="EV17" s="41">
        <f t="shared" si="61"/>
        <v>100</v>
      </c>
      <c r="EW17" s="41" t="str">
        <f t="shared" si="62"/>
        <v>0/100</v>
      </c>
      <c r="EX17" s="41">
        <f t="shared" si="63"/>
        <v>0</v>
      </c>
      <c r="EY17" s="41" t="s">
        <v>125</v>
      </c>
      <c r="EZ17" s="41">
        <f t="shared" si="64"/>
        <v>0</v>
      </c>
      <c r="FA17" s="41" t="str">
        <f t="shared" si="65"/>
        <v>0/0</v>
      </c>
    </row>
    <row r="18" spans="1:157" ht="27.75" customHeight="1">
      <c r="A18" s="6">
        <f t="shared" si="5"/>
        <v>0</v>
      </c>
      <c r="B18" s="169">
        <v>9</v>
      </c>
      <c r="C18" s="127">
        <f t="shared" si="6"/>
        <v>0</v>
      </c>
      <c r="D18" s="377"/>
      <c r="E18" s="378"/>
      <c r="F18" s="379"/>
      <c r="G18" s="377"/>
      <c r="H18" s="377"/>
      <c r="I18" s="377"/>
      <c r="J18" s="384"/>
      <c r="K18" s="128"/>
      <c r="L18" s="129"/>
      <c r="M18" s="129"/>
      <c r="N18" s="129"/>
      <c r="O18" s="129">
        <f t="shared" si="7"/>
        <v>0</v>
      </c>
      <c r="P18" s="130">
        <f t="shared" si="8"/>
        <v>0</v>
      </c>
      <c r="Q18" s="131"/>
      <c r="R18" s="131"/>
      <c r="S18" s="131">
        <v>0</v>
      </c>
      <c r="T18" s="47">
        <f t="shared" si="9"/>
        <v>0</v>
      </c>
      <c r="U18" s="132"/>
      <c r="V18" s="132"/>
      <c r="W18" s="132">
        <v>0</v>
      </c>
      <c r="X18" s="47">
        <f t="shared" si="10"/>
        <v>0</v>
      </c>
      <c r="Y18" s="132">
        <f t="shared" si="11"/>
        <v>0</v>
      </c>
      <c r="Z18" s="133">
        <f t="shared" si="12"/>
        <v>0</v>
      </c>
      <c r="AA18" s="134" t="str">
        <f t="shared" si="13"/>
        <v/>
      </c>
      <c r="AB18" s="135">
        <v>0</v>
      </c>
      <c r="AC18" s="136">
        <v>0</v>
      </c>
      <c r="AD18" s="136"/>
      <c r="AE18" s="136"/>
      <c r="AF18" s="136">
        <f t="shared" si="14"/>
        <v>0</v>
      </c>
      <c r="AG18" s="137">
        <f t="shared" si="15"/>
        <v>0</v>
      </c>
      <c r="AH18" s="138">
        <v>0</v>
      </c>
      <c r="AI18" s="138">
        <v>0</v>
      </c>
      <c r="AJ18" s="138">
        <v>0</v>
      </c>
      <c r="AK18" s="48">
        <f t="shared" si="16"/>
        <v>0</v>
      </c>
      <c r="AL18" s="139">
        <v>0</v>
      </c>
      <c r="AM18" s="139">
        <v>0</v>
      </c>
      <c r="AN18" s="139">
        <v>0</v>
      </c>
      <c r="AO18" s="48">
        <f t="shared" si="17"/>
        <v>0</v>
      </c>
      <c r="AP18" s="139">
        <f t="shared" si="66"/>
        <v>0</v>
      </c>
      <c r="AQ18" s="140">
        <f t="shared" si="18"/>
        <v>0</v>
      </c>
      <c r="AR18" s="141" t="str">
        <f t="shared" si="19"/>
        <v/>
      </c>
      <c r="AS18" s="142">
        <v>0</v>
      </c>
      <c r="AT18" s="143">
        <v>0</v>
      </c>
      <c r="AU18" s="143"/>
      <c r="AV18" s="143"/>
      <c r="AW18" s="143">
        <f t="shared" si="20"/>
        <v>0</v>
      </c>
      <c r="AX18" s="144">
        <f t="shared" si="21"/>
        <v>0</v>
      </c>
      <c r="AY18" s="145">
        <v>0</v>
      </c>
      <c r="AZ18" s="145">
        <v>0</v>
      </c>
      <c r="BA18" s="145">
        <v>0</v>
      </c>
      <c r="BB18" s="49">
        <f t="shared" si="22"/>
        <v>0</v>
      </c>
      <c r="BC18" s="146">
        <v>0</v>
      </c>
      <c r="BD18" s="146">
        <v>0</v>
      </c>
      <c r="BE18" s="146">
        <v>0</v>
      </c>
      <c r="BF18" s="49">
        <f t="shared" si="23"/>
        <v>0</v>
      </c>
      <c r="BG18" s="146">
        <f t="shared" si="24"/>
        <v>0</v>
      </c>
      <c r="BH18" s="147">
        <f t="shared" si="25"/>
        <v>0</v>
      </c>
      <c r="BI18" s="148" t="str">
        <f t="shared" si="26"/>
        <v/>
      </c>
      <c r="BJ18" s="149">
        <v>0</v>
      </c>
      <c r="BK18" s="150">
        <v>0</v>
      </c>
      <c r="BL18" s="150"/>
      <c r="BM18" s="150"/>
      <c r="BN18" s="150">
        <f t="shared" si="27"/>
        <v>0</v>
      </c>
      <c r="BO18" s="151">
        <f t="shared" si="28"/>
        <v>0</v>
      </c>
      <c r="BP18" s="152">
        <v>0</v>
      </c>
      <c r="BQ18" s="152">
        <v>0</v>
      </c>
      <c r="BR18" s="152">
        <v>0</v>
      </c>
      <c r="BS18" s="50">
        <f t="shared" si="29"/>
        <v>0</v>
      </c>
      <c r="BT18" s="153">
        <v>0</v>
      </c>
      <c r="BU18" s="153">
        <v>0</v>
      </c>
      <c r="BV18" s="153">
        <v>0</v>
      </c>
      <c r="BW18" s="50">
        <f t="shared" si="30"/>
        <v>0</v>
      </c>
      <c r="BX18" s="153">
        <f t="shared" si="31"/>
        <v>0</v>
      </c>
      <c r="BY18" s="150">
        <f t="shared" si="32"/>
        <v>0</v>
      </c>
      <c r="BZ18" s="154" t="str">
        <f t="shared" si="33"/>
        <v/>
      </c>
      <c r="CA18" s="142">
        <v>0</v>
      </c>
      <c r="CB18" s="143">
        <v>0</v>
      </c>
      <c r="CC18" s="143"/>
      <c r="CD18" s="143"/>
      <c r="CE18" s="143">
        <f t="shared" si="34"/>
        <v>0</v>
      </c>
      <c r="CF18" s="144">
        <f t="shared" si="35"/>
        <v>0</v>
      </c>
      <c r="CG18" s="145">
        <v>0</v>
      </c>
      <c r="CH18" s="145">
        <v>0</v>
      </c>
      <c r="CI18" s="145">
        <v>0</v>
      </c>
      <c r="CJ18" s="49">
        <f t="shared" si="36"/>
        <v>0</v>
      </c>
      <c r="CK18" s="146">
        <v>0</v>
      </c>
      <c r="CL18" s="146">
        <v>0</v>
      </c>
      <c r="CM18" s="146">
        <v>0</v>
      </c>
      <c r="CN18" s="49">
        <f t="shared" si="37"/>
        <v>0</v>
      </c>
      <c r="CO18" s="146">
        <f t="shared" si="38"/>
        <v>0</v>
      </c>
      <c r="CP18" s="147">
        <f t="shared" si="39"/>
        <v>0</v>
      </c>
      <c r="CQ18" s="148" t="str">
        <f t="shared" si="40"/>
        <v/>
      </c>
      <c r="CR18" s="155"/>
      <c r="CS18" s="105"/>
      <c r="CT18" s="105"/>
      <c r="CU18" s="105"/>
      <c r="CV18" s="105"/>
      <c r="CW18" s="156">
        <f t="shared" si="0"/>
        <v>0</v>
      </c>
      <c r="CX18" s="107">
        <f t="shared" si="41"/>
        <v>0</v>
      </c>
      <c r="CY18" s="108" t="str">
        <f t="shared" si="67"/>
        <v/>
      </c>
      <c r="CZ18" s="157"/>
      <c r="DA18" s="158"/>
      <c r="DB18" s="158"/>
      <c r="DC18" s="158"/>
      <c r="DD18" s="158"/>
      <c r="DE18" s="146">
        <f t="shared" si="1"/>
        <v>0</v>
      </c>
      <c r="DF18" s="159">
        <f t="shared" si="42"/>
        <v>0</v>
      </c>
      <c r="DG18" s="160" t="str">
        <f t="shared" si="68"/>
        <v/>
      </c>
      <c r="DH18" s="161"/>
      <c r="DI18" s="162"/>
      <c r="DJ18" s="162"/>
      <c r="DK18" s="162"/>
      <c r="DL18" s="162"/>
      <c r="DM18" s="163">
        <f t="shared" si="2"/>
        <v>0</v>
      </c>
      <c r="DN18" s="164">
        <f t="shared" si="43"/>
        <v>0</v>
      </c>
      <c r="DO18" s="165" t="str">
        <f t="shared" si="69"/>
        <v/>
      </c>
      <c r="DP18" s="166"/>
      <c r="DQ18" s="105"/>
      <c r="DR18" s="105"/>
      <c r="DS18" s="105"/>
      <c r="DT18" s="105"/>
      <c r="DU18" s="156">
        <f t="shared" si="3"/>
        <v>0</v>
      </c>
      <c r="DV18" s="107" t="str">
        <f t="shared" si="44"/>
        <v/>
      </c>
      <c r="DW18" s="167" t="str">
        <f t="shared" si="45"/>
        <v/>
      </c>
      <c r="DX18" s="142"/>
      <c r="DY18" s="143"/>
      <c r="DZ18" s="168" t="str">
        <f t="shared" si="46"/>
        <v/>
      </c>
      <c r="EA18" s="169">
        <f t="shared" si="47"/>
        <v>900</v>
      </c>
      <c r="EB18" s="170">
        <f t="shared" si="48"/>
        <v>0</v>
      </c>
      <c r="EC18" s="171">
        <f t="shared" si="49"/>
        <v>0</v>
      </c>
      <c r="ED18" s="172" t="str">
        <f t="shared" si="50"/>
        <v/>
      </c>
      <c r="EE18" s="127" t="str">
        <f t="shared" si="4"/>
        <v/>
      </c>
      <c r="EF18" s="127" t="str">
        <f t="shared" si="51"/>
        <v/>
      </c>
      <c r="EG18" s="173" t="str">
        <f t="shared" si="52"/>
        <v/>
      </c>
      <c r="EH18" s="125">
        <f t="shared" si="53"/>
        <v>0</v>
      </c>
      <c r="EI18" s="699"/>
      <c r="EJ18" s="700"/>
      <c r="EL18" s="41">
        <f t="shared" si="54"/>
        <v>0</v>
      </c>
      <c r="EM18" s="41" t="s">
        <v>125</v>
      </c>
      <c r="EN18" s="41">
        <f t="shared" si="55"/>
        <v>100</v>
      </c>
      <c r="EO18" s="41" t="str">
        <f t="shared" si="56"/>
        <v>0/100</v>
      </c>
      <c r="EP18" s="41">
        <f t="shared" si="57"/>
        <v>0</v>
      </c>
      <c r="EQ18" s="41" t="s">
        <v>125</v>
      </c>
      <c r="ER18" s="41">
        <f t="shared" si="58"/>
        <v>100</v>
      </c>
      <c r="ES18" s="41" t="str">
        <f t="shared" si="59"/>
        <v>0/100</v>
      </c>
      <c r="ET18" s="41">
        <f t="shared" si="60"/>
        <v>0</v>
      </c>
      <c r="EU18" s="41" t="s">
        <v>125</v>
      </c>
      <c r="EV18" s="41">
        <f t="shared" si="61"/>
        <v>100</v>
      </c>
      <c r="EW18" s="41" t="str">
        <f t="shared" si="62"/>
        <v>0/100</v>
      </c>
      <c r="EX18" s="41">
        <f t="shared" si="63"/>
        <v>0</v>
      </c>
      <c r="EY18" s="41" t="s">
        <v>125</v>
      </c>
      <c r="EZ18" s="41">
        <f t="shared" si="64"/>
        <v>0</v>
      </c>
      <c r="FA18" s="41" t="str">
        <f t="shared" si="65"/>
        <v>0/0</v>
      </c>
    </row>
    <row r="19" spans="1:157" ht="27.75" customHeight="1">
      <c r="A19" s="6">
        <f t="shared" si="5"/>
        <v>0</v>
      </c>
      <c r="B19" s="126">
        <v>10</v>
      </c>
      <c r="C19" s="127">
        <f t="shared" si="6"/>
        <v>0</v>
      </c>
      <c r="D19" s="377"/>
      <c r="E19" s="378"/>
      <c r="F19" s="379"/>
      <c r="G19" s="377"/>
      <c r="H19" s="377"/>
      <c r="I19" s="377"/>
      <c r="J19" s="384"/>
      <c r="K19" s="128"/>
      <c r="L19" s="129"/>
      <c r="M19" s="129"/>
      <c r="N19" s="129"/>
      <c r="O19" s="129">
        <f t="shared" si="7"/>
        <v>0</v>
      </c>
      <c r="P19" s="130">
        <f t="shared" si="8"/>
        <v>0</v>
      </c>
      <c r="Q19" s="131"/>
      <c r="R19" s="131"/>
      <c r="S19" s="131">
        <v>0</v>
      </c>
      <c r="T19" s="47">
        <f t="shared" si="9"/>
        <v>0</v>
      </c>
      <c r="U19" s="132"/>
      <c r="V19" s="132"/>
      <c r="W19" s="132">
        <v>0</v>
      </c>
      <c r="X19" s="47">
        <f t="shared" si="10"/>
        <v>0</v>
      </c>
      <c r="Y19" s="132">
        <f t="shared" si="11"/>
        <v>0</v>
      </c>
      <c r="Z19" s="133">
        <f t="shared" si="12"/>
        <v>0</v>
      </c>
      <c r="AA19" s="134" t="str">
        <f t="shared" si="13"/>
        <v/>
      </c>
      <c r="AB19" s="135">
        <v>0</v>
      </c>
      <c r="AC19" s="136">
        <v>0</v>
      </c>
      <c r="AD19" s="136"/>
      <c r="AE19" s="136"/>
      <c r="AF19" s="136">
        <f t="shared" si="14"/>
        <v>0</v>
      </c>
      <c r="AG19" s="137">
        <f t="shared" si="15"/>
        <v>0</v>
      </c>
      <c r="AH19" s="138">
        <v>0</v>
      </c>
      <c r="AI19" s="138">
        <v>0</v>
      </c>
      <c r="AJ19" s="138">
        <v>0</v>
      </c>
      <c r="AK19" s="48">
        <f t="shared" si="16"/>
        <v>0</v>
      </c>
      <c r="AL19" s="139">
        <v>0</v>
      </c>
      <c r="AM19" s="139">
        <v>0</v>
      </c>
      <c r="AN19" s="139">
        <v>0</v>
      </c>
      <c r="AO19" s="48">
        <f t="shared" si="17"/>
        <v>0</v>
      </c>
      <c r="AP19" s="139">
        <f t="shared" si="66"/>
        <v>0</v>
      </c>
      <c r="AQ19" s="140">
        <f t="shared" si="18"/>
        <v>0</v>
      </c>
      <c r="AR19" s="141" t="str">
        <f t="shared" si="19"/>
        <v/>
      </c>
      <c r="AS19" s="142">
        <v>0</v>
      </c>
      <c r="AT19" s="143">
        <v>0</v>
      </c>
      <c r="AU19" s="143"/>
      <c r="AV19" s="143"/>
      <c r="AW19" s="143">
        <f t="shared" si="20"/>
        <v>0</v>
      </c>
      <c r="AX19" s="144">
        <f t="shared" si="21"/>
        <v>0</v>
      </c>
      <c r="AY19" s="145">
        <v>0</v>
      </c>
      <c r="AZ19" s="145">
        <v>0</v>
      </c>
      <c r="BA19" s="145">
        <v>0</v>
      </c>
      <c r="BB19" s="49">
        <f t="shared" si="22"/>
        <v>0</v>
      </c>
      <c r="BC19" s="146">
        <v>0</v>
      </c>
      <c r="BD19" s="146">
        <v>0</v>
      </c>
      <c r="BE19" s="146">
        <v>0</v>
      </c>
      <c r="BF19" s="49">
        <f t="shared" si="23"/>
        <v>0</v>
      </c>
      <c r="BG19" s="146">
        <f t="shared" si="24"/>
        <v>0</v>
      </c>
      <c r="BH19" s="147">
        <f t="shared" si="25"/>
        <v>0</v>
      </c>
      <c r="BI19" s="148" t="str">
        <f t="shared" si="26"/>
        <v/>
      </c>
      <c r="BJ19" s="149">
        <v>0</v>
      </c>
      <c r="BK19" s="150">
        <v>0</v>
      </c>
      <c r="BL19" s="150"/>
      <c r="BM19" s="150"/>
      <c r="BN19" s="150">
        <f t="shared" si="27"/>
        <v>0</v>
      </c>
      <c r="BO19" s="151">
        <f t="shared" si="28"/>
        <v>0</v>
      </c>
      <c r="BP19" s="152">
        <v>0</v>
      </c>
      <c r="BQ19" s="152">
        <v>0</v>
      </c>
      <c r="BR19" s="152">
        <v>0</v>
      </c>
      <c r="BS19" s="50">
        <f t="shared" si="29"/>
        <v>0</v>
      </c>
      <c r="BT19" s="153">
        <v>0</v>
      </c>
      <c r="BU19" s="153">
        <v>0</v>
      </c>
      <c r="BV19" s="153">
        <v>0</v>
      </c>
      <c r="BW19" s="50">
        <f t="shared" si="30"/>
        <v>0</v>
      </c>
      <c r="BX19" s="153">
        <f t="shared" si="31"/>
        <v>0</v>
      </c>
      <c r="BY19" s="150">
        <f t="shared" si="32"/>
        <v>0</v>
      </c>
      <c r="BZ19" s="154" t="str">
        <f t="shared" si="33"/>
        <v/>
      </c>
      <c r="CA19" s="142">
        <v>0</v>
      </c>
      <c r="CB19" s="143">
        <v>0</v>
      </c>
      <c r="CC19" s="143"/>
      <c r="CD19" s="143"/>
      <c r="CE19" s="143">
        <f t="shared" si="34"/>
        <v>0</v>
      </c>
      <c r="CF19" s="144">
        <f t="shared" si="35"/>
        <v>0</v>
      </c>
      <c r="CG19" s="145">
        <v>0</v>
      </c>
      <c r="CH19" s="145">
        <v>0</v>
      </c>
      <c r="CI19" s="145">
        <v>0</v>
      </c>
      <c r="CJ19" s="49">
        <f t="shared" si="36"/>
        <v>0</v>
      </c>
      <c r="CK19" s="146">
        <v>0</v>
      </c>
      <c r="CL19" s="146">
        <v>0</v>
      </c>
      <c r="CM19" s="146">
        <v>0</v>
      </c>
      <c r="CN19" s="49">
        <f t="shared" si="37"/>
        <v>0</v>
      </c>
      <c r="CO19" s="146">
        <f t="shared" si="38"/>
        <v>0</v>
      </c>
      <c r="CP19" s="147">
        <f t="shared" si="39"/>
        <v>0</v>
      </c>
      <c r="CQ19" s="148" t="str">
        <f t="shared" si="40"/>
        <v/>
      </c>
      <c r="CR19" s="155"/>
      <c r="CS19" s="105"/>
      <c r="CT19" s="105"/>
      <c r="CU19" s="105"/>
      <c r="CV19" s="105"/>
      <c r="CW19" s="156">
        <f t="shared" si="0"/>
        <v>0</v>
      </c>
      <c r="CX19" s="107">
        <f t="shared" si="41"/>
        <v>0</v>
      </c>
      <c r="CY19" s="108" t="str">
        <f t="shared" si="67"/>
        <v/>
      </c>
      <c r="CZ19" s="157"/>
      <c r="DA19" s="158"/>
      <c r="DB19" s="158"/>
      <c r="DC19" s="158"/>
      <c r="DD19" s="158"/>
      <c r="DE19" s="146">
        <f t="shared" si="1"/>
        <v>0</v>
      </c>
      <c r="DF19" s="159">
        <f t="shared" si="42"/>
        <v>0</v>
      </c>
      <c r="DG19" s="160" t="str">
        <f t="shared" si="68"/>
        <v/>
      </c>
      <c r="DH19" s="161"/>
      <c r="DI19" s="162"/>
      <c r="DJ19" s="162"/>
      <c r="DK19" s="162"/>
      <c r="DL19" s="162"/>
      <c r="DM19" s="163">
        <f t="shared" si="2"/>
        <v>0</v>
      </c>
      <c r="DN19" s="164">
        <f t="shared" si="43"/>
        <v>0</v>
      </c>
      <c r="DO19" s="165" t="str">
        <f t="shared" si="69"/>
        <v/>
      </c>
      <c r="DP19" s="166"/>
      <c r="DQ19" s="105"/>
      <c r="DR19" s="105"/>
      <c r="DS19" s="105"/>
      <c r="DT19" s="105"/>
      <c r="DU19" s="156">
        <f t="shared" si="3"/>
        <v>0</v>
      </c>
      <c r="DV19" s="107" t="str">
        <f t="shared" si="44"/>
        <v/>
      </c>
      <c r="DW19" s="167" t="str">
        <f t="shared" si="45"/>
        <v/>
      </c>
      <c r="DX19" s="142"/>
      <c r="DY19" s="143"/>
      <c r="DZ19" s="168" t="str">
        <f t="shared" si="46"/>
        <v/>
      </c>
      <c r="EA19" s="169">
        <f t="shared" si="47"/>
        <v>900</v>
      </c>
      <c r="EB19" s="170">
        <f t="shared" si="48"/>
        <v>0</v>
      </c>
      <c r="EC19" s="171">
        <f t="shared" si="49"/>
        <v>0</v>
      </c>
      <c r="ED19" s="172" t="str">
        <f t="shared" si="50"/>
        <v/>
      </c>
      <c r="EE19" s="127" t="str">
        <f t="shared" si="4"/>
        <v/>
      </c>
      <c r="EF19" s="127" t="str">
        <f t="shared" si="51"/>
        <v/>
      </c>
      <c r="EG19" s="173" t="str">
        <f t="shared" si="52"/>
        <v/>
      </c>
      <c r="EH19" s="125">
        <f t="shared" si="53"/>
        <v>0</v>
      </c>
      <c r="EI19" s="699"/>
      <c r="EJ19" s="700"/>
      <c r="EL19" s="41">
        <f t="shared" si="54"/>
        <v>0</v>
      </c>
      <c r="EM19" s="41" t="s">
        <v>125</v>
      </c>
      <c r="EN19" s="41">
        <f t="shared" si="55"/>
        <v>100</v>
      </c>
      <c r="EO19" s="41" t="str">
        <f t="shared" si="56"/>
        <v>0/100</v>
      </c>
      <c r="EP19" s="41">
        <f t="shared" si="57"/>
        <v>0</v>
      </c>
      <c r="EQ19" s="41" t="s">
        <v>125</v>
      </c>
      <c r="ER19" s="41">
        <f t="shared" si="58"/>
        <v>100</v>
      </c>
      <c r="ES19" s="41" t="str">
        <f t="shared" si="59"/>
        <v>0/100</v>
      </c>
      <c r="ET19" s="41">
        <f t="shared" si="60"/>
        <v>0</v>
      </c>
      <c r="EU19" s="41" t="s">
        <v>125</v>
      </c>
      <c r="EV19" s="41">
        <f t="shared" si="61"/>
        <v>100</v>
      </c>
      <c r="EW19" s="41" t="str">
        <f t="shared" si="62"/>
        <v>0/100</v>
      </c>
      <c r="EX19" s="41">
        <f t="shared" si="63"/>
        <v>0</v>
      </c>
      <c r="EY19" s="41" t="s">
        <v>125</v>
      </c>
      <c r="EZ19" s="41">
        <f t="shared" si="64"/>
        <v>0</v>
      </c>
      <c r="FA19" s="41" t="str">
        <f t="shared" si="65"/>
        <v>0/0</v>
      </c>
    </row>
    <row r="20" spans="1:157" ht="27.75" customHeight="1">
      <c r="A20" s="6">
        <f t="shared" si="5"/>
        <v>0</v>
      </c>
      <c r="B20" s="169">
        <v>11</v>
      </c>
      <c r="C20" s="127">
        <f t="shared" si="6"/>
        <v>0</v>
      </c>
      <c r="D20" s="377"/>
      <c r="E20" s="378"/>
      <c r="F20" s="379"/>
      <c r="G20" s="377"/>
      <c r="H20" s="377"/>
      <c r="I20" s="377"/>
      <c r="J20" s="384"/>
      <c r="K20" s="128"/>
      <c r="L20" s="129"/>
      <c r="M20" s="129"/>
      <c r="N20" s="129"/>
      <c r="O20" s="129">
        <f t="shared" si="7"/>
        <v>0</v>
      </c>
      <c r="P20" s="130">
        <f t="shared" si="8"/>
        <v>0</v>
      </c>
      <c r="Q20" s="131"/>
      <c r="R20" s="131"/>
      <c r="S20" s="131">
        <v>0</v>
      </c>
      <c r="T20" s="47">
        <f t="shared" si="9"/>
        <v>0</v>
      </c>
      <c r="U20" s="132"/>
      <c r="V20" s="132"/>
      <c r="W20" s="132">
        <v>0</v>
      </c>
      <c r="X20" s="47">
        <f t="shared" si="10"/>
        <v>0</v>
      </c>
      <c r="Y20" s="132">
        <f t="shared" si="11"/>
        <v>0</v>
      </c>
      <c r="Z20" s="133">
        <f t="shared" si="12"/>
        <v>0</v>
      </c>
      <c r="AA20" s="134" t="str">
        <f t="shared" si="13"/>
        <v/>
      </c>
      <c r="AB20" s="135">
        <v>0</v>
      </c>
      <c r="AC20" s="136">
        <v>0</v>
      </c>
      <c r="AD20" s="136"/>
      <c r="AE20" s="136"/>
      <c r="AF20" s="136">
        <f t="shared" si="14"/>
        <v>0</v>
      </c>
      <c r="AG20" s="137">
        <f t="shared" si="15"/>
        <v>0</v>
      </c>
      <c r="AH20" s="138">
        <v>0</v>
      </c>
      <c r="AI20" s="138">
        <v>0</v>
      </c>
      <c r="AJ20" s="138">
        <v>0</v>
      </c>
      <c r="AK20" s="48">
        <f t="shared" si="16"/>
        <v>0</v>
      </c>
      <c r="AL20" s="139">
        <v>0</v>
      </c>
      <c r="AM20" s="139">
        <v>0</v>
      </c>
      <c r="AN20" s="139">
        <v>0</v>
      </c>
      <c r="AO20" s="48">
        <f t="shared" si="17"/>
        <v>0</v>
      </c>
      <c r="AP20" s="139">
        <f t="shared" si="66"/>
        <v>0</v>
      </c>
      <c r="AQ20" s="140">
        <f t="shared" si="18"/>
        <v>0</v>
      </c>
      <c r="AR20" s="141" t="str">
        <f t="shared" si="19"/>
        <v/>
      </c>
      <c r="AS20" s="142">
        <v>0</v>
      </c>
      <c r="AT20" s="143">
        <v>0</v>
      </c>
      <c r="AU20" s="143"/>
      <c r="AV20" s="143"/>
      <c r="AW20" s="143">
        <f t="shared" si="20"/>
        <v>0</v>
      </c>
      <c r="AX20" s="144">
        <f t="shared" si="21"/>
        <v>0</v>
      </c>
      <c r="AY20" s="145">
        <v>0</v>
      </c>
      <c r="AZ20" s="145">
        <v>0</v>
      </c>
      <c r="BA20" s="145">
        <v>0</v>
      </c>
      <c r="BB20" s="49">
        <f t="shared" si="22"/>
        <v>0</v>
      </c>
      <c r="BC20" s="146">
        <v>0</v>
      </c>
      <c r="BD20" s="146">
        <v>0</v>
      </c>
      <c r="BE20" s="146">
        <v>0</v>
      </c>
      <c r="BF20" s="49">
        <f t="shared" si="23"/>
        <v>0</v>
      </c>
      <c r="BG20" s="146">
        <f t="shared" si="24"/>
        <v>0</v>
      </c>
      <c r="BH20" s="147">
        <f t="shared" si="25"/>
        <v>0</v>
      </c>
      <c r="BI20" s="148" t="str">
        <f t="shared" si="26"/>
        <v/>
      </c>
      <c r="BJ20" s="149">
        <v>0</v>
      </c>
      <c r="BK20" s="150">
        <v>0</v>
      </c>
      <c r="BL20" s="150"/>
      <c r="BM20" s="150"/>
      <c r="BN20" s="150">
        <f t="shared" si="27"/>
        <v>0</v>
      </c>
      <c r="BO20" s="151">
        <f t="shared" si="28"/>
        <v>0</v>
      </c>
      <c r="BP20" s="152">
        <v>0</v>
      </c>
      <c r="BQ20" s="152">
        <v>0</v>
      </c>
      <c r="BR20" s="152">
        <v>0</v>
      </c>
      <c r="BS20" s="50">
        <f t="shared" si="29"/>
        <v>0</v>
      </c>
      <c r="BT20" s="153">
        <v>0</v>
      </c>
      <c r="BU20" s="153">
        <v>0</v>
      </c>
      <c r="BV20" s="153">
        <v>0</v>
      </c>
      <c r="BW20" s="50">
        <f t="shared" si="30"/>
        <v>0</v>
      </c>
      <c r="BX20" s="153">
        <f t="shared" si="31"/>
        <v>0</v>
      </c>
      <c r="BY20" s="150">
        <f t="shared" si="32"/>
        <v>0</v>
      </c>
      <c r="BZ20" s="154" t="str">
        <f t="shared" si="33"/>
        <v/>
      </c>
      <c r="CA20" s="142">
        <v>0</v>
      </c>
      <c r="CB20" s="143">
        <v>0</v>
      </c>
      <c r="CC20" s="143"/>
      <c r="CD20" s="143"/>
      <c r="CE20" s="143">
        <f t="shared" si="34"/>
        <v>0</v>
      </c>
      <c r="CF20" s="144">
        <f t="shared" si="35"/>
        <v>0</v>
      </c>
      <c r="CG20" s="145">
        <v>0</v>
      </c>
      <c r="CH20" s="145">
        <v>0</v>
      </c>
      <c r="CI20" s="145">
        <v>0</v>
      </c>
      <c r="CJ20" s="49">
        <f t="shared" si="36"/>
        <v>0</v>
      </c>
      <c r="CK20" s="146">
        <v>0</v>
      </c>
      <c r="CL20" s="146">
        <v>0</v>
      </c>
      <c r="CM20" s="146">
        <v>0</v>
      </c>
      <c r="CN20" s="49">
        <f t="shared" si="37"/>
        <v>0</v>
      </c>
      <c r="CO20" s="146">
        <f t="shared" si="38"/>
        <v>0</v>
      </c>
      <c r="CP20" s="147">
        <f t="shared" si="39"/>
        <v>0</v>
      </c>
      <c r="CQ20" s="148" t="str">
        <f t="shared" si="40"/>
        <v/>
      </c>
      <c r="CR20" s="155"/>
      <c r="CS20" s="105"/>
      <c r="CT20" s="105"/>
      <c r="CU20" s="105"/>
      <c r="CV20" s="105"/>
      <c r="CW20" s="156">
        <f t="shared" si="0"/>
        <v>0</v>
      </c>
      <c r="CX20" s="107">
        <f t="shared" si="41"/>
        <v>0</v>
      </c>
      <c r="CY20" s="108" t="str">
        <f t="shared" si="67"/>
        <v/>
      </c>
      <c r="CZ20" s="157"/>
      <c r="DA20" s="158"/>
      <c r="DB20" s="158"/>
      <c r="DC20" s="158"/>
      <c r="DD20" s="158"/>
      <c r="DE20" s="146">
        <f t="shared" si="1"/>
        <v>0</v>
      </c>
      <c r="DF20" s="159">
        <f t="shared" si="42"/>
        <v>0</v>
      </c>
      <c r="DG20" s="160" t="str">
        <f t="shared" si="68"/>
        <v/>
      </c>
      <c r="DH20" s="161"/>
      <c r="DI20" s="162"/>
      <c r="DJ20" s="162"/>
      <c r="DK20" s="162"/>
      <c r="DL20" s="162"/>
      <c r="DM20" s="163">
        <f t="shared" si="2"/>
        <v>0</v>
      </c>
      <c r="DN20" s="164">
        <f t="shared" si="43"/>
        <v>0</v>
      </c>
      <c r="DO20" s="165" t="str">
        <f t="shared" si="69"/>
        <v/>
      </c>
      <c r="DP20" s="166"/>
      <c r="DQ20" s="105"/>
      <c r="DR20" s="105"/>
      <c r="DS20" s="105"/>
      <c r="DT20" s="105"/>
      <c r="DU20" s="156">
        <f t="shared" si="3"/>
        <v>0</v>
      </c>
      <c r="DV20" s="107" t="str">
        <f t="shared" si="44"/>
        <v/>
      </c>
      <c r="DW20" s="167" t="str">
        <f t="shared" si="45"/>
        <v/>
      </c>
      <c r="DX20" s="142"/>
      <c r="DY20" s="143"/>
      <c r="DZ20" s="168" t="str">
        <f t="shared" si="46"/>
        <v/>
      </c>
      <c r="EA20" s="169">
        <f t="shared" si="47"/>
        <v>900</v>
      </c>
      <c r="EB20" s="170">
        <f t="shared" si="48"/>
        <v>0</v>
      </c>
      <c r="EC20" s="171">
        <f t="shared" si="49"/>
        <v>0</v>
      </c>
      <c r="ED20" s="172" t="str">
        <f t="shared" si="50"/>
        <v/>
      </c>
      <c r="EE20" s="127" t="str">
        <f t="shared" si="4"/>
        <v/>
      </c>
      <c r="EF20" s="127" t="str">
        <f t="shared" si="51"/>
        <v/>
      </c>
      <c r="EG20" s="173" t="str">
        <f t="shared" si="52"/>
        <v/>
      </c>
      <c r="EH20" s="125">
        <f t="shared" si="53"/>
        <v>0</v>
      </c>
      <c r="EI20" s="699"/>
      <c r="EJ20" s="700"/>
      <c r="EL20" s="41">
        <f t="shared" si="54"/>
        <v>0</v>
      </c>
      <c r="EM20" s="41" t="s">
        <v>125</v>
      </c>
      <c r="EN20" s="41">
        <f t="shared" si="55"/>
        <v>100</v>
      </c>
      <c r="EO20" s="41" t="str">
        <f t="shared" si="56"/>
        <v>0/100</v>
      </c>
      <c r="EP20" s="41">
        <f t="shared" si="57"/>
        <v>0</v>
      </c>
      <c r="EQ20" s="41" t="s">
        <v>125</v>
      </c>
      <c r="ER20" s="41">
        <f t="shared" si="58"/>
        <v>100</v>
      </c>
      <c r="ES20" s="41" t="str">
        <f t="shared" si="59"/>
        <v>0/100</v>
      </c>
      <c r="ET20" s="41">
        <f t="shared" si="60"/>
        <v>0</v>
      </c>
      <c r="EU20" s="41" t="s">
        <v>125</v>
      </c>
      <c r="EV20" s="41">
        <f t="shared" si="61"/>
        <v>100</v>
      </c>
      <c r="EW20" s="41" t="str">
        <f t="shared" si="62"/>
        <v>0/100</v>
      </c>
      <c r="EX20" s="41">
        <f t="shared" si="63"/>
        <v>0</v>
      </c>
      <c r="EY20" s="41" t="s">
        <v>125</v>
      </c>
      <c r="EZ20" s="41">
        <f t="shared" si="64"/>
        <v>0</v>
      </c>
      <c r="FA20" s="41" t="str">
        <f t="shared" si="65"/>
        <v>0/0</v>
      </c>
    </row>
    <row r="21" spans="1:157" ht="27.75" customHeight="1">
      <c r="A21" s="6">
        <f t="shared" si="5"/>
        <v>0</v>
      </c>
      <c r="B21" s="126">
        <v>12</v>
      </c>
      <c r="C21" s="127">
        <f t="shared" si="6"/>
        <v>0</v>
      </c>
      <c r="D21" s="377"/>
      <c r="E21" s="378"/>
      <c r="F21" s="379"/>
      <c r="G21" s="377"/>
      <c r="H21" s="377"/>
      <c r="I21" s="377"/>
      <c r="J21" s="384"/>
      <c r="K21" s="128"/>
      <c r="L21" s="129"/>
      <c r="M21" s="129"/>
      <c r="N21" s="129"/>
      <c r="O21" s="129">
        <f t="shared" si="7"/>
        <v>0</v>
      </c>
      <c r="P21" s="130">
        <f t="shared" si="8"/>
        <v>0</v>
      </c>
      <c r="Q21" s="131"/>
      <c r="R21" s="131"/>
      <c r="S21" s="131">
        <v>0</v>
      </c>
      <c r="T21" s="47">
        <f t="shared" si="9"/>
        <v>0</v>
      </c>
      <c r="U21" s="132"/>
      <c r="V21" s="132"/>
      <c r="W21" s="132">
        <v>0</v>
      </c>
      <c r="X21" s="47">
        <f t="shared" si="10"/>
        <v>0</v>
      </c>
      <c r="Y21" s="132">
        <f t="shared" si="11"/>
        <v>0</v>
      </c>
      <c r="Z21" s="133">
        <f t="shared" si="12"/>
        <v>0</v>
      </c>
      <c r="AA21" s="134" t="str">
        <f t="shared" si="13"/>
        <v/>
      </c>
      <c r="AB21" s="135">
        <v>0</v>
      </c>
      <c r="AC21" s="136">
        <v>0</v>
      </c>
      <c r="AD21" s="136"/>
      <c r="AE21" s="136"/>
      <c r="AF21" s="136">
        <f t="shared" si="14"/>
        <v>0</v>
      </c>
      <c r="AG21" s="137">
        <f t="shared" si="15"/>
        <v>0</v>
      </c>
      <c r="AH21" s="138">
        <v>0</v>
      </c>
      <c r="AI21" s="138">
        <v>0</v>
      </c>
      <c r="AJ21" s="138">
        <v>0</v>
      </c>
      <c r="AK21" s="48">
        <f t="shared" si="16"/>
        <v>0</v>
      </c>
      <c r="AL21" s="139">
        <v>0</v>
      </c>
      <c r="AM21" s="139">
        <v>0</v>
      </c>
      <c r="AN21" s="139">
        <v>0</v>
      </c>
      <c r="AO21" s="48">
        <f t="shared" si="17"/>
        <v>0</v>
      </c>
      <c r="AP21" s="139">
        <f t="shared" si="66"/>
        <v>0</v>
      </c>
      <c r="AQ21" s="140">
        <f t="shared" si="18"/>
        <v>0</v>
      </c>
      <c r="AR21" s="141" t="str">
        <f t="shared" si="19"/>
        <v/>
      </c>
      <c r="AS21" s="142">
        <v>0</v>
      </c>
      <c r="AT21" s="143">
        <v>0</v>
      </c>
      <c r="AU21" s="143"/>
      <c r="AV21" s="143"/>
      <c r="AW21" s="143">
        <f t="shared" si="20"/>
        <v>0</v>
      </c>
      <c r="AX21" s="144">
        <f t="shared" si="21"/>
        <v>0</v>
      </c>
      <c r="AY21" s="145">
        <v>0</v>
      </c>
      <c r="AZ21" s="145">
        <v>0</v>
      </c>
      <c r="BA21" s="145">
        <v>0</v>
      </c>
      <c r="BB21" s="49">
        <f t="shared" si="22"/>
        <v>0</v>
      </c>
      <c r="BC21" s="146">
        <v>0</v>
      </c>
      <c r="BD21" s="146">
        <v>0</v>
      </c>
      <c r="BE21" s="146">
        <v>0</v>
      </c>
      <c r="BF21" s="49">
        <f t="shared" si="23"/>
        <v>0</v>
      </c>
      <c r="BG21" s="146">
        <f t="shared" si="24"/>
        <v>0</v>
      </c>
      <c r="BH21" s="147">
        <f t="shared" si="25"/>
        <v>0</v>
      </c>
      <c r="BI21" s="148" t="str">
        <f t="shared" si="26"/>
        <v/>
      </c>
      <c r="BJ21" s="149">
        <v>0</v>
      </c>
      <c r="BK21" s="150">
        <v>0</v>
      </c>
      <c r="BL21" s="150"/>
      <c r="BM21" s="150"/>
      <c r="BN21" s="150">
        <f t="shared" si="27"/>
        <v>0</v>
      </c>
      <c r="BO21" s="151">
        <f t="shared" si="28"/>
        <v>0</v>
      </c>
      <c r="BP21" s="152">
        <v>0</v>
      </c>
      <c r="BQ21" s="152">
        <v>0</v>
      </c>
      <c r="BR21" s="152">
        <v>0</v>
      </c>
      <c r="BS21" s="50">
        <f t="shared" si="29"/>
        <v>0</v>
      </c>
      <c r="BT21" s="153">
        <v>0</v>
      </c>
      <c r="BU21" s="153">
        <v>0</v>
      </c>
      <c r="BV21" s="153">
        <v>0</v>
      </c>
      <c r="BW21" s="50">
        <f t="shared" si="30"/>
        <v>0</v>
      </c>
      <c r="BX21" s="153">
        <f t="shared" si="31"/>
        <v>0</v>
      </c>
      <c r="BY21" s="150">
        <f t="shared" si="32"/>
        <v>0</v>
      </c>
      <c r="BZ21" s="154" t="str">
        <f t="shared" si="33"/>
        <v/>
      </c>
      <c r="CA21" s="142">
        <v>0</v>
      </c>
      <c r="CB21" s="143">
        <v>0</v>
      </c>
      <c r="CC21" s="143"/>
      <c r="CD21" s="143"/>
      <c r="CE21" s="143">
        <f t="shared" si="34"/>
        <v>0</v>
      </c>
      <c r="CF21" s="144">
        <f t="shared" si="35"/>
        <v>0</v>
      </c>
      <c r="CG21" s="145">
        <v>0</v>
      </c>
      <c r="CH21" s="145">
        <v>0</v>
      </c>
      <c r="CI21" s="145">
        <v>0</v>
      </c>
      <c r="CJ21" s="49">
        <f t="shared" si="36"/>
        <v>0</v>
      </c>
      <c r="CK21" s="146">
        <v>0</v>
      </c>
      <c r="CL21" s="146">
        <v>0</v>
      </c>
      <c r="CM21" s="146">
        <v>0</v>
      </c>
      <c r="CN21" s="49">
        <f t="shared" si="37"/>
        <v>0</v>
      </c>
      <c r="CO21" s="146">
        <f t="shared" si="38"/>
        <v>0</v>
      </c>
      <c r="CP21" s="147">
        <f t="shared" si="39"/>
        <v>0</v>
      </c>
      <c r="CQ21" s="148" t="str">
        <f t="shared" si="40"/>
        <v/>
      </c>
      <c r="CR21" s="155"/>
      <c r="CS21" s="105"/>
      <c r="CT21" s="105"/>
      <c r="CU21" s="105"/>
      <c r="CV21" s="105"/>
      <c r="CW21" s="156">
        <f t="shared" si="0"/>
        <v>0</v>
      </c>
      <c r="CX21" s="107">
        <f t="shared" si="41"/>
        <v>0</v>
      </c>
      <c r="CY21" s="108" t="str">
        <f t="shared" si="67"/>
        <v/>
      </c>
      <c r="CZ21" s="157"/>
      <c r="DA21" s="158"/>
      <c r="DB21" s="158"/>
      <c r="DC21" s="158"/>
      <c r="DD21" s="158"/>
      <c r="DE21" s="146">
        <f t="shared" si="1"/>
        <v>0</v>
      </c>
      <c r="DF21" s="159">
        <f t="shared" si="42"/>
        <v>0</v>
      </c>
      <c r="DG21" s="160" t="str">
        <f t="shared" si="68"/>
        <v/>
      </c>
      <c r="DH21" s="161"/>
      <c r="DI21" s="162"/>
      <c r="DJ21" s="162"/>
      <c r="DK21" s="162"/>
      <c r="DL21" s="162"/>
      <c r="DM21" s="163">
        <f t="shared" si="2"/>
        <v>0</v>
      </c>
      <c r="DN21" s="164">
        <f t="shared" si="43"/>
        <v>0</v>
      </c>
      <c r="DO21" s="165" t="str">
        <f t="shared" si="69"/>
        <v/>
      </c>
      <c r="DP21" s="166"/>
      <c r="DQ21" s="105"/>
      <c r="DR21" s="105"/>
      <c r="DS21" s="105"/>
      <c r="DT21" s="105"/>
      <c r="DU21" s="156">
        <f t="shared" si="3"/>
        <v>0</v>
      </c>
      <c r="DV21" s="107" t="str">
        <f t="shared" si="44"/>
        <v/>
      </c>
      <c r="DW21" s="167" t="str">
        <f t="shared" si="45"/>
        <v/>
      </c>
      <c r="DX21" s="142"/>
      <c r="DY21" s="143"/>
      <c r="DZ21" s="168" t="str">
        <f t="shared" si="46"/>
        <v/>
      </c>
      <c r="EA21" s="169">
        <f t="shared" si="47"/>
        <v>900</v>
      </c>
      <c r="EB21" s="170">
        <f t="shared" si="48"/>
        <v>0</v>
      </c>
      <c r="EC21" s="171">
        <f t="shared" si="49"/>
        <v>0</v>
      </c>
      <c r="ED21" s="172" t="str">
        <f t="shared" si="50"/>
        <v/>
      </c>
      <c r="EE21" s="127" t="str">
        <f t="shared" si="4"/>
        <v/>
      </c>
      <c r="EF21" s="127" t="str">
        <f t="shared" si="51"/>
        <v/>
      </c>
      <c r="EG21" s="173" t="str">
        <f t="shared" si="52"/>
        <v/>
      </c>
      <c r="EH21" s="125">
        <f t="shared" si="53"/>
        <v>0</v>
      </c>
      <c r="EI21" s="699"/>
      <c r="EJ21" s="700"/>
      <c r="EL21" s="41">
        <f t="shared" si="54"/>
        <v>0</v>
      </c>
      <c r="EM21" s="41" t="s">
        <v>125</v>
      </c>
      <c r="EN21" s="41">
        <f t="shared" si="55"/>
        <v>100</v>
      </c>
      <c r="EO21" s="41" t="str">
        <f t="shared" si="56"/>
        <v>0/100</v>
      </c>
      <c r="EP21" s="41">
        <f t="shared" si="57"/>
        <v>0</v>
      </c>
      <c r="EQ21" s="41" t="s">
        <v>125</v>
      </c>
      <c r="ER21" s="41">
        <f t="shared" si="58"/>
        <v>100</v>
      </c>
      <c r="ES21" s="41" t="str">
        <f t="shared" si="59"/>
        <v>0/100</v>
      </c>
      <c r="ET21" s="41">
        <f t="shared" si="60"/>
        <v>0</v>
      </c>
      <c r="EU21" s="41" t="s">
        <v>125</v>
      </c>
      <c r="EV21" s="41">
        <f t="shared" si="61"/>
        <v>100</v>
      </c>
      <c r="EW21" s="41" t="str">
        <f t="shared" si="62"/>
        <v>0/100</v>
      </c>
      <c r="EX21" s="41">
        <f t="shared" si="63"/>
        <v>0</v>
      </c>
      <c r="EY21" s="41" t="s">
        <v>125</v>
      </c>
      <c r="EZ21" s="41">
        <f t="shared" si="64"/>
        <v>0</v>
      </c>
      <c r="FA21" s="41" t="str">
        <f t="shared" si="65"/>
        <v>0/0</v>
      </c>
    </row>
    <row r="22" spans="1:157" ht="27.75" customHeight="1">
      <c r="A22" s="6">
        <f t="shared" si="5"/>
        <v>0</v>
      </c>
      <c r="B22" s="169">
        <v>13</v>
      </c>
      <c r="C22" s="127">
        <f t="shared" si="6"/>
        <v>0</v>
      </c>
      <c r="D22" s="377"/>
      <c r="E22" s="378"/>
      <c r="F22" s="379"/>
      <c r="G22" s="377"/>
      <c r="H22" s="377"/>
      <c r="I22" s="377"/>
      <c r="J22" s="384"/>
      <c r="K22" s="128"/>
      <c r="L22" s="129"/>
      <c r="M22" s="129"/>
      <c r="N22" s="129"/>
      <c r="O22" s="129">
        <f t="shared" si="7"/>
        <v>0</v>
      </c>
      <c r="P22" s="130">
        <f t="shared" si="8"/>
        <v>0</v>
      </c>
      <c r="Q22" s="131"/>
      <c r="R22" s="131"/>
      <c r="S22" s="131">
        <v>0</v>
      </c>
      <c r="T22" s="47">
        <f t="shared" si="9"/>
        <v>0</v>
      </c>
      <c r="U22" s="132"/>
      <c r="V22" s="132"/>
      <c r="W22" s="132">
        <v>0</v>
      </c>
      <c r="X22" s="47">
        <f t="shared" si="10"/>
        <v>0</v>
      </c>
      <c r="Y22" s="132">
        <f t="shared" si="11"/>
        <v>0</v>
      </c>
      <c r="Z22" s="133">
        <f t="shared" si="12"/>
        <v>0</v>
      </c>
      <c r="AA22" s="134" t="str">
        <f t="shared" si="13"/>
        <v/>
      </c>
      <c r="AB22" s="135">
        <v>0</v>
      </c>
      <c r="AC22" s="136">
        <v>0</v>
      </c>
      <c r="AD22" s="136"/>
      <c r="AE22" s="136"/>
      <c r="AF22" s="136">
        <f t="shared" si="14"/>
        <v>0</v>
      </c>
      <c r="AG22" s="137">
        <f t="shared" si="15"/>
        <v>0</v>
      </c>
      <c r="AH22" s="138">
        <v>0</v>
      </c>
      <c r="AI22" s="138">
        <v>0</v>
      </c>
      <c r="AJ22" s="138">
        <v>0</v>
      </c>
      <c r="AK22" s="48">
        <f t="shared" si="16"/>
        <v>0</v>
      </c>
      <c r="AL22" s="139">
        <v>0</v>
      </c>
      <c r="AM22" s="139">
        <v>0</v>
      </c>
      <c r="AN22" s="139">
        <v>0</v>
      </c>
      <c r="AO22" s="48">
        <f t="shared" si="17"/>
        <v>0</v>
      </c>
      <c r="AP22" s="139">
        <f t="shared" si="66"/>
        <v>0</v>
      </c>
      <c r="AQ22" s="140">
        <f t="shared" si="18"/>
        <v>0</v>
      </c>
      <c r="AR22" s="141" t="str">
        <f t="shared" si="19"/>
        <v/>
      </c>
      <c r="AS22" s="142">
        <v>0</v>
      </c>
      <c r="AT22" s="143">
        <v>0</v>
      </c>
      <c r="AU22" s="143"/>
      <c r="AV22" s="143"/>
      <c r="AW22" s="143">
        <f t="shared" si="20"/>
        <v>0</v>
      </c>
      <c r="AX22" s="144">
        <f t="shared" si="21"/>
        <v>0</v>
      </c>
      <c r="AY22" s="145">
        <v>0</v>
      </c>
      <c r="AZ22" s="145">
        <v>0</v>
      </c>
      <c r="BA22" s="145">
        <v>0</v>
      </c>
      <c r="BB22" s="49">
        <f t="shared" si="22"/>
        <v>0</v>
      </c>
      <c r="BC22" s="146">
        <v>0</v>
      </c>
      <c r="BD22" s="146">
        <v>0</v>
      </c>
      <c r="BE22" s="146">
        <v>0</v>
      </c>
      <c r="BF22" s="49">
        <f t="shared" si="23"/>
        <v>0</v>
      </c>
      <c r="BG22" s="146">
        <f t="shared" si="24"/>
        <v>0</v>
      </c>
      <c r="BH22" s="147">
        <f t="shared" si="25"/>
        <v>0</v>
      </c>
      <c r="BI22" s="148" t="str">
        <f t="shared" si="26"/>
        <v/>
      </c>
      <c r="BJ22" s="149">
        <v>0</v>
      </c>
      <c r="BK22" s="150">
        <v>0</v>
      </c>
      <c r="BL22" s="150"/>
      <c r="BM22" s="150"/>
      <c r="BN22" s="150">
        <f t="shared" si="27"/>
        <v>0</v>
      </c>
      <c r="BO22" s="151">
        <f t="shared" si="28"/>
        <v>0</v>
      </c>
      <c r="BP22" s="152">
        <v>0</v>
      </c>
      <c r="BQ22" s="152">
        <v>0</v>
      </c>
      <c r="BR22" s="152">
        <v>0</v>
      </c>
      <c r="BS22" s="50">
        <f t="shared" si="29"/>
        <v>0</v>
      </c>
      <c r="BT22" s="153">
        <v>0</v>
      </c>
      <c r="BU22" s="153">
        <v>0</v>
      </c>
      <c r="BV22" s="153">
        <v>0</v>
      </c>
      <c r="BW22" s="50">
        <f t="shared" si="30"/>
        <v>0</v>
      </c>
      <c r="BX22" s="153">
        <f t="shared" si="31"/>
        <v>0</v>
      </c>
      <c r="BY22" s="150">
        <f t="shared" si="32"/>
        <v>0</v>
      </c>
      <c r="BZ22" s="154" t="str">
        <f t="shared" si="33"/>
        <v/>
      </c>
      <c r="CA22" s="142">
        <v>0</v>
      </c>
      <c r="CB22" s="143">
        <v>0</v>
      </c>
      <c r="CC22" s="143"/>
      <c r="CD22" s="143"/>
      <c r="CE22" s="143">
        <f t="shared" si="34"/>
        <v>0</v>
      </c>
      <c r="CF22" s="144">
        <f t="shared" si="35"/>
        <v>0</v>
      </c>
      <c r="CG22" s="145">
        <v>0</v>
      </c>
      <c r="CH22" s="145">
        <v>0</v>
      </c>
      <c r="CI22" s="145">
        <v>0</v>
      </c>
      <c r="CJ22" s="49">
        <f t="shared" si="36"/>
        <v>0</v>
      </c>
      <c r="CK22" s="146">
        <v>0</v>
      </c>
      <c r="CL22" s="146">
        <v>0</v>
      </c>
      <c r="CM22" s="146">
        <v>0</v>
      </c>
      <c r="CN22" s="49">
        <f t="shared" si="37"/>
        <v>0</v>
      </c>
      <c r="CO22" s="146">
        <f t="shared" si="38"/>
        <v>0</v>
      </c>
      <c r="CP22" s="147">
        <f t="shared" si="39"/>
        <v>0</v>
      </c>
      <c r="CQ22" s="148" t="str">
        <f t="shared" si="40"/>
        <v/>
      </c>
      <c r="CR22" s="155"/>
      <c r="CS22" s="105"/>
      <c r="CT22" s="105"/>
      <c r="CU22" s="105"/>
      <c r="CV22" s="105"/>
      <c r="CW22" s="156">
        <f t="shared" si="0"/>
        <v>0</v>
      </c>
      <c r="CX22" s="107">
        <f t="shared" si="41"/>
        <v>0</v>
      </c>
      <c r="CY22" s="108" t="str">
        <f t="shared" si="67"/>
        <v/>
      </c>
      <c r="CZ22" s="157"/>
      <c r="DA22" s="158"/>
      <c r="DB22" s="158"/>
      <c r="DC22" s="158"/>
      <c r="DD22" s="158"/>
      <c r="DE22" s="146">
        <f t="shared" si="1"/>
        <v>0</v>
      </c>
      <c r="DF22" s="159">
        <f t="shared" si="42"/>
        <v>0</v>
      </c>
      <c r="DG22" s="160" t="str">
        <f t="shared" si="68"/>
        <v/>
      </c>
      <c r="DH22" s="161"/>
      <c r="DI22" s="162"/>
      <c r="DJ22" s="162"/>
      <c r="DK22" s="162"/>
      <c r="DL22" s="162"/>
      <c r="DM22" s="163">
        <f t="shared" si="2"/>
        <v>0</v>
      </c>
      <c r="DN22" s="164">
        <f t="shared" si="43"/>
        <v>0</v>
      </c>
      <c r="DO22" s="165" t="str">
        <f t="shared" si="69"/>
        <v/>
      </c>
      <c r="DP22" s="166"/>
      <c r="DQ22" s="105"/>
      <c r="DR22" s="105"/>
      <c r="DS22" s="105"/>
      <c r="DT22" s="105"/>
      <c r="DU22" s="156">
        <f t="shared" si="3"/>
        <v>0</v>
      </c>
      <c r="DV22" s="107" t="str">
        <f t="shared" si="44"/>
        <v/>
      </c>
      <c r="DW22" s="167" t="str">
        <f t="shared" si="45"/>
        <v/>
      </c>
      <c r="DX22" s="142"/>
      <c r="DY22" s="143"/>
      <c r="DZ22" s="168" t="str">
        <f t="shared" si="46"/>
        <v/>
      </c>
      <c r="EA22" s="169">
        <f t="shared" si="47"/>
        <v>900</v>
      </c>
      <c r="EB22" s="170">
        <f t="shared" si="48"/>
        <v>0</v>
      </c>
      <c r="EC22" s="171">
        <f t="shared" si="49"/>
        <v>0</v>
      </c>
      <c r="ED22" s="172" t="str">
        <f t="shared" si="50"/>
        <v/>
      </c>
      <c r="EE22" s="127" t="str">
        <f t="shared" si="4"/>
        <v/>
      </c>
      <c r="EF22" s="127" t="str">
        <f t="shared" si="51"/>
        <v/>
      </c>
      <c r="EG22" s="173" t="str">
        <f t="shared" si="52"/>
        <v/>
      </c>
      <c r="EH22" s="125">
        <f t="shared" si="53"/>
        <v>0</v>
      </c>
      <c r="EI22" s="699"/>
      <c r="EJ22" s="700"/>
      <c r="EL22" s="41">
        <f t="shared" si="54"/>
        <v>0</v>
      </c>
      <c r="EM22" s="41" t="s">
        <v>125</v>
      </c>
      <c r="EN22" s="41">
        <f t="shared" si="55"/>
        <v>100</v>
      </c>
      <c r="EO22" s="41" t="str">
        <f t="shared" si="56"/>
        <v>0/100</v>
      </c>
      <c r="EP22" s="41">
        <f t="shared" si="57"/>
        <v>0</v>
      </c>
      <c r="EQ22" s="41" t="s">
        <v>125</v>
      </c>
      <c r="ER22" s="41">
        <f t="shared" si="58"/>
        <v>100</v>
      </c>
      <c r="ES22" s="41" t="str">
        <f t="shared" si="59"/>
        <v>0/100</v>
      </c>
      <c r="ET22" s="41">
        <f t="shared" si="60"/>
        <v>0</v>
      </c>
      <c r="EU22" s="41" t="s">
        <v>125</v>
      </c>
      <c r="EV22" s="41">
        <f t="shared" si="61"/>
        <v>100</v>
      </c>
      <c r="EW22" s="41" t="str">
        <f t="shared" si="62"/>
        <v>0/100</v>
      </c>
      <c r="EX22" s="41">
        <f t="shared" si="63"/>
        <v>0</v>
      </c>
      <c r="EY22" s="41" t="s">
        <v>125</v>
      </c>
      <c r="EZ22" s="41">
        <f t="shared" si="64"/>
        <v>0</v>
      </c>
      <c r="FA22" s="41" t="str">
        <f t="shared" si="65"/>
        <v>0/0</v>
      </c>
    </row>
    <row r="23" spans="1:157" ht="27.75" customHeight="1">
      <c r="A23" s="6">
        <f t="shared" si="5"/>
        <v>0</v>
      </c>
      <c r="B23" s="126">
        <v>14</v>
      </c>
      <c r="C23" s="127">
        <f t="shared" si="6"/>
        <v>0</v>
      </c>
      <c r="D23" s="377"/>
      <c r="E23" s="378"/>
      <c r="F23" s="379"/>
      <c r="G23" s="377"/>
      <c r="H23" s="377"/>
      <c r="I23" s="377"/>
      <c r="J23" s="384"/>
      <c r="K23" s="128"/>
      <c r="L23" s="129"/>
      <c r="M23" s="129"/>
      <c r="N23" s="129"/>
      <c r="O23" s="129">
        <f t="shared" si="7"/>
        <v>0</v>
      </c>
      <c r="P23" s="130">
        <f t="shared" si="8"/>
        <v>0</v>
      </c>
      <c r="Q23" s="131"/>
      <c r="R23" s="131"/>
      <c r="S23" s="131">
        <v>0</v>
      </c>
      <c r="T23" s="47">
        <f t="shared" si="9"/>
        <v>0</v>
      </c>
      <c r="U23" s="132"/>
      <c r="V23" s="132"/>
      <c r="W23" s="132">
        <v>0</v>
      </c>
      <c r="X23" s="47">
        <f t="shared" si="10"/>
        <v>0</v>
      </c>
      <c r="Y23" s="132">
        <f t="shared" si="11"/>
        <v>0</v>
      </c>
      <c r="Z23" s="133">
        <f t="shared" si="12"/>
        <v>0</v>
      </c>
      <c r="AA23" s="134" t="str">
        <f t="shared" si="13"/>
        <v/>
      </c>
      <c r="AB23" s="135">
        <v>0</v>
      </c>
      <c r="AC23" s="136">
        <v>0</v>
      </c>
      <c r="AD23" s="136"/>
      <c r="AE23" s="136"/>
      <c r="AF23" s="136">
        <f t="shared" si="14"/>
        <v>0</v>
      </c>
      <c r="AG23" s="137">
        <f t="shared" si="15"/>
        <v>0</v>
      </c>
      <c r="AH23" s="138">
        <v>0</v>
      </c>
      <c r="AI23" s="138">
        <v>0</v>
      </c>
      <c r="AJ23" s="138">
        <v>0</v>
      </c>
      <c r="AK23" s="48">
        <f t="shared" si="16"/>
        <v>0</v>
      </c>
      <c r="AL23" s="139">
        <v>0</v>
      </c>
      <c r="AM23" s="139">
        <v>0</v>
      </c>
      <c r="AN23" s="139">
        <v>0</v>
      </c>
      <c r="AO23" s="48">
        <f t="shared" si="17"/>
        <v>0</v>
      </c>
      <c r="AP23" s="139">
        <f t="shared" si="66"/>
        <v>0</v>
      </c>
      <c r="AQ23" s="140">
        <f t="shared" si="18"/>
        <v>0</v>
      </c>
      <c r="AR23" s="141" t="str">
        <f t="shared" si="19"/>
        <v/>
      </c>
      <c r="AS23" s="142">
        <v>0</v>
      </c>
      <c r="AT23" s="143">
        <v>0</v>
      </c>
      <c r="AU23" s="143"/>
      <c r="AV23" s="143"/>
      <c r="AW23" s="143">
        <f t="shared" si="20"/>
        <v>0</v>
      </c>
      <c r="AX23" s="144">
        <f t="shared" si="21"/>
        <v>0</v>
      </c>
      <c r="AY23" s="145">
        <v>0</v>
      </c>
      <c r="AZ23" s="145">
        <v>0</v>
      </c>
      <c r="BA23" s="145">
        <v>0</v>
      </c>
      <c r="BB23" s="49">
        <f t="shared" si="22"/>
        <v>0</v>
      </c>
      <c r="BC23" s="146">
        <v>0</v>
      </c>
      <c r="BD23" s="146">
        <v>0</v>
      </c>
      <c r="BE23" s="146">
        <v>0</v>
      </c>
      <c r="BF23" s="49">
        <f t="shared" si="23"/>
        <v>0</v>
      </c>
      <c r="BG23" s="146">
        <f t="shared" si="24"/>
        <v>0</v>
      </c>
      <c r="BH23" s="147">
        <f t="shared" si="25"/>
        <v>0</v>
      </c>
      <c r="BI23" s="148" t="str">
        <f t="shared" si="26"/>
        <v/>
      </c>
      <c r="BJ23" s="149">
        <v>0</v>
      </c>
      <c r="BK23" s="150">
        <v>0</v>
      </c>
      <c r="BL23" s="150"/>
      <c r="BM23" s="150"/>
      <c r="BN23" s="150">
        <f t="shared" si="27"/>
        <v>0</v>
      </c>
      <c r="BO23" s="151">
        <f t="shared" si="28"/>
        <v>0</v>
      </c>
      <c r="BP23" s="152">
        <v>0</v>
      </c>
      <c r="BQ23" s="152">
        <v>0</v>
      </c>
      <c r="BR23" s="152">
        <v>0</v>
      </c>
      <c r="BS23" s="50">
        <f t="shared" si="29"/>
        <v>0</v>
      </c>
      <c r="BT23" s="153">
        <v>0</v>
      </c>
      <c r="BU23" s="153">
        <v>0</v>
      </c>
      <c r="BV23" s="153">
        <v>0</v>
      </c>
      <c r="BW23" s="50">
        <f t="shared" si="30"/>
        <v>0</v>
      </c>
      <c r="BX23" s="153">
        <f t="shared" si="31"/>
        <v>0</v>
      </c>
      <c r="BY23" s="150">
        <f t="shared" si="32"/>
        <v>0</v>
      </c>
      <c r="BZ23" s="154" t="str">
        <f t="shared" si="33"/>
        <v/>
      </c>
      <c r="CA23" s="142">
        <v>0</v>
      </c>
      <c r="CB23" s="143">
        <v>0</v>
      </c>
      <c r="CC23" s="143"/>
      <c r="CD23" s="143"/>
      <c r="CE23" s="143">
        <f t="shared" si="34"/>
        <v>0</v>
      </c>
      <c r="CF23" s="144">
        <f t="shared" si="35"/>
        <v>0</v>
      </c>
      <c r="CG23" s="145">
        <v>0</v>
      </c>
      <c r="CH23" s="145">
        <v>0</v>
      </c>
      <c r="CI23" s="145">
        <v>0</v>
      </c>
      <c r="CJ23" s="49">
        <f t="shared" si="36"/>
        <v>0</v>
      </c>
      <c r="CK23" s="146">
        <v>0</v>
      </c>
      <c r="CL23" s="146">
        <v>0</v>
      </c>
      <c r="CM23" s="146">
        <v>0</v>
      </c>
      <c r="CN23" s="49">
        <f t="shared" si="37"/>
        <v>0</v>
      </c>
      <c r="CO23" s="146">
        <f t="shared" si="38"/>
        <v>0</v>
      </c>
      <c r="CP23" s="147">
        <f t="shared" si="39"/>
        <v>0</v>
      </c>
      <c r="CQ23" s="148" t="str">
        <f t="shared" si="40"/>
        <v/>
      </c>
      <c r="CR23" s="155"/>
      <c r="CS23" s="105"/>
      <c r="CT23" s="105"/>
      <c r="CU23" s="105"/>
      <c r="CV23" s="105"/>
      <c r="CW23" s="156">
        <f t="shared" si="0"/>
        <v>0</v>
      </c>
      <c r="CX23" s="107">
        <f t="shared" si="41"/>
        <v>0</v>
      </c>
      <c r="CY23" s="108" t="str">
        <f t="shared" si="67"/>
        <v/>
      </c>
      <c r="CZ23" s="157"/>
      <c r="DA23" s="158"/>
      <c r="DB23" s="158"/>
      <c r="DC23" s="158"/>
      <c r="DD23" s="158"/>
      <c r="DE23" s="146">
        <f t="shared" si="1"/>
        <v>0</v>
      </c>
      <c r="DF23" s="159">
        <f t="shared" si="42"/>
        <v>0</v>
      </c>
      <c r="DG23" s="160" t="str">
        <f t="shared" si="68"/>
        <v/>
      </c>
      <c r="DH23" s="161"/>
      <c r="DI23" s="162"/>
      <c r="DJ23" s="162"/>
      <c r="DK23" s="162"/>
      <c r="DL23" s="162"/>
      <c r="DM23" s="163">
        <f t="shared" si="2"/>
        <v>0</v>
      </c>
      <c r="DN23" s="164">
        <f t="shared" si="43"/>
        <v>0</v>
      </c>
      <c r="DO23" s="165" t="str">
        <f t="shared" si="69"/>
        <v/>
      </c>
      <c r="DP23" s="166"/>
      <c r="DQ23" s="105"/>
      <c r="DR23" s="105"/>
      <c r="DS23" s="105"/>
      <c r="DT23" s="105"/>
      <c r="DU23" s="156">
        <f t="shared" si="3"/>
        <v>0</v>
      </c>
      <c r="DV23" s="107" t="str">
        <f t="shared" si="44"/>
        <v/>
      </c>
      <c r="DW23" s="167" t="str">
        <f t="shared" si="45"/>
        <v/>
      </c>
      <c r="DX23" s="142"/>
      <c r="DY23" s="143"/>
      <c r="DZ23" s="168" t="str">
        <f t="shared" si="46"/>
        <v/>
      </c>
      <c r="EA23" s="169">
        <f t="shared" si="47"/>
        <v>900</v>
      </c>
      <c r="EB23" s="170">
        <f t="shared" si="48"/>
        <v>0</v>
      </c>
      <c r="EC23" s="171">
        <f t="shared" si="49"/>
        <v>0</v>
      </c>
      <c r="ED23" s="172" t="str">
        <f t="shared" si="50"/>
        <v/>
      </c>
      <c r="EE23" s="127" t="str">
        <f t="shared" si="4"/>
        <v/>
      </c>
      <c r="EF23" s="127" t="str">
        <f t="shared" si="51"/>
        <v/>
      </c>
      <c r="EG23" s="173" t="str">
        <f t="shared" si="52"/>
        <v/>
      </c>
      <c r="EH23" s="125">
        <f t="shared" si="53"/>
        <v>0</v>
      </c>
      <c r="EI23" s="699"/>
      <c r="EJ23" s="700"/>
      <c r="EL23" s="41">
        <f t="shared" si="54"/>
        <v>0</v>
      </c>
      <c r="EM23" s="41" t="s">
        <v>125</v>
      </c>
      <c r="EN23" s="41">
        <f t="shared" si="55"/>
        <v>100</v>
      </c>
      <c r="EO23" s="41" t="str">
        <f t="shared" si="56"/>
        <v>0/100</v>
      </c>
      <c r="EP23" s="41">
        <f t="shared" si="57"/>
        <v>0</v>
      </c>
      <c r="EQ23" s="41" t="s">
        <v>125</v>
      </c>
      <c r="ER23" s="41">
        <f t="shared" si="58"/>
        <v>100</v>
      </c>
      <c r="ES23" s="41" t="str">
        <f t="shared" si="59"/>
        <v>0/100</v>
      </c>
      <c r="ET23" s="41">
        <f t="shared" si="60"/>
        <v>0</v>
      </c>
      <c r="EU23" s="41" t="s">
        <v>125</v>
      </c>
      <c r="EV23" s="41">
        <f t="shared" si="61"/>
        <v>100</v>
      </c>
      <c r="EW23" s="41" t="str">
        <f t="shared" si="62"/>
        <v>0/100</v>
      </c>
      <c r="EX23" s="41">
        <f t="shared" si="63"/>
        <v>0</v>
      </c>
      <c r="EY23" s="41" t="s">
        <v>125</v>
      </c>
      <c r="EZ23" s="41">
        <f t="shared" si="64"/>
        <v>0</v>
      </c>
      <c r="FA23" s="41" t="str">
        <f t="shared" si="65"/>
        <v>0/0</v>
      </c>
    </row>
    <row r="24" spans="1:157" ht="27.75" customHeight="1">
      <c r="A24" s="6">
        <f t="shared" si="5"/>
        <v>0</v>
      </c>
      <c r="B24" s="169">
        <v>15</v>
      </c>
      <c r="C24" s="127">
        <f t="shared" si="6"/>
        <v>0</v>
      </c>
      <c r="D24" s="377"/>
      <c r="E24" s="378"/>
      <c r="F24" s="379"/>
      <c r="G24" s="377"/>
      <c r="H24" s="377"/>
      <c r="I24" s="377"/>
      <c r="J24" s="384"/>
      <c r="K24" s="128"/>
      <c r="L24" s="129"/>
      <c r="M24" s="129"/>
      <c r="N24" s="129"/>
      <c r="O24" s="129">
        <f t="shared" si="7"/>
        <v>0</v>
      </c>
      <c r="P24" s="130">
        <f t="shared" si="8"/>
        <v>0</v>
      </c>
      <c r="Q24" s="131"/>
      <c r="R24" s="131"/>
      <c r="S24" s="131">
        <v>0</v>
      </c>
      <c r="T24" s="47">
        <f t="shared" si="9"/>
        <v>0</v>
      </c>
      <c r="U24" s="132"/>
      <c r="V24" s="132"/>
      <c r="W24" s="132">
        <v>0</v>
      </c>
      <c r="X24" s="47">
        <f t="shared" si="10"/>
        <v>0</v>
      </c>
      <c r="Y24" s="132">
        <f t="shared" si="11"/>
        <v>0</v>
      </c>
      <c r="Z24" s="133">
        <f t="shared" si="12"/>
        <v>0</v>
      </c>
      <c r="AA24" s="134" t="str">
        <f t="shared" si="13"/>
        <v/>
      </c>
      <c r="AB24" s="135">
        <v>0</v>
      </c>
      <c r="AC24" s="136">
        <v>0</v>
      </c>
      <c r="AD24" s="136"/>
      <c r="AE24" s="136"/>
      <c r="AF24" s="136">
        <f t="shared" si="14"/>
        <v>0</v>
      </c>
      <c r="AG24" s="137">
        <f t="shared" si="15"/>
        <v>0</v>
      </c>
      <c r="AH24" s="138">
        <v>0</v>
      </c>
      <c r="AI24" s="138">
        <v>0</v>
      </c>
      <c r="AJ24" s="138">
        <v>0</v>
      </c>
      <c r="AK24" s="48">
        <f t="shared" si="16"/>
        <v>0</v>
      </c>
      <c r="AL24" s="139">
        <v>0</v>
      </c>
      <c r="AM24" s="139">
        <v>0</v>
      </c>
      <c r="AN24" s="139">
        <v>0</v>
      </c>
      <c r="AO24" s="48">
        <f t="shared" si="17"/>
        <v>0</v>
      </c>
      <c r="AP24" s="139">
        <f t="shared" si="66"/>
        <v>0</v>
      </c>
      <c r="AQ24" s="140">
        <f t="shared" si="18"/>
        <v>0</v>
      </c>
      <c r="AR24" s="141" t="str">
        <f t="shared" si="19"/>
        <v/>
      </c>
      <c r="AS24" s="142">
        <v>0</v>
      </c>
      <c r="AT24" s="143">
        <v>0</v>
      </c>
      <c r="AU24" s="143"/>
      <c r="AV24" s="143"/>
      <c r="AW24" s="143">
        <f t="shared" si="20"/>
        <v>0</v>
      </c>
      <c r="AX24" s="144">
        <f t="shared" si="21"/>
        <v>0</v>
      </c>
      <c r="AY24" s="145">
        <v>0</v>
      </c>
      <c r="AZ24" s="145">
        <v>0</v>
      </c>
      <c r="BA24" s="145">
        <v>0</v>
      </c>
      <c r="BB24" s="49">
        <f t="shared" si="22"/>
        <v>0</v>
      </c>
      <c r="BC24" s="146">
        <v>0</v>
      </c>
      <c r="BD24" s="146">
        <v>0</v>
      </c>
      <c r="BE24" s="146">
        <v>0</v>
      </c>
      <c r="BF24" s="49">
        <f t="shared" si="23"/>
        <v>0</v>
      </c>
      <c r="BG24" s="146">
        <f t="shared" si="24"/>
        <v>0</v>
      </c>
      <c r="BH24" s="147">
        <f t="shared" si="25"/>
        <v>0</v>
      </c>
      <c r="BI24" s="148" t="str">
        <f t="shared" si="26"/>
        <v/>
      </c>
      <c r="BJ24" s="149">
        <v>0</v>
      </c>
      <c r="BK24" s="150">
        <v>0</v>
      </c>
      <c r="BL24" s="150"/>
      <c r="BM24" s="150"/>
      <c r="BN24" s="150">
        <f t="shared" si="27"/>
        <v>0</v>
      </c>
      <c r="BO24" s="151">
        <f t="shared" si="28"/>
        <v>0</v>
      </c>
      <c r="BP24" s="152">
        <v>0</v>
      </c>
      <c r="BQ24" s="152">
        <v>0</v>
      </c>
      <c r="BR24" s="152">
        <v>0</v>
      </c>
      <c r="BS24" s="50">
        <f t="shared" si="29"/>
        <v>0</v>
      </c>
      <c r="BT24" s="153">
        <v>0</v>
      </c>
      <c r="BU24" s="153">
        <v>0</v>
      </c>
      <c r="BV24" s="153">
        <v>0</v>
      </c>
      <c r="BW24" s="50">
        <f t="shared" si="30"/>
        <v>0</v>
      </c>
      <c r="BX24" s="153">
        <f t="shared" si="31"/>
        <v>0</v>
      </c>
      <c r="BY24" s="150">
        <f t="shared" si="32"/>
        <v>0</v>
      </c>
      <c r="BZ24" s="154" t="str">
        <f t="shared" si="33"/>
        <v/>
      </c>
      <c r="CA24" s="142">
        <v>0</v>
      </c>
      <c r="CB24" s="143">
        <v>0</v>
      </c>
      <c r="CC24" s="143"/>
      <c r="CD24" s="143"/>
      <c r="CE24" s="143">
        <f t="shared" si="34"/>
        <v>0</v>
      </c>
      <c r="CF24" s="144">
        <f t="shared" si="35"/>
        <v>0</v>
      </c>
      <c r="CG24" s="145">
        <v>0</v>
      </c>
      <c r="CH24" s="145">
        <v>0</v>
      </c>
      <c r="CI24" s="145">
        <v>0</v>
      </c>
      <c r="CJ24" s="49">
        <f t="shared" si="36"/>
        <v>0</v>
      </c>
      <c r="CK24" s="146">
        <v>0</v>
      </c>
      <c r="CL24" s="146">
        <v>0</v>
      </c>
      <c r="CM24" s="146">
        <v>0</v>
      </c>
      <c r="CN24" s="49">
        <f t="shared" si="37"/>
        <v>0</v>
      </c>
      <c r="CO24" s="146">
        <f t="shared" si="38"/>
        <v>0</v>
      </c>
      <c r="CP24" s="147">
        <f t="shared" si="39"/>
        <v>0</v>
      </c>
      <c r="CQ24" s="148" t="str">
        <f t="shared" si="40"/>
        <v/>
      </c>
      <c r="CR24" s="155"/>
      <c r="CS24" s="105"/>
      <c r="CT24" s="105"/>
      <c r="CU24" s="105"/>
      <c r="CV24" s="105"/>
      <c r="CW24" s="156">
        <f t="shared" si="0"/>
        <v>0</v>
      </c>
      <c r="CX24" s="107">
        <f t="shared" si="41"/>
        <v>0</v>
      </c>
      <c r="CY24" s="108" t="str">
        <f t="shared" si="67"/>
        <v/>
      </c>
      <c r="CZ24" s="157"/>
      <c r="DA24" s="158"/>
      <c r="DB24" s="158"/>
      <c r="DC24" s="158"/>
      <c r="DD24" s="158"/>
      <c r="DE24" s="146">
        <f t="shared" si="1"/>
        <v>0</v>
      </c>
      <c r="DF24" s="159">
        <f t="shared" si="42"/>
        <v>0</v>
      </c>
      <c r="DG24" s="160" t="str">
        <f t="shared" si="68"/>
        <v/>
      </c>
      <c r="DH24" s="161"/>
      <c r="DI24" s="162"/>
      <c r="DJ24" s="162"/>
      <c r="DK24" s="162"/>
      <c r="DL24" s="162"/>
      <c r="DM24" s="163">
        <f t="shared" si="2"/>
        <v>0</v>
      </c>
      <c r="DN24" s="164">
        <f t="shared" si="43"/>
        <v>0</v>
      </c>
      <c r="DO24" s="165" t="str">
        <f t="shared" si="69"/>
        <v/>
      </c>
      <c r="DP24" s="166"/>
      <c r="DQ24" s="105"/>
      <c r="DR24" s="105"/>
      <c r="DS24" s="105"/>
      <c r="DT24" s="105"/>
      <c r="DU24" s="156">
        <f t="shared" si="3"/>
        <v>0</v>
      </c>
      <c r="DV24" s="107" t="str">
        <f t="shared" si="44"/>
        <v/>
      </c>
      <c r="DW24" s="167" t="str">
        <f t="shared" si="45"/>
        <v/>
      </c>
      <c r="DX24" s="142"/>
      <c r="DY24" s="143"/>
      <c r="DZ24" s="168" t="str">
        <f t="shared" si="46"/>
        <v/>
      </c>
      <c r="EA24" s="169">
        <f t="shared" si="47"/>
        <v>900</v>
      </c>
      <c r="EB24" s="170">
        <f t="shared" si="48"/>
        <v>0</v>
      </c>
      <c r="EC24" s="171">
        <f t="shared" si="49"/>
        <v>0</v>
      </c>
      <c r="ED24" s="172" t="str">
        <f t="shared" si="50"/>
        <v/>
      </c>
      <c r="EE24" s="127" t="str">
        <f t="shared" si="4"/>
        <v/>
      </c>
      <c r="EF24" s="127" t="str">
        <f t="shared" si="51"/>
        <v/>
      </c>
      <c r="EG24" s="173" t="str">
        <f t="shared" si="52"/>
        <v/>
      </c>
      <c r="EH24" s="125">
        <f t="shared" si="53"/>
        <v>0</v>
      </c>
      <c r="EI24" s="699"/>
      <c r="EJ24" s="700"/>
      <c r="EL24" s="41">
        <f t="shared" si="54"/>
        <v>0</v>
      </c>
      <c r="EM24" s="41" t="s">
        <v>125</v>
      </c>
      <c r="EN24" s="41">
        <f t="shared" si="55"/>
        <v>100</v>
      </c>
      <c r="EO24" s="41" t="str">
        <f t="shared" si="56"/>
        <v>0/100</v>
      </c>
      <c r="EP24" s="41">
        <f t="shared" si="57"/>
        <v>0</v>
      </c>
      <c r="EQ24" s="41" t="s">
        <v>125</v>
      </c>
      <c r="ER24" s="41">
        <f t="shared" si="58"/>
        <v>100</v>
      </c>
      <c r="ES24" s="41" t="str">
        <f t="shared" si="59"/>
        <v>0/100</v>
      </c>
      <c r="ET24" s="41">
        <f t="shared" si="60"/>
        <v>0</v>
      </c>
      <c r="EU24" s="41" t="s">
        <v>125</v>
      </c>
      <c r="EV24" s="41">
        <f t="shared" si="61"/>
        <v>100</v>
      </c>
      <c r="EW24" s="41" t="str">
        <f t="shared" si="62"/>
        <v>0/100</v>
      </c>
      <c r="EX24" s="41">
        <f t="shared" si="63"/>
        <v>0</v>
      </c>
      <c r="EY24" s="41" t="s">
        <v>125</v>
      </c>
      <c r="EZ24" s="41">
        <f t="shared" si="64"/>
        <v>0</v>
      </c>
      <c r="FA24" s="41" t="str">
        <f t="shared" si="65"/>
        <v>0/0</v>
      </c>
    </row>
    <row r="25" spans="1:157" ht="27.75" customHeight="1">
      <c r="A25" s="6">
        <f t="shared" si="5"/>
        <v>0</v>
      </c>
      <c r="B25" s="126">
        <v>16</v>
      </c>
      <c r="C25" s="127">
        <f t="shared" si="6"/>
        <v>0</v>
      </c>
      <c r="D25" s="377"/>
      <c r="E25" s="378"/>
      <c r="F25" s="379"/>
      <c r="G25" s="377"/>
      <c r="H25" s="377"/>
      <c r="I25" s="377"/>
      <c r="J25" s="384"/>
      <c r="K25" s="128"/>
      <c r="L25" s="129"/>
      <c r="M25" s="129"/>
      <c r="N25" s="129"/>
      <c r="O25" s="129">
        <f t="shared" si="7"/>
        <v>0</v>
      </c>
      <c r="P25" s="130">
        <f t="shared" si="8"/>
        <v>0</v>
      </c>
      <c r="Q25" s="131"/>
      <c r="R25" s="131"/>
      <c r="S25" s="131">
        <v>0</v>
      </c>
      <c r="T25" s="47">
        <f t="shared" si="9"/>
        <v>0</v>
      </c>
      <c r="U25" s="132"/>
      <c r="V25" s="132"/>
      <c r="W25" s="132">
        <v>0</v>
      </c>
      <c r="X25" s="47">
        <f t="shared" si="10"/>
        <v>0</v>
      </c>
      <c r="Y25" s="132">
        <f t="shared" si="11"/>
        <v>0</v>
      </c>
      <c r="Z25" s="133">
        <f t="shared" si="12"/>
        <v>0</v>
      </c>
      <c r="AA25" s="134" t="str">
        <f t="shared" si="13"/>
        <v/>
      </c>
      <c r="AB25" s="135">
        <v>0</v>
      </c>
      <c r="AC25" s="136">
        <v>0</v>
      </c>
      <c r="AD25" s="136"/>
      <c r="AE25" s="136"/>
      <c r="AF25" s="136">
        <f t="shared" si="14"/>
        <v>0</v>
      </c>
      <c r="AG25" s="137">
        <f t="shared" si="15"/>
        <v>0</v>
      </c>
      <c r="AH25" s="138">
        <v>0</v>
      </c>
      <c r="AI25" s="138">
        <v>0</v>
      </c>
      <c r="AJ25" s="138">
        <v>0</v>
      </c>
      <c r="AK25" s="48">
        <f t="shared" si="16"/>
        <v>0</v>
      </c>
      <c r="AL25" s="139">
        <v>0</v>
      </c>
      <c r="AM25" s="139">
        <v>0</v>
      </c>
      <c r="AN25" s="139">
        <v>0</v>
      </c>
      <c r="AO25" s="48">
        <f t="shared" si="17"/>
        <v>0</v>
      </c>
      <c r="AP25" s="139">
        <f t="shared" si="66"/>
        <v>0</v>
      </c>
      <c r="AQ25" s="140">
        <f t="shared" si="18"/>
        <v>0</v>
      </c>
      <c r="AR25" s="141" t="str">
        <f t="shared" si="19"/>
        <v/>
      </c>
      <c r="AS25" s="142">
        <v>0</v>
      </c>
      <c r="AT25" s="143">
        <v>0</v>
      </c>
      <c r="AU25" s="143"/>
      <c r="AV25" s="143"/>
      <c r="AW25" s="143">
        <f t="shared" si="20"/>
        <v>0</v>
      </c>
      <c r="AX25" s="144">
        <f t="shared" si="21"/>
        <v>0</v>
      </c>
      <c r="AY25" s="145">
        <v>0</v>
      </c>
      <c r="AZ25" s="145">
        <v>0</v>
      </c>
      <c r="BA25" s="145">
        <v>0</v>
      </c>
      <c r="BB25" s="49">
        <f t="shared" si="22"/>
        <v>0</v>
      </c>
      <c r="BC25" s="146">
        <v>0</v>
      </c>
      <c r="BD25" s="146">
        <v>0</v>
      </c>
      <c r="BE25" s="146">
        <v>0</v>
      </c>
      <c r="BF25" s="49">
        <f t="shared" si="23"/>
        <v>0</v>
      </c>
      <c r="BG25" s="146">
        <f t="shared" si="24"/>
        <v>0</v>
      </c>
      <c r="BH25" s="147">
        <f t="shared" si="25"/>
        <v>0</v>
      </c>
      <c r="BI25" s="148" t="str">
        <f t="shared" si="26"/>
        <v/>
      </c>
      <c r="BJ25" s="149">
        <v>0</v>
      </c>
      <c r="BK25" s="150">
        <v>0</v>
      </c>
      <c r="BL25" s="150"/>
      <c r="BM25" s="150"/>
      <c r="BN25" s="150">
        <f t="shared" si="27"/>
        <v>0</v>
      </c>
      <c r="BO25" s="151">
        <f t="shared" si="28"/>
        <v>0</v>
      </c>
      <c r="BP25" s="152">
        <v>0</v>
      </c>
      <c r="BQ25" s="152">
        <v>0</v>
      </c>
      <c r="BR25" s="152">
        <v>0</v>
      </c>
      <c r="BS25" s="50">
        <f t="shared" si="29"/>
        <v>0</v>
      </c>
      <c r="BT25" s="153">
        <v>0</v>
      </c>
      <c r="BU25" s="153">
        <v>0</v>
      </c>
      <c r="BV25" s="153">
        <v>0</v>
      </c>
      <c r="BW25" s="50">
        <f t="shared" si="30"/>
        <v>0</v>
      </c>
      <c r="BX25" s="153">
        <f t="shared" si="31"/>
        <v>0</v>
      </c>
      <c r="BY25" s="150">
        <f t="shared" si="32"/>
        <v>0</v>
      </c>
      <c r="BZ25" s="154" t="str">
        <f t="shared" si="33"/>
        <v/>
      </c>
      <c r="CA25" s="142">
        <v>0</v>
      </c>
      <c r="CB25" s="143">
        <v>0</v>
      </c>
      <c r="CC25" s="143"/>
      <c r="CD25" s="143"/>
      <c r="CE25" s="143">
        <f t="shared" si="34"/>
        <v>0</v>
      </c>
      <c r="CF25" s="144">
        <f t="shared" si="35"/>
        <v>0</v>
      </c>
      <c r="CG25" s="145">
        <v>0</v>
      </c>
      <c r="CH25" s="145">
        <v>0</v>
      </c>
      <c r="CI25" s="145">
        <v>0</v>
      </c>
      <c r="CJ25" s="49">
        <f t="shared" si="36"/>
        <v>0</v>
      </c>
      <c r="CK25" s="146">
        <v>0</v>
      </c>
      <c r="CL25" s="146">
        <v>0</v>
      </c>
      <c r="CM25" s="146">
        <v>0</v>
      </c>
      <c r="CN25" s="49">
        <f t="shared" si="37"/>
        <v>0</v>
      </c>
      <c r="CO25" s="146">
        <f t="shared" si="38"/>
        <v>0</v>
      </c>
      <c r="CP25" s="147">
        <f t="shared" si="39"/>
        <v>0</v>
      </c>
      <c r="CQ25" s="148" t="str">
        <f t="shared" si="40"/>
        <v/>
      </c>
      <c r="CR25" s="155"/>
      <c r="CS25" s="105"/>
      <c r="CT25" s="105"/>
      <c r="CU25" s="105"/>
      <c r="CV25" s="105"/>
      <c r="CW25" s="156">
        <f t="shared" si="0"/>
        <v>0</v>
      </c>
      <c r="CX25" s="107">
        <f t="shared" si="41"/>
        <v>0</v>
      </c>
      <c r="CY25" s="108" t="str">
        <f t="shared" si="67"/>
        <v/>
      </c>
      <c r="CZ25" s="157"/>
      <c r="DA25" s="158"/>
      <c r="DB25" s="158"/>
      <c r="DC25" s="158"/>
      <c r="DD25" s="158"/>
      <c r="DE25" s="146">
        <f t="shared" si="1"/>
        <v>0</v>
      </c>
      <c r="DF25" s="159">
        <f t="shared" si="42"/>
        <v>0</v>
      </c>
      <c r="DG25" s="160" t="str">
        <f t="shared" si="68"/>
        <v/>
      </c>
      <c r="DH25" s="161"/>
      <c r="DI25" s="162"/>
      <c r="DJ25" s="162"/>
      <c r="DK25" s="162"/>
      <c r="DL25" s="162"/>
      <c r="DM25" s="163">
        <f t="shared" si="2"/>
        <v>0</v>
      </c>
      <c r="DN25" s="164">
        <f t="shared" si="43"/>
        <v>0</v>
      </c>
      <c r="DO25" s="165" t="str">
        <f t="shared" si="69"/>
        <v/>
      </c>
      <c r="DP25" s="166"/>
      <c r="DQ25" s="105"/>
      <c r="DR25" s="105"/>
      <c r="DS25" s="105"/>
      <c r="DT25" s="105"/>
      <c r="DU25" s="156">
        <f t="shared" si="3"/>
        <v>0</v>
      </c>
      <c r="DV25" s="107" t="str">
        <f t="shared" si="44"/>
        <v/>
      </c>
      <c r="DW25" s="167" t="str">
        <f t="shared" si="45"/>
        <v/>
      </c>
      <c r="DX25" s="142"/>
      <c r="DY25" s="143"/>
      <c r="DZ25" s="168" t="str">
        <f t="shared" si="46"/>
        <v/>
      </c>
      <c r="EA25" s="169">
        <f t="shared" si="47"/>
        <v>900</v>
      </c>
      <c r="EB25" s="170">
        <f t="shared" si="48"/>
        <v>0</v>
      </c>
      <c r="EC25" s="171">
        <f t="shared" si="49"/>
        <v>0</v>
      </c>
      <c r="ED25" s="172" t="str">
        <f t="shared" si="50"/>
        <v/>
      </c>
      <c r="EE25" s="127" t="str">
        <f t="shared" si="4"/>
        <v/>
      </c>
      <c r="EF25" s="127" t="str">
        <f t="shared" si="51"/>
        <v/>
      </c>
      <c r="EG25" s="173" t="str">
        <f t="shared" si="52"/>
        <v/>
      </c>
      <c r="EH25" s="125">
        <f t="shared" si="53"/>
        <v>0</v>
      </c>
      <c r="EI25" s="699"/>
      <c r="EJ25" s="700"/>
      <c r="EL25" s="41">
        <f t="shared" si="54"/>
        <v>0</v>
      </c>
      <c r="EM25" s="41" t="s">
        <v>125</v>
      </c>
      <c r="EN25" s="41">
        <f t="shared" si="55"/>
        <v>100</v>
      </c>
      <c r="EO25" s="41" t="str">
        <f t="shared" si="56"/>
        <v>0/100</v>
      </c>
      <c r="EP25" s="41">
        <f t="shared" si="57"/>
        <v>0</v>
      </c>
      <c r="EQ25" s="41" t="s">
        <v>125</v>
      </c>
      <c r="ER25" s="41">
        <f t="shared" si="58"/>
        <v>100</v>
      </c>
      <c r="ES25" s="41" t="str">
        <f t="shared" si="59"/>
        <v>0/100</v>
      </c>
      <c r="ET25" s="41">
        <f t="shared" si="60"/>
        <v>0</v>
      </c>
      <c r="EU25" s="41" t="s">
        <v>125</v>
      </c>
      <c r="EV25" s="41">
        <f t="shared" si="61"/>
        <v>100</v>
      </c>
      <c r="EW25" s="41" t="str">
        <f t="shared" si="62"/>
        <v>0/100</v>
      </c>
      <c r="EX25" s="41">
        <f t="shared" si="63"/>
        <v>0</v>
      </c>
      <c r="EY25" s="41" t="s">
        <v>125</v>
      </c>
      <c r="EZ25" s="41">
        <f t="shared" si="64"/>
        <v>0</v>
      </c>
      <c r="FA25" s="41" t="str">
        <f t="shared" si="65"/>
        <v>0/0</v>
      </c>
    </row>
    <row r="26" spans="1:157" ht="27.75" customHeight="1">
      <c r="A26" s="6">
        <f t="shared" si="5"/>
        <v>0</v>
      </c>
      <c r="B26" s="169">
        <v>17</v>
      </c>
      <c r="C26" s="127">
        <f t="shared" si="6"/>
        <v>0</v>
      </c>
      <c r="D26" s="377"/>
      <c r="E26" s="378"/>
      <c r="F26" s="379"/>
      <c r="G26" s="377"/>
      <c r="H26" s="377"/>
      <c r="I26" s="377"/>
      <c r="J26" s="384"/>
      <c r="K26" s="128"/>
      <c r="L26" s="129"/>
      <c r="M26" s="129"/>
      <c r="N26" s="129"/>
      <c r="O26" s="129">
        <f t="shared" si="7"/>
        <v>0</v>
      </c>
      <c r="P26" s="130">
        <f t="shared" si="8"/>
        <v>0</v>
      </c>
      <c r="Q26" s="131"/>
      <c r="R26" s="131"/>
      <c r="S26" s="131">
        <v>0</v>
      </c>
      <c r="T26" s="47">
        <f t="shared" si="9"/>
        <v>0</v>
      </c>
      <c r="U26" s="132"/>
      <c r="V26" s="132"/>
      <c r="W26" s="132">
        <v>0</v>
      </c>
      <c r="X26" s="47">
        <f t="shared" si="10"/>
        <v>0</v>
      </c>
      <c r="Y26" s="132">
        <f t="shared" si="11"/>
        <v>0</v>
      </c>
      <c r="Z26" s="133">
        <f t="shared" si="12"/>
        <v>0</v>
      </c>
      <c r="AA26" s="134" t="str">
        <f t="shared" si="13"/>
        <v/>
      </c>
      <c r="AB26" s="135">
        <v>0</v>
      </c>
      <c r="AC26" s="136">
        <v>0</v>
      </c>
      <c r="AD26" s="136"/>
      <c r="AE26" s="136"/>
      <c r="AF26" s="136">
        <f t="shared" si="14"/>
        <v>0</v>
      </c>
      <c r="AG26" s="137">
        <f t="shared" si="15"/>
        <v>0</v>
      </c>
      <c r="AH26" s="138">
        <v>0</v>
      </c>
      <c r="AI26" s="138">
        <v>0</v>
      </c>
      <c r="AJ26" s="138">
        <v>0</v>
      </c>
      <c r="AK26" s="48">
        <f t="shared" si="16"/>
        <v>0</v>
      </c>
      <c r="AL26" s="139">
        <v>0</v>
      </c>
      <c r="AM26" s="139">
        <v>0</v>
      </c>
      <c r="AN26" s="139">
        <v>0</v>
      </c>
      <c r="AO26" s="48">
        <f t="shared" si="17"/>
        <v>0</v>
      </c>
      <c r="AP26" s="139">
        <f t="shared" si="66"/>
        <v>0</v>
      </c>
      <c r="AQ26" s="140">
        <f t="shared" si="18"/>
        <v>0</v>
      </c>
      <c r="AR26" s="141" t="str">
        <f t="shared" si="19"/>
        <v/>
      </c>
      <c r="AS26" s="142">
        <v>0</v>
      </c>
      <c r="AT26" s="143">
        <v>0</v>
      </c>
      <c r="AU26" s="143"/>
      <c r="AV26" s="143"/>
      <c r="AW26" s="143">
        <f t="shared" si="20"/>
        <v>0</v>
      </c>
      <c r="AX26" s="144">
        <f t="shared" si="21"/>
        <v>0</v>
      </c>
      <c r="AY26" s="145">
        <v>0</v>
      </c>
      <c r="AZ26" s="145">
        <v>0</v>
      </c>
      <c r="BA26" s="145">
        <v>0</v>
      </c>
      <c r="BB26" s="49">
        <f t="shared" si="22"/>
        <v>0</v>
      </c>
      <c r="BC26" s="146">
        <v>0</v>
      </c>
      <c r="BD26" s="146">
        <v>0</v>
      </c>
      <c r="BE26" s="146">
        <v>0</v>
      </c>
      <c r="BF26" s="49">
        <f t="shared" si="23"/>
        <v>0</v>
      </c>
      <c r="BG26" s="146">
        <f t="shared" si="24"/>
        <v>0</v>
      </c>
      <c r="BH26" s="147">
        <f t="shared" si="25"/>
        <v>0</v>
      </c>
      <c r="BI26" s="148" t="str">
        <f t="shared" si="26"/>
        <v/>
      </c>
      <c r="BJ26" s="149">
        <v>0</v>
      </c>
      <c r="BK26" s="150">
        <v>0</v>
      </c>
      <c r="BL26" s="150"/>
      <c r="BM26" s="150"/>
      <c r="BN26" s="150">
        <f t="shared" si="27"/>
        <v>0</v>
      </c>
      <c r="BO26" s="151">
        <f t="shared" si="28"/>
        <v>0</v>
      </c>
      <c r="BP26" s="152">
        <v>0</v>
      </c>
      <c r="BQ26" s="152">
        <v>0</v>
      </c>
      <c r="BR26" s="152">
        <v>0</v>
      </c>
      <c r="BS26" s="50">
        <f t="shared" si="29"/>
        <v>0</v>
      </c>
      <c r="BT26" s="153">
        <v>0</v>
      </c>
      <c r="BU26" s="153">
        <v>0</v>
      </c>
      <c r="BV26" s="153">
        <v>0</v>
      </c>
      <c r="BW26" s="50">
        <f t="shared" si="30"/>
        <v>0</v>
      </c>
      <c r="BX26" s="153">
        <f t="shared" si="31"/>
        <v>0</v>
      </c>
      <c r="BY26" s="150">
        <f t="shared" si="32"/>
        <v>0</v>
      </c>
      <c r="BZ26" s="154" t="str">
        <f t="shared" si="33"/>
        <v/>
      </c>
      <c r="CA26" s="142">
        <v>0</v>
      </c>
      <c r="CB26" s="143">
        <v>0</v>
      </c>
      <c r="CC26" s="143"/>
      <c r="CD26" s="143"/>
      <c r="CE26" s="143">
        <f t="shared" si="34"/>
        <v>0</v>
      </c>
      <c r="CF26" s="144">
        <f t="shared" si="35"/>
        <v>0</v>
      </c>
      <c r="CG26" s="145">
        <v>0</v>
      </c>
      <c r="CH26" s="145">
        <v>0</v>
      </c>
      <c r="CI26" s="145">
        <v>0</v>
      </c>
      <c r="CJ26" s="49">
        <f t="shared" si="36"/>
        <v>0</v>
      </c>
      <c r="CK26" s="146">
        <v>0</v>
      </c>
      <c r="CL26" s="146">
        <v>0</v>
      </c>
      <c r="CM26" s="146">
        <v>0</v>
      </c>
      <c r="CN26" s="49">
        <f t="shared" si="37"/>
        <v>0</v>
      </c>
      <c r="CO26" s="146">
        <f t="shared" si="38"/>
        <v>0</v>
      </c>
      <c r="CP26" s="147">
        <f t="shared" si="39"/>
        <v>0</v>
      </c>
      <c r="CQ26" s="148" t="str">
        <f t="shared" si="40"/>
        <v/>
      </c>
      <c r="CR26" s="155"/>
      <c r="CS26" s="105"/>
      <c r="CT26" s="105"/>
      <c r="CU26" s="105"/>
      <c r="CV26" s="105"/>
      <c r="CW26" s="156">
        <f t="shared" si="0"/>
        <v>0</v>
      </c>
      <c r="CX26" s="107">
        <f t="shared" si="41"/>
        <v>0</v>
      </c>
      <c r="CY26" s="108" t="str">
        <f t="shared" si="67"/>
        <v/>
      </c>
      <c r="CZ26" s="157"/>
      <c r="DA26" s="158"/>
      <c r="DB26" s="158"/>
      <c r="DC26" s="158"/>
      <c r="DD26" s="158"/>
      <c r="DE26" s="146">
        <f t="shared" si="1"/>
        <v>0</v>
      </c>
      <c r="DF26" s="159">
        <f t="shared" si="42"/>
        <v>0</v>
      </c>
      <c r="DG26" s="160" t="str">
        <f t="shared" si="68"/>
        <v/>
      </c>
      <c r="DH26" s="161"/>
      <c r="DI26" s="162"/>
      <c r="DJ26" s="162"/>
      <c r="DK26" s="162"/>
      <c r="DL26" s="162"/>
      <c r="DM26" s="163">
        <f t="shared" si="2"/>
        <v>0</v>
      </c>
      <c r="DN26" s="164">
        <f t="shared" si="43"/>
        <v>0</v>
      </c>
      <c r="DO26" s="165" t="str">
        <f t="shared" si="69"/>
        <v/>
      </c>
      <c r="DP26" s="166"/>
      <c r="DQ26" s="105"/>
      <c r="DR26" s="105"/>
      <c r="DS26" s="105"/>
      <c r="DT26" s="105"/>
      <c r="DU26" s="156">
        <f t="shared" si="3"/>
        <v>0</v>
      </c>
      <c r="DV26" s="107" t="str">
        <f t="shared" si="44"/>
        <v/>
      </c>
      <c r="DW26" s="167" t="str">
        <f t="shared" si="45"/>
        <v/>
      </c>
      <c r="DX26" s="142"/>
      <c r="DY26" s="143"/>
      <c r="DZ26" s="168" t="str">
        <f t="shared" si="46"/>
        <v/>
      </c>
      <c r="EA26" s="169">
        <f t="shared" si="47"/>
        <v>900</v>
      </c>
      <c r="EB26" s="170">
        <f t="shared" si="48"/>
        <v>0</v>
      </c>
      <c r="EC26" s="171">
        <f t="shared" si="49"/>
        <v>0</v>
      </c>
      <c r="ED26" s="172" t="str">
        <f t="shared" si="50"/>
        <v/>
      </c>
      <c r="EE26" s="127" t="str">
        <f t="shared" si="4"/>
        <v/>
      </c>
      <c r="EF26" s="127" t="str">
        <f t="shared" si="51"/>
        <v/>
      </c>
      <c r="EG26" s="173" t="str">
        <f t="shared" si="52"/>
        <v/>
      </c>
      <c r="EH26" s="125">
        <f t="shared" si="53"/>
        <v>0</v>
      </c>
      <c r="EI26" s="699"/>
      <c r="EJ26" s="700"/>
      <c r="EL26" s="41">
        <f t="shared" si="54"/>
        <v>0</v>
      </c>
      <c r="EM26" s="41" t="s">
        <v>125</v>
      </c>
      <c r="EN26" s="41">
        <f t="shared" si="55"/>
        <v>100</v>
      </c>
      <c r="EO26" s="41" t="str">
        <f t="shared" si="56"/>
        <v>0/100</v>
      </c>
      <c r="EP26" s="41">
        <f t="shared" si="57"/>
        <v>0</v>
      </c>
      <c r="EQ26" s="41" t="s">
        <v>125</v>
      </c>
      <c r="ER26" s="41">
        <f t="shared" si="58"/>
        <v>100</v>
      </c>
      <c r="ES26" s="41" t="str">
        <f t="shared" si="59"/>
        <v>0/100</v>
      </c>
      <c r="ET26" s="41">
        <f t="shared" si="60"/>
        <v>0</v>
      </c>
      <c r="EU26" s="41" t="s">
        <v>125</v>
      </c>
      <c r="EV26" s="41">
        <f t="shared" si="61"/>
        <v>100</v>
      </c>
      <c r="EW26" s="41" t="str">
        <f t="shared" si="62"/>
        <v>0/100</v>
      </c>
      <c r="EX26" s="41">
        <f t="shared" si="63"/>
        <v>0</v>
      </c>
      <c r="EY26" s="41" t="s">
        <v>125</v>
      </c>
      <c r="EZ26" s="41">
        <f t="shared" si="64"/>
        <v>0</v>
      </c>
      <c r="FA26" s="41" t="str">
        <f t="shared" si="65"/>
        <v>0/0</v>
      </c>
    </row>
    <row r="27" spans="1:157" ht="27.75" customHeight="1">
      <c r="A27" s="6">
        <f t="shared" si="5"/>
        <v>0</v>
      </c>
      <c r="B27" s="126">
        <v>18</v>
      </c>
      <c r="C27" s="127">
        <f t="shared" si="6"/>
        <v>0</v>
      </c>
      <c r="D27" s="377"/>
      <c r="E27" s="378"/>
      <c r="F27" s="379"/>
      <c r="G27" s="377"/>
      <c r="H27" s="377"/>
      <c r="I27" s="377"/>
      <c r="J27" s="384"/>
      <c r="K27" s="128"/>
      <c r="L27" s="129"/>
      <c r="M27" s="129"/>
      <c r="N27" s="129"/>
      <c r="O27" s="129">
        <f t="shared" si="7"/>
        <v>0</v>
      </c>
      <c r="P27" s="130">
        <f t="shared" si="8"/>
        <v>0</v>
      </c>
      <c r="Q27" s="131"/>
      <c r="R27" s="131"/>
      <c r="S27" s="131">
        <v>0</v>
      </c>
      <c r="T27" s="47">
        <f t="shared" si="9"/>
        <v>0</v>
      </c>
      <c r="U27" s="132"/>
      <c r="V27" s="132"/>
      <c r="W27" s="132">
        <v>0</v>
      </c>
      <c r="X27" s="47">
        <f t="shared" si="10"/>
        <v>0</v>
      </c>
      <c r="Y27" s="132">
        <f t="shared" si="11"/>
        <v>0</v>
      </c>
      <c r="Z27" s="133">
        <f t="shared" si="12"/>
        <v>0</v>
      </c>
      <c r="AA27" s="134" t="str">
        <f t="shared" si="13"/>
        <v/>
      </c>
      <c r="AB27" s="135">
        <v>0</v>
      </c>
      <c r="AC27" s="136">
        <v>0</v>
      </c>
      <c r="AD27" s="136"/>
      <c r="AE27" s="136"/>
      <c r="AF27" s="136">
        <f t="shared" si="14"/>
        <v>0</v>
      </c>
      <c r="AG27" s="137">
        <f t="shared" si="15"/>
        <v>0</v>
      </c>
      <c r="AH27" s="138">
        <v>0</v>
      </c>
      <c r="AI27" s="138">
        <v>0</v>
      </c>
      <c r="AJ27" s="138">
        <v>0</v>
      </c>
      <c r="AK27" s="48">
        <f t="shared" si="16"/>
        <v>0</v>
      </c>
      <c r="AL27" s="139">
        <v>0</v>
      </c>
      <c r="AM27" s="139">
        <v>0</v>
      </c>
      <c r="AN27" s="139">
        <v>0</v>
      </c>
      <c r="AO27" s="48">
        <f t="shared" si="17"/>
        <v>0</v>
      </c>
      <c r="AP27" s="139">
        <f t="shared" si="66"/>
        <v>0</v>
      </c>
      <c r="AQ27" s="140">
        <f t="shared" si="18"/>
        <v>0</v>
      </c>
      <c r="AR27" s="141" t="str">
        <f t="shared" si="19"/>
        <v/>
      </c>
      <c r="AS27" s="142">
        <v>0</v>
      </c>
      <c r="AT27" s="143">
        <v>0</v>
      </c>
      <c r="AU27" s="143"/>
      <c r="AV27" s="143"/>
      <c r="AW27" s="143">
        <f t="shared" si="20"/>
        <v>0</v>
      </c>
      <c r="AX27" s="144">
        <f t="shared" si="21"/>
        <v>0</v>
      </c>
      <c r="AY27" s="145">
        <v>0</v>
      </c>
      <c r="AZ27" s="145">
        <v>0</v>
      </c>
      <c r="BA27" s="145">
        <v>0</v>
      </c>
      <c r="BB27" s="49">
        <f t="shared" si="22"/>
        <v>0</v>
      </c>
      <c r="BC27" s="146">
        <v>0</v>
      </c>
      <c r="BD27" s="146">
        <v>0</v>
      </c>
      <c r="BE27" s="146">
        <v>0</v>
      </c>
      <c r="BF27" s="49">
        <f t="shared" si="23"/>
        <v>0</v>
      </c>
      <c r="BG27" s="146">
        <f t="shared" si="24"/>
        <v>0</v>
      </c>
      <c r="BH27" s="147">
        <f t="shared" si="25"/>
        <v>0</v>
      </c>
      <c r="BI27" s="148" t="str">
        <f t="shared" si="26"/>
        <v/>
      </c>
      <c r="BJ27" s="149">
        <v>0</v>
      </c>
      <c r="BK27" s="150">
        <v>0</v>
      </c>
      <c r="BL27" s="150"/>
      <c r="BM27" s="150"/>
      <c r="BN27" s="150">
        <f t="shared" si="27"/>
        <v>0</v>
      </c>
      <c r="BO27" s="151">
        <f t="shared" si="28"/>
        <v>0</v>
      </c>
      <c r="BP27" s="152">
        <v>0</v>
      </c>
      <c r="BQ27" s="152">
        <v>0</v>
      </c>
      <c r="BR27" s="152">
        <v>0</v>
      </c>
      <c r="BS27" s="50">
        <f t="shared" si="29"/>
        <v>0</v>
      </c>
      <c r="BT27" s="153">
        <v>0</v>
      </c>
      <c r="BU27" s="153">
        <v>0</v>
      </c>
      <c r="BV27" s="153">
        <v>0</v>
      </c>
      <c r="BW27" s="50">
        <f t="shared" si="30"/>
        <v>0</v>
      </c>
      <c r="BX27" s="153">
        <f t="shared" si="31"/>
        <v>0</v>
      </c>
      <c r="BY27" s="150">
        <f t="shared" si="32"/>
        <v>0</v>
      </c>
      <c r="BZ27" s="154" t="str">
        <f t="shared" si="33"/>
        <v/>
      </c>
      <c r="CA27" s="142">
        <v>0</v>
      </c>
      <c r="CB27" s="143">
        <v>0</v>
      </c>
      <c r="CC27" s="143"/>
      <c r="CD27" s="143"/>
      <c r="CE27" s="143">
        <f t="shared" si="34"/>
        <v>0</v>
      </c>
      <c r="CF27" s="144">
        <f t="shared" si="35"/>
        <v>0</v>
      </c>
      <c r="CG27" s="145">
        <v>0</v>
      </c>
      <c r="CH27" s="145">
        <v>0</v>
      </c>
      <c r="CI27" s="145">
        <v>0</v>
      </c>
      <c r="CJ27" s="49">
        <f t="shared" si="36"/>
        <v>0</v>
      </c>
      <c r="CK27" s="146">
        <v>0</v>
      </c>
      <c r="CL27" s="146">
        <v>0</v>
      </c>
      <c r="CM27" s="146">
        <v>0</v>
      </c>
      <c r="CN27" s="49">
        <f t="shared" si="37"/>
        <v>0</v>
      </c>
      <c r="CO27" s="146">
        <f t="shared" si="38"/>
        <v>0</v>
      </c>
      <c r="CP27" s="147">
        <f t="shared" si="39"/>
        <v>0</v>
      </c>
      <c r="CQ27" s="148" t="str">
        <f t="shared" si="40"/>
        <v/>
      </c>
      <c r="CR27" s="155"/>
      <c r="CS27" s="105"/>
      <c r="CT27" s="105"/>
      <c r="CU27" s="105"/>
      <c r="CV27" s="105"/>
      <c r="CW27" s="156">
        <f t="shared" si="0"/>
        <v>0</v>
      </c>
      <c r="CX27" s="107">
        <f t="shared" si="41"/>
        <v>0</v>
      </c>
      <c r="CY27" s="108" t="str">
        <f t="shared" si="67"/>
        <v/>
      </c>
      <c r="CZ27" s="157"/>
      <c r="DA27" s="158"/>
      <c r="DB27" s="158"/>
      <c r="DC27" s="158"/>
      <c r="DD27" s="158"/>
      <c r="DE27" s="146">
        <f t="shared" si="1"/>
        <v>0</v>
      </c>
      <c r="DF27" s="159">
        <f t="shared" si="42"/>
        <v>0</v>
      </c>
      <c r="DG27" s="160" t="str">
        <f t="shared" si="68"/>
        <v/>
      </c>
      <c r="DH27" s="161"/>
      <c r="DI27" s="162"/>
      <c r="DJ27" s="162"/>
      <c r="DK27" s="162"/>
      <c r="DL27" s="162"/>
      <c r="DM27" s="163">
        <f t="shared" si="2"/>
        <v>0</v>
      </c>
      <c r="DN27" s="164">
        <f t="shared" si="43"/>
        <v>0</v>
      </c>
      <c r="DO27" s="165" t="str">
        <f t="shared" si="69"/>
        <v/>
      </c>
      <c r="DP27" s="166"/>
      <c r="DQ27" s="105"/>
      <c r="DR27" s="105"/>
      <c r="DS27" s="105"/>
      <c r="DT27" s="105"/>
      <c r="DU27" s="156">
        <f t="shared" si="3"/>
        <v>0</v>
      </c>
      <c r="DV27" s="107" t="str">
        <f t="shared" si="44"/>
        <v/>
      </c>
      <c r="DW27" s="167" t="str">
        <f t="shared" si="45"/>
        <v/>
      </c>
      <c r="DX27" s="142"/>
      <c r="DY27" s="143"/>
      <c r="DZ27" s="168" t="str">
        <f t="shared" si="46"/>
        <v/>
      </c>
      <c r="EA27" s="169">
        <f t="shared" si="47"/>
        <v>900</v>
      </c>
      <c r="EB27" s="170">
        <f t="shared" si="48"/>
        <v>0</v>
      </c>
      <c r="EC27" s="171">
        <f t="shared" si="49"/>
        <v>0</v>
      </c>
      <c r="ED27" s="172" t="str">
        <f t="shared" si="50"/>
        <v/>
      </c>
      <c r="EE27" s="127" t="str">
        <f t="shared" si="4"/>
        <v/>
      </c>
      <c r="EF27" s="127" t="str">
        <f t="shared" si="51"/>
        <v/>
      </c>
      <c r="EG27" s="173" t="str">
        <f t="shared" si="52"/>
        <v/>
      </c>
      <c r="EH27" s="125">
        <f t="shared" si="53"/>
        <v>0</v>
      </c>
      <c r="EI27" s="699"/>
      <c r="EJ27" s="700"/>
      <c r="EL27" s="41">
        <f t="shared" si="54"/>
        <v>0</v>
      </c>
      <c r="EM27" s="41" t="s">
        <v>125</v>
      </c>
      <c r="EN27" s="41">
        <f t="shared" si="55"/>
        <v>100</v>
      </c>
      <c r="EO27" s="41" t="str">
        <f t="shared" si="56"/>
        <v>0/100</v>
      </c>
      <c r="EP27" s="41">
        <f t="shared" si="57"/>
        <v>0</v>
      </c>
      <c r="EQ27" s="41" t="s">
        <v>125</v>
      </c>
      <c r="ER27" s="41">
        <f t="shared" si="58"/>
        <v>100</v>
      </c>
      <c r="ES27" s="41" t="str">
        <f t="shared" si="59"/>
        <v>0/100</v>
      </c>
      <c r="ET27" s="41">
        <f t="shared" si="60"/>
        <v>0</v>
      </c>
      <c r="EU27" s="41" t="s">
        <v>125</v>
      </c>
      <c r="EV27" s="41">
        <f t="shared" si="61"/>
        <v>100</v>
      </c>
      <c r="EW27" s="41" t="str">
        <f t="shared" si="62"/>
        <v>0/100</v>
      </c>
      <c r="EX27" s="41">
        <f t="shared" si="63"/>
        <v>0</v>
      </c>
      <c r="EY27" s="41" t="s">
        <v>125</v>
      </c>
      <c r="EZ27" s="41">
        <f t="shared" si="64"/>
        <v>0</v>
      </c>
      <c r="FA27" s="41" t="str">
        <f t="shared" si="65"/>
        <v>0/0</v>
      </c>
    </row>
    <row r="28" spans="1:157" ht="27.75" customHeight="1">
      <c r="A28" s="6">
        <f t="shared" si="5"/>
        <v>0</v>
      </c>
      <c r="B28" s="169">
        <v>19</v>
      </c>
      <c r="C28" s="127">
        <f t="shared" si="6"/>
        <v>0</v>
      </c>
      <c r="D28" s="377"/>
      <c r="E28" s="378"/>
      <c r="F28" s="379"/>
      <c r="G28" s="377"/>
      <c r="H28" s="377"/>
      <c r="I28" s="377"/>
      <c r="J28" s="384"/>
      <c r="K28" s="128"/>
      <c r="L28" s="129"/>
      <c r="M28" s="129"/>
      <c r="N28" s="129"/>
      <c r="O28" s="129">
        <f t="shared" si="7"/>
        <v>0</v>
      </c>
      <c r="P28" s="130">
        <f t="shared" si="8"/>
        <v>0</v>
      </c>
      <c r="Q28" s="131"/>
      <c r="R28" s="131"/>
      <c r="S28" s="131">
        <v>0</v>
      </c>
      <c r="T28" s="47">
        <f t="shared" si="9"/>
        <v>0</v>
      </c>
      <c r="U28" s="132"/>
      <c r="V28" s="132"/>
      <c r="W28" s="132">
        <v>0</v>
      </c>
      <c r="X28" s="47">
        <f t="shared" si="10"/>
        <v>0</v>
      </c>
      <c r="Y28" s="132">
        <f t="shared" si="11"/>
        <v>0</v>
      </c>
      <c r="Z28" s="133">
        <f t="shared" si="12"/>
        <v>0</v>
      </c>
      <c r="AA28" s="134" t="str">
        <f t="shared" si="13"/>
        <v/>
      </c>
      <c r="AB28" s="135">
        <v>0</v>
      </c>
      <c r="AC28" s="136">
        <v>0</v>
      </c>
      <c r="AD28" s="136"/>
      <c r="AE28" s="136"/>
      <c r="AF28" s="136">
        <f t="shared" si="14"/>
        <v>0</v>
      </c>
      <c r="AG28" s="137">
        <f t="shared" si="15"/>
        <v>0</v>
      </c>
      <c r="AH28" s="138">
        <v>0</v>
      </c>
      <c r="AI28" s="138">
        <v>0</v>
      </c>
      <c r="AJ28" s="138">
        <v>0</v>
      </c>
      <c r="AK28" s="48">
        <f t="shared" si="16"/>
        <v>0</v>
      </c>
      <c r="AL28" s="139">
        <v>0</v>
      </c>
      <c r="AM28" s="139">
        <v>0</v>
      </c>
      <c r="AN28" s="139">
        <v>0</v>
      </c>
      <c r="AO28" s="48">
        <f t="shared" si="17"/>
        <v>0</v>
      </c>
      <c r="AP28" s="139">
        <f t="shared" si="66"/>
        <v>0</v>
      </c>
      <c r="AQ28" s="140">
        <f t="shared" si="18"/>
        <v>0</v>
      </c>
      <c r="AR28" s="141" t="str">
        <f t="shared" si="19"/>
        <v/>
      </c>
      <c r="AS28" s="142">
        <v>0</v>
      </c>
      <c r="AT28" s="143">
        <v>0</v>
      </c>
      <c r="AU28" s="143"/>
      <c r="AV28" s="143"/>
      <c r="AW28" s="143">
        <f t="shared" si="20"/>
        <v>0</v>
      </c>
      <c r="AX28" s="144">
        <f t="shared" si="21"/>
        <v>0</v>
      </c>
      <c r="AY28" s="145">
        <v>0</v>
      </c>
      <c r="AZ28" s="145">
        <v>0</v>
      </c>
      <c r="BA28" s="145">
        <v>0</v>
      </c>
      <c r="BB28" s="49">
        <f t="shared" si="22"/>
        <v>0</v>
      </c>
      <c r="BC28" s="146">
        <v>0</v>
      </c>
      <c r="BD28" s="146">
        <v>0</v>
      </c>
      <c r="BE28" s="146">
        <v>0</v>
      </c>
      <c r="BF28" s="49">
        <f t="shared" si="23"/>
        <v>0</v>
      </c>
      <c r="BG28" s="146">
        <f t="shared" si="24"/>
        <v>0</v>
      </c>
      <c r="BH28" s="147">
        <f t="shared" si="25"/>
        <v>0</v>
      </c>
      <c r="BI28" s="148" t="str">
        <f t="shared" si="26"/>
        <v/>
      </c>
      <c r="BJ28" s="149">
        <v>0</v>
      </c>
      <c r="BK28" s="150">
        <v>0</v>
      </c>
      <c r="BL28" s="150"/>
      <c r="BM28" s="150"/>
      <c r="BN28" s="150">
        <f t="shared" si="27"/>
        <v>0</v>
      </c>
      <c r="BO28" s="151">
        <f t="shared" si="28"/>
        <v>0</v>
      </c>
      <c r="BP28" s="152">
        <v>0</v>
      </c>
      <c r="BQ28" s="152">
        <v>0</v>
      </c>
      <c r="BR28" s="152">
        <v>0</v>
      </c>
      <c r="BS28" s="50">
        <f t="shared" si="29"/>
        <v>0</v>
      </c>
      <c r="BT28" s="153">
        <v>0</v>
      </c>
      <c r="BU28" s="153">
        <v>0</v>
      </c>
      <c r="BV28" s="153">
        <v>0</v>
      </c>
      <c r="BW28" s="50">
        <f t="shared" si="30"/>
        <v>0</v>
      </c>
      <c r="BX28" s="153">
        <f t="shared" si="31"/>
        <v>0</v>
      </c>
      <c r="BY28" s="150">
        <f t="shared" si="32"/>
        <v>0</v>
      </c>
      <c r="BZ28" s="154" t="str">
        <f t="shared" si="33"/>
        <v/>
      </c>
      <c r="CA28" s="142">
        <v>0</v>
      </c>
      <c r="CB28" s="143">
        <v>0</v>
      </c>
      <c r="CC28" s="143"/>
      <c r="CD28" s="143"/>
      <c r="CE28" s="143">
        <f t="shared" si="34"/>
        <v>0</v>
      </c>
      <c r="CF28" s="144">
        <f t="shared" si="35"/>
        <v>0</v>
      </c>
      <c r="CG28" s="145">
        <v>0</v>
      </c>
      <c r="CH28" s="145">
        <v>0</v>
      </c>
      <c r="CI28" s="145">
        <v>0</v>
      </c>
      <c r="CJ28" s="49">
        <f t="shared" si="36"/>
        <v>0</v>
      </c>
      <c r="CK28" s="146">
        <v>0</v>
      </c>
      <c r="CL28" s="146">
        <v>0</v>
      </c>
      <c r="CM28" s="146">
        <v>0</v>
      </c>
      <c r="CN28" s="49">
        <f t="shared" si="37"/>
        <v>0</v>
      </c>
      <c r="CO28" s="146">
        <f t="shared" si="38"/>
        <v>0</v>
      </c>
      <c r="CP28" s="147">
        <f t="shared" si="39"/>
        <v>0</v>
      </c>
      <c r="CQ28" s="148" t="str">
        <f t="shared" si="40"/>
        <v/>
      </c>
      <c r="CR28" s="155"/>
      <c r="CS28" s="105"/>
      <c r="CT28" s="105"/>
      <c r="CU28" s="105"/>
      <c r="CV28" s="105"/>
      <c r="CW28" s="156">
        <f t="shared" si="0"/>
        <v>0</v>
      </c>
      <c r="CX28" s="107">
        <f t="shared" si="41"/>
        <v>0</v>
      </c>
      <c r="CY28" s="108" t="str">
        <f t="shared" si="67"/>
        <v/>
      </c>
      <c r="CZ28" s="157"/>
      <c r="DA28" s="158"/>
      <c r="DB28" s="158"/>
      <c r="DC28" s="158"/>
      <c r="DD28" s="158"/>
      <c r="DE28" s="146">
        <f t="shared" si="1"/>
        <v>0</v>
      </c>
      <c r="DF28" s="159">
        <f t="shared" si="42"/>
        <v>0</v>
      </c>
      <c r="DG28" s="160" t="str">
        <f t="shared" si="68"/>
        <v/>
      </c>
      <c r="DH28" s="161"/>
      <c r="DI28" s="162"/>
      <c r="DJ28" s="162"/>
      <c r="DK28" s="162"/>
      <c r="DL28" s="162"/>
      <c r="DM28" s="163">
        <f t="shared" si="2"/>
        <v>0</v>
      </c>
      <c r="DN28" s="164">
        <f t="shared" si="43"/>
        <v>0</v>
      </c>
      <c r="DO28" s="165" t="str">
        <f t="shared" si="69"/>
        <v/>
      </c>
      <c r="DP28" s="166"/>
      <c r="DQ28" s="105"/>
      <c r="DR28" s="105"/>
      <c r="DS28" s="105"/>
      <c r="DT28" s="105"/>
      <c r="DU28" s="156">
        <f t="shared" si="3"/>
        <v>0</v>
      </c>
      <c r="DV28" s="107" t="str">
        <f t="shared" si="44"/>
        <v/>
      </c>
      <c r="DW28" s="167" t="str">
        <f t="shared" si="45"/>
        <v/>
      </c>
      <c r="DX28" s="142"/>
      <c r="DY28" s="143"/>
      <c r="DZ28" s="168" t="str">
        <f t="shared" si="46"/>
        <v/>
      </c>
      <c r="EA28" s="169">
        <f t="shared" si="47"/>
        <v>900</v>
      </c>
      <c r="EB28" s="170">
        <f t="shared" si="48"/>
        <v>0</v>
      </c>
      <c r="EC28" s="171">
        <f t="shared" si="49"/>
        <v>0</v>
      </c>
      <c r="ED28" s="172" t="str">
        <f t="shared" si="50"/>
        <v/>
      </c>
      <c r="EE28" s="127" t="str">
        <f t="shared" si="4"/>
        <v/>
      </c>
      <c r="EF28" s="127" t="str">
        <f t="shared" si="51"/>
        <v/>
      </c>
      <c r="EG28" s="173" t="str">
        <f t="shared" si="52"/>
        <v/>
      </c>
      <c r="EH28" s="125">
        <f t="shared" si="53"/>
        <v>0</v>
      </c>
      <c r="EI28" s="699"/>
      <c r="EJ28" s="700"/>
      <c r="EL28" s="41">
        <f t="shared" si="54"/>
        <v>0</v>
      </c>
      <c r="EM28" s="41" t="s">
        <v>125</v>
      </c>
      <c r="EN28" s="41">
        <f t="shared" si="55"/>
        <v>100</v>
      </c>
      <c r="EO28" s="41" t="str">
        <f t="shared" si="56"/>
        <v>0/100</v>
      </c>
      <c r="EP28" s="41">
        <f t="shared" si="57"/>
        <v>0</v>
      </c>
      <c r="EQ28" s="41" t="s">
        <v>125</v>
      </c>
      <c r="ER28" s="41">
        <f t="shared" si="58"/>
        <v>100</v>
      </c>
      <c r="ES28" s="41" t="str">
        <f t="shared" si="59"/>
        <v>0/100</v>
      </c>
      <c r="ET28" s="41">
        <f t="shared" si="60"/>
        <v>0</v>
      </c>
      <c r="EU28" s="41" t="s">
        <v>125</v>
      </c>
      <c r="EV28" s="41">
        <f t="shared" si="61"/>
        <v>100</v>
      </c>
      <c r="EW28" s="41" t="str">
        <f t="shared" si="62"/>
        <v>0/100</v>
      </c>
      <c r="EX28" s="41">
        <f t="shared" si="63"/>
        <v>0</v>
      </c>
      <c r="EY28" s="41" t="s">
        <v>125</v>
      </c>
      <c r="EZ28" s="41">
        <f t="shared" si="64"/>
        <v>0</v>
      </c>
      <c r="FA28" s="41" t="str">
        <f t="shared" si="65"/>
        <v>0/0</v>
      </c>
    </row>
    <row r="29" spans="1:157" ht="26.25" customHeight="1">
      <c r="A29" s="6">
        <f t="shared" si="5"/>
        <v>0</v>
      </c>
      <c r="B29" s="126">
        <v>20</v>
      </c>
      <c r="C29" s="127">
        <f t="shared" si="6"/>
        <v>0</v>
      </c>
      <c r="D29" s="377"/>
      <c r="E29" s="378"/>
      <c r="F29" s="379"/>
      <c r="G29" s="377"/>
      <c r="H29" s="377"/>
      <c r="I29" s="377"/>
      <c r="J29" s="384"/>
      <c r="K29" s="128"/>
      <c r="L29" s="129"/>
      <c r="M29" s="129"/>
      <c r="N29" s="129"/>
      <c r="O29" s="129">
        <f t="shared" si="7"/>
        <v>0</v>
      </c>
      <c r="P29" s="130">
        <f t="shared" si="8"/>
        <v>0</v>
      </c>
      <c r="Q29" s="131"/>
      <c r="R29" s="131"/>
      <c r="S29" s="131">
        <v>0</v>
      </c>
      <c r="T29" s="47">
        <f t="shared" si="9"/>
        <v>0</v>
      </c>
      <c r="U29" s="132"/>
      <c r="V29" s="132"/>
      <c r="W29" s="132">
        <v>0</v>
      </c>
      <c r="X29" s="47">
        <f t="shared" si="10"/>
        <v>0</v>
      </c>
      <c r="Y29" s="132">
        <f t="shared" si="11"/>
        <v>0</v>
      </c>
      <c r="Z29" s="133">
        <f t="shared" si="12"/>
        <v>0</v>
      </c>
      <c r="AA29" s="134" t="str">
        <f t="shared" si="13"/>
        <v/>
      </c>
      <c r="AB29" s="135">
        <v>0</v>
      </c>
      <c r="AC29" s="136">
        <v>0</v>
      </c>
      <c r="AD29" s="136"/>
      <c r="AE29" s="136"/>
      <c r="AF29" s="136">
        <f t="shared" si="14"/>
        <v>0</v>
      </c>
      <c r="AG29" s="137">
        <f t="shared" si="15"/>
        <v>0</v>
      </c>
      <c r="AH29" s="138">
        <v>0</v>
      </c>
      <c r="AI29" s="138">
        <v>0</v>
      </c>
      <c r="AJ29" s="138">
        <v>0</v>
      </c>
      <c r="AK29" s="48">
        <f t="shared" si="16"/>
        <v>0</v>
      </c>
      <c r="AL29" s="139">
        <v>0</v>
      </c>
      <c r="AM29" s="139">
        <v>0</v>
      </c>
      <c r="AN29" s="139">
        <v>0</v>
      </c>
      <c r="AO29" s="48">
        <f t="shared" si="17"/>
        <v>0</v>
      </c>
      <c r="AP29" s="139">
        <f t="shared" si="66"/>
        <v>0</v>
      </c>
      <c r="AQ29" s="140">
        <f t="shared" si="18"/>
        <v>0</v>
      </c>
      <c r="AR29" s="141" t="str">
        <f t="shared" si="19"/>
        <v/>
      </c>
      <c r="AS29" s="142">
        <v>0</v>
      </c>
      <c r="AT29" s="143">
        <v>0</v>
      </c>
      <c r="AU29" s="143"/>
      <c r="AV29" s="143"/>
      <c r="AW29" s="143">
        <f t="shared" si="20"/>
        <v>0</v>
      </c>
      <c r="AX29" s="144">
        <f t="shared" si="21"/>
        <v>0</v>
      </c>
      <c r="AY29" s="145">
        <v>0</v>
      </c>
      <c r="AZ29" s="145">
        <v>0</v>
      </c>
      <c r="BA29" s="145">
        <v>0</v>
      </c>
      <c r="BB29" s="49">
        <f t="shared" si="22"/>
        <v>0</v>
      </c>
      <c r="BC29" s="146">
        <v>0</v>
      </c>
      <c r="BD29" s="146">
        <v>0</v>
      </c>
      <c r="BE29" s="146">
        <v>0</v>
      </c>
      <c r="BF29" s="49">
        <f t="shared" si="23"/>
        <v>0</v>
      </c>
      <c r="BG29" s="146">
        <f t="shared" si="24"/>
        <v>0</v>
      </c>
      <c r="BH29" s="147">
        <f t="shared" si="25"/>
        <v>0</v>
      </c>
      <c r="BI29" s="148" t="str">
        <f t="shared" si="26"/>
        <v/>
      </c>
      <c r="BJ29" s="149">
        <v>0</v>
      </c>
      <c r="BK29" s="150">
        <v>0</v>
      </c>
      <c r="BL29" s="150"/>
      <c r="BM29" s="150"/>
      <c r="BN29" s="150">
        <f t="shared" si="27"/>
        <v>0</v>
      </c>
      <c r="BO29" s="151">
        <f t="shared" si="28"/>
        <v>0</v>
      </c>
      <c r="BP29" s="152">
        <v>0</v>
      </c>
      <c r="BQ29" s="152">
        <v>0</v>
      </c>
      <c r="BR29" s="152">
        <v>0</v>
      </c>
      <c r="BS29" s="50">
        <f t="shared" si="29"/>
        <v>0</v>
      </c>
      <c r="BT29" s="153">
        <v>0</v>
      </c>
      <c r="BU29" s="153">
        <v>0</v>
      </c>
      <c r="BV29" s="153">
        <v>0</v>
      </c>
      <c r="BW29" s="50">
        <f t="shared" si="30"/>
        <v>0</v>
      </c>
      <c r="BX29" s="153">
        <f t="shared" si="31"/>
        <v>0</v>
      </c>
      <c r="BY29" s="150">
        <f t="shared" si="32"/>
        <v>0</v>
      </c>
      <c r="BZ29" s="154" t="str">
        <f t="shared" si="33"/>
        <v/>
      </c>
      <c r="CA29" s="142">
        <v>0</v>
      </c>
      <c r="CB29" s="143">
        <v>0</v>
      </c>
      <c r="CC29" s="143"/>
      <c r="CD29" s="143"/>
      <c r="CE29" s="143">
        <f t="shared" si="34"/>
        <v>0</v>
      </c>
      <c r="CF29" s="144">
        <f t="shared" si="35"/>
        <v>0</v>
      </c>
      <c r="CG29" s="145">
        <v>0</v>
      </c>
      <c r="CH29" s="145">
        <v>0</v>
      </c>
      <c r="CI29" s="145">
        <v>0</v>
      </c>
      <c r="CJ29" s="49">
        <f t="shared" si="36"/>
        <v>0</v>
      </c>
      <c r="CK29" s="146">
        <v>0</v>
      </c>
      <c r="CL29" s="146">
        <v>0</v>
      </c>
      <c r="CM29" s="146">
        <v>0</v>
      </c>
      <c r="CN29" s="49">
        <f t="shared" si="37"/>
        <v>0</v>
      </c>
      <c r="CO29" s="146">
        <f t="shared" si="38"/>
        <v>0</v>
      </c>
      <c r="CP29" s="147">
        <f t="shared" si="39"/>
        <v>0</v>
      </c>
      <c r="CQ29" s="148" t="str">
        <f t="shared" si="40"/>
        <v/>
      </c>
      <c r="CR29" s="155"/>
      <c r="CS29" s="105"/>
      <c r="CT29" s="105"/>
      <c r="CU29" s="105"/>
      <c r="CV29" s="105"/>
      <c r="CW29" s="156">
        <f t="shared" si="0"/>
        <v>0</v>
      </c>
      <c r="CX29" s="107">
        <f t="shared" si="41"/>
        <v>0</v>
      </c>
      <c r="CY29" s="108" t="str">
        <f t="shared" si="67"/>
        <v/>
      </c>
      <c r="CZ29" s="157"/>
      <c r="DA29" s="158"/>
      <c r="DB29" s="158"/>
      <c r="DC29" s="158"/>
      <c r="DD29" s="158"/>
      <c r="DE29" s="146">
        <f t="shared" si="1"/>
        <v>0</v>
      </c>
      <c r="DF29" s="159">
        <f t="shared" si="42"/>
        <v>0</v>
      </c>
      <c r="DG29" s="160" t="str">
        <f t="shared" si="68"/>
        <v/>
      </c>
      <c r="DH29" s="161"/>
      <c r="DI29" s="162"/>
      <c r="DJ29" s="162"/>
      <c r="DK29" s="162"/>
      <c r="DL29" s="162"/>
      <c r="DM29" s="163">
        <f t="shared" si="2"/>
        <v>0</v>
      </c>
      <c r="DN29" s="164">
        <f t="shared" si="43"/>
        <v>0</v>
      </c>
      <c r="DO29" s="165" t="str">
        <f t="shared" si="69"/>
        <v/>
      </c>
      <c r="DP29" s="166"/>
      <c r="DQ29" s="105"/>
      <c r="DR29" s="105"/>
      <c r="DS29" s="105"/>
      <c r="DT29" s="105"/>
      <c r="DU29" s="156">
        <f t="shared" si="3"/>
        <v>0</v>
      </c>
      <c r="DV29" s="107" t="str">
        <f t="shared" si="44"/>
        <v/>
      </c>
      <c r="DW29" s="167" t="str">
        <f t="shared" si="45"/>
        <v/>
      </c>
      <c r="DX29" s="142"/>
      <c r="DY29" s="143"/>
      <c r="DZ29" s="168" t="str">
        <f t="shared" si="46"/>
        <v/>
      </c>
      <c r="EA29" s="169">
        <f t="shared" si="47"/>
        <v>900</v>
      </c>
      <c r="EB29" s="170">
        <f t="shared" si="48"/>
        <v>0</v>
      </c>
      <c r="EC29" s="171">
        <f t="shared" si="49"/>
        <v>0</v>
      </c>
      <c r="ED29" s="172" t="str">
        <f t="shared" si="50"/>
        <v/>
      </c>
      <c r="EE29" s="127" t="str">
        <f t="shared" si="4"/>
        <v/>
      </c>
      <c r="EF29" s="127" t="str">
        <f t="shared" si="51"/>
        <v/>
      </c>
      <c r="EG29" s="173" t="str">
        <f t="shared" si="52"/>
        <v/>
      </c>
      <c r="EH29" s="125">
        <f t="shared" si="53"/>
        <v>0</v>
      </c>
      <c r="EI29" s="699"/>
      <c r="EJ29" s="700"/>
      <c r="EL29" s="41">
        <f t="shared" si="54"/>
        <v>0</v>
      </c>
      <c r="EM29" s="41" t="s">
        <v>125</v>
      </c>
      <c r="EN29" s="41">
        <f t="shared" si="55"/>
        <v>100</v>
      </c>
      <c r="EO29" s="41" t="str">
        <f t="shared" si="56"/>
        <v>0/100</v>
      </c>
      <c r="EP29" s="41">
        <f t="shared" si="57"/>
        <v>0</v>
      </c>
      <c r="EQ29" s="41" t="s">
        <v>125</v>
      </c>
      <c r="ER29" s="41">
        <f t="shared" si="58"/>
        <v>100</v>
      </c>
      <c r="ES29" s="41" t="str">
        <f t="shared" si="59"/>
        <v>0/100</v>
      </c>
      <c r="ET29" s="41">
        <f t="shared" si="60"/>
        <v>0</v>
      </c>
      <c r="EU29" s="41" t="s">
        <v>125</v>
      </c>
      <c r="EV29" s="41">
        <f t="shared" si="61"/>
        <v>100</v>
      </c>
      <c r="EW29" s="41" t="str">
        <f t="shared" si="62"/>
        <v>0/100</v>
      </c>
      <c r="EX29" s="41">
        <f t="shared" si="63"/>
        <v>0</v>
      </c>
      <c r="EY29" s="41" t="s">
        <v>125</v>
      </c>
      <c r="EZ29" s="41">
        <f t="shared" si="64"/>
        <v>0</v>
      </c>
      <c r="FA29" s="41" t="str">
        <f t="shared" si="65"/>
        <v>0/0</v>
      </c>
    </row>
    <row r="30" spans="1:157" ht="24.75" customHeight="1">
      <c r="A30" s="6">
        <f t="shared" si="5"/>
        <v>0</v>
      </c>
      <c r="B30" s="169">
        <v>21</v>
      </c>
      <c r="C30" s="127">
        <f t="shared" si="6"/>
        <v>0</v>
      </c>
      <c r="D30" s="377"/>
      <c r="E30" s="378"/>
      <c r="F30" s="379"/>
      <c r="G30" s="377"/>
      <c r="H30" s="377"/>
      <c r="I30" s="377"/>
      <c r="J30" s="384"/>
      <c r="K30" s="128"/>
      <c r="L30" s="129"/>
      <c r="M30" s="129"/>
      <c r="N30" s="129"/>
      <c r="O30" s="129">
        <f t="shared" si="7"/>
        <v>0</v>
      </c>
      <c r="P30" s="130">
        <f t="shared" si="8"/>
        <v>0</v>
      </c>
      <c r="Q30" s="131"/>
      <c r="R30" s="131"/>
      <c r="S30" s="131">
        <v>0</v>
      </c>
      <c r="T30" s="47">
        <f t="shared" si="9"/>
        <v>0</v>
      </c>
      <c r="U30" s="132"/>
      <c r="V30" s="132"/>
      <c r="W30" s="132">
        <v>0</v>
      </c>
      <c r="X30" s="47">
        <f t="shared" si="10"/>
        <v>0</v>
      </c>
      <c r="Y30" s="132">
        <f t="shared" si="11"/>
        <v>0</v>
      </c>
      <c r="Z30" s="133">
        <f t="shared" si="12"/>
        <v>0</v>
      </c>
      <c r="AA30" s="134" t="str">
        <f t="shared" si="13"/>
        <v/>
      </c>
      <c r="AB30" s="135">
        <v>0</v>
      </c>
      <c r="AC30" s="136">
        <v>0</v>
      </c>
      <c r="AD30" s="136"/>
      <c r="AE30" s="136"/>
      <c r="AF30" s="136">
        <f t="shared" si="14"/>
        <v>0</v>
      </c>
      <c r="AG30" s="137">
        <f t="shared" si="15"/>
        <v>0</v>
      </c>
      <c r="AH30" s="138">
        <v>0</v>
      </c>
      <c r="AI30" s="138">
        <v>0</v>
      </c>
      <c r="AJ30" s="138">
        <v>0</v>
      </c>
      <c r="AK30" s="48">
        <f t="shared" si="16"/>
        <v>0</v>
      </c>
      <c r="AL30" s="139">
        <v>0</v>
      </c>
      <c r="AM30" s="139">
        <v>0</v>
      </c>
      <c r="AN30" s="139">
        <v>0</v>
      </c>
      <c r="AO30" s="48">
        <f t="shared" si="17"/>
        <v>0</v>
      </c>
      <c r="AP30" s="139">
        <f t="shared" si="66"/>
        <v>0</v>
      </c>
      <c r="AQ30" s="140">
        <f t="shared" si="18"/>
        <v>0</v>
      </c>
      <c r="AR30" s="141" t="str">
        <f t="shared" si="19"/>
        <v/>
      </c>
      <c r="AS30" s="142">
        <v>0</v>
      </c>
      <c r="AT30" s="143">
        <v>0</v>
      </c>
      <c r="AU30" s="143"/>
      <c r="AV30" s="143"/>
      <c r="AW30" s="143">
        <f t="shared" si="20"/>
        <v>0</v>
      </c>
      <c r="AX30" s="144">
        <f t="shared" si="21"/>
        <v>0</v>
      </c>
      <c r="AY30" s="145">
        <v>0</v>
      </c>
      <c r="AZ30" s="145">
        <v>0</v>
      </c>
      <c r="BA30" s="145">
        <v>0</v>
      </c>
      <c r="BB30" s="49">
        <f t="shared" si="22"/>
        <v>0</v>
      </c>
      <c r="BC30" s="146">
        <v>0</v>
      </c>
      <c r="BD30" s="146">
        <v>0</v>
      </c>
      <c r="BE30" s="146">
        <v>0</v>
      </c>
      <c r="BF30" s="49">
        <f t="shared" si="23"/>
        <v>0</v>
      </c>
      <c r="BG30" s="146">
        <f t="shared" si="24"/>
        <v>0</v>
      </c>
      <c r="BH30" s="147">
        <f t="shared" si="25"/>
        <v>0</v>
      </c>
      <c r="BI30" s="148" t="str">
        <f t="shared" si="26"/>
        <v/>
      </c>
      <c r="BJ30" s="149">
        <v>0</v>
      </c>
      <c r="BK30" s="150">
        <v>0</v>
      </c>
      <c r="BL30" s="150"/>
      <c r="BM30" s="150"/>
      <c r="BN30" s="150">
        <f t="shared" si="27"/>
        <v>0</v>
      </c>
      <c r="BO30" s="151">
        <f t="shared" si="28"/>
        <v>0</v>
      </c>
      <c r="BP30" s="152">
        <v>0</v>
      </c>
      <c r="BQ30" s="152">
        <v>0</v>
      </c>
      <c r="BR30" s="152">
        <v>0</v>
      </c>
      <c r="BS30" s="50">
        <f t="shared" si="29"/>
        <v>0</v>
      </c>
      <c r="BT30" s="153">
        <v>0</v>
      </c>
      <c r="BU30" s="153">
        <v>0</v>
      </c>
      <c r="BV30" s="153">
        <v>0</v>
      </c>
      <c r="BW30" s="50">
        <f t="shared" si="30"/>
        <v>0</v>
      </c>
      <c r="BX30" s="153">
        <f t="shared" si="31"/>
        <v>0</v>
      </c>
      <c r="BY30" s="150">
        <f t="shared" si="32"/>
        <v>0</v>
      </c>
      <c r="BZ30" s="154" t="str">
        <f t="shared" si="33"/>
        <v/>
      </c>
      <c r="CA30" s="142">
        <v>0</v>
      </c>
      <c r="CB30" s="143">
        <v>0</v>
      </c>
      <c r="CC30" s="143"/>
      <c r="CD30" s="143"/>
      <c r="CE30" s="143">
        <f t="shared" si="34"/>
        <v>0</v>
      </c>
      <c r="CF30" s="144">
        <f t="shared" si="35"/>
        <v>0</v>
      </c>
      <c r="CG30" s="145">
        <v>0</v>
      </c>
      <c r="CH30" s="145">
        <v>0</v>
      </c>
      <c r="CI30" s="145">
        <v>0</v>
      </c>
      <c r="CJ30" s="49">
        <f t="shared" si="36"/>
        <v>0</v>
      </c>
      <c r="CK30" s="146">
        <v>0</v>
      </c>
      <c r="CL30" s="146">
        <v>0</v>
      </c>
      <c r="CM30" s="146">
        <v>0</v>
      </c>
      <c r="CN30" s="49">
        <f t="shared" si="37"/>
        <v>0</v>
      </c>
      <c r="CO30" s="146">
        <f t="shared" si="38"/>
        <v>0</v>
      </c>
      <c r="CP30" s="147">
        <f t="shared" si="39"/>
        <v>0</v>
      </c>
      <c r="CQ30" s="148" t="str">
        <f t="shared" si="40"/>
        <v/>
      </c>
      <c r="CR30" s="155"/>
      <c r="CS30" s="105"/>
      <c r="CT30" s="105"/>
      <c r="CU30" s="105"/>
      <c r="CV30" s="105"/>
      <c r="CW30" s="156">
        <f t="shared" si="0"/>
        <v>0</v>
      </c>
      <c r="CX30" s="107">
        <f t="shared" si="41"/>
        <v>0</v>
      </c>
      <c r="CY30" s="108" t="str">
        <f t="shared" si="67"/>
        <v/>
      </c>
      <c r="CZ30" s="157"/>
      <c r="DA30" s="158"/>
      <c r="DB30" s="158"/>
      <c r="DC30" s="158"/>
      <c r="DD30" s="158"/>
      <c r="DE30" s="146">
        <f t="shared" si="1"/>
        <v>0</v>
      </c>
      <c r="DF30" s="159">
        <f t="shared" si="42"/>
        <v>0</v>
      </c>
      <c r="DG30" s="160" t="str">
        <f t="shared" si="68"/>
        <v/>
      </c>
      <c r="DH30" s="161"/>
      <c r="DI30" s="162"/>
      <c r="DJ30" s="162"/>
      <c r="DK30" s="162"/>
      <c r="DL30" s="162"/>
      <c r="DM30" s="163">
        <f t="shared" si="2"/>
        <v>0</v>
      </c>
      <c r="DN30" s="164">
        <f t="shared" si="43"/>
        <v>0</v>
      </c>
      <c r="DO30" s="165" t="str">
        <f t="shared" si="69"/>
        <v/>
      </c>
      <c r="DP30" s="166"/>
      <c r="DQ30" s="105"/>
      <c r="DR30" s="105"/>
      <c r="DS30" s="105"/>
      <c r="DT30" s="105"/>
      <c r="DU30" s="156">
        <f t="shared" si="3"/>
        <v>0</v>
      </c>
      <c r="DV30" s="107" t="str">
        <f t="shared" si="44"/>
        <v/>
      </c>
      <c r="DW30" s="167" t="str">
        <f t="shared" si="45"/>
        <v/>
      </c>
      <c r="DX30" s="142"/>
      <c r="DY30" s="143"/>
      <c r="DZ30" s="168" t="str">
        <f t="shared" si="46"/>
        <v/>
      </c>
      <c r="EA30" s="169">
        <f t="shared" si="47"/>
        <v>900</v>
      </c>
      <c r="EB30" s="170">
        <f t="shared" si="48"/>
        <v>0</v>
      </c>
      <c r="EC30" s="171">
        <f t="shared" si="49"/>
        <v>0</v>
      </c>
      <c r="ED30" s="172" t="str">
        <f t="shared" si="50"/>
        <v/>
      </c>
      <c r="EE30" s="127" t="str">
        <f t="shared" si="4"/>
        <v/>
      </c>
      <c r="EF30" s="127" t="str">
        <f t="shared" si="51"/>
        <v/>
      </c>
      <c r="EG30" s="173" t="str">
        <f t="shared" si="52"/>
        <v/>
      </c>
      <c r="EH30" s="125">
        <f t="shared" si="53"/>
        <v>0</v>
      </c>
      <c r="EI30" s="699"/>
      <c r="EJ30" s="700"/>
      <c r="EL30" s="41">
        <f t="shared" si="54"/>
        <v>0</v>
      </c>
      <c r="EM30" s="41" t="s">
        <v>125</v>
      </c>
      <c r="EN30" s="41">
        <f t="shared" si="55"/>
        <v>100</v>
      </c>
      <c r="EO30" s="41" t="str">
        <f t="shared" si="56"/>
        <v>0/100</v>
      </c>
      <c r="EP30" s="41">
        <f t="shared" si="57"/>
        <v>0</v>
      </c>
      <c r="EQ30" s="41" t="s">
        <v>125</v>
      </c>
      <c r="ER30" s="41">
        <f t="shared" si="58"/>
        <v>100</v>
      </c>
      <c r="ES30" s="41" t="str">
        <f t="shared" si="59"/>
        <v>0/100</v>
      </c>
      <c r="ET30" s="41">
        <f t="shared" si="60"/>
        <v>0</v>
      </c>
      <c r="EU30" s="41" t="s">
        <v>125</v>
      </c>
      <c r="EV30" s="41">
        <f t="shared" si="61"/>
        <v>100</v>
      </c>
      <c r="EW30" s="41" t="str">
        <f t="shared" si="62"/>
        <v>0/100</v>
      </c>
      <c r="EX30" s="41">
        <f t="shared" si="63"/>
        <v>0</v>
      </c>
      <c r="EY30" s="41" t="s">
        <v>125</v>
      </c>
      <c r="EZ30" s="41">
        <f t="shared" si="64"/>
        <v>0</v>
      </c>
      <c r="FA30" s="41" t="str">
        <f t="shared" si="65"/>
        <v>0/0</v>
      </c>
    </row>
    <row r="31" spans="1:157" ht="24" customHeight="1">
      <c r="A31" s="6">
        <f t="shared" si="5"/>
        <v>0</v>
      </c>
      <c r="B31" s="126">
        <v>22</v>
      </c>
      <c r="C31" s="127">
        <f t="shared" si="6"/>
        <v>0</v>
      </c>
      <c r="D31" s="377"/>
      <c r="E31" s="378"/>
      <c r="F31" s="379"/>
      <c r="G31" s="377"/>
      <c r="H31" s="377"/>
      <c r="I31" s="377"/>
      <c r="J31" s="384"/>
      <c r="K31" s="128"/>
      <c r="L31" s="129"/>
      <c r="M31" s="129"/>
      <c r="N31" s="129"/>
      <c r="O31" s="129">
        <f t="shared" si="7"/>
        <v>0</v>
      </c>
      <c r="P31" s="130">
        <f t="shared" si="8"/>
        <v>0</v>
      </c>
      <c r="Q31" s="131"/>
      <c r="R31" s="131"/>
      <c r="S31" s="131">
        <v>0</v>
      </c>
      <c r="T31" s="47">
        <f t="shared" si="9"/>
        <v>0</v>
      </c>
      <c r="U31" s="132"/>
      <c r="V31" s="132"/>
      <c r="W31" s="132">
        <v>0</v>
      </c>
      <c r="X31" s="47">
        <f t="shared" si="10"/>
        <v>0</v>
      </c>
      <c r="Y31" s="132">
        <f t="shared" si="11"/>
        <v>0</v>
      </c>
      <c r="Z31" s="133">
        <f t="shared" si="12"/>
        <v>0</v>
      </c>
      <c r="AA31" s="134" t="str">
        <f t="shared" si="13"/>
        <v/>
      </c>
      <c r="AB31" s="135">
        <v>0</v>
      </c>
      <c r="AC31" s="136">
        <v>0</v>
      </c>
      <c r="AD31" s="136"/>
      <c r="AE31" s="136"/>
      <c r="AF31" s="136">
        <f t="shared" si="14"/>
        <v>0</v>
      </c>
      <c r="AG31" s="137">
        <f t="shared" si="15"/>
        <v>0</v>
      </c>
      <c r="AH31" s="138">
        <v>0</v>
      </c>
      <c r="AI31" s="138">
        <v>0</v>
      </c>
      <c r="AJ31" s="138">
        <v>0</v>
      </c>
      <c r="AK31" s="48">
        <f t="shared" si="16"/>
        <v>0</v>
      </c>
      <c r="AL31" s="139">
        <v>0</v>
      </c>
      <c r="AM31" s="139">
        <v>0</v>
      </c>
      <c r="AN31" s="139">
        <v>0</v>
      </c>
      <c r="AO31" s="48">
        <f t="shared" si="17"/>
        <v>0</v>
      </c>
      <c r="AP31" s="139">
        <f t="shared" si="66"/>
        <v>0</v>
      </c>
      <c r="AQ31" s="140">
        <f t="shared" si="18"/>
        <v>0</v>
      </c>
      <c r="AR31" s="141" t="str">
        <f t="shared" si="19"/>
        <v/>
      </c>
      <c r="AS31" s="142">
        <v>0</v>
      </c>
      <c r="AT31" s="143">
        <v>0</v>
      </c>
      <c r="AU31" s="143"/>
      <c r="AV31" s="143"/>
      <c r="AW31" s="143">
        <f t="shared" si="20"/>
        <v>0</v>
      </c>
      <c r="AX31" s="144">
        <f t="shared" si="21"/>
        <v>0</v>
      </c>
      <c r="AY31" s="145">
        <v>0</v>
      </c>
      <c r="AZ31" s="145">
        <v>0</v>
      </c>
      <c r="BA31" s="145">
        <v>0</v>
      </c>
      <c r="BB31" s="49">
        <f t="shared" si="22"/>
        <v>0</v>
      </c>
      <c r="BC31" s="146">
        <v>0</v>
      </c>
      <c r="BD31" s="146">
        <v>0</v>
      </c>
      <c r="BE31" s="146">
        <v>0</v>
      </c>
      <c r="BF31" s="49">
        <f t="shared" si="23"/>
        <v>0</v>
      </c>
      <c r="BG31" s="146">
        <f t="shared" si="24"/>
        <v>0</v>
      </c>
      <c r="BH31" s="147">
        <f t="shared" si="25"/>
        <v>0</v>
      </c>
      <c r="BI31" s="148" t="str">
        <f t="shared" si="26"/>
        <v/>
      </c>
      <c r="BJ31" s="149">
        <v>0</v>
      </c>
      <c r="BK31" s="150">
        <v>0</v>
      </c>
      <c r="BL31" s="150"/>
      <c r="BM31" s="150"/>
      <c r="BN31" s="150">
        <f t="shared" si="27"/>
        <v>0</v>
      </c>
      <c r="BO31" s="151">
        <f t="shared" si="28"/>
        <v>0</v>
      </c>
      <c r="BP31" s="152">
        <v>0</v>
      </c>
      <c r="BQ31" s="152">
        <v>0</v>
      </c>
      <c r="BR31" s="152">
        <v>0</v>
      </c>
      <c r="BS31" s="50">
        <f t="shared" si="29"/>
        <v>0</v>
      </c>
      <c r="BT31" s="153">
        <v>0</v>
      </c>
      <c r="BU31" s="153">
        <v>0</v>
      </c>
      <c r="BV31" s="153">
        <v>0</v>
      </c>
      <c r="BW31" s="50">
        <f t="shared" si="30"/>
        <v>0</v>
      </c>
      <c r="BX31" s="153">
        <f t="shared" si="31"/>
        <v>0</v>
      </c>
      <c r="BY31" s="150">
        <f t="shared" si="32"/>
        <v>0</v>
      </c>
      <c r="BZ31" s="154" t="str">
        <f t="shared" si="33"/>
        <v/>
      </c>
      <c r="CA31" s="142">
        <v>0</v>
      </c>
      <c r="CB31" s="143">
        <v>0</v>
      </c>
      <c r="CC31" s="143"/>
      <c r="CD31" s="143"/>
      <c r="CE31" s="143">
        <f t="shared" si="34"/>
        <v>0</v>
      </c>
      <c r="CF31" s="144">
        <f t="shared" si="35"/>
        <v>0</v>
      </c>
      <c r="CG31" s="145">
        <v>0</v>
      </c>
      <c r="CH31" s="145">
        <v>0</v>
      </c>
      <c r="CI31" s="145">
        <v>0</v>
      </c>
      <c r="CJ31" s="49">
        <f t="shared" si="36"/>
        <v>0</v>
      </c>
      <c r="CK31" s="146">
        <v>0</v>
      </c>
      <c r="CL31" s="146">
        <v>0</v>
      </c>
      <c r="CM31" s="146">
        <v>0</v>
      </c>
      <c r="CN31" s="49">
        <f t="shared" si="37"/>
        <v>0</v>
      </c>
      <c r="CO31" s="146">
        <f t="shared" si="38"/>
        <v>0</v>
      </c>
      <c r="CP31" s="147">
        <f t="shared" si="39"/>
        <v>0</v>
      </c>
      <c r="CQ31" s="148" t="str">
        <f t="shared" si="40"/>
        <v/>
      </c>
      <c r="CR31" s="155"/>
      <c r="CS31" s="105"/>
      <c r="CT31" s="105"/>
      <c r="CU31" s="105"/>
      <c r="CV31" s="105"/>
      <c r="CW31" s="156">
        <f t="shared" si="0"/>
        <v>0</v>
      </c>
      <c r="CX31" s="107">
        <f t="shared" si="41"/>
        <v>0</v>
      </c>
      <c r="CY31" s="108" t="str">
        <f t="shared" si="67"/>
        <v/>
      </c>
      <c r="CZ31" s="157"/>
      <c r="DA31" s="158"/>
      <c r="DB31" s="158"/>
      <c r="DC31" s="158"/>
      <c r="DD31" s="158"/>
      <c r="DE31" s="146">
        <f t="shared" si="1"/>
        <v>0</v>
      </c>
      <c r="DF31" s="159">
        <f t="shared" si="42"/>
        <v>0</v>
      </c>
      <c r="DG31" s="160" t="str">
        <f t="shared" si="68"/>
        <v/>
      </c>
      <c r="DH31" s="161"/>
      <c r="DI31" s="162"/>
      <c r="DJ31" s="162"/>
      <c r="DK31" s="162"/>
      <c r="DL31" s="162"/>
      <c r="DM31" s="163">
        <f t="shared" si="2"/>
        <v>0</v>
      </c>
      <c r="DN31" s="164">
        <f t="shared" si="43"/>
        <v>0</v>
      </c>
      <c r="DO31" s="165" t="str">
        <f t="shared" si="69"/>
        <v/>
      </c>
      <c r="DP31" s="166"/>
      <c r="DQ31" s="105"/>
      <c r="DR31" s="105"/>
      <c r="DS31" s="105"/>
      <c r="DT31" s="105"/>
      <c r="DU31" s="156">
        <f t="shared" si="3"/>
        <v>0</v>
      </c>
      <c r="DV31" s="107" t="str">
        <f t="shared" si="44"/>
        <v/>
      </c>
      <c r="DW31" s="167" t="str">
        <f t="shared" si="45"/>
        <v/>
      </c>
      <c r="DX31" s="142"/>
      <c r="DY31" s="143"/>
      <c r="DZ31" s="168" t="str">
        <f t="shared" si="46"/>
        <v/>
      </c>
      <c r="EA31" s="169">
        <f t="shared" si="47"/>
        <v>900</v>
      </c>
      <c r="EB31" s="170">
        <f t="shared" si="48"/>
        <v>0</v>
      </c>
      <c r="EC31" s="171">
        <f t="shared" si="49"/>
        <v>0</v>
      </c>
      <c r="ED31" s="172" t="str">
        <f t="shared" si="50"/>
        <v/>
      </c>
      <c r="EE31" s="127" t="str">
        <f t="shared" si="4"/>
        <v/>
      </c>
      <c r="EF31" s="127" t="str">
        <f t="shared" si="51"/>
        <v/>
      </c>
      <c r="EG31" s="173" t="str">
        <f t="shared" si="52"/>
        <v/>
      </c>
      <c r="EH31" s="125">
        <f t="shared" si="53"/>
        <v>0</v>
      </c>
      <c r="EI31" s="699"/>
      <c r="EJ31" s="700"/>
      <c r="EL31" s="41">
        <f t="shared" si="54"/>
        <v>0</v>
      </c>
      <c r="EM31" s="41" t="s">
        <v>125</v>
      </c>
      <c r="EN31" s="41">
        <f t="shared" si="55"/>
        <v>100</v>
      </c>
      <c r="EO31" s="41" t="str">
        <f t="shared" si="56"/>
        <v>0/100</v>
      </c>
      <c r="EP31" s="41">
        <f t="shared" si="57"/>
        <v>0</v>
      </c>
      <c r="EQ31" s="41" t="s">
        <v>125</v>
      </c>
      <c r="ER31" s="41">
        <f t="shared" si="58"/>
        <v>100</v>
      </c>
      <c r="ES31" s="41" t="str">
        <f t="shared" si="59"/>
        <v>0/100</v>
      </c>
      <c r="ET31" s="41">
        <f t="shared" si="60"/>
        <v>0</v>
      </c>
      <c r="EU31" s="41" t="s">
        <v>125</v>
      </c>
      <c r="EV31" s="41">
        <f t="shared" si="61"/>
        <v>100</v>
      </c>
      <c r="EW31" s="41" t="str">
        <f t="shared" si="62"/>
        <v>0/100</v>
      </c>
      <c r="EX31" s="41">
        <f t="shared" si="63"/>
        <v>0</v>
      </c>
      <c r="EY31" s="41" t="s">
        <v>125</v>
      </c>
      <c r="EZ31" s="41">
        <f t="shared" si="64"/>
        <v>0</v>
      </c>
      <c r="FA31" s="41" t="str">
        <f t="shared" si="65"/>
        <v>0/0</v>
      </c>
    </row>
    <row r="32" spans="1:157" ht="30" customHeight="1">
      <c r="A32" s="6">
        <f t="shared" si="5"/>
        <v>0</v>
      </c>
      <c r="B32" s="169">
        <v>23</v>
      </c>
      <c r="C32" s="127">
        <f t="shared" si="6"/>
        <v>0</v>
      </c>
      <c r="D32" s="377"/>
      <c r="E32" s="378"/>
      <c r="F32" s="379"/>
      <c r="G32" s="377"/>
      <c r="H32" s="377"/>
      <c r="I32" s="377"/>
      <c r="J32" s="384"/>
      <c r="K32" s="128"/>
      <c r="L32" s="129"/>
      <c r="M32" s="129"/>
      <c r="N32" s="129"/>
      <c r="O32" s="129">
        <f t="shared" si="7"/>
        <v>0</v>
      </c>
      <c r="P32" s="130">
        <f t="shared" si="8"/>
        <v>0</v>
      </c>
      <c r="Q32" s="131"/>
      <c r="R32" s="131"/>
      <c r="S32" s="131">
        <v>0</v>
      </c>
      <c r="T32" s="47">
        <f t="shared" si="9"/>
        <v>0</v>
      </c>
      <c r="U32" s="132"/>
      <c r="V32" s="132"/>
      <c r="W32" s="132">
        <v>0</v>
      </c>
      <c r="X32" s="47">
        <f t="shared" si="10"/>
        <v>0</v>
      </c>
      <c r="Y32" s="132">
        <f t="shared" si="11"/>
        <v>0</v>
      </c>
      <c r="Z32" s="133">
        <f t="shared" si="12"/>
        <v>0</v>
      </c>
      <c r="AA32" s="134" t="str">
        <f t="shared" si="13"/>
        <v/>
      </c>
      <c r="AB32" s="135">
        <v>0</v>
      </c>
      <c r="AC32" s="136">
        <v>0</v>
      </c>
      <c r="AD32" s="136"/>
      <c r="AE32" s="136"/>
      <c r="AF32" s="136">
        <f t="shared" si="14"/>
        <v>0</v>
      </c>
      <c r="AG32" s="137">
        <f t="shared" si="15"/>
        <v>0</v>
      </c>
      <c r="AH32" s="138">
        <v>0</v>
      </c>
      <c r="AI32" s="138">
        <v>0</v>
      </c>
      <c r="AJ32" s="138">
        <v>0</v>
      </c>
      <c r="AK32" s="48">
        <f t="shared" si="16"/>
        <v>0</v>
      </c>
      <c r="AL32" s="139">
        <v>0</v>
      </c>
      <c r="AM32" s="139">
        <v>0</v>
      </c>
      <c r="AN32" s="139">
        <v>0</v>
      </c>
      <c r="AO32" s="48">
        <f t="shared" si="17"/>
        <v>0</v>
      </c>
      <c r="AP32" s="139">
        <f t="shared" si="66"/>
        <v>0</v>
      </c>
      <c r="AQ32" s="140">
        <f t="shared" si="18"/>
        <v>0</v>
      </c>
      <c r="AR32" s="141" t="str">
        <f t="shared" si="19"/>
        <v/>
      </c>
      <c r="AS32" s="142">
        <v>0</v>
      </c>
      <c r="AT32" s="143">
        <v>0</v>
      </c>
      <c r="AU32" s="143"/>
      <c r="AV32" s="143"/>
      <c r="AW32" s="143">
        <f t="shared" si="20"/>
        <v>0</v>
      </c>
      <c r="AX32" s="144">
        <f t="shared" si="21"/>
        <v>0</v>
      </c>
      <c r="AY32" s="145">
        <v>0</v>
      </c>
      <c r="AZ32" s="145">
        <v>0</v>
      </c>
      <c r="BA32" s="145">
        <v>0</v>
      </c>
      <c r="BB32" s="49">
        <f t="shared" si="22"/>
        <v>0</v>
      </c>
      <c r="BC32" s="146">
        <v>0</v>
      </c>
      <c r="BD32" s="146">
        <v>0</v>
      </c>
      <c r="BE32" s="146">
        <v>0</v>
      </c>
      <c r="BF32" s="49">
        <f t="shared" si="23"/>
        <v>0</v>
      </c>
      <c r="BG32" s="146">
        <f t="shared" si="24"/>
        <v>0</v>
      </c>
      <c r="BH32" s="147">
        <f t="shared" si="25"/>
        <v>0</v>
      </c>
      <c r="BI32" s="148" t="str">
        <f t="shared" si="26"/>
        <v/>
      </c>
      <c r="BJ32" s="149">
        <v>0</v>
      </c>
      <c r="BK32" s="150">
        <v>0</v>
      </c>
      <c r="BL32" s="150"/>
      <c r="BM32" s="150"/>
      <c r="BN32" s="150">
        <f t="shared" si="27"/>
        <v>0</v>
      </c>
      <c r="BO32" s="151">
        <f t="shared" si="28"/>
        <v>0</v>
      </c>
      <c r="BP32" s="152">
        <v>0</v>
      </c>
      <c r="BQ32" s="152">
        <v>0</v>
      </c>
      <c r="BR32" s="152">
        <v>0</v>
      </c>
      <c r="BS32" s="50">
        <f t="shared" si="29"/>
        <v>0</v>
      </c>
      <c r="BT32" s="153">
        <v>0</v>
      </c>
      <c r="BU32" s="153">
        <v>0</v>
      </c>
      <c r="BV32" s="153">
        <v>0</v>
      </c>
      <c r="BW32" s="50">
        <f t="shared" si="30"/>
        <v>0</v>
      </c>
      <c r="BX32" s="153">
        <f t="shared" si="31"/>
        <v>0</v>
      </c>
      <c r="BY32" s="150">
        <f t="shared" si="32"/>
        <v>0</v>
      </c>
      <c r="BZ32" s="154" t="str">
        <f t="shared" si="33"/>
        <v/>
      </c>
      <c r="CA32" s="142">
        <v>0</v>
      </c>
      <c r="CB32" s="143">
        <v>0</v>
      </c>
      <c r="CC32" s="143"/>
      <c r="CD32" s="143"/>
      <c r="CE32" s="143">
        <f t="shared" si="34"/>
        <v>0</v>
      </c>
      <c r="CF32" s="144">
        <f t="shared" si="35"/>
        <v>0</v>
      </c>
      <c r="CG32" s="145">
        <v>0</v>
      </c>
      <c r="CH32" s="145">
        <v>0</v>
      </c>
      <c r="CI32" s="145">
        <v>0</v>
      </c>
      <c r="CJ32" s="49">
        <f t="shared" si="36"/>
        <v>0</v>
      </c>
      <c r="CK32" s="146">
        <v>0</v>
      </c>
      <c r="CL32" s="146">
        <v>0</v>
      </c>
      <c r="CM32" s="146">
        <v>0</v>
      </c>
      <c r="CN32" s="49">
        <f t="shared" si="37"/>
        <v>0</v>
      </c>
      <c r="CO32" s="146">
        <f t="shared" si="38"/>
        <v>0</v>
      </c>
      <c r="CP32" s="147">
        <f t="shared" si="39"/>
        <v>0</v>
      </c>
      <c r="CQ32" s="148" t="str">
        <f t="shared" si="40"/>
        <v/>
      </c>
      <c r="CR32" s="155"/>
      <c r="CS32" s="105"/>
      <c r="CT32" s="105"/>
      <c r="CU32" s="105"/>
      <c r="CV32" s="105"/>
      <c r="CW32" s="156">
        <f t="shared" si="0"/>
        <v>0</v>
      </c>
      <c r="CX32" s="107">
        <f t="shared" si="41"/>
        <v>0</v>
      </c>
      <c r="CY32" s="108" t="str">
        <f t="shared" si="67"/>
        <v/>
      </c>
      <c r="CZ32" s="157"/>
      <c r="DA32" s="158"/>
      <c r="DB32" s="158"/>
      <c r="DC32" s="158"/>
      <c r="DD32" s="158"/>
      <c r="DE32" s="146">
        <f t="shared" si="1"/>
        <v>0</v>
      </c>
      <c r="DF32" s="159">
        <f t="shared" si="42"/>
        <v>0</v>
      </c>
      <c r="DG32" s="160" t="str">
        <f t="shared" si="68"/>
        <v/>
      </c>
      <c r="DH32" s="161"/>
      <c r="DI32" s="162"/>
      <c r="DJ32" s="162"/>
      <c r="DK32" s="162"/>
      <c r="DL32" s="162"/>
      <c r="DM32" s="163">
        <f t="shared" si="2"/>
        <v>0</v>
      </c>
      <c r="DN32" s="164">
        <f t="shared" si="43"/>
        <v>0</v>
      </c>
      <c r="DO32" s="165" t="str">
        <f t="shared" si="69"/>
        <v/>
      </c>
      <c r="DP32" s="166"/>
      <c r="DQ32" s="105"/>
      <c r="DR32" s="105"/>
      <c r="DS32" s="105"/>
      <c r="DT32" s="105"/>
      <c r="DU32" s="156">
        <f t="shared" si="3"/>
        <v>0</v>
      </c>
      <c r="DV32" s="107" t="str">
        <f t="shared" si="44"/>
        <v/>
      </c>
      <c r="DW32" s="167" t="str">
        <f t="shared" si="45"/>
        <v/>
      </c>
      <c r="DX32" s="142"/>
      <c r="DY32" s="143"/>
      <c r="DZ32" s="168" t="str">
        <f t="shared" si="46"/>
        <v/>
      </c>
      <c r="EA32" s="169">
        <f t="shared" si="47"/>
        <v>900</v>
      </c>
      <c r="EB32" s="170">
        <f t="shared" si="48"/>
        <v>0</v>
      </c>
      <c r="EC32" s="171">
        <f t="shared" si="49"/>
        <v>0</v>
      </c>
      <c r="ED32" s="172" t="str">
        <f t="shared" si="50"/>
        <v/>
      </c>
      <c r="EE32" s="127" t="str">
        <f t="shared" si="4"/>
        <v/>
      </c>
      <c r="EF32" s="127" t="str">
        <f t="shared" si="51"/>
        <v/>
      </c>
      <c r="EG32" s="173" t="str">
        <f t="shared" si="52"/>
        <v/>
      </c>
      <c r="EH32" s="125">
        <f t="shared" si="53"/>
        <v>0</v>
      </c>
      <c r="EI32" s="699"/>
      <c r="EJ32" s="700"/>
      <c r="EL32" s="41">
        <f t="shared" si="54"/>
        <v>0</v>
      </c>
      <c r="EM32" s="41" t="s">
        <v>125</v>
      </c>
      <c r="EN32" s="41">
        <f t="shared" si="55"/>
        <v>100</v>
      </c>
      <c r="EO32" s="41" t="str">
        <f t="shared" si="56"/>
        <v>0/100</v>
      </c>
      <c r="EP32" s="41">
        <f t="shared" si="57"/>
        <v>0</v>
      </c>
      <c r="EQ32" s="41" t="s">
        <v>125</v>
      </c>
      <c r="ER32" s="41">
        <f t="shared" si="58"/>
        <v>100</v>
      </c>
      <c r="ES32" s="41" t="str">
        <f t="shared" si="59"/>
        <v>0/100</v>
      </c>
      <c r="ET32" s="41">
        <f t="shared" si="60"/>
        <v>0</v>
      </c>
      <c r="EU32" s="41" t="s">
        <v>125</v>
      </c>
      <c r="EV32" s="41">
        <f t="shared" si="61"/>
        <v>100</v>
      </c>
      <c r="EW32" s="41" t="str">
        <f t="shared" si="62"/>
        <v>0/100</v>
      </c>
      <c r="EX32" s="41">
        <f t="shared" si="63"/>
        <v>0</v>
      </c>
      <c r="EY32" s="41" t="s">
        <v>125</v>
      </c>
      <c r="EZ32" s="41">
        <f t="shared" si="64"/>
        <v>0</v>
      </c>
      <c r="FA32" s="41" t="str">
        <f t="shared" si="65"/>
        <v>0/0</v>
      </c>
    </row>
    <row r="33" spans="1:157" ht="23.25" customHeight="1">
      <c r="A33" s="6">
        <f t="shared" si="5"/>
        <v>0</v>
      </c>
      <c r="B33" s="126">
        <v>24</v>
      </c>
      <c r="C33" s="127">
        <f t="shared" si="6"/>
        <v>0</v>
      </c>
      <c r="D33" s="377"/>
      <c r="E33" s="378"/>
      <c r="F33" s="379"/>
      <c r="G33" s="377"/>
      <c r="H33" s="377"/>
      <c r="I33" s="377"/>
      <c r="J33" s="384"/>
      <c r="K33" s="128"/>
      <c r="L33" s="129"/>
      <c r="M33" s="129"/>
      <c r="N33" s="129"/>
      <c r="O33" s="129">
        <f t="shared" si="7"/>
        <v>0</v>
      </c>
      <c r="P33" s="130">
        <f t="shared" si="8"/>
        <v>0</v>
      </c>
      <c r="Q33" s="131"/>
      <c r="R33" s="131"/>
      <c r="S33" s="131">
        <v>0</v>
      </c>
      <c r="T33" s="47">
        <f t="shared" si="9"/>
        <v>0</v>
      </c>
      <c r="U33" s="132"/>
      <c r="V33" s="132"/>
      <c r="W33" s="132">
        <v>0</v>
      </c>
      <c r="X33" s="47">
        <f t="shared" si="10"/>
        <v>0</v>
      </c>
      <c r="Y33" s="132">
        <f t="shared" si="11"/>
        <v>0</v>
      </c>
      <c r="Z33" s="133">
        <f t="shared" si="12"/>
        <v>0</v>
      </c>
      <c r="AA33" s="134" t="str">
        <f t="shared" si="13"/>
        <v/>
      </c>
      <c r="AB33" s="135">
        <v>0</v>
      </c>
      <c r="AC33" s="136">
        <v>0</v>
      </c>
      <c r="AD33" s="136"/>
      <c r="AE33" s="136"/>
      <c r="AF33" s="136">
        <f t="shared" si="14"/>
        <v>0</v>
      </c>
      <c r="AG33" s="137">
        <f t="shared" si="15"/>
        <v>0</v>
      </c>
      <c r="AH33" s="138">
        <v>0</v>
      </c>
      <c r="AI33" s="138">
        <v>0</v>
      </c>
      <c r="AJ33" s="138">
        <v>0</v>
      </c>
      <c r="AK33" s="48">
        <f t="shared" si="16"/>
        <v>0</v>
      </c>
      <c r="AL33" s="139">
        <v>0</v>
      </c>
      <c r="AM33" s="139">
        <v>0</v>
      </c>
      <c r="AN33" s="139">
        <v>0</v>
      </c>
      <c r="AO33" s="48">
        <f t="shared" si="17"/>
        <v>0</v>
      </c>
      <c r="AP33" s="139">
        <f t="shared" si="66"/>
        <v>0</v>
      </c>
      <c r="AQ33" s="140">
        <f t="shared" si="18"/>
        <v>0</v>
      </c>
      <c r="AR33" s="141" t="str">
        <f t="shared" si="19"/>
        <v/>
      </c>
      <c r="AS33" s="142">
        <v>0</v>
      </c>
      <c r="AT33" s="143">
        <v>0</v>
      </c>
      <c r="AU33" s="143"/>
      <c r="AV33" s="143"/>
      <c r="AW33" s="143">
        <f t="shared" si="20"/>
        <v>0</v>
      </c>
      <c r="AX33" s="144">
        <f t="shared" si="21"/>
        <v>0</v>
      </c>
      <c r="AY33" s="145">
        <v>0</v>
      </c>
      <c r="AZ33" s="145">
        <v>0</v>
      </c>
      <c r="BA33" s="145">
        <v>0</v>
      </c>
      <c r="BB33" s="49">
        <f t="shared" si="22"/>
        <v>0</v>
      </c>
      <c r="BC33" s="146">
        <v>0</v>
      </c>
      <c r="BD33" s="146">
        <v>0</v>
      </c>
      <c r="BE33" s="146">
        <v>0</v>
      </c>
      <c r="BF33" s="49">
        <f t="shared" si="23"/>
        <v>0</v>
      </c>
      <c r="BG33" s="146">
        <f t="shared" si="24"/>
        <v>0</v>
      </c>
      <c r="BH33" s="147">
        <f t="shared" si="25"/>
        <v>0</v>
      </c>
      <c r="BI33" s="148" t="str">
        <f t="shared" si="26"/>
        <v/>
      </c>
      <c r="BJ33" s="149">
        <v>0</v>
      </c>
      <c r="BK33" s="150">
        <v>0</v>
      </c>
      <c r="BL33" s="150"/>
      <c r="BM33" s="150"/>
      <c r="BN33" s="150">
        <f t="shared" si="27"/>
        <v>0</v>
      </c>
      <c r="BO33" s="151">
        <f t="shared" si="28"/>
        <v>0</v>
      </c>
      <c r="BP33" s="152">
        <v>0</v>
      </c>
      <c r="BQ33" s="152">
        <v>0</v>
      </c>
      <c r="BR33" s="152">
        <v>0</v>
      </c>
      <c r="BS33" s="50">
        <f t="shared" si="29"/>
        <v>0</v>
      </c>
      <c r="BT33" s="153">
        <v>0</v>
      </c>
      <c r="BU33" s="153">
        <v>0</v>
      </c>
      <c r="BV33" s="153">
        <v>0</v>
      </c>
      <c r="BW33" s="50">
        <f t="shared" si="30"/>
        <v>0</v>
      </c>
      <c r="BX33" s="153">
        <f t="shared" si="31"/>
        <v>0</v>
      </c>
      <c r="BY33" s="150">
        <f t="shared" si="32"/>
        <v>0</v>
      </c>
      <c r="BZ33" s="154" t="str">
        <f t="shared" si="33"/>
        <v/>
      </c>
      <c r="CA33" s="142">
        <v>0</v>
      </c>
      <c r="CB33" s="143">
        <v>0</v>
      </c>
      <c r="CC33" s="143"/>
      <c r="CD33" s="143"/>
      <c r="CE33" s="143">
        <f t="shared" si="34"/>
        <v>0</v>
      </c>
      <c r="CF33" s="144">
        <f t="shared" si="35"/>
        <v>0</v>
      </c>
      <c r="CG33" s="145">
        <v>0</v>
      </c>
      <c r="CH33" s="145">
        <v>0</v>
      </c>
      <c r="CI33" s="145">
        <v>0</v>
      </c>
      <c r="CJ33" s="49">
        <f t="shared" si="36"/>
        <v>0</v>
      </c>
      <c r="CK33" s="146">
        <v>0</v>
      </c>
      <c r="CL33" s="146">
        <v>0</v>
      </c>
      <c r="CM33" s="146">
        <v>0</v>
      </c>
      <c r="CN33" s="49">
        <f t="shared" si="37"/>
        <v>0</v>
      </c>
      <c r="CO33" s="146">
        <f t="shared" si="38"/>
        <v>0</v>
      </c>
      <c r="CP33" s="147">
        <f t="shared" si="39"/>
        <v>0</v>
      </c>
      <c r="CQ33" s="148" t="str">
        <f t="shared" si="40"/>
        <v/>
      </c>
      <c r="CR33" s="155"/>
      <c r="CS33" s="105"/>
      <c r="CT33" s="105"/>
      <c r="CU33" s="105"/>
      <c r="CV33" s="105"/>
      <c r="CW33" s="156">
        <f t="shared" si="0"/>
        <v>0</v>
      </c>
      <c r="CX33" s="107">
        <f t="shared" si="41"/>
        <v>0</v>
      </c>
      <c r="CY33" s="108" t="str">
        <f t="shared" si="67"/>
        <v/>
      </c>
      <c r="CZ33" s="157"/>
      <c r="DA33" s="158"/>
      <c r="DB33" s="158"/>
      <c r="DC33" s="158"/>
      <c r="DD33" s="158"/>
      <c r="DE33" s="146">
        <f t="shared" si="1"/>
        <v>0</v>
      </c>
      <c r="DF33" s="159">
        <f t="shared" si="42"/>
        <v>0</v>
      </c>
      <c r="DG33" s="160" t="str">
        <f t="shared" si="68"/>
        <v/>
      </c>
      <c r="DH33" s="161"/>
      <c r="DI33" s="162"/>
      <c r="DJ33" s="162"/>
      <c r="DK33" s="162"/>
      <c r="DL33" s="162"/>
      <c r="DM33" s="163">
        <f t="shared" si="2"/>
        <v>0</v>
      </c>
      <c r="DN33" s="164">
        <f t="shared" si="43"/>
        <v>0</v>
      </c>
      <c r="DO33" s="165" t="str">
        <f t="shared" si="69"/>
        <v/>
      </c>
      <c r="DP33" s="166"/>
      <c r="DQ33" s="105"/>
      <c r="DR33" s="105"/>
      <c r="DS33" s="105"/>
      <c r="DT33" s="105"/>
      <c r="DU33" s="156">
        <f t="shared" si="3"/>
        <v>0</v>
      </c>
      <c r="DV33" s="107" t="str">
        <f t="shared" si="44"/>
        <v/>
      </c>
      <c r="DW33" s="167" t="str">
        <f t="shared" si="45"/>
        <v/>
      </c>
      <c r="DX33" s="142"/>
      <c r="DY33" s="143"/>
      <c r="DZ33" s="168" t="str">
        <f t="shared" si="46"/>
        <v/>
      </c>
      <c r="EA33" s="169">
        <f t="shared" si="47"/>
        <v>900</v>
      </c>
      <c r="EB33" s="170">
        <f t="shared" si="48"/>
        <v>0</v>
      </c>
      <c r="EC33" s="171">
        <f t="shared" si="49"/>
        <v>0</v>
      </c>
      <c r="ED33" s="172" t="str">
        <f t="shared" si="50"/>
        <v/>
      </c>
      <c r="EE33" s="127" t="str">
        <f t="shared" si="4"/>
        <v/>
      </c>
      <c r="EF33" s="127" t="str">
        <f t="shared" si="51"/>
        <v/>
      </c>
      <c r="EG33" s="173" t="str">
        <f t="shared" si="52"/>
        <v/>
      </c>
      <c r="EH33" s="125">
        <f t="shared" si="53"/>
        <v>0</v>
      </c>
      <c r="EI33" s="699"/>
      <c r="EJ33" s="700"/>
      <c r="EL33" s="41">
        <f t="shared" si="54"/>
        <v>0</v>
      </c>
      <c r="EM33" s="41" t="s">
        <v>125</v>
      </c>
      <c r="EN33" s="41">
        <f t="shared" si="55"/>
        <v>100</v>
      </c>
      <c r="EO33" s="41" t="str">
        <f t="shared" si="56"/>
        <v>0/100</v>
      </c>
      <c r="EP33" s="41">
        <f t="shared" si="57"/>
        <v>0</v>
      </c>
      <c r="EQ33" s="41" t="s">
        <v>125</v>
      </c>
      <c r="ER33" s="41">
        <f t="shared" si="58"/>
        <v>100</v>
      </c>
      <c r="ES33" s="41" t="str">
        <f t="shared" si="59"/>
        <v>0/100</v>
      </c>
      <c r="ET33" s="41">
        <f t="shared" si="60"/>
        <v>0</v>
      </c>
      <c r="EU33" s="41" t="s">
        <v>125</v>
      </c>
      <c r="EV33" s="41">
        <f t="shared" si="61"/>
        <v>100</v>
      </c>
      <c r="EW33" s="41" t="str">
        <f t="shared" si="62"/>
        <v>0/100</v>
      </c>
      <c r="EX33" s="41">
        <f t="shared" si="63"/>
        <v>0</v>
      </c>
      <c r="EY33" s="41" t="s">
        <v>125</v>
      </c>
      <c r="EZ33" s="41">
        <f t="shared" si="64"/>
        <v>0</v>
      </c>
      <c r="FA33" s="41" t="str">
        <f t="shared" si="65"/>
        <v>0/0</v>
      </c>
    </row>
    <row r="34" spans="1:157" ht="22.5" customHeight="1">
      <c r="A34" s="6">
        <f t="shared" si="5"/>
        <v>0</v>
      </c>
      <c r="B34" s="169">
        <v>25</v>
      </c>
      <c r="C34" s="127">
        <f t="shared" si="6"/>
        <v>0</v>
      </c>
      <c r="D34" s="377"/>
      <c r="E34" s="378"/>
      <c r="F34" s="379"/>
      <c r="G34" s="377"/>
      <c r="H34" s="377"/>
      <c r="I34" s="377"/>
      <c r="J34" s="384"/>
      <c r="K34" s="128"/>
      <c r="L34" s="129"/>
      <c r="M34" s="129"/>
      <c r="N34" s="129"/>
      <c r="O34" s="129">
        <f t="shared" si="7"/>
        <v>0</v>
      </c>
      <c r="P34" s="130">
        <f t="shared" si="8"/>
        <v>0</v>
      </c>
      <c r="Q34" s="131"/>
      <c r="R34" s="131"/>
      <c r="S34" s="131">
        <v>0</v>
      </c>
      <c r="T34" s="47">
        <f t="shared" si="9"/>
        <v>0</v>
      </c>
      <c r="U34" s="132"/>
      <c r="V34" s="132"/>
      <c r="W34" s="132">
        <v>0</v>
      </c>
      <c r="X34" s="47">
        <f t="shared" si="10"/>
        <v>0</v>
      </c>
      <c r="Y34" s="132">
        <f t="shared" si="11"/>
        <v>0</v>
      </c>
      <c r="Z34" s="133">
        <f t="shared" si="12"/>
        <v>0</v>
      </c>
      <c r="AA34" s="134" t="str">
        <f t="shared" si="13"/>
        <v/>
      </c>
      <c r="AB34" s="135">
        <v>0</v>
      </c>
      <c r="AC34" s="136">
        <v>0</v>
      </c>
      <c r="AD34" s="136"/>
      <c r="AE34" s="136"/>
      <c r="AF34" s="136">
        <f t="shared" si="14"/>
        <v>0</v>
      </c>
      <c r="AG34" s="137">
        <f t="shared" si="15"/>
        <v>0</v>
      </c>
      <c r="AH34" s="138">
        <v>0</v>
      </c>
      <c r="AI34" s="138">
        <v>0</v>
      </c>
      <c r="AJ34" s="138">
        <v>0</v>
      </c>
      <c r="AK34" s="48">
        <f t="shared" si="16"/>
        <v>0</v>
      </c>
      <c r="AL34" s="139">
        <v>0</v>
      </c>
      <c r="AM34" s="139">
        <v>0</v>
      </c>
      <c r="AN34" s="139">
        <v>0</v>
      </c>
      <c r="AO34" s="48">
        <f t="shared" si="17"/>
        <v>0</v>
      </c>
      <c r="AP34" s="139">
        <f t="shared" si="66"/>
        <v>0</v>
      </c>
      <c r="AQ34" s="140">
        <f t="shared" si="18"/>
        <v>0</v>
      </c>
      <c r="AR34" s="141" t="str">
        <f t="shared" si="19"/>
        <v/>
      </c>
      <c r="AS34" s="142">
        <v>0</v>
      </c>
      <c r="AT34" s="143">
        <v>0</v>
      </c>
      <c r="AU34" s="143"/>
      <c r="AV34" s="143"/>
      <c r="AW34" s="143">
        <f t="shared" si="20"/>
        <v>0</v>
      </c>
      <c r="AX34" s="144">
        <f t="shared" si="21"/>
        <v>0</v>
      </c>
      <c r="AY34" s="145">
        <v>0</v>
      </c>
      <c r="AZ34" s="145">
        <v>0</v>
      </c>
      <c r="BA34" s="145">
        <v>0</v>
      </c>
      <c r="BB34" s="49">
        <f t="shared" si="22"/>
        <v>0</v>
      </c>
      <c r="BC34" s="146">
        <v>0</v>
      </c>
      <c r="BD34" s="146">
        <v>0</v>
      </c>
      <c r="BE34" s="146">
        <v>0</v>
      </c>
      <c r="BF34" s="49">
        <f t="shared" si="23"/>
        <v>0</v>
      </c>
      <c r="BG34" s="146">
        <f t="shared" si="24"/>
        <v>0</v>
      </c>
      <c r="BH34" s="147">
        <f t="shared" si="25"/>
        <v>0</v>
      </c>
      <c r="BI34" s="148" t="str">
        <f t="shared" si="26"/>
        <v/>
      </c>
      <c r="BJ34" s="149">
        <v>0</v>
      </c>
      <c r="BK34" s="150">
        <v>0</v>
      </c>
      <c r="BL34" s="150"/>
      <c r="BM34" s="150"/>
      <c r="BN34" s="150">
        <f t="shared" si="27"/>
        <v>0</v>
      </c>
      <c r="BO34" s="151">
        <f t="shared" si="28"/>
        <v>0</v>
      </c>
      <c r="BP34" s="152">
        <v>0</v>
      </c>
      <c r="BQ34" s="152">
        <v>0</v>
      </c>
      <c r="BR34" s="152">
        <v>0</v>
      </c>
      <c r="BS34" s="50">
        <f t="shared" si="29"/>
        <v>0</v>
      </c>
      <c r="BT34" s="153">
        <v>0</v>
      </c>
      <c r="BU34" s="153">
        <v>0</v>
      </c>
      <c r="BV34" s="153">
        <v>0</v>
      </c>
      <c r="BW34" s="50">
        <f t="shared" si="30"/>
        <v>0</v>
      </c>
      <c r="BX34" s="153">
        <f t="shared" si="31"/>
        <v>0</v>
      </c>
      <c r="BY34" s="150">
        <f t="shared" si="32"/>
        <v>0</v>
      </c>
      <c r="BZ34" s="154" t="str">
        <f t="shared" si="33"/>
        <v/>
      </c>
      <c r="CA34" s="142">
        <v>0</v>
      </c>
      <c r="CB34" s="143">
        <v>0</v>
      </c>
      <c r="CC34" s="143"/>
      <c r="CD34" s="143"/>
      <c r="CE34" s="143">
        <f t="shared" si="34"/>
        <v>0</v>
      </c>
      <c r="CF34" s="144">
        <f t="shared" si="35"/>
        <v>0</v>
      </c>
      <c r="CG34" s="145">
        <v>0</v>
      </c>
      <c r="CH34" s="145">
        <v>0</v>
      </c>
      <c r="CI34" s="145">
        <v>0</v>
      </c>
      <c r="CJ34" s="49">
        <f t="shared" si="36"/>
        <v>0</v>
      </c>
      <c r="CK34" s="146">
        <v>0</v>
      </c>
      <c r="CL34" s="146">
        <v>0</v>
      </c>
      <c r="CM34" s="146">
        <v>0</v>
      </c>
      <c r="CN34" s="49">
        <f t="shared" si="37"/>
        <v>0</v>
      </c>
      <c r="CO34" s="146">
        <f t="shared" si="38"/>
        <v>0</v>
      </c>
      <c r="CP34" s="147">
        <f t="shared" si="39"/>
        <v>0</v>
      </c>
      <c r="CQ34" s="148" t="str">
        <f t="shared" si="40"/>
        <v/>
      </c>
      <c r="CR34" s="155"/>
      <c r="CS34" s="105"/>
      <c r="CT34" s="105"/>
      <c r="CU34" s="105"/>
      <c r="CV34" s="105"/>
      <c r="CW34" s="156">
        <f t="shared" si="0"/>
        <v>0</v>
      </c>
      <c r="CX34" s="107">
        <f t="shared" si="41"/>
        <v>0</v>
      </c>
      <c r="CY34" s="108" t="str">
        <f t="shared" si="67"/>
        <v/>
      </c>
      <c r="CZ34" s="157"/>
      <c r="DA34" s="158"/>
      <c r="DB34" s="158"/>
      <c r="DC34" s="158"/>
      <c r="DD34" s="158"/>
      <c r="DE34" s="146">
        <f t="shared" si="1"/>
        <v>0</v>
      </c>
      <c r="DF34" s="159">
        <f t="shared" si="42"/>
        <v>0</v>
      </c>
      <c r="DG34" s="160" t="str">
        <f t="shared" si="68"/>
        <v/>
      </c>
      <c r="DH34" s="161"/>
      <c r="DI34" s="162"/>
      <c r="DJ34" s="162"/>
      <c r="DK34" s="162"/>
      <c r="DL34" s="162"/>
      <c r="DM34" s="163">
        <f t="shared" si="2"/>
        <v>0</v>
      </c>
      <c r="DN34" s="164">
        <f t="shared" si="43"/>
        <v>0</v>
      </c>
      <c r="DO34" s="165" t="str">
        <f t="shared" si="69"/>
        <v/>
      </c>
      <c r="DP34" s="166"/>
      <c r="DQ34" s="105"/>
      <c r="DR34" s="105"/>
      <c r="DS34" s="105"/>
      <c r="DT34" s="105"/>
      <c r="DU34" s="156">
        <f t="shared" si="3"/>
        <v>0</v>
      </c>
      <c r="DV34" s="107" t="str">
        <f t="shared" si="44"/>
        <v/>
      </c>
      <c r="DW34" s="167" t="str">
        <f t="shared" si="45"/>
        <v/>
      </c>
      <c r="DX34" s="142"/>
      <c r="DY34" s="143"/>
      <c r="DZ34" s="168" t="str">
        <f t="shared" si="46"/>
        <v/>
      </c>
      <c r="EA34" s="169">
        <f t="shared" si="47"/>
        <v>900</v>
      </c>
      <c r="EB34" s="170">
        <f t="shared" si="48"/>
        <v>0</v>
      </c>
      <c r="EC34" s="171">
        <f t="shared" si="49"/>
        <v>0</v>
      </c>
      <c r="ED34" s="172" t="str">
        <f t="shared" si="50"/>
        <v/>
      </c>
      <c r="EE34" s="127" t="str">
        <f t="shared" si="4"/>
        <v/>
      </c>
      <c r="EF34" s="127" t="str">
        <f t="shared" si="51"/>
        <v/>
      </c>
      <c r="EG34" s="173" t="str">
        <f t="shared" si="52"/>
        <v/>
      </c>
      <c r="EH34" s="125">
        <f t="shared" si="53"/>
        <v>0</v>
      </c>
      <c r="EI34" s="699"/>
      <c r="EJ34" s="700"/>
      <c r="EL34" s="41">
        <f t="shared" si="54"/>
        <v>0</v>
      </c>
      <c r="EM34" s="41" t="s">
        <v>125</v>
      </c>
      <c r="EN34" s="41">
        <f t="shared" si="55"/>
        <v>100</v>
      </c>
      <c r="EO34" s="41" t="str">
        <f t="shared" si="56"/>
        <v>0/100</v>
      </c>
      <c r="EP34" s="41">
        <f t="shared" si="57"/>
        <v>0</v>
      </c>
      <c r="EQ34" s="41" t="s">
        <v>125</v>
      </c>
      <c r="ER34" s="41">
        <f t="shared" si="58"/>
        <v>100</v>
      </c>
      <c r="ES34" s="41" t="str">
        <f t="shared" si="59"/>
        <v>0/100</v>
      </c>
      <c r="ET34" s="41">
        <f t="shared" si="60"/>
        <v>0</v>
      </c>
      <c r="EU34" s="41" t="s">
        <v>125</v>
      </c>
      <c r="EV34" s="41">
        <f t="shared" si="61"/>
        <v>100</v>
      </c>
      <c r="EW34" s="41" t="str">
        <f t="shared" si="62"/>
        <v>0/100</v>
      </c>
      <c r="EX34" s="41">
        <f t="shared" si="63"/>
        <v>0</v>
      </c>
      <c r="EY34" s="41" t="s">
        <v>125</v>
      </c>
      <c r="EZ34" s="41">
        <f t="shared" si="64"/>
        <v>0</v>
      </c>
      <c r="FA34" s="41" t="str">
        <f t="shared" si="65"/>
        <v>0/0</v>
      </c>
    </row>
    <row r="35" spans="1:157" ht="18.75" customHeight="1">
      <c r="A35" s="6">
        <f t="shared" si="5"/>
        <v>0</v>
      </c>
      <c r="B35" s="126">
        <v>26</v>
      </c>
      <c r="C35" s="127">
        <f t="shared" si="6"/>
        <v>0</v>
      </c>
      <c r="D35" s="377"/>
      <c r="E35" s="378"/>
      <c r="F35" s="379"/>
      <c r="G35" s="377"/>
      <c r="H35" s="377"/>
      <c r="I35" s="377"/>
      <c r="J35" s="384"/>
      <c r="K35" s="128"/>
      <c r="L35" s="129"/>
      <c r="M35" s="129"/>
      <c r="N35" s="129"/>
      <c r="O35" s="129">
        <f t="shared" si="7"/>
        <v>0</v>
      </c>
      <c r="P35" s="130">
        <f t="shared" si="8"/>
        <v>0</v>
      </c>
      <c r="Q35" s="131"/>
      <c r="R35" s="131"/>
      <c r="S35" s="131">
        <v>0</v>
      </c>
      <c r="T35" s="47">
        <f t="shared" si="9"/>
        <v>0</v>
      </c>
      <c r="U35" s="132"/>
      <c r="V35" s="132"/>
      <c r="W35" s="132">
        <v>0</v>
      </c>
      <c r="X35" s="47">
        <f t="shared" si="10"/>
        <v>0</v>
      </c>
      <c r="Y35" s="132">
        <f t="shared" si="11"/>
        <v>0</v>
      </c>
      <c r="Z35" s="133">
        <f t="shared" si="12"/>
        <v>0</v>
      </c>
      <c r="AA35" s="134" t="str">
        <f t="shared" si="13"/>
        <v/>
      </c>
      <c r="AB35" s="135">
        <v>0</v>
      </c>
      <c r="AC35" s="136">
        <v>0</v>
      </c>
      <c r="AD35" s="136"/>
      <c r="AE35" s="136"/>
      <c r="AF35" s="136">
        <f t="shared" si="14"/>
        <v>0</v>
      </c>
      <c r="AG35" s="137">
        <f t="shared" si="15"/>
        <v>0</v>
      </c>
      <c r="AH35" s="138">
        <v>0</v>
      </c>
      <c r="AI35" s="138">
        <v>0</v>
      </c>
      <c r="AJ35" s="138">
        <v>0</v>
      </c>
      <c r="AK35" s="48">
        <f t="shared" si="16"/>
        <v>0</v>
      </c>
      <c r="AL35" s="139">
        <v>0</v>
      </c>
      <c r="AM35" s="139">
        <v>0</v>
      </c>
      <c r="AN35" s="139">
        <v>0</v>
      </c>
      <c r="AO35" s="48">
        <f t="shared" si="17"/>
        <v>0</v>
      </c>
      <c r="AP35" s="139">
        <f t="shared" si="66"/>
        <v>0</v>
      </c>
      <c r="AQ35" s="140">
        <f t="shared" si="18"/>
        <v>0</v>
      </c>
      <c r="AR35" s="141" t="str">
        <f t="shared" si="19"/>
        <v/>
      </c>
      <c r="AS35" s="142">
        <v>0</v>
      </c>
      <c r="AT35" s="143">
        <v>0</v>
      </c>
      <c r="AU35" s="143"/>
      <c r="AV35" s="143"/>
      <c r="AW35" s="143">
        <f t="shared" si="20"/>
        <v>0</v>
      </c>
      <c r="AX35" s="144">
        <f t="shared" si="21"/>
        <v>0</v>
      </c>
      <c r="AY35" s="145">
        <v>0</v>
      </c>
      <c r="AZ35" s="145">
        <v>0</v>
      </c>
      <c r="BA35" s="145">
        <v>0</v>
      </c>
      <c r="BB35" s="49">
        <f t="shared" si="22"/>
        <v>0</v>
      </c>
      <c r="BC35" s="146">
        <v>0</v>
      </c>
      <c r="BD35" s="146">
        <v>0</v>
      </c>
      <c r="BE35" s="146">
        <v>0</v>
      </c>
      <c r="BF35" s="49">
        <f t="shared" si="23"/>
        <v>0</v>
      </c>
      <c r="BG35" s="146">
        <f t="shared" si="24"/>
        <v>0</v>
      </c>
      <c r="BH35" s="147">
        <f t="shared" si="25"/>
        <v>0</v>
      </c>
      <c r="BI35" s="148" t="str">
        <f t="shared" si="26"/>
        <v/>
      </c>
      <c r="BJ35" s="149">
        <v>0</v>
      </c>
      <c r="BK35" s="150">
        <v>0</v>
      </c>
      <c r="BL35" s="150"/>
      <c r="BM35" s="150"/>
      <c r="BN35" s="150">
        <f t="shared" si="27"/>
        <v>0</v>
      </c>
      <c r="BO35" s="151">
        <f t="shared" si="28"/>
        <v>0</v>
      </c>
      <c r="BP35" s="152">
        <v>0</v>
      </c>
      <c r="BQ35" s="152">
        <v>0</v>
      </c>
      <c r="BR35" s="152">
        <v>0</v>
      </c>
      <c r="BS35" s="50">
        <f t="shared" si="29"/>
        <v>0</v>
      </c>
      <c r="BT35" s="153">
        <v>0</v>
      </c>
      <c r="BU35" s="153">
        <v>0</v>
      </c>
      <c r="BV35" s="153">
        <v>0</v>
      </c>
      <c r="BW35" s="50">
        <f t="shared" si="30"/>
        <v>0</v>
      </c>
      <c r="BX35" s="153">
        <f t="shared" si="31"/>
        <v>0</v>
      </c>
      <c r="BY35" s="150">
        <f t="shared" si="32"/>
        <v>0</v>
      </c>
      <c r="BZ35" s="154" t="str">
        <f t="shared" si="33"/>
        <v/>
      </c>
      <c r="CA35" s="142">
        <v>0</v>
      </c>
      <c r="CB35" s="143">
        <v>0</v>
      </c>
      <c r="CC35" s="143"/>
      <c r="CD35" s="143"/>
      <c r="CE35" s="143">
        <f t="shared" si="34"/>
        <v>0</v>
      </c>
      <c r="CF35" s="144">
        <f t="shared" si="35"/>
        <v>0</v>
      </c>
      <c r="CG35" s="145">
        <v>0</v>
      </c>
      <c r="CH35" s="145">
        <v>0</v>
      </c>
      <c r="CI35" s="145">
        <v>0</v>
      </c>
      <c r="CJ35" s="49">
        <f t="shared" si="36"/>
        <v>0</v>
      </c>
      <c r="CK35" s="146">
        <v>0</v>
      </c>
      <c r="CL35" s="146">
        <v>0</v>
      </c>
      <c r="CM35" s="146">
        <v>0</v>
      </c>
      <c r="CN35" s="49">
        <f t="shared" si="37"/>
        <v>0</v>
      </c>
      <c r="CO35" s="146">
        <f t="shared" si="38"/>
        <v>0</v>
      </c>
      <c r="CP35" s="147">
        <f t="shared" si="39"/>
        <v>0</v>
      </c>
      <c r="CQ35" s="148" t="str">
        <f t="shared" si="40"/>
        <v/>
      </c>
      <c r="CR35" s="155"/>
      <c r="CS35" s="105"/>
      <c r="CT35" s="105"/>
      <c r="CU35" s="105"/>
      <c r="CV35" s="105"/>
      <c r="CW35" s="156">
        <f t="shared" si="0"/>
        <v>0</v>
      </c>
      <c r="CX35" s="107">
        <f t="shared" si="41"/>
        <v>0</v>
      </c>
      <c r="CY35" s="108" t="str">
        <f t="shared" si="67"/>
        <v/>
      </c>
      <c r="CZ35" s="157"/>
      <c r="DA35" s="158"/>
      <c r="DB35" s="158"/>
      <c r="DC35" s="158"/>
      <c r="DD35" s="158"/>
      <c r="DE35" s="146">
        <f t="shared" si="1"/>
        <v>0</v>
      </c>
      <c r="DF35" s="159">
        <f t="shared" si="42"/>
        <v>0</v>
      </c>
      <c r="DG35" s="160" t="str">
        <f t="shared" si="68"/>
        <v/>
      </c>
      <c r="DH35" s="161"/>
      <c r="DI35" s="162"/>
      <c r="DJ35" s="162"/>
      <c r="DK35" s="162"/>
      <c r="DL35" s="162"/>
      <c r="DM35" s="163">
        <f t="shared" si="2"/>
        <v>0</v>
      </c>
      <c r="DN35" s="164">
        <f t="shared" si="43"/>
        <v>0</v>
      </c>
      <c r="DO35" s="165" t="str">
        <f t="shared" si="69"/>
        <v/>
      </c>
      <c r="DP35" s="166"/>
      <c r="DQ35" s="105"/>
      <c r="DR35" s="105"/>
      <c r="DS35" s="105"/>
      <c r="DT35" s="105"/>
      <c r="DU35" s="156">
        <f t="shared" si="3"/>
        <v>0</v>
      </c>
      <c r="DV35" s="107" t="str">
        <f t="shared" si="44"/>
        <v/>
      </c>
      <c r="DW35" s="167" t="str">
        <f t="shared" si="45"/>
        <v/>
      </c>
      <c r="DX35" s="142"/>
      <c r="DY35" s="143"/>
      <c r="DZ35" s="168" t="str">
        <f t="shared" si="46"/>
        <v/>
      </c>
      <c r="EA35" s="169">
        <f t="shared" si="47"/>
        <v>900</v>
      </c>
      <c r="EB35" s="170">
        <f t="shared" si="48"/>
        <v>0</v>
      </c>
      <c r="EC35" s="171">
        <f t="shared" si="49"/>
        <v>0</v>
      </c>
      <c r="ED35" s="172" t="str">
        <f t="shared" si="50"/>
        <v/>
      </c>
      <c r="EE35" s="127" t="str">
        <f t="shared" si="4"/>
        <v/>
      </c>
      <c r="EF35" s="127" t="str">
        <f t="shared" si="51"/>
        <v/>
      </c>
      <c r="EG35" s="173" t="str">
        <f t="shared" si="52"/>
        <v/>
      </c>
      <c r="EH35" s="125">
        <f t="shared" si="53"/>
        <v>0</v>
      </c>
      <c r="EI35" s="699"/>
      <c r="EJ35" s="700"/>
      <c r="EL35" s="41">
        <f t="shared" si="54"/>
        <v>0</v>
      </c>
      <c r="EM35" s="41" t="s">
        <v>125</v>
      </c>
      <c r="EN35" s="41">
        <f t="shared" si="55"/>
        <v>100</v>
      </c>
      <c r="EO35" s="41" t="str">
        <f t="shared" si="56"/>
        <v>0/100</v>
      </c>
      <c r="EP35" s="41">
        <f t="shared" si="57"/>
        <v>0</v>
      </c>
      <c r="EQ35" s="41" t="s">
        <v>125</v>
      </c>
      <c r="ER35" s="41">
        <f t="shared" si="58"/>
        <v>100</v>
      </c>
      <c r="ES35" s="41" t="str">
        <f t="shared" si="59"/>
        <v>0/100</v>
      </c>
      <c r="ET35" s="41">
        <f t="shared" si="60"/>
        <v>0</v>
      </c>
      <c r="EU35" s="41" t="s">
        <v>125</v>
      </c>
      <c r="EV35" s="41">
        <f t="shared" si="61"/>
        <v>100</v>
      </c>
      <c r="EW35" s="41" t="str">
        <f t="shared" si="62"/>
        <v>0/100</v>
      </c>
      <c r="EX35" s="41">
        <f t="shared" si="63"/>
        <v>0</v>
      </c>
      <c r="EY35" s="41" t="s">
        <v>125</v>
      </c>
      <c r="EZ35" s="41">
        <f t="shared" si="64"/>
        <v>0</v>
      </c>
      <c r="FA35" s="41" t="str">
        <f t="shared" si="65"/>
        <v>0/0</v>
      </c>
    </row>
    <row r="36" spans="1:157" ht="23.25" customHeight="1">
      <c r="A36" s="6">
        <f t="shared" si="5"/>
        <v>0</v>
      </c>
      <c r="B36" s="169">
        <v>27</v>
      </c>
      <c r="C36" s="127">
        <f t="shared" si="6"/>
        <v>0</v>
      </c>
      <c r="D36" s="377"/>
      <c r="E36" s="378"/>
      <c r="F36" s="379"/>
      <c r="G36" s="377"/>
      <c r="H36" s="377"/>
      <c r="I36" s="377"/>
      <c r="J36" s="384"/>
      <c r="K36" s="128"/>
      <c r="L36" s="129"/>
      <c r="M36" s="129"/>
      <c r="N36" s="129"/>
      <c r="O36" s="129">
        <f t="shared" si="7"/>
        <v>0</v>
      </c>
      <c r="P36" s="130">
        <f t="shared" si="8"/>
        <v>0</v>
      </c>
      <c r="Q36" s="131"/>
      <c r="R36" s="131"/>
      <c r="S36" s="131">
        <v>0</v>
      </c>
      <c r="T36" s="47">
        <f t="shared" si="9"/>
        <v>0</v>
      </c>
      <c r="U36" s="132"/>
      <c r="V36" s="132"/>
      <c r="W36" s="132">
        <v>0</v>
      </c>
      <c r="X36" s="47">
        <f t="shared" si="10"/>
        <v>0</v>
      </c>
      <c r="Y36" s="132">
        <f t="shared" si="11"/>
        <v>0</v>
      </c>
      <c r="Z36" s="133">
        <f t="shared" si="12"/>
        <v>0</v>
      </c>
      <c r="AA36" s="134" t="str">
        <f t="shared" si="13"/>
        <v/>
      </c>
      <c r="AB36" s="135">
        <v>0</v>
      </c>
      <c r="AC36" s="136">
        <v>0</v>
      </c>
      <c r="AD36" s="136"/>
      <c r="AE36" s="136"/>
      <c r="AF36" s="136">
        <f t="shared" si="14"/>
        <v>0</v>
      </c>
      <c r="AG36" s="137">
        <f t="shared" si="15"/>
        <v>0</v>
      </c>
      <c r="AH36" s="138">
        <v>0</v>
      </c>
      <c r="AI36" s="138">
        <v>0</v>
      </c>
      <c r="AJ36" s="138">
        <v>0</v>
      </c>
      <c r="AK36" s="48">
        <f t="shared" si="16"/>
        <v>0</v>
      </c>
      <c r="AL36" s="139">
        <v>0</v>
      </c>
      <c r="AM36" s="139">
        <v>0</v>
      </c>
      <c r="AN36" s="139">
        <v>0</v>
      </c>
      <c r="AO36" s="48">
        <f t="shared" si="17"/>
        <v>0</v>
      </c>
      <c r="AP36" s="139">
        <f t="shared" si="66"/>
        <v>0</v>
      </c>
      <c r="AQ36" s="140">
        <f t="shared" si="18"/>
        <v>0</v>
      </c>
      <c r="AR36" s="141" t="str">
        <f t="shared" si="19"/>
        <v/>
      </c>
      <c r="AS36" s="142">
        <v>0</v>
      </c>
      <c r="AT36" s="143">
        <v>0</v>
      </c>
      <c r="AU36" s="143"/>
      <c r="AV36" s="143"/>
      <c r="AW36" s="143">
        <f t="shared" si="20"/>
        <v>0</v>
      </c>
      <c r="AX36" s="144">
        <f t="shared" si="21"/>
        <v>0</v>
      </c>
      <c r="AY36" s="145">
        <v>0</v>
      </c>
      <c r="AZ36" s="145">
        <v>0</v>
      </c>
      <c r="BA36" s="145">
        <v>0</v>
      </c>
      <c r="BB36" s="49">
        <f t="shared" si="22"/>
        <v>0</v>
      </c>
      <c r="BC36" s="146">
        <v>0</v>
      </c>
      <c r="BD36" s="146">
        <v>0</v>
      </c>
      <c r="BE36" s="146">
        <v>0</v>
      </c>
      <c r="BF36" s="49">
        <f t="shared" si="23"/>
        <v>0</v>
      </c>
      <c r="BG36" s="146">
        <f t="shared" si="24"/>
        <v>0</v>
      </c>
      <c r="BH36" s="147">
        <f t="shared" si="25"/>
        <v>0</v>
      </c>
      <c r="BI36" s="148" t="str">
        <f t="shared" si="26"/>
        <v/>
      </c>
      <c r="BJ36" s="149">
        <v>0</v>
      </c>
      <c r="BK36" s="150">
        <v>0</v>
      </c>
      <c r="BL36" s="150"/>
      <c r="BM36" s="150"/>
      <c r="BN36" s="150">
        <f t="shared" si="27"/>
        <v>0</v>
      </c>
      <c r="BO36" s="151">
        <f t="shared" si="28"/>
        <v>0</v>
      </c>
      <c r="BP36" s="152">
        <v>0</v>
      </c>
      <c r="BQ36" s="152">
        <v>0</v>
      </c>
      <c r="BR36" s="152">
        <v>0</v>
      </c>
      <c r="BS36" s="50">
        <f t="shared" si="29"/>
        <v>0</v>
      </c>
      <c r="BT36" s="153">
        <v>0</v>
      </c>
      <c r="BU36" s="153">
        <v>0</v>
      </c>
      <c r="BV36" s="153">
        <v>0</v>
      </c>
      <c r="BW36" s="50">
        <f t="shared" si="30"/>
        <v>0</v>
      </c>
      <c r="BX36" s="153">
        <f t="shared" si="31"/>
        <v>0</v>
      </c>
      <c r="BY36" s="150">
        <f t="shared" si="32"/>
        <v>0</v>
      </c>
      <c r="BZ36" s="154" t="str">
        <f t="shared" si="33"/>
        <v/>
      </c>
      <c r="CA36" s="142">
        <v>0</v>
      </c>
      <c r="CB36" s="143">
        <v>0</v>
      </c>
      <c r="CC36" s="143"/>
      <c r="CD36" s="143"/>
      <c r="CE36" s="143">
        <f t="shared" si="34"/>
        <v>0</v>
      </c>
      <c r="CF36" s="144">
        <f t="shared" si="35"/>
        <v>0</v>
      </c>
      <c r="CG36" s="145">
        <v>0</v>
      </c>
      <c r="CH36" s="145">
        <v>0</v>
      </c>
      <c r="CI36" s="145">
        <v>0</v>
      </c>
      <c r="CJ36" s="49">
        <f t="shared" si="36"/>
        <v>0</v>
      </c>
      <c r="CK36" s="146">
        <v>0</v>
      </c>
      <c r="CL36" s="146">
        <v>0</v>
      </c>
      <c r="CM36" s="146">
        <v>0</v>
      </c>
      <c r="CN36" s="49">
        <f t="shared" si="37"/>
        <v>0</v>
      </c>
      <c r="CO36" s="146">
        <f t="shared" si="38"/>
        <v>0</v>
      </c>
      <c r="CP36" s="147">
        <f t="shared" si="39"/>
        <v>0</v>
      </c>
      <c r="CQ36" s="148" t="str">
        <f t="shared" si="40"/>
        <v/>
      </c>
      <c r="CR36" s="155"/>
      <c r="CS36" s="105"/>
      <c r="CT36" s="105"/>
      <c r="CU36" s="105"/>
      <c r="CV36" s="105"/>
      <c r="CW36" s="156">
        <f t="shared" si="0"/>
        <v>0</v>
      </c>
      <c r="CX36" s="107">
        <f t="shared" si="41"/>
        <v>0</v>
      </c>
      <c r="CY36" s="108" t="str">
        <f t="shared" si="67"/>
        <v/>
      </c>
      <c r="CZ36" s="157"/>
      <c r="DA36" s="158"/>
      <c r="DB36" s="158"/>
      <c r="DC36" s="158"/>
      <c r="DD36" s="158"/>
      <c r="DE36" s="146">
        <f t="shared" si="1"/>
        <v>0</v>
      </c>
      <c r="DF36" s="159">
        <f t="shared" si="42"/>
        <v>0</v>
      </c>
      <c r="DG36" s="160" t="str">
        <f t="shared" si="68"/>
        <v/>
      </c>
      <c r="DH36" s="161"/>
      <c r="DI36" s="162"/>
      <c r="DJ36" s="162"/>
      <c r="DK36" s="162"/>
      <c r="DL36" s="162"/>
      <c r="DM36" s="163">
        <f t="shared" si="2"/>
        <v>0</v>
      </c>
      <c r="DN36" s="164">
        <f t="shared" si="43"/>
        <v>0</v>
      </c>
      <c r="DO36" s="165" t="str">
        <f t="shared" si="69"/>
        <v/>
      </c>
      <c r="DP36" s="166"/>
      <c r="DQ36" s="105"/>
      <c r="DR36" s="105"/>
      <c r="DS36" s="105"/>
      <c r="DT36" s="105"/>
      <c r="DU36" s="156">
        <f t="shared" si="3"/>
        <v>0</v>
      </c>
      <c r="DV36" s="107" t="str">
        <f t="shared" si="44"/>
        <v/>
      </c>
      <c r="DW36" s="167" t="str">
        <f t="shared" si="45"/>
        <v/>
      </c>
      <c r="DX36" s="142"/>
      <c r="DY36" s="143"/>
      <c r="DZ36" s="168" t="str">
        <f t="shared" si="46"/>
        <v/>
      </c>
      <c r="EA36" s="169">
        <f t="shared" si="47"/>
        <v>900</v>
      </c>
      <c r="EB36" s="170">
        <f t="shared" si="48"/>
        <v>0</v>
      </c>
      <c r="EC36" s="171">
        <f t="shared" si="49"/>
        <v>0</v>
      </c>
      <c r="ED36" s="172" t="str">
        <f t="shared" si="50"/>
        <v/>
      </c>
      <c r="EE36" s="127" t="str">
        <f t="shared" si="4"/>
        <v/>
      </c>
      <c r="EF36" s="127" t="str">
        <f t="shared" si="51"/>
        <v/>
      </c>
      <c r="EG36" s="173" t="str">
        <f t="shared" si="52"/>
        <v/>
      </c>
      <c r="EH36" s="125">
        <f t="shared" si="53"/>
        <v>0</v>
      </c>
      <c r="EI36" s="699"/>
      <c r="EJ36" s="700"/>
      <c r="EL36" s="41">
        <f t="shared" si="54"/>
        <v>0</v>
      </c>
      <c r="EM36" s="41" t="s">
        <v>125</v>
      </c>
      <c r="EN36" s="41">
        <f t="shared" si="55"/>
        <v>100</v>
      </c>
      <c r="EO36" s="41" t="str">
        <f t="shared" si="56"/>
        <v>0/100</v>
      </c>
      <c r="EP36" s="41">
        <f t="shared" si="57"/>
        <v>0</v>
      </c>
      <c r="EQ36" s="41" t="s">
        <v>125</v>
      </c>
      <c r="ER36" s="41">
        <f t="shared" si="58"/>
        <v>100</v>
      </c>
      <c r="ES36" s="41" t="str">
        <f t="shared" si="59"/>
        <v>0/100</v>
      </c>
      <c r="ET36" s="41">
        <f t="shared" si="60"/>
        <v>0</v>
      </c>
      <c r="EU36" s="41" t="s">
        <v>125</v>
      </c>
      <c r="EV36" s="41">
        <f t="shared" si="61"/>
        <v>100</v>
      </c>
      <c r="EW36" s="41" t="str">
        <f t="shared" si="62"/>
        <v>0/100</v>
      </c>
      <c r="EX36" s="41">
        <f t="shared" si="63"/>
        <v>0</v>
      </c>
      <c r="EY36" s="41" t="s">
        <v>125</v>
      </c>
      <c r="EZ36" s="41">
        <f t="shared" si="64"/>
        <v>0</v>
      </c>
      <c r="FA36" s="41" t="str">
        <f t="shared" si="65"/>
        <v>0/0</v>
      </c>
    </row>
    <row r="37" spans="1:157" ht="15.75">
      <c r="A37" s="6">
        <f t="shared" si="5"/>
        <v>0</v>
      </c>
      <c r="B37" s="126">
        <v>28</v>
      </c>
      <c r="C37" s="127">
        <f t="shared" si="6"/>
        <v>0</v>
      </c>
      <c r="D37" s="377"/>
      <c r="E37" s="378"/>
      <c r="F37" s="379"/>
      <c r="G37" s="377"/>
      <c r="H37" s="377"/>
      <c r="I37" s="377"/>
      <c r="J37" s="384"/>
      <c r="K37" s="128"/>
      <c r="L37" s="129"/>
      <c r="M37" s="129"/>
      <c r="N37" s="129"/>
      <c r="O37" s="129">
        <f t="shared" si="7"/>
        <v>0</v>
      </c>
      <c r="P37" s="130">
        <f t="shared" si="8"/>
        <v>0</v>
      </c>
      <c r="Q37" s="131"/>
      <c r="R37" s="131"/>
      <c r="S37" s="131">
        <v>0</v>
      </c>
      <c r="T37" s="47">
        <f t="shared" si="9"/>
        <v>0</v>
      </c>
      <c r="U37" s="132"/>
      <c r="V37" s="132"/>
      <c r="W37" s="132">
        <v>0</v>
      </c>
      <c r="X37" s="47">
        <f t="shared" si="10"/>
        <v>0</v>
      </c>
      <c r="Y37" s="132">
        <f t="shared" si="11"/>
        <v>0</v>
      </c>
      <c r="Z37" s="133">
        <f t="shared" si="12"/>
        <v>0</v>
      </c>
      <c r="AA37" s="134" t="str">
        <f t="shared" si="13"/>
        <v/>
      </c>
      <c r="AB37" s="135">
        <v>0</v>
      </c>
      <c r="AC37" s="136">
        <v>0</v>
      </c>
      <c r="AD37" s="136"/>
      <c r="AE37" s="136"/>
      <c r="AF37" s="136">
        <f t="shared" si="14"/>
        <v>0</v>
      </c>
      <c r="AG37" s="137">
        <f t="shared" si="15"/>
        <v>0</v>
      </c>
      <c r="AH37" s="138">
        <v>0</v>
      </c>
      <c r="AI37" s="138">
        <v>0</v>
      </c>
      <c r="AJ37" s="138">
        <v>0</v>
      </c>
      <c r="AK37" s="48">
        <f t="shared" si="16"/>
        <v>0</v>
      </c>
      <c r="AL37" s="139">
        <v>0</v>
      </c>
      <c r="AM37" s="139">
        <v>0</v>
      </c>
      <c r="AN37" s="139">
        <v>0</v>
      </c>
      <c r="AO37" s="48">
        <f t="shared" si="17"/>
        <v>0</v>
      </c>
      <c r="AP37" s="139">
        <f t="shared" si="66"/>
        <v>0</v>
      </c>
      <c r="AQ37" s="140">
        <f t="shared" si="18"/>
        <v>0</v>
      </c>
      <c r="AR37" s="141" t="str">
        <f t="shared" si="19"/>
        <v/>
      </c>
      <c r="AS37" s="142">
        <v>0</v>
      </c>
      <c r="AT37" s="143">
        <v>0</v>
      </c>
      <c r="AU37" s="143"/>
      <c r="AV37" s="143"/>
      <c r="AW37" s="143">
        <f t="shared" si="20"/>
        <v>0</v>
      </c>
      <c r="AX37" s="144">
        <f t="shared" si="21"/>
        <v>0</v>
      </c>
      <c r="AY37" s="145">
        <v>0</v>
      </c>
      <c r="AZ37" s="145">
        <v>0</v>
      </c>
      <c r="BA37" s="145">
        <v>0</v>
      </c>
      <c r="BB37" s="49">
        <f t="shared" si="22"/>
        <v>0</v>
      </c>
      <c r="BC37" s="146">
        <v>0</v>
      </c>
      <c r="BD37" s="146">
        <v>0</v>
      </c>
      <c r="BE37" s="146">
        <v>0</v>
      </c>
      <c r="BF37" s="49">
        <f t="shared" si="23"/>
        <v>0</v>
      </c>
      <c r="BG37" s="146">
        <f t="shared" si="24"/>
        <v>0</v>
      </c>
      <c r="BH37" s="147">
        <f t="shared" si="25"/>
        <v>0</v>
      </c>
      <c r="BI37" s="148" t="str">
        <f t="shared" si="26"/>
        <v/>
      </c>
      <c r="BJ37" s="149">
        <v>0</v>
      </c>
      <c r="BK37" s="150">
        <v>0</v>
      </c>
      <c r="BL37" s="150"/>
      <c r="BM37" s="150"/>
      <c r="BN37" s="150">
        <f t="shared" si="27"/>
        <v>0</v>
      </c>
      <c r="BO37" s="151">
        <f t="shared" si="28"/>
        <v>0</v>
      </c>
      <c r="BP37" s="152">
        <v>0</v>
      </c>
      <c r="BQ37" s="152">
        <v>0</v>
      </c>
      <c r="BR37" s="152">
        <v>0</v>
      </c>
      <c r="BS37" s="50">
        <f t="shared" si="29"/>
        <v>0</v>
      </c>
      <c r="BT37" s="153">
        <v>0</v>
      </c>
      <c r="BU37" s="153">
        <v>0</v>
      </c>
      <c r="BV37" s="153">
        <v>0</v>
      </c>
      <c r="BW37" s="50">
        <f t="shared" si="30"/>
        <v>0</v>
      </c>
      <c r="BX37" s="153">
        <f t="shared" si="31"/>
        <v>0</v>
      </c>
      <c r="BY37" s="150">
        <f t="shared" si="32"/>
        <v>0</v>
      </c>
      <c r="BZ37" s="154" t="str">
        <f t="shared" si="33"/>
        <v/>
      </c>
      <c r="CA37" s="142">
        <v>0</v>
      </c>
      <c r="CB37" s="143">
        <v>0</v>
      </c>
      <c r="CC37" s="143"/>
      <c r="CD37" s="143"/>
      <c r="CE37" s="143">
        <f t="shared" si="34"/>
        <v>0</v>
      </c>
      <c r="CF37" s="144">
        <f t="shared" si="35"/>
        <v>0</v>
      </c>
      <c r="CG37" s="145">
        <v>0</v>
      </c>
      <c r="CH37" s="145">
        <v>0</v>
      </c>
      <c r="CI37" s="145">
        <v>0</v>
      </c>
      <c r="CJ37" s="49">
        <f t="shared" si="36"/>
        <v>0</v>
      </c>
      <c r="CK37" s="146">
        <v>0</v>
      </c>
      <c r="CL37" s="146">
        <v>0</v>
      </c>
      <c r="CM37" s="146">
        <v>0</v>
      </c>
      <c r="CN37" s="49">
        <f t="shared" si="37"/>
        <v>0</v>
      </c>
      <c r="CO37" s="146">
        <f t="shared" si="38"/>
        <v>0</v>
      </c>
      <c r="CP37" s="147">
        <f t="shared" si="39"/>
        <v>0</v>
      </c>
      <c r="CQ37" s="148" t="str">
        <f t="shared" si="40"/>
        <v/>
      </c>
      <c r="CR37" s="155"/>
      <c r="CS37" s="105"/>
      <c r="CT37" s="105"/>
      <c r="CU37" s="105"/>
      <c r="CV37" s="105"/>
      <c r="CW37" s="156">
        <f t="shared" si="0"/>
        <v>0</v>
      </c>
      <c r="CX37" s="107">
        <f t="shared" si="41"/>
        <v>0</v>
      </c>
      <c r="CY37" s="108" t="str">
        <f t="shared" si="67"/>
        <v/>
      </c>
      <c r="CZ37" s="157"/>
      <c r="DA37" s="158"/>
      <c r="DB37" s="158"/>
      <c r="DC37" s="158"/>
      <c r="DD37" s="158"/>
      <c r="DE37" s="146">
        <f t="shared" si="1"/>
        <v>0</v>
      </c>
      <c r="DF37" s="159">
        <f t="shared" si="42"/>
        <v>0</v>
      </c>
      <c r="DG37" s="160" t="str">
        <f t="shared" si="68"/>
        <v/>
      </c>
      <c r="DH37" s="161"/>
      <c r="DI37" s="162"/>
      <c r="DJ37" s="162"/>
      <c r="DK37" s="162"/>
      <c r="DL37" s="162"/>
      <c r="DM37" s="163">
        <f t="shared" si="2"/>
        <v>0</v>
      </c>
      <c r="DN37" s="164">
        <f t="shared" si="43"/>
        <v>0</v>
      </c>
      <c r="DO37" s="165" t="str">
        <f t="shared" si="69"/>
        <v/>
      </c>
      <c r="DP37" s="166"/>
      <c r="DQ37" s="105"/>
      <c r="DR37" s="105"/>
      <c r="DS37" s="105"/>
      <c r="DT37" s="105"/>
      <c r="DU37" s="156">
        <f t="shared" si="3"/>
        <v>0</v>
      </c>
      <c r="DV37" s="107" t="str">
        <f t="shared" si="44"/>
        <v/>
      </c>
      <c r="DW37" s="167" t="str">
        <f t="shared" si="45"/>
        <v/>
      </c>
      <c r="DX37" s="142"/>
      <c r="DY37" s="143"/>
      <c r="DZ37" s="168" t="str">
        <f t="shared" si="46"/>
        <v/>
      </c>
      <c r="EA37" s="169">
        <f t="shared" si="47"/>
        <v>900</v>
      </c>
      <c r="EB37" s="170">
        <f t="shared" si="48"/>
        <v>0</v>
      </c>
      <c r="EC37" s="171">
        <f t="shared" si="49"/>
        <v>0</v>
      </c>
      <c r="ED37" s="172" t="str">
        <f t="shared" si="50"/>
        <v/>
      </c>
      <c r="EE37" s="127" t="str">
        <f t="shared" si="4"/>
        <v/>
      </c>
      <c r="EF37" s="127" t="str">
        <f t="shared" si="51"/>
        <v/>
      </c>
      <c r="EG37" s="173" t="str">
        <f t="shared" si="52"/>
        <v/>
      </c>
      <c r="EH37" s="125">
        <f t="shared" si="53"/>
        <v>0</v>
      </c>
      <c r="EI37" s="699"/>
      <c r="EJ37" s="700"/>
      <c r="EL37" s="41">
        <f t="shared" si="54"/>
        <v>0</v>
      </c>
      <c r="EM37" s="41" t="s">
        <v>125</v>
      </c>
      <c r="EN37" s="41">
        <f t="shared" si="55"/>
        <v>100</v>
      </c>
      <c r="EO37" s="41" t="str">
        <f t="shared" si="56"/>
        <v>0/100</v>
      </c>
      <c r="EP37" s="41">
        <f t="shared" si="57"/>
        <v>0</v>
      </c>
      <c r="EQ37" s="41" t="s">
        <v>125</v>
      </c>
      <c r="ER37" s="41">
        <f t="shared" si="58"/>
        <v>100</v>
      </c>
      <c r="ES37" s="41" t="str">
        <f t="shared" si="59"/>
        <v>0/100</v>
      </c>
      <c r="ET37" s="41">
        <f t="shared" si="60"/>
        <v>0</v>
      </c>
      <c r="EU37" s="41" t="s">
        <v>125</v>
      </c>
      <c r="EV37" s="41">
        <f t="shared" si="61"/>
        <v>100</v>
      </c>
      <c r="EW37" s="41" t="str">
        <f t="shared" si="62"/>
        <v>0/100</v>
      </c>
      <c r="EX37" s="41">
        <f t="shared" si="63"/>
        <v>0</v>
      </c>
      <c r="EY37" s="41" t="s">
        <v>125</v>
      </c>
      <c r="EZ37" s="41">
        <f t="shared" si="64"/>
        <v>0</v>
      </c>
      <c r="FA37" s="41" t="str">
        <f t="shared" si="65"/>
        <v>0/0</v>
      </c>
    </row>
    <row r="38" spans="1:157" ht="15.75">
      <c r="A38" s="6">
        <f t="shared" si="5"/>
        <v>0</v>
      </c>
      <c r="B38" s="169">
        <v>29</v>
      </c>
      <c r="C38" s="127">
        <f t="shared" si="6"/>
        <v>0</v>
      </c>
      <c r="D38" s="377"/>
      <c r="E38" s="378"/>
      <c r="F38" s="379"/>
      <c r="G38" s="377"/>
      <c r="H38" s="377"/>
      <c r="I38" s="377"/>
      <c r="J38" s="384"/>
      <c r="K38" s="128"/>
      <c r="L38" s="129"/>
      <c r="M38" s="129"/>
      <c r="N38" s="129"/>
      <c r="O38" s="129">
        <f t="shared" si="7"/>
        <v>0</v>
      </c>
      <c r="P38" s="130">
        <f t="shared" si="8"/>
        <v>0</v>
      </c>
      <c r="Q38" s="131"/>
      <c r="R38" s="131"/>
      <c r="S38" s="131">
        <v>0</v>
      </c>
      <c r="T38" s="47">
        <f t="shared" si="9"/>
        <v>0</v>
      </c>
      <c r="U38" s="132"/>
      <c r="V38" s="132"/>
      <c r="W38" s="132">
        <v>0</v>
      </c>
      <c r="X38" s="47">
        <f t="shared" si="10"/>
        <v>0</v>
      </c>
      <c r="Y38" s="132">
        <f t="shared" si="11"/>
        <v>0</v>
      </c>
      <c r="Z38" s="133">
        <f t="shared" si="12"/>
        <v>0</v>
      </c>
      <c r="AA38" s="134" t="str">
        <f t="shared" si="13"/>
        <v/>
      </c>
      <c r="AB38" s="135">
        <v>0</v>
      </c>
      <c r="AC38" s="136">
        <v>0</v>
      </c>
      <c r="AD38" s="136"/>
      <c r="AE38" s="136"/>
      <c r="AF38" s="136">
        <f t="shared" si="14"/>
        <v>0</v>
      </c>
      <c r="AG38" s="137">
        <f t="shared" si="15"/>
        <v>0</v>
      </c>
      <c r="AH38" s="138">
        <v>0</v>
      </c>
      <c r="AI38" s="138">
        <v>0</v>
      </c>
      <c r="AJ38" s="138">
        <v>0</v>
      </c>
      <c r="AK38" s="48">
        <f t="shared" si="16"/>
        <v>0</v>
      </c>
      <c r="AL38" s="139">
        <v>0</v>
      </c>
      <c r="AM38" s="139">
        <v>0</v>
      </c>
      <c r="AN38" s="139">
        <v>0</v>
      </c>
      <c r="AO38" s="48">
        <f t="shared" si="17"/>
        <v>0</v>
      </c>
      <c r="AP38" s="139">
        <f t="shared" si="66"/>
        <v>0</v>
      </c>
      <c r="AQ38" s="140">
        <f t="shared" si="18"/>
        <v>0</v>
      </c>
      <c r="AR38" s="141" t="str">
        <f t="shared" si="19"/>
        <v/>
      </c>
      <c r="AS38" s="142">
        <v>0</v>
      </c>
      <c r="AT38" s="143">
        <v>0</v>
      </c>
      <c r="AU38" s="143"/>
      <c r="AV38" s="143"/>
      <c r="AW38" s="143">
        <f t="shared" si="20"/>
        <v>0</v>
      </c>
      <c r="AX38" s="144">
        <f t="shared" si="21"/>
        <v>0</v>
      </c>
      <c r="AY38" s="145">
        <v>0</v>
      </c>
      <c r="AZ38" s="145">
        <v>0</v>
      </c>
      <c r="BA38" s="145">
        <v>0</v>
      </c>
      <c r="BB38" s="49">
        <f t="shared" si="22"/>
        <v>0</v>
      </c>
      <c r="BC38" s="146">
        <v>0</v>
      </c>
      <c r="BD38" s="146">
        <v>0</v>
      </c>
      <c r="BE38" s="146">
        <v>0</v>
      </c>
      <c r="BF38" s="49">
        <f t="shared" si="23"/>
        <v>0</v>
      </c>
      <c r="BG38" s="146">
        <f t="shared" si="24"/>
        <v>0</v>
      </c>
      <c r="BH38" s="147">
        <f t="shared" si="25"/>
        <v>0</v>
      </c>
      <c r="BI38" s="148" t="str">
        <f t="shared" si="26"/>
        <v/>
      </c>
      <c r="BJ38" s="149">
        <v>0</v>
      </c>
      <c r="BK38" s="150">
        <v>0</v>
      </c>
      <c r="BL38" s="150"/>
      <c r="BM38" s="150"/>
      <c r="BN38" s="150">
        <f t="shared" si="27"/>
        <v>0</v>
      </c>
      <c r="BO38" s="151">
        <f t="shared" si="28"/>
        <v>0</v>
      </c>
      <c r="BP38" s="152">
        <v>0</v>
      </c>
      <c r="BQ38" s="152">
        <v>0</v>
      </c>
      <c r="BR38" s="152">
        <v>0</v>
      </c>
      <c r="BS38" s="50">
        <f t="shared" si="29"/>
        <v>0</v>
      </c>
      <c r="BT38" s="153">
        <v>0</v>
      </c>
      <c r="BU38" s="153">
        <v>0</v>
      </c>
      <c r="BV38" s="153">
        <v>0</v>
      </c>
      <c r="BW38" s="50">
        <f t="shared" si="30"/>
        <v>0</v>
      </c>
      <c r="BX38" s="153">
        <f t="shared" si="31"/>
        <v>0</v>
      </c>
      <c r="BY38" s="150">
        <f t="shared" si="32"/>
        <v>0</v>
      </c>
      <c r="BZ38" s="154" t="str">
        <f t="shared" si="33"/>
        <v/>
      </c>
      <c r="CA38" s="142">
        <v>0</v>
      </c>
      <c r="CB38" s="143">
        <v>0</v>
      </c>
      <c r="CC38" s="143"/>
      <c r="CD38" s="143"/>
      <c r="CE38" s="143">
        <f t="shared" si="34"/>
        <v>0</v>
      </c>
      <c r="CF38" s="144">
        <f t="shared" si="35"/>
        <v>0</v>
      </c>
      <c r="CG38" s="145">
        <v>0</v>
      </c>
      <c r="CH38" s="145">
        <v>0</v>
      </c>
      <c r="CI38" s="145">
        <v>0</v>
      </c>
      <c r="CJ38" s="49">
        <f t="shared" si="36"/>
        <v>0</v>
      </c>
      <c r="CK38" s="146">
        <v>0</v>
      </c>
      <c r="CL38" s="146">
        <v>0</v>
      </c>
      <c r="CM38" s="146">
        <v>0</v>
      </c>
      <c r="CN38" s="49">
        <f t="shared" si="37"/>
        <v>0</v>
      </c>
      <c r="CO38" s="146">
        <f t="shared" si="38"/>
        <v>0</v>
      </c>
      <c r="CP38" s="147">
        <f t="shared" si="39"/>
        <v>0</v>
      </c>
      <c r="CQ38" s="148" t="str">
        <f t="shared" si="40"/>
        <v/>
      </c>
      <c r="CR38" s="155"/>
      <c r="CS38" s="105"/>
      <c r="CT38" s="105"/>
      <c r="CU38" s="105"/>
      <c r="CV38" s="105"/>
      <c r="CW38" s="156">
        <f t="shared" si="0"/>
        <v>0</v>
      </c>
      <c r="CX38" s="107">
        <f t="shared" si="41"/>
        <v>0</v>
      </c>
      <c r="CY38" s="108" t="str">
        <f t="shared" si="67"/>
        <v/>
      </c>
      <c r="CZ38" s="157"/>
      <c r="DA38" s="158"/>
      <c r="DB38" s="158"/>
      <c r="DC38" s="158"/>
      <c r="DD38" s="158"/>
      <c r="DE38" s="146">
        <f t="shared" si="1"/>
        <v>0</v>
      </c>
      <c r="DF38" s="159">
        <f t="shared" si="42"/>
        <v>0</v>
      </c>
      <c r="DG38" s="160" t="str">
        <f t="shared" si="68"/>
        <v/>
      </c>
      <c r="DH38" s="161"/>
      <c r="DI38" s="162"/>
      <c r="DJ38" s="162"/>
      <c r="DK38" s="162"/>
      <c r="DL38" s="162"/>
      <c r="DM38" s="163">
        <f t="shared" si="2"/>
        <v>0</v>
      </c>
      <c r="DN38" s="164">
        <f t="shared" si="43"/>
        <v>0</v>
      </c>
      <c r="DO38" s="165" t="str">
        <f t="shared" si="69"/>
        <v/>
      </c>
      <c r="DP38" s="166"/>
      <c r="DQ38" s="105"/>
      <c r="DR38" s="105"/>
      <c r="DS38" s="105"/>
      <c r="DT38" s="105"/>
      <c r="DU38" s="156">
        <f t="shared" si="3"/>
        <v>0</v>
      </c>
      <c r="DV38" s="107" t="str">
        <f t="shared" si="44"/>
        <v/>
      </c>
      <c r="DW38" s="167" t="str">
        <f t="shared" si="45"/>
        <v/>
      </c>
      <c r="DX38" s="142"/>
      <c r="DY38" s="143"/>
      <c r="DZ38" s="168" t="str">
        <f t="shared" si="46"/>
        <v/>
      </c>
      <c r="EA38" s="169">
        <f t="shared" si="47"/>
        <v>900</v>
      </c>
      <c r="EB38" s="170">
        <f t="shared" si="48"/>
        <v>0</v>
      </c>
      <c r="EC38" s="171">
        <f t="shared" si="49"/>
        <v>0</v>
      </c>
      <c r="ED38" s="172" t="str">
        <f t="shared" si="50"/>
        <v/>
      </c>
      <c r="EE38" s="127" t="str">
        <f t="shared" si="4"/>
        <v/>
      </c>
      <c r="EF38" s="127" t="str">
        <f t="shared" si="51"/>
        <v/>
      </c>
      <c r="EG38" s="173" t="str">
        <f t="shared" si="52"/>
        <v/>
      </c>
      <c r="EH38" s="125">
        <f t="shared" si="53"/>
        <v>0</v>
      </c>
      <c r="EI38" s="699"/>
      <c r="EJ38" s="700"/>
      <c r="EL38" s="41">
        <f t="shared" si="54"/>
        <v>0</v>
      </c>
      <c r="EM38" s="41" t="s">
        <v>125</v>
      </c>
      <c r="EN38" s="41">
        <f t="shared" si="55"/>
        <v>100</v>
      </c>
      <c r="EO38" s="41" t="str">
        <f t="shared" si="56"/>
        <v>0/100</v>
      </c>
      <c r="EP38" s="41">
        <f t="shared" si="57"/>
        <v>0</v>
      </c>
      <c r="EQ38" s="41" t="s">
        <v>125</v>
      </c>
      <c r="ER38" s="41">
        <f t="shared" si="58"/>
        <v>100</v>
      </c>
      <c r="ES38" s="41" t="str">
        <f t="shared" si="59"/>
        <v>0/100</v>
      </c>
      <c r="ET38" s="41">
        <f t="shared" si="60"/>
        <v>0</v>
      </c>
      <c r="EU38" s="41" t="s">
        <v>125</v>
      </c>
      <c r="EV38" s="41">
        <f t="shared" si="61"/>
        <v>100</v>
      </c>
      <c r="EW38" s="41" t="str">
        <f t="shared" si="62"/>
        <v>0/100</v>
      </c>
      <c r="EX38" s="41">
        <f t="shared" si="63"/>
        <v>0</v>
      </c>
      <c r="EY38" s="41" t="s">
        <v>125</v>
      </c>
      <c r="EZ38" s="41">
        <f t="shared" si="64"/>
        <v>0</v>
      </c>
      <c r="FA38" s="41" t="str">
        <f t="shared" si="65"/>
        <v>0/0</v>
      </c>
    </row>
    <row r="39" spans="1:157" ht="15.75">
      <c r="A39" s="6">
        <f t="shared" si="5"/>
        <v>0</v>
      </c>
      <c r="B39" s="126">
        <v>30</v>
      </c>
      <c r="C39" s="127">
        <f t="shared" si="6"/>
        <v>0</v>
      </c>
      <c r="D39" s="377"/>
      <c r="E39" s="378"/>
      <c r="F39" s="379"/>
      <c r="G39" s="377"/>
      <c r="H39" s="377"/>
      <c r="I39" s="377"/>
      <c r="J39" s="384"/>
      <c r="K39" s="128"/>
      <c r="L39" s="129"/>
      <c r="M39" s="129"/>
      <c r="N39" s="129"/>
      <c r="O39" s="129">
        <f t="shared" si="7"/>
        <v>0</v>
      </c>
      <c r="P39" s="130">
        <f t="shared" si="8"/>
        <v>0</v>
      </c>
      <c r="Q39" s="131"/>
      <c r="R39" s="131"/>
      <c r="S39" s="131">
        <v>0</v>
      </c>
      <c r="T39" s="47">
        <f t="shared" si="9"/>
        <v>0</v>
      </c>
      <c r="U39" s="132"/>
      <c r="V39" s="132"/>
      <c r="W39" s="132">
        <v>0</v>
      </c>
      <c r="X39" s="47">
        <f t="shared" si="10"/>
        <v>0</v>
      </c>
      <c r="Y39" s="132">
        <f t="shared" si="11"/>
        <v>0</v>
      </c>
      <c r="Z39" s="133">
        <f t="shared" si="12"/>
        <v>0</v>
      </c>
      <c r="AA39" s="134" t="str">
        <f t="shared" si="13"/>
        <v/>
      </c>
      <c r="AB39" s="135">
        <v>0</v>
      </c>
      <c r="AC39" s="136">
        <v>0</v>
      </c>
      <c r="AD39" s="136"/>
      <c r="AE39" s="136"/>
      <c r="AF39" s="136">
        <f t="shared" si="14"/>
        <v>0</v>
      </c>
      <c r="AG39" s="137">
        <f t="shared" si="15"/>
        <v>0</v>
      </c>
      <c r="AH39" s="138">
        <v>0</v>
      </c>
      <c r="AI39" s="138">
        <v>0</v>
      </c>
      <c r="AJ39" s="138">
        <v>0</v>
      </c>
      <c r="AK39" s="48">
        <f t="shared" si="16"/>
        <v>0</v>
      </c>
      <c r="AL39" s="139">
        <v>0</v>
      </c>
      <c r="AM39" s="139">
        <v>0</v>
      </c>
      <c r="AN39" s="139">
        <v>0</v>
      </c>
      <c r="AO39" s="48">
        <f t="shared" si="17"/>
        <v>0</v>
      </c>
      <c r="AP39" s="139">
        <f t="shared" si="66"/>
        <v>0</v>
      </c>
      <c r="AQ39" s="140">
        <f t="shared" si="18"/>
        <v>0</v>
      </c>
      <c r="AR39" s="141" t="str">
        <f t="shared" si="19"/>
        <v/>
      </c>
      <c r="AS39" s="142">
        <v>0</v>
      </c>
      <c r="AT39" s="143">
        <v>0</v>
      </c>
      <c r="AU39" s="143"/>
      <c r="AV39" s="143"/>
      <c r="AW39" s="143">
        <f t="shared" si="20"/>
        <v>0</v>
      </c>
      <c r="AX39" s="144">
        <f t="shared" si="21"/>
        <v>0</v>
      </c>
      <c r="AY39" s="145">
        <v>0</v>
      </c>
      <c r="AZ39" s="145">
        <v>0</v>
      </c>
      <c r="BA39" s="145">
        <v>0</v>
      </c>
      <c r="BB39" s="49">
        <f t="shared" si="22"/>
        <v>0</v>
      </c>
      <c r="BC39" s="146">
        <v>0</v>
      </c>
      <c r="BD39" s="146">
        <v>0</v>
      </c>
      <c r="BE39" s="146">
        <v>0</v>
      </c>
      <c r="BF39" s="49">
        <f t="shared" si="23"/>
        <v>0</v>
      </c>
      <c r="BG39" s="146">
        <f t="shared" si="24"/>
        <v>0</v>
      </c>
      <c r="BH39" s="147">
        <f t="shared" si="25"/>
        <v>0</v>
      </c>
      <c r="BI39" s="148" t="str">
        <f t="shared" si="26"/>
        <v/>
      </c>
      <c r="BJ39" s="149">
        <v>0</v>
      </c>
      <c r="BK39" s="150">
        <v>0</v>
      </c>
      <c r="BL39" s="150"/>
      <c r="BM39" s="150"/>
      <c r="BN39" s="150">
        <f t="shared" si="27"/>
        <v>0</v>
      </c>
      <c r="BO39" s="151">
        <f t="shared" si="28"/>
        <v>0</v>
      </c>
      <c r="BP39" s="152">
        <v>0</v>
      </c>
      <c r="BQ39" s="152">
        <v>0</v>
      </c>
      <c r="BR39" s="152">
        <v>0</v>
      </c>
      <c r="BS39" s="50">
        <f t="shared" si="29"/>
        <v>0</v>
      </c>
      <c r="BT39" s="153">
        <v>0</v>
      </c>
      <c r="BU39" s="153">
        <v>0</v>
      </c>
      <c r="BV39" s="153">
        <v>0</v>
      </c>
      <c r="BW39" s="50">
        <f t="shared" si="30"/>
        <v>0</v>
      </c>
      <c r="BX39" s="153">
        <f t="shared" si="31"/>
        <v>0</v>
      </c>
      <c r="BY39" s="150">
        <f t="shared" si="32"/>
        <v>0</v>
      </c>
      <c r="BZ39" s="154" t="str">
        <f t="shared" si="33"/>
        <v/>
      </c>
      <c r="CA39" s="142">
        <v>0</v>
      </c>
      <c r="CB39" s="143">
        <v>0</v>
      </c>
      <c r="CC39" s="143"/>
      <c r="CD39" s="143"/>
      <c r="CE39" s="143">
        <f t="shared" si="34"/>
        <v>0</v>
      </c>
      <c r="CF39" s="144">
        <f t="shared" si="35"/>
        <v>0</v>
      </c>
      <c r="CG39" s="145">
        <v>0</v>
      </c>
      <c r="CH39" s="145">
        <v>0</v>
      </c>
      <c r="CI39" s="145">
        <v>0</v>
      </c>
      <c r="CJ39" s="49">
        <f t="shared" si="36"/>
        <v>0</v>
      </c>
      <c r="CK39" s="146">
        <v>0</v>
      </c>
      <c r="CL39" s="146">
        <v>0</v>
      </c>
      <c r="CM39" s="146">
        <v>0</v>
      </c>
      <c r="CN39" s="49">
        <f t="shared" si="37"/>
        <v>0</v>
      </c>
      <c r="CO39" s="146">
        <f t="shared" si="38"/>
        <v>0</v>
      </c>
      <c r="CP39" s="147">
        <f t="shared" si="39"/>
        <v>0</v>
      </c>
      <c r="CQ39" s="148" t="str">
        <f t="shared" si="40"/>
        <v/>
      </c>
      <c r="CR39" s="155"/>
      <c r="CS39" s="105"/>
      <c r="CT39" s="105"/>
      <c r="CU39" s="105"/>
      <c r="CV39" s="105"/>
      <c r="CW39" s="156">
        <f t="shared" si="0"/>
        <v>0</v>
      </c>
      <c r="CX39" s="107">
        <f t="shared" si="41"/>
        <v>0</v>
      </c>
      <c r="CY39" s="108" t="str">
        <f t="shared" si="67"/>
        <v/>
      </c>
      <c r="CZ39" s="157"/>
      <c r="DA39" s="158"/>
      <c r="DB39" s="158"/>
      <c r="DC39" s="158"/>
      <c r="DD39" s="158"/>
      <c r="DE39" s="146">
        <f t="shared" si="1"/>
        <v>0</v>
      </c>
      <c r="DF39" s="159">
        <f t="shared" si="42"/>
        <v>0</v>
      </c>
      <c r="DG39" s="160" t="str">
        <f t="shared" si="68"/>
        <v/>
      </c>
      <c r="DH39" s="161"/>
      <c r="DI39" s="162"/>
      <c r="DJ39" s="162"/>
      <c r="DK39" s="162"/>
      <c r="DL39" s="162"/>
      <c r="DM39" s="163">
        <f t="shared" si="2"/>
        <v>0</v>
      </c>
      <c r="DN39" s="164">
        <f t="shared" si="43"/>
        <v>0</v>
      </c>
      <c r="DO39" s="165" t="str">
        <f t="shared" si="69"/>
        <v/>
      </c>
      <c r="DP39" s="166"/>
      <c r="DQ39" s="105"/>
      <c r="DR39" s="105"/>
      <c r="DS39" s="105"/>
      <c r="DT39" s="105"/>
      <c r="DU39" s="156">
        <f t="shared" si="3"/>
        <v>0</v>
      </c>
      <c r="DV39" s="107" t="str">
        <f t="shared" si="44"/>
        <v/>
      </c>
      <c r="DW39" s="167" t="str">
        <f t="shared" si="45"/>
        <v/>
      </c>
      <c r="DX39" s="142"/>
      <c r="DY39" s="143"/>
      <c r="DZ39" s="168" t="str">
        <f t="shared" si="46"/>
        <v/>
      </c>
      <c r="EA39" s="169">
        <f t="shared" si="47"/>
        <v>900</v>
      </c>
      <c r="EB39" s="170">
        <f t="shared" si="48"/>
        <v>0</v>
      </c>
      <c r="EC39" s="171">
        <f t="shared" si="49"/>
        <v>0</v>
      </c>
      <c r="ED39" s="172" t="str">
        <f t="shared" si="50"/>
        <v/>
      </c>
      <c r="EE39" s="127" t="str">
        <f t="shared" si="4"/>
        <v/>
      </c>
      <c r="EF39" s="127" t="str">
        <f t="shared" si="51"/>
        <v/>
      </c>
      <c r="EG39" s="173" t="str">
        <f t="shared" si="52"/>
        <v/>
      </c>
      <c r="EH39" s="125">
        <f t="shared" si="53"/>
        <v>0</v>
      </c>
      <c r="EI39" s="699"/>
      <c r="EJ39" s="700"/>
      <c r="EL39" s="41">
        <f t="shared" si="54"/>
        <v>0</v>
      </c>
      <c r="EM39" s="41" t="s">
        <v>125</v>
      </c>
      <c r="EN39" s="41">
        <f t="shared" si="55"/>
        <v>100</v>
      </c>
      <c r="EO39" s="41" t="str">
        <f t="shared" si="56"/>
        <v>0/100</v>
      </c>
      <c r="EP39" s="41">
        <f t="shared" si="57"/>
        <v>0</v>
      </c>
      <c r="EQ39" s="41" t="s">
        <v>125</v>
      </c>
      <c r="ER39" s="41">
        <f t="shared" si="58"/>
        <v>100</v>
      </c>
      <c r="ES39" s="41" t="str">
        <f t="shared" si="59"/>
        <v>0/100</v>
      </c>
      <c r="ET39" s="41">
        <f t="shared" si="60"/>
        <v>0</v>
      </c>
      <c r="EU39" s="41" t="s">
        <v>125</v>
      </c>
      <c r="EV39" s="41">
        <f t="shared" si="61"/>
        <v>100</v>
      </c>
      <c r="EW39" s="41" t="str">
        <f t="shared" si="62"/>
        <v>0/100</v>
      </c>
      <c r="EX39" s="41">
        <f t="shared" si="63"/>
        <v>0</v>
      </c>
      <c r="EY39" s="41" t="s">
        <v>125</v>
      </c>
      <c r="EZ39" s="41">
        <f t="shared" si="64"/>
        <v>0</v>
      </c>
      <c r="FA39" s="41" t="str">
        <f t="shared" si="65"/>
        <v>0/0</v>
      </c>
    </row>
    <row r="40" spans="1:157" ht="15.75">
      <c r="A40" s="6">
        <f t="shared" si="5"/>
        <v>0</v>
      </c>
      <c r="B40" s="169">
        <v>31</v>
      </c>
      <c r="C40" s="127">
        <f t="shared" si="6"/>
        <v>0</v>
      </c>
      <c r="D40" s="377"/>
      <c r="E40" s="378"/>
      <c r="F40" s="379"/>
      <c r="G40" s="377"/>
      <c r="H40" s="377"/>
      <c r="I40" s="377"/>
      <c r="J40" s="384"/>
      <c r="K40" s="128"/>
      <c r="L40" s="129"/>
      <c r="M40" s="129"/>
      <c r="N40" s="129"/>
      <c r="O40" s="129">
        <f t="shared" si="7"/>
        <v>0</v>
      </c>
      <c r="P40" s="130">
        <f t="shared" si="8"/>
        <v>0</v>
      </c>
      <c r="Q40" s="131"/>
      <c r="R40" s="131"/>
      <c r="S40" s="131">
        <v>0</v>
      </c>
      <c r="T40" s="47">
        <f t="shared" si="9"/>
        <v>0</v>
      </c>
      <c r="U40" s="132"/>
      <c r="V40" s="132"/>
      <c r="W40" s="132">
        <v>0</v>
      </c>
      <c r="X40" s="47">
        <f t="shared" si="10"/>
        <v>0</v>
      </c>
      <c r="Y40" s="132">
        <f t="shared" si="11"/>
        <v>0</v>
      </c>
      <c r="Z40" s="133">
        <f t="shared" si="12"/>
        <v>0</v>
      </c>
      <c r="AA40" s="134" t="str">
        <f t="shared" si="13"/>
        <v/>
      </c>
      <c r="AB40" s="135">
        <v>0</v>
      </c>
      <c r="AC40" s="136">
        <v>0</v>
      </c>
      <c r="AD40" s="136"/>
      <c r="AE40" s="136"/>
      <c r="AF40" s="136">
        <f t="shared" si="14"/>
        <v>0</v>
      </c>
      <c r="AG40" s="137">
        <f t="shared" si="15"/>
        <v>0</v>
      </c>
      <c r="AH40" s="138">
        <v>0</v>
      </c>
      <c r="AI40" s="138">
        <v>0</v>
      </c>
      <c r="AJ40" s="138">
        <v>0</v>
      </c>
      <c r="AK40" s="48">
        <f t="shared" si="16"/>
        <v>0</v>
      </c>
      <c r="AL40" s="139">
        <v>0</v>
      </c>
      <c r="AM40" s="139">
        <v>0</v>
      </c>
      <c r="AN40" s="139">
        <v>0</v>
      </c>
      <c r="AO40" s="48">
        <f t="shared" si="17"/>
        <v>0</v>
      </c>
      <c r="AP40" s="139">
        <f t="shared" si="66"/>
        <v>0</v>
      </c>
      <c r="AQ40" s="140">
        <f t="shared" si="18"/>
        <v>0</v>
      </c>
      <c r="AR40" s="141" t="str">
        <f t="shared" si="19"/>
        <v/>
      </c>
      <c r="AS40" s="142">
        <v>0</v>
      </c>
      <c r="AT40" s="143">
        <v>0</v>
      </c>
      <c r="AU40" s="143"/>
      <c r="AV40" s="143"/>
      <c r="AW40" s="143">
        <f t="shared" si="20"/>
        <v>0</v>
      </c>
      <c r="AX40" s="144">
        <f t="shared" si="21"/>
        <v>0</v>
      </c>
      <c r="AY40" s="145">
        <v>0</v>
      </c>
      <c r="AZ40" s="145">
        <v>0</v>
      </c>
      <c r="BA40" s="145">
        <v>0</v>
      </c>
      <c r="BB40" s="49">
        <f t="shared" si="22"/>
        <v>0</v>
      </c>
      <c r="BC40" s="146">
        <v>0</v>
      </c>
      <c r="BD40" s="146">
        <v>0</v>
      </c>
      <c r="BE40" s="146">
        <v>0</v>
      </c>
      <c r="BF40" s="49">
        <f t="shared" si="23"/>
        <v>0</v>
      </c>
      <c r="BG40" s="146">
        <f t="shared" si="24"/>
        <v>0</v>
      </c>
      <c r="BH40" s="147">
        <f t="shared" si="25"/>
        <v>0</v>
      </c>
      <c r="BI40" s="148" t="str">
        <f t="shared" si="26"/>
        <v/>
      </c>
      <c r="BJ40" s="149">
        <v>0</v>
      </c>
      <c r="BK40" s="150">
        <v>0</v>
      </c>
      <c r="BL40" s="150"/>
      <c r="BM40" s="150"/>
      <c r="BN40" s="150">
        <f t="shared" si="27"/>
        <v>0</v>
      </c>
      <c r="BO40" s="151">
        <f t="shared" si="28"/>
        <v>0</v>
      </c>
      <c r="BP40" s="152">
        <v>0</v>
      </c>
      <c r="BQ40" s="152">
        <v>0</v>
      </c>
      <c r="BR40" s="152">
        <v>0</v>
      </c>
      <c r="BS40" s="50">
        <f t="shared" si="29"/>
        <v>0</v>
      </c>
      <c r="BT40" s="153">
        <v>0</v>
      </c>
      <c r="BU40" s="153">
        <v>0</v>
      </c>
      <c r="BV40" s="153">
        <v>0</v>
      </c>
      <c r="BW40" s="50">
        <f t="shared" si="30"/>
        <v>0</v>
      </c>
      <c r="BX40" s="153">
        <f t="shared" si="31"/>
        <v>0</v>
      </c>
      <c r="BY40" s="150">
        <f t="shared" si="32"/>
        <v>0</v>
      </c>
      <c r="BZ40" s="154" t="str">
        <f t="shared" si="33"/>
        <v/>
      </c>
      <c r="CA40" s="142">
        <v>0</v>
      </c>
      <c r="CB40" s="143">
        <v>0</v>
      </c>
      <c r="CC40" s="143"/>
      <c r="CD40" s="143"/>
      <c r="CE40" s="143">
        <f t="shared" si="34"/>
        <v>0</v>
      </c>
      <c r="CF40" s="144">
        <f t="shared" si="35"/>
        <v>0</v>
      </c>
      <c r="CG40" s="145">
        <v>0</v>
      </c>
      <c r="CH40" s="145">
        <v>0</v>
      </c>
      <c r="CI40" s="145">
        <v>0</v>
      </c>
      <c r="CJ40" s="49">
        <f t="shared" si="36"/>
        <v>0</v>
      </c>
      <c r="CK40" s="146">
        <v>0</v>
      </c>
      <c r="CL40" s="146">
        <v>0</v>
      </c>
      <c r="CM40" s="146">
        <v>0</v>
      </c>
      <c r="CN40" s="49">
        <f t="shared" si="37"/>
        <v>0</v>
      </c>
      <c r="CO40" s="146">
        <f t="shared" si="38"/>
        <v>0</v>
      </c>
      <c r="CP40" s="147">
        <f t="shared" si="39"/>
        <v>0</v>
      </c>
      <c r="CQ40" s="148" t="str">
        <f t="shared" si="40"/>
        <v/>
      </c>
      <c r="CR40" s="155"/>
      <c r="CS40" s="105"/>
      <c r="CT40" s="105"/>
      <c r="CU40" s="105"/>
      <c r="CV40" s="105"/>
      <c r="CW40" s="156">
        <f t="shared" si="0"/>
        <v>0</v>
      </c>
      <c r="CX40" s="107">
        <f t="shared" si="41"/>
        <v>0</v>
      </c>
      <c r="CY40" s="108" t="str">
        <f t="shared" si="67"/>
        <v/>
      </c>
      <c r="CZ40" s="157"/>
      <c r="DA40" s="158"/>
      <c r="DB40" s="158"/>
      <c r="DC40" s="158"/>
      <c r="DD40" s="158"/>
      <c r="DE40" s="146">
        <f t="shared" si="1"/>
        <v>0</v>
      </c>
      <c r="DF40" s="159">
        <f t="shared" si="42"/>
        <v>0</v>
      </c>
      <c r="DG40" s="160" t="str">
        <f t="shared" si="68"/>
        <v/>
      </c>
      <c r="DH40" s="161"/>
      <c r="DI40" s="162"/>
      <c r="DJ40" s="162"/>
      <c r="DK40" s="162"/>
      <c r="DL40" s="162"/>
      <c r="DM40" s="163">
        <f t="shared" si="2"/>
        <v>0</v>
      </c>
      <c r="DN40" s="164">
        <f t="shared" si="43"/>
        <v>0</v>
      </c>
      <c r="DO40" s="165" t="str">
        <f t="shared" si="69"/>
        <v/>
      </c>
      <c r="DP40" s="166"/>
      <c r="DQ40" s="105"/>
      <c r="DR40" s="105"/>
      <c r="DS40" s="105"/>
      <c r="DT40" s="105"/>
      <c r="DU40" s="156">
        <f t="shared" si="3"/>
        <v>0</v>
      </c>
      <c r="DV40" s="107" t="str">
        <f t="shared" si="44"/>
        <v/>
      </c>
      <c r="DW40" s="167" t="str">
        <f t="shared" si="45"/>
        <v/>
      </c>
      <c r="DX40" s="142"/>
      <c r="DY40" s="143"/>
      <c r="DZ40" s="168" t="str">
        <f t="shared" si="46"/>
        <v/>
      </c>
      <c r="EA40" s="169">
        <f t="shared" si="47"/>
        <v>900</v>
      </c>
      <c r="EB40" s="170">
        <f t="shared" si="48"/>
        <v>0</v>
      </c>
      <c r="EC40" s="171">
        <f t="shared" si="49"/>
        <v>0</v>
      </c>
      <c r="ED40" s="172" t="str">
        <f t="shared" si="50"/>
        <v/>
      </c>
      <c r="EE40" s="127" t="str">
        <f t="shared" si="4"/>
        <v/>
      </c>
      <c r="EF40" s="127" t="str">
        <f t="shared" si="51"/>
        <v/>
      </c>
      <c r="EG40" s="173" t="str">
        <f t="shared" si="52"/>
        <v/>
      </c>
      <c r="EH40" s="125">
        <f t="shared" si="53"/>
        <v>0</v>
      </c>
      <c r="EI40" s="699"/>
      <c r="EJ40" s="700"/>
      <c r="EL40" s="41">
        <f t="shared" si="54"/>
        <v>0</v>
      </c>
      <c r="EM40" s="41" t="s">
        <v>125</v>
      </c>
      <c r="EN40" s="41">
        <f t="shared" si="55"/>
        <v>100</v>
      </c>
      <c r="EO40" s="41" t="str">
        <f t="shared" si="56"/>
        <v>0/100</v>
      </c>
      <c r="EP40" s="41">
        <f t="shared" si="57"/>
        <v>0</v>
      </c>
      <c r="EQ40" s="41" t="s">
        <v>125</v>
      </c>
      <c r="ER40" s="41">
        <f t="shared" si="58"/>
        <v>100</v>
      </c>
      <c r="ES40" s="41" t="str">
        <f t="shared" si="59"/>
        <v>0/100</v>
      </c>
      <c r="ET40" s="41">
        <f t="shared" si="60"/>
        <v>0</v>
      </c>
      <c r="EU40" s="41" t="s">
        <v>125</v>
      </c>
      <c r="EV40" s="41">
        <f t="shared" si="61"/>
        <v>100</v>
      </c>
      <c r="EW40" s="41" t="str">
        <f t="shared" si="62"/>
        <v>0/100</v>
      </c>
      <c r="EX40" s="41">
        <f t="shared" si="63"/>
        <v>0</v>
      </c>
      <c r="EY40" s="41" t="s">
        <v>125</v>
      </c>
      <c r="EZ40" s="41">
        <f t="shared" si="64"/>
        <v>0</v>
      </c>
      <c r="FA40" s="41" t="str">
        <f t="shared" si="65"/>
        <v>0/0</v>
      </c>
    </row>
    <row r="41" spans="1:157" ht="15.75">
      <c r="A41" s="6">
        <f t="shared" si="5"/>
        <v>0</v>
      </c>
      <c r="B41" s="126">
        <v>32</v>
      </c>
      <c r="C41" s="127">
        <f t="shared" si="6"/>
        <v>0</v>
      </c>
      <c r="D41" s="377"/>
      <c r="E41" s="378"/>
      <c r="F41" s="379"/>
      <c r="G41" s="377"/>
      <c r="H41" s="377"/>
      <c r="I41" s="377"/>
      <c r="J41" s="384"/>
      <c r="K41" s="128"/>
      <c r="L41" s="129"/>
      <c r="M41" s="129"/>
      <c r="N41" s="129"/>
      <c r="O41" s="129">
        <f t="shared" si="7"/>
        <v>0</v>
      </c>
      <c r="P41" s="130">
        <f t="shared" si="8"/>
        <v>0</v>
      </c>
      <c r="Q41" s="131"/>
      <c r="R41" s="131"/>
      <c r="S41" s="131">
        <v>0</v>
      </c>
      <c r="T41" s="47">
        <f t="shared" si="9"/>
        <v>0</v>
      </c>
      <c r="U41" s="132"/>
      <c r="V41" s="132"/>
      <c r="W41" s="132">
        <v>0</v>
      </c>
      <c r="X41" s="47">
        <f t="shared" si="10"/>
        <v>0</v>
      </c>
      <c r="Y41" s="132">
        <f t="shared" si="11"/>
        <v>0</v>
      </c>
      <c r="Z41" s="133">
        <f t="shared" si="12"/>
        <v>0</v>
      </c>
      <c r="AA41" s="134" t="str">
        <f t="shared" si="13"/>
        <v/>
      </c>
      <c r="AB41" s="135">
        <v>0</v>
      </c>
      <c r="AC41" s="136">
        <v>0</v>
      </c>
      <c r="AD41" s="136"/>
      <c r="AE41" s="136"/>
      <c r="AF41" s="136">
        <f t="shared" si="14"/>
        <v>0</v>
      </c>
      <c r="AG41" s="137">
        <f t="shared" si="15"/>
        <v>0</v>
      </c>
      <c r="AH41" s="138">
        <v>0</v>
      </c>
      <c r="AI41" s="138">
        <v>0</v>
      </c>
      <c r="AJ41" s="138">
        <v>0</v>
      </c>
      <c r="AK41" s="48">
        <f t="shared" si="16"/>
        <v>0</v>
      </c>
      <c r="AL41" s="139">
        <v>0</v>
      </c>
      <c r="AM41" s="139">
        <v>0</v>
      </c>
      <c r="AN41" s="139">
        <v>0</v>
      </c>
      <c r="AO41" s="48">
        <f t="shared" si="17"/>
        <v>0</v>
      </c>
      <c r="AP41" s="139">
        <f t="shared" si="66"/>
        <v>0</v>
      </c>
      <c r="AQ41" s="140">
        <f t="shared" si="18"/>
        <v>0</v>
      </c>
      <c r="AR41" s="141" t="str">
        <f t="shared" si="19"/>
        <v/>
      </c>
      <c r="AS41" s="142">
        <v>0</v>
      </c>
      <c r="AT41" s="143">
        <v>0</v>
      </c>
      <c r="AU41" s="143"/>
      <c r="AV41" s="143"/>
      <c r="AW41" s="143">
        <f t="shared" si="20"/>
        <v>0</v>
      </c>
      <c r="AX41" s="144">
        <f t="shared" si="21"/>
        <v>0</v>
      </c>
      <c r="AY41" s="145">
        <v>0</v>
      </c>
      <c r="AZ41" s="145">
        <v>0</v>
      </c>
      <c r="BA41" s="145">
        <v>0</v>
      </c>
      <c r="BB41" s="49">
        <f t="shared" si="22"/>
        <v>0</v>
      </c>
      <c r="BC41" s="146">
        <v>0</v>
      </c>
      <c r="BD41" s="146">
        <v>0</v>
      </c>
      <c r="BE41" s="146">
        <v>0</v>
      </c>
      <c r="BF41" s="49">
        <f t="shared" si="23"/>
        <v>0</v>
      </c>
      <c r="BG41" s="146">
        <f t="shared" si="24"/>
        <v>0</v>
      </c>
      <c r="BH41" s="147">
        <f t="shared" si="25"/>
        <v>0</v>
      </c>
      <c r="BI41" s="148" t="str">
        <f t="shared" si="26"/>
        <v/>
      </c>
      <c r="BJ41" s="149">
        <v>0</v>
      </c>
      <c r="BK41" s="150">
        <v>0</v>
      </c>
      <c r="BL41" s="150"/>
      <c r="BM41" s="150"/>
      <c r="BN41" s="150">
        <f t="shared" si="27"/>
        <v>0</v>
      </c>
      <c r="BO41" s="151">
        <f t="shared" si="28"/>
        <v>0</v>
      </c>
      <c r="BP41" s="152">
        <v>0</v>
      </c>
      <c r="BQ41" s="152">
        <v>0</v>
      </c>
      <c r="BR41" s="152">
        <v>0</v>
      </c>
      <c r="BS41" s="50">
        <f t="shared" si="29"/>
        <v>0</v>
      </c>
      <c r="BT41" s="153">
        <v>0</v>
      </c>
      <c r="BU41" s="153">
        <v>0</v>
      </c>
      <c r="BV41" s="153">
        <v>0</v>
      </c>
      <c r="BW41" s="50">
        <f t="shared" si="30"/>
        <v>0</v>
      </c>
      <c r="BX41" s="153">
        <f t="shared" si="31"/>
        <v>0</v>
      </c>
      <c r="BY41" s="150">
        <f t="shared" si="32"/>
        <v>0</v>
      </c>
      <c r="BZ41" s="154" t="str">
        <f t="shared" si="33"/>
        <v/>
      </c>
      <c r="CA41" s="142">
        <v>0</v>
      </c>
      <c r="CB41" s="143">
        <v>0</v>
      </c>
      <c r="CC41" s="143"/>
      <c r="CD41" s="143"/>
      <c r="CE41" s="143">
        <f t="shared" si="34"/>
        <v>0</v>
      </c>
      <c r="CF41" s="144">
        <f t="shared" si="35"/>
        <v>0</v>
      </c>
      <c r="CG41" s="145">
        <v>0</v>
      </c>
      <c r="CH41" s="145">
        <v>0</v>
      </c>
      <c r="CI41" s="145">
        <v>0</v>
      </c>
      <c r="CJ41" s="49">
        <f t="shared" si="36"/>
        <v>0</v>
      </c>
      <c r="CK41" s="146">
        <v>0</v>
      </c>
      <c r="CL41" s="146">
        <v>0</v>
      </c>
      <c r="CM41" s="146">
        <v>0</v>
      </c>
      <c r="CN41" s="49">
        <f t="shared" si="37"/>
        <v>0</v>
      </c>
      <c r="CO41" s="146">
        <f t="shared" si="38"/>
        <v>0</v>
      </c>
      <c r="CP41" s="147">
        <f t="shared" si="39"/>
        <v>0</v>
      </c>
      <c r="CQ41" s="148" t="str">
        <f t="shared" si="40"/>
        <v/>
      </c>
      <c r="CR41" s="155"/>
      <c r="CS41" s="105"/>
      <c r="CT41" s="105"/>
      <c r="CU41" s="105"/>
      <c r="CV41" s="105"/>
      <c r="CW41" s="156">
        <f t="shared" si="0"/>
        <v>0</v>
      </c>
      <c r="CX41" s="107">
        <f t="shared" si="41"/>
        <v>0</v>
      </c>
      <c r="CY41" s="108" t="str">
        <f t="shared" si="67"/>
        <v/>
      </c>
      <c r="CZ41" s="157"/>
      <c r="DA41" s="158"/>
      <c r="DB41" s="158"/>
      <c r="DC41" s="158"/>
      <c r="DD41" s="158"/>
      <c r="DE41" s="146">
        <f t="shared" si="1"/>
        <v>0</v>
      </c>
      <c r="DF41" s="159">
        <f t="shared" si="42"/>
        <v>0</v>
      </c>
      <c r="DG41" s="160" t="str">
        <f t="shared" si="68"/>
        <v/>
      </c>
      <c r="DH41" s="161"/>
      <c r="DI41" s="162"/>
      <c r="DJ41" s="162"/>
      <c r="DK41" s="162"/>
      <c r="DL41" s="162"/>
      <c r="DM41" s="163">
        <f t="shared" si="2"/>
        <v>0</v>
      </c>
      <c r="DN41" s="164">
        <f t="shared" si="43"/>
        <v>0</v>
      </c>
      <c r="DO41" s="165" t="str">
        <f t="shared" si="69"/>
        <v/>
      </c>
      <c r="DP41" s="166"/>
      <c r="DQ41" s="105"/>
      <c r="DR41" s="105"/>
      <c r="DS41" s="105"/>
      <c r="DT41" s="105"/>
      <c r="DU41" s="156">
        <f t="shared" si="3"/>
        <v>0</v>
      </c>
      <c r="DV41" s="107" t="str">
        <f t="shared" si="44"/>
        <v/>
      </c>
      <c r="DW41" s="167" t="str">
        <f t="shared" si="45"/>
        <v/>
      </c>
      <c r="DX41" s="142"/>
      <c r="DY41" s="143"/>
      <c r="DZ41" s="168" t="str">
        <f t="shared" si="46"/>
        <v/>
      </c>
      <c r="EA41" s="169">
        <f t="shared" si="47"/>
        <v>900</v>
      </c>
      <c r="EB41" s="170">
        <f t="shared" si="48"/>
        <v>0</v>
      </c>
      <c r="EC41" s="171">
        <f t="shared" si="49"/>
        <v>0</v>
      </c>
      <c r="ED41" s="172" t="str">
        <f t="shared" si="50"/>
        <v/>
      </c>
      <c r="EE41" s="127" t="str">
        <f t="shared" si="4"/>
        <v/>
      </c>
      <c r="EF41" s="127" t="str">
        <f t="shared" si="51"/>
        <v/>
      </c>
      <c r="EG41" s="173" t="str">
        <f t="shared" si="52"/>
        <v/>
      </c>
      <c r="EH41" s="125">
        <f t="shared" si="53"/>
        <v>0</v>
      </c>
      <c r="EI41" s="699"/>
      <c r="EJ41" s="700"/>
      <c r="EL41" s="41">
        <f t="shared" si="54"/>
        <v>0</v>
      </c>
      <c r="EM41" s="41" t="s">
        <v>125</v>
      </c>
      <c r="EN41" s="41">
        <f t="shared" si="55"/>
        <v>100</v>
      </c>
      <c r="EO41" s="41" t="str">
        <f t="shared" si="56"/>
        <v>0/100</v>
      </c>
      <c r="EP41" s="41">
        <f t="shared" si="57"/>
        <v>0</v>
      </c>
      <c r="EQ41" s="41" t="s">
        <v>125</v>
      </c>
      <c r="ER41" s="41">
        <f t="shared" si="58"/>
        <v>100</v>
      </c>
      <c r="ES41" s="41" t="str">
        <f t="shared" si="59"/>
        <v>0/100</v>
      </c>
      <c r="ET41" s="41">
        <f t="shared" si="60"/>
        <v>0</v>
      </c>
      <c r="EU41" s="41" t="s">
        <v>125</v>
      </c>
      <c r="EV41" s="41">
        <f t="shared" si="61"/>
        <v>100</v>
      </c>
      <c r="EW41" s="41" t="str">
        <f t="shared" si="62"/>
        <v>0/100</v>
      </c>
      <c r="EX41" s="41">
        <f t="shared" si="63"/>
        <v>0</v>
      </c>
      <c r="EY41" s="41" t="s">
        <v>125</v>
      </c>
      <c r="EZ41" s="41">
        <f t="shared" si="64"/>
        <v>0</v>
      </c>
      <c r="FA41" s="41" t="str">
        <f t="shared" si="65"/>
        <v>0/0</v>
      </c>
    </row>
    <row r="42" spans="1:157" ht="15.75">
      <c r="A42" s="6">
        <f t="shared" si="5"/>
        <v>0</v>
      </c>
      <c r="B42" s="169">
        <v>33</v>
      </c>
      <c r="C42" s="127">
        <f t="shared" si="6"/>
        <v>0</v>
      </c>
      <c r="D42" s="377"/>
      <c r="E42" s="378"/>
      <c r="F42" s="379"/>
      <c r="G42" s="377"/>
      <c r="H42" s="377"/>
      <c r="I42" s="377"/>
      <c r="J42" s="384"/>
      <c r="K42" s="128"/>
      <c r="L42" s="129"/>
      <c r="M42" s="129"/>
      <c r="N42" s="129"/>
      <c r="O42" s="129">
        <f t="shared" si="7"/>
        <v>0</v>
      </c>
      <c r="P42" s="130">
        <f t="shared" si="8"/>
        <v>0</v>
      </c>
      <c r="Q42" s="131"/>
      <c r="R42" s="131"/>
      <c r="S42" s="131">
        <v>0</v>
      </c>
      <c r="T42" s="47">
        <f t="shared" si="9"/>
        <v>0</v>
      </c>
      <c r="U42" s="132"/>
      <c r="V42" s="132"/>
      <c r="W42" s="132">
        <v>0</v>
      </c>
      <c r="X42" s="47">
        <f t="shared" si="10"/>
        <v>0</v>
      </c>
      <c r="Y42" s="132">
        <f t="shared" si="11"/>
        <v>0</v>
      </c>
      <c r="Z42" s="133">
        <f t="shared" si="12"/>
        <v>0</v>
      </c>
      <c r="AA42" s="134" t="str">
        <f t="shared" si="13"/>
        <v/>
      </c>
      <c r="AB42" s="135">
        <v>0</v>
      </c>
      <c r="AC42" s="136">
        <v>0</v>
      </c>
      <c r="AD42" s="136"/>
      <c r="AE42" s="136"/>
      <c r="AF42" s="136">
        <f t="shared" si="14"/>
        <v>0</v>
      </c>
      <c r="AG42" s="137">
        <f t="shared" si="15"/>
        <v>0</v>
      </c>
      <c r="AH42" s="138">
        <v>0</v>
      </c>
      <c r="AI42" s="138">
        <v>0</v>
      </c>
      <c r="AJ42" s="138">
        <v>0</v>
      </c>
      <c r="AK42" s="48">
        <f t="shared" si="16"/>
        <v>0</v>
      </c>
      <c r="AL42" s="139">
        <v>0</v>
      </c>
      <c r="AM42" s="139">
        <v>0</v>
      </c>
      <c r="AN42" s="139">
        <v>0</v>
      </c>
      <c r="AO42" s="48">
        <f t="shared" si="17"/>
        <v>0</v>
      </c>
      <c r="AP42" s="139">
        <f t="shared" si="66"/>
        <v>0</v>
      </c>
      <c r="AQ42" s="140">
        <f t="shared" si="18"/>
        <v>0</v>
      </c>
      <c r="AR42" s="141" t="str">
        <f t="shared" si="19"/>
        <v/>
      </c>
      <c r="AS42" s="142">
        <v>0</v>
      </c>
      <c r="AT42" s="143">
        <v>0</v>
      </c>
      <c r="AU42" s="143"/>
      <c r="AV42" s="143"/>
      <c r="AW42" s="143">
        <f t="shared" si="20"/>
        <v>0</v>
      </c>
      <c r="AX42" s="144">
        <f t="shared" si="21"/>
        <v>0</v>
      </c>
      <c r="AY42" s="145">
        <v>0</v>
      </c>
      <c r="AZ42" s="145">
        <v>0</v>
      </c>
      <c r="BA42" s="145">
        <v>0</v>
      </c>
      <c r="BB42" s="49">
        <f t="shared" si="22"/>
        <v>0</v>
      </c>
      <c r="BC42" s="146">
        <v>0</v>
      </c>
      <c r="BD42" s="146">
        <v>0</v>
      </c>
      <c r="BE42" s="146">
        <v>0</v>
      </c>
      <c r="BF42" s="49">
        <f t="shared" si="23"/>
        <v>0</v>
      </c>
      <c r="BG42" s="146">
        <f t="shared" si="24"/>
        <v>0</v>
      </c>
      <c r="BH42" s="147">
        <f t="shared" si="25"/>
        <v>0</v>
      </c>
      <c r="BI42" s="148" t="str">
        <f t="shared" si="26"/>
        <v/>
      </c>
      <c r="BJ42" s="149">
        <v>0</v>
      </c>
      <c r="BK42" s="150">
        <v>0</v>
      </c>
      <c r="BL42" s="150"/>
      <c r="BM42" s="150"/>
      <c r="BN42" s="150">
        <f t="shared" si="27"/>
        <v>0</v>
      </c>
      <c r="BO42" s="151">
        <f t="shared" si="28"/>
        <v>0</v>
      </c>
      <c r="BP42" s="152">
        <v>0</v>
      </c>
      <c r="BQ42" s="152">
        <v>0</v>
      </c>
      <c r="BR42" s="152">
        <v>0</v>
      </c>
      <c r="BS42" s="50">
        <f t="shared" si="29"/>
        <v>0</v>
      </c>
      <c r="BT42" s="153">
        <v>0</v>
      </c>
      <c r="BU42" s="153">
        <v>0</v>
      </c>
      <c r="BV42" s="153">
        <v>0</v>
      </c>
      <c r="BW42" s="50">
        <f t="shared" si="30"/>
        <v>0</v>
      </c>
      <c r="BX42" s="153">
        <f t="shared" si="31"/>
        <v>0</v>
      </c>
      <c r="BY42" s="150">
        <f t="shared" si="32"/>
        <v>0</v>
      </c>
      <c r="BZ42" s="154" t="str">
        <f t="shared" si="33"/>
        <v/>
      </c>
      <c r="CA42" s="142">
        <v>0</v>
      </c>
      <c r="CB42" s="143">
        <v>0</v>
      </c>
      <c r="CC42" s="143"/>
      <c r="CD42" s="143"/>
      <c r="CE42" s="143">
        <f t="shared" si="34"/>
        <v>0</v>
      </c>
      <c r="CF42" s="144">
        <f t="shared" si="35"/>
        <v>0</v>
      </c>
      <c r="CG42" s="145">
        <v>0</v>
      </c>
      <c r="CH42" s="145">
        <v>0</v>
      </c>
      <c r="CI42" s="145">
        <v>0</v>
      </c>
      <c r="CJ42" s="49">
        <f t="shared" si="36"/>
        <v>0</v>
      </c>
      <c r="CK42" s="146">
        <v>0</v>
      </c>
      <c r="CL42" s="146">
        <v>0</v>
      </c>
      <c r="CM42" s="146">
        <v>0</v>
      </c>
      <c r="CN42" s="49">
        <f t="shared" si="37"/>
        <v>0</v>
      </c>
      <c r="CO42" s="146">
        <f t="shared" si="38"/>
        <v>0</v>
      </c>
      <c r="CP42" s="147">
        <f t="shared" si="39"/>
        <v>0</v>
      </c>
      <c r="CQ42" s="148" t="str">
        <f t="shared" si="40"/>
        <v/>
      </c>
      <c r="CR42" s="155"/>
      <c r="CS42" s="105"/>
      <c r="CT42" s="105"/>
      <c r="CU42" s="105"/>
      <c r="CV42" s="105"/>
      <c r="CW42" s="156">
        <f t="shared" ref="CW42:CW73" si="70">SUM(CR42:CV42)</f>
        <v>0</v>
      </c>
      <c r="CX42" s="107">
        <f t="shared" si="41"/>
        <v>0</v>
      </c>
      <c r="CY42" s="108" t="str">
        <f t="shared" si="67"/>
        <v/>
      </c>
      <c r="CZ42" s="157"/>
      <c r="DA42" s="158"/>
      <c r="DB42" s="158"/>
      <c r="DC42" s="158"/>
      <c r="DD42" s="158"/>
      <c r="DE42" s="146">
        <f t="shared" ref="DE42:DE73" si="71">SUM(CZ42:DD42)</f>
        <v>0</v>
      </c>
      <c r="DF42" s="159">
        <f t="shared" si="42"/>
        <v>0</v>
      </c>
      <c r="DG42" s="160" t="str">
        <f t="shared" si="68"/>
        <v/>
      </c>
      <c r="DH42" s="161"/>
      <c r="DI42" s="162"/>
      <c r="DJ42" s="162"/>
      <c r="DK42" s="162"/>
      <c r="DL42" s="162"/>
      <c r="DM42" s="163">
        <f t="shared" ref="DM42:DM73" si="72">SUM(DH42:DL42)</f>
        <v>0</v>
      </c>
      <c r="DN42" s="164">
        <f t="shared" si="43"/>
        <v>0</v>
      </c>
      <c r="DO42" s="165" t="str">
        <f t="shared" si="69"/>
        <v/>
      </c>
      <c r="DP42" s="166"/>
      <c r="DQ42" s="105"/>
      <c r="DR42" s="105"/>
      <c r="DS42" s="105"/>
      <c r="DT42" s="105"/>
      <c r="DU42" s="156">
        <f t="shared" ref="DU42:DU73" si="73">SUM(DP42:DT42)</f>
        <v>0</v>
      </c>
      <c r="DV42" s="107" t="str">
        <f t="shared" si="44"/>
        <v/>
      </c>
      <c r="DW42" s="167" t="str">
        <f t="shared" si="45"/>
        <v/>
      </c>
      <c r="DX42" s="142"/>
      <c r="DY42" s="143"/>
      <c r="DZ42" s="168" t="str">
        <f t="shared" si="46"/>
        <v/>
      </c>
      <c r="EA42" s="169">
        <f t="shared" si="47"/>
        <v>900</v>
      </c>
      <c r="EB42" s="170">
        <f t="shared" si="48"/>
        <v>0</v>
      </c>
      <c r="EC42" s="171">
        <f t="shared" si="49"/>
        <v>0</v>
      </c>
      <c r="ED42" s="172" t="str">
        <f t="shared" si="50"/>
        <v/>
      </c>
      <c r="EE42" s="127" t="str">
        <f t="shared" ref="EE42:EE73" si="74">IF(F42="TC","Transfered",IF(OR(F42="",F42="DROP",AA42="",AR42="",BI42=""),"",IF(EC42&lt;33,"Promoted","Passed")))</f>
        <v/>
      </c>
      <c r="EF42" s="127" t="str">
        <f t="shared" si="51"/>
        <v/>
      </c>
      <c r="EG42" s="173" t="str">
        <f t="shared" si="52"/>
        <v/>
      </c>
      <c r="EH42" s="125">
        <f t="shared" si="53"/>
        <v>0</v>
      </c>
      <c r="EI42" s="699"/>
      <c r="EJ42" s="700"/>
      <c r="EL42" s="41">
        <f t="shared" si="54"/>
        <v>0</v>
      </c>
      <c r="EM42" s="41" t="s">
        <v>125</v>
      </c>
      <c r="EN42" s="41">
        <f t="shared" si="55"/>
        <v>100</v>
      </c>
      <c r="EO42" s="41" t="str">
        <f t="shared" si="56"/>
        <v>0/100</v>
      </c>
      <c r="EP42" s="41">
        <f t="shared" si="57"/>
        <v>0</v>
      </c>
      <c r="EQ42" s="41" t="s">
        <v>125</v>
      </c>
      <c r="ER42" s="41">
        <f t="shared" si="58"/>
        <v>100</v>
      </c>
      <c r="ES42" s="41" t="str">
        <f t="shared" si="59"/>
        <v>0/100</v>
      </c>
      <c r="ET42" s="41">
        <f t="shared" si="60"/>
        <v>0</v>
      </c>
      <c r="EU42" s="41" t="s">
        <v>125</v>
      </c>
      <c r="EV42" s="41">
        <f t="shared" si="61"/>
        <v>100</v>
      </c>
      <c r="EW42" s="41" t="str">
        <f t="shared" si="62"/>
        <v>0/100</v>
      </c>
      <c r="EX42" s="41">
        <f t="shared" si="63"/>
        <v>0</v>
      </c>
      <c r="EY42" s="41" t="s">
        <v>125</v>
      </c>
      <c r="EZ42" s="41">
        <f t="shared" si="64"/>
        <v>0</v>
      </c>
      <c r="FA42" s="41" t="str">
        <f t="shared" si="65"/>
        <v>0/0</v>
      </c>
    </row>
    <row r="43" spans="1:157" ht="15.75">
      <c r="A43" s="6">
        <f t="shared" si="5"/>
        <v>0</v>
      </c>
      <c r="B43" s="126">
        <v>34</v>
      </c>
      <c r="C43" s="127">
        <f t="shared" si="6"/>
        <v>0</v>
      </c>
      <c r="D43" s="377"/>
      <c r="E43" s="378"/>
      <c r="F43" s="379"/>
      <c r="G43" s="377"/>
      <c r="H43" s="377"/>
      <c r="I43" s="377"/>
      <c r="J43" s="384"/>
      <c r="K43" s="128"/>
      <c r="L43" s="129"/>
      <c r="M43" s="129"/>
      <c r="N43" s="129"/>
      <c r="O43" s="129">
        <f t="shared" si="7"/>
        <v>0</v>
      </c>
      <c r="P43" s="130">
        <f t="shared" si="8"/>
        <v>0</v>
      </c>
      <c r="Q43" s="131"/>
      <c r="R43" s="131"/>
      <c r="S43" s="131">
        <v>0</v>
      </c>
      <c r="T43" s="47">
        <f t="shared" si="9"/>
        <v>0</v>
      </c>
      <c r="U43" s="132"/>
      <c r="V43" s="132"/>
      <c r="W43" s="132">
        <v>0</v>
      </c>
      <c r="X43" s="47">
        <f t="shared" si="10"/>
        <v>0</v>
      </c>
      <c r="Y43" s="132">
        <f t="shared" si="11"/>
        <v>0</v>
      </c>
      <c r="Z43" s="133">
        <f t="shared" si="12"/>
        <v>0</v>
      </c>
      <c r="AA43" s="134" t="str">
        <f t="shared" si="13"/>
        <v/>
      </c>
      <c r="AB43" s="135">
        <v>0</v>
      </c>
      <c r="AC43" s="136">
        <v>0</v>
      </c>
      <c r="AD43" s="136"/>
      <c r="AE43" s="136"/>
      <c r="AF43" s="136">
        <f t="shared" si="14"/>
        <v>0</v>
      </c>
      <c r="AG43" s="137">
        <f t="shared" si="15"/>
        <v>0</v>
      </c>
      <c r="AH43" s="138">
        <v>0</v>
      </c>
      <c r="AI43" s="138">
        <v>0</v>
      </c>
      <c r="AJ43" s="138">
        <v>0</v>
      </c>
      <c r="AK43" s="48">
        <f t="shared" si="16"/>
        <v>0</v>
      </c>
      <c r="AL43" s="139">
        <v>0</v>
      </c>
      <c r="AM43" s="139">
        <v>0</v>
      </c>
      <c r="AN43" s="139">
        <v>0</v>
      </c>
      <c r="AO43" s="48">
        <f t="shared" si="17"/>
        <v>0</v>
      </c>
      <c r="AP43" s="139">
        <f t="shared" si="66"/>
        <v>0</v>
      </c>
      <c r="AQ43" s="140">
        <f t="shared" si="18"/>
        <v>0</v>
      </c>
      <c r="AR43" s="141" t="str">
        <f t="shared" si="19"/>
        <v/>
      </c>
      <c r="AS43" s="142">
        <v>0</v>
      </c>
      <c r="AT43" s="143">
        <v>0</v>
      </c>
      <c r="AU43" s="143"/>
      <c r="AV43" s="143"/>
      <c r="AW43" s="143">
        <f t="shared" si="20"/>
        <v>0</v>
      </c>
      <c r="AX43" s="144">
        <f t="shared" si="21"/>
        <v>0</v>
      </c>
      <c r="AY43" s="145">
        <v>0</v>
      </c>
      <c r="AZ43" s="145">
        <v>0</v>
      </c>
      <c r="BA43" s="145">
        <v>0</v>
      </c>
      <c r="BB43" s="49">
        <f t="shared" si="22"/>
        <v>0</v>
      </c>
      <c r="BC43" s="146">
        <v>0</v>
      </c>
      <c r="BD43" s="146">
        <v>0</v>
      </c>
      <c r="BE43" s="146">
        <v>0</v>
      </c>
      <c r="BF43" s="49">
        <f t="shared" si="23"/>
        <v>0</v>
      </c>
      <c r="BG43" s="146">
        <f t="shared" si="24"/>
        <v>0</v>
      </c>
      <c r="BH43" s="147">
        <f t="shared" si="25"/>
        <v>0</v>
      </c>
      <c r="BI43" s="148" t="str">
        <f t="shared" si="26"/>
        <v/>
      </c>
      <c r="BJ43" s="149">
        <v>0</v>
      </c>
      <c r="BK43" s="150">
        <v>0</v>
      </c>
      <c r="BL43" s="150"/>
      <c r="BM43" s="150"/>
      <c r="BN43" s="150">
        <f t="shared" si="27"/>
        <v>0</v>
      </c>
      <c r="BO43" s="151">
        <f t="shared" si="28"/>
        <v>0</v>
      </c>
      <c r="BP43" s="152">
        <v>0</v>
      </c>
      <c r="BQ43" s="152">
        <v>0</v>
      </c>
      <c r="BR43" s="152">
        <v>0</v>
      </c>
      <c r="BS43" s="50">
        <f t="shared" si="29"/>
        <v>0</v>
      </c>
      <c r="BT43" s="153">
        <v>0</v>
      </c>
      <c r="BU43" s="153">
        <v>0</v>
      </c>
      <c r="BV43" s="153">
        <v>0</v>
      </c>
      <c r="BW43" s="50">
        <f t="shared" si="30"/>
        <v>0</v>
      </c>
      <c r="BX43" s="153">
        <f t="shared" si="31"/>
        <v>0</v>
      </c>
      <c r="BY43" s="150">
        <f t="shared" si="32"/>
        <v>0</v>
      </c>
      <c r="BZ43" s="154" t="str">
        <f t="shared" si="33"/>
        <v/>
      </c>
      <c r="CA43" s="142">
        <v>0</v>
      </c>
      <c r="CB43" s="143">
        <v>0</v>
      </c>
      <c r="CC43" s="143"/>
      <c r="CD43" s="143"/>
      <c r="CE43" s="143">
        <f t="shared" si="34"/>
        <v>0</v>
      </c>
      <c r="CF43" s="144">
        <f t="shared" si="35"/>
        <v>0</v>
      </c>
      <c r="CG43" s="145">
        <v>0</v>
      </c>
      <c r="CH43" s="145">
        <v>0</v>
      </c>
      <c r="CI43" s="145">
        <v>0</v>
      </c>
      <c r="CJ43" s="49">
        <f t="shared" si="36"/>
        <v>0</v>
      </c>
      <c r="CK43" s="146">
        <v>0</v>
      </c>
      <c r="CL43" s="146">
        <v>0</v>
      </c>
      <c r="CM43" s="146">
        <v>0</v>
      </c>
      <c r="CN43" s="49">
        <f t="shared" si="37"/>
        <v>0</v>
      </c>
      <c r="CO43" s="146">
        <f t="shared" si="38"/>
        <v>0</v>
      </c>
      <c r="CP43" s="147">
        <f t="shared" si="39"/>
        <v>0</v>
      </c>
      <c r="CQ43" s="148" t="str">
        <f t="shared" si="40"/>
        <v/>
      </c>
      <c r="CR43" s="155"/>
      <c r="CS43" s="105"/>
      <c r="CT43" s="105"/>
      <c r="CU43" s="105"/>
      <c r="CV43" s="105"/>
      <c r="CW43" s="156">
        <f t="shared" si="70"/>
        <v>0</v>
      </c>
      <c r="CX43" s="107">
        <f t="shared" si="41"/>
        <v>0</v>
      </c>
      <c r="CY43" s="108" t="str">
        <f t="shared" si="67"/>
        <v/>
      </c>
      <c r="CZ43" s="157"/>
      <c r="DA43" s="158"/>
      <c r="DB43" s="158"/>
      <c r="DC43" s="158"/>
      <c r="DD43" s="158"/>
      <c r="DE43" s="146">
        <f t="shared" si="71"/>
        <v>0</v>
      </c>
      <c r="DF43" s="159">
        <f t="shared" si="42"/>
        <v>0</v>
      </c>
      <c r="DG43" s="160" t="str">
        <f t="shared" si="68"/>
        <v/>
      </c>
      <c r="DH43" s="161"/>
      <c r="DI43" s="162"/>
      <c r="DJ43" s="162"/>
      <c r="DK43" s="162"/>
      <c r="DL43" s="162"/>
      <c r="DM43" s="163">
        <f t="shared" si="72"/>
        <v>0</v>
      </c>
      <c r="DN43" s="164">
        <f t="shared" si="43"/>
        <v>0</v>
      </c>
      <c r="DO43" s="165" t="str">
        <f t="shared" si="69"/>
        <v/>
      </c>
      <c r="DP43" s="166"/>
      <c r="DQ43" s="105"/>
      <c r="DR43" s="105"/>
      <c r="DS43" s="105"/>
      <c r="DT43" s="105"/>
      <c r="DU43" s="156">
        <f t="shared" si="73"/>
        <v>0</v>
      </c>
      <c r="DV43" s="107" t="str">
        <f t="shared" si="44"/>
        <v/>
      </c>
      <c r="DW43" s="167" t="str">
        <f t="shared" si="45"/>
        <v/>
      </c>
      <c r="DX43" s="142"/>
      <c r="DY43" s="143"/>
      <c r="DZ43" s="168" t="str">
        <f t="shared" si="46"/>
        <v/>
      </c>
      <c r="EA43" s="169">
        <f t="shared" si="47"/>
        <v>900</v>
      </c>
      <c r="EB43" s="170">
        <f t="shared" si="48"/>
        <v>0</v>
      </c>
      <c r="EC43" s="171">
        <f t="shared" si="49"/>
        <v>0</v>
      </c>
      <c r="ED43" s="172" t="str">
        <f t="shared" si="50"/>
        <v/>
      </c>
      <c r="EE43" s="127" t="str">
        <f t="shared" si="74"/>
        <v/>
      </c>
      <c r="EF43" s="127" t="str">
        <f t="shared" si="51"/>
        <v/>
      </c>
      <c r="EG43" s="173" t="str">
        <f t="shared" si="52"/>
        <v/>
      </c>
      <c r="EH43" s="125">
        <f t="shared" si="53"/>
        <v>0</v>
      </c>
      <c r="EI43" s="699"/>
      <c r="EJ43" s="700"/>
      <c r="EL43" s="41">
        <f t="shared" si="54"/>
        <v>0</v>
      </c>
      <c r="EM43" s="41" t="s">
        <v>125</v>
      </c>
      <c r="EN43" s="41">
        <f t="shared" si="55"/>
        <v>100</v>
      </c>
      <c r="EO43" s="41" t="str">
        <f t="shared" si="56"/>
        <v>0/100</v>
      </c>
      <c r="EP43" s="41">
        <f t="shared" si="57"/>
        <v>0</v>
      </c>
      <c r="EQ43" s="41" t="s">
        <v>125</v>
      </c>
      <c r="ER43" s="41">
        <f t="shared" si="58"/>
        <v>100</v>
      </c>
      <c r="ES43" s="41" t="str">
        <f t="shared" si="59"/>
        <v>0/100</v>
      </c>
      <c r="ET43" s="41">
        <f t="shared" si="60"/>
        <v>0</v>
      </c>
      <c r="EU43" s="41" t="s">
        <v>125</v>
      </c>
      <c r="EV43" s="41">
        <f t="shared" si="61"/>
        <v>100</v>
      </c>
      <c r="EW43" s="41" t="str">
        <f t="shared" si="62"/>
        <v>0/100</v>
      </c>
      <c r="EX43" s="41">
        <f t="shared" si="63"/>
        <v>0</v>
      </c>
      <c r="EY43" s="41" t="s">
        <v>125</v>
      </c>
      <c r="EZ43" s="41">
        <f t="shared" si="64"/>
        <v>0</v>
      </c>
      <c r="FA43" s="41" t="str">
        <f t="shared" si="65"/>
        <v>0/0</v>
      </c>
    </row>
    <row r="44" spans="1:157" ht="15.75">
      <c r="A44" s="6">
        <f t="shared" si="5"/>
        <v>0</v>
      </c>
      <c r="B44" s="169">
        <v>35</v>
      </c>
      <c r="C44" s="127">
        <f t="shared" si="6"/>
        <v>0</v>
      </c>
      <c r="D44" s="377"/>
      <c r="E44" s="378"/>
      <c r="F44" s="379"/>
      <c r="G44" s="377"/>
      <c r="H44" s="377"/>
      <c r="I44" s="377"/>
      <c r="J44" s="384"/>
      <c r="K44" s="128"/>
      <c r="L44" s="129"/>
      <c r="M44" s="129"/>
      <c r="N44" s="129"/>
      <c r="O44" s="129">
        <f t="shared" si="7"/>
        <v>0</v>
      </c>
      <c r="P44" s="130">
        <f t="shared" si="8"/>
        <v>0</v>
      </c>
      <c r="Q44" s="131"/>
      <c r="R44" s="131"/>
      <c r="S44" s="131">
        <v>0</v>
      </c>
      <c r="T44" s="47">
        <f t="shared" si="9"/>
        <v>0</v>
      </c>
      <c r="U44" s="132"/>
      <c r="V44" s="132"/>
      <c r="W44" s="132">
        <v>0</v>
      </c>
      <c r="X44" s="47">
        <f t="shared" si="10"/>
        <v>0</v>
      </c>
      <c r="Y44" s="132">
        <f t="shared" si="11"/>
        <v>0</v>
      </c>
      <c r="Z44" s="133">
        <f t="shared" si="12"/>
        <v>0</v>
      </c>
      <c r="AA44" s="134" t="str">
        <f t="shared" si="13"/>
        <v/>
      </c>
      <c r="AB44" s="135">
        <v>0</v>
      </c>
      <c r="AC44" s="136">
        <v>0</v>
      </c>
      <c r="AD44" s="136"/>
      <c r="AE44" s="136"/>
      <c r="AF44" s="136">
        <f t="shared" si="14"/>
        <v>0</v>
      </c>
      <c r="AG44" s="137">
        <f t="shared" si="15"/>
        <v>0</v>
      </c>
      <c r="AH44" s="138">
        <v>0</v>
      </c>
      <c r="AI44" s="138">
        <v>0</v>
      </c>
      <c r="AJ44" s="138">
        <v>0</v>
      </c>
      <c r="AK44" s="48">
        <f t="shared" si="16"/>
        <v>0</v>
      </c>
      <c r="AL44" s="139">
        <v>0</v>
      </c>
      <c r="AM44" s="139">
        <v>0</v>
      </c>
      <c r="AN44" s="139">
        <v>0</v>
      </c>
      <c r="AO44" s="48">
        <f t="shared" si="17"/>
        <v>0</v>
      </c>
      <c r="AP44" s="139">
        <f t="shared" si="66"/>
        <v>0</v>
      </c>
      <c r="AQ44" s="140">
        <f t="shared" si="18"/>
        <v>0</v>
      </c>
      <c r="AR44" s="141" t="str">
        <f t="shared" si="19"/>
        <v/>
      </c>
      <c r="AS44" s="142">
        <v>0</v>
      </c>
      <c r="AT44" s="143">
        <v>0</v>
      </c>
      <c r="AU44" s="143"/>
      <c r="AV44" s="143"/>
      <c r="AW44" s="143">
        <f t="shared" si="20"/>
        <v>0</v>
      </c>
      <c r="AX44" s="144">
        <f t="shared" si="21"/>
        <v>0</v>
      </c>
      <c r="AY44" s="145">
        <v>0</v>
      </c>
      <c r="AZ44" s="145">
        <v>0</v>
      </c>
      <c r="BA44" s="145">
        <v>0</v>
      </c>
      <c r="BB44" s="49">
        <f t="shared" si="22"/>
        <v>0</v>
      </c>
      <c r="BC44" s="146">
        <v>0</v>
      </c>
      <c r="BD44" s="146">
        <v>0</v>
      </c>
      <c r="BE44" s="146">
        <v>0</v>
      </c>
      <c r="BF44" s="49">
        <f t="shared" si="23"/>
        <v>0</v>
      </c>
      <c r="BG44" s="146">
        <f t="shared" si="24"/>
        <v>0</v>
      </c>
      <c r="BH44" s="147">
        <f t="shared" si="25"/>
        <v>0</v>
      </c>
      <c r="BI44" s="148" t="str">
        <f t="shared" si="26"/>
        <v/>
      </c>
      <c r="BJ44" s="149">
        <v>0</v>
      </c>
      <c r="BK44" s="150">
        <v>0</v>
      </c>
      <c r="BL44" s="150"/>
      <c r="BM44" s="150"/>
      <c r="BN44" s="150">
        <f t="shared" si="27"/>
        <v>0</v>
      </c>
      <c r="BO44" s="151">
        <f t="shared" si="28"/>
        <v>0</v>
      </c>
      <c r="BP44" s="152">
        <v>0</v>
      </c>
      <c r="BQ44" s="152">
        <v>0</v>
      </c>
      <c r="BR44" s="152">
        <v>0</v>
      </c>
      <c r="BS44" s="50">
        <f t="shared" si="29"/>
        <v>0</v>
      </c>
      <c r="BT44" s="153">
        <v>0</v>
      </c>
      <c r="BU44" s="153">
        <v>0</v>
      </c>
      <c r="BV44" s="153">
        <v>0</v>
      </c>
      <c r="BW44" s="50">
        <f t="shared" si="30"/>
        <v>0</v>
      </c>
      <c r="BX44" s="153">
        <f t="shared" si="31"/>
        <v>0</v>
      </c>
      <c r="BY44" s="150">
        <f t="shared" si="32"/>
        <v>0</v>
      </c>
      <c r="BZ44" s="154" t="str">
        <f t="shared" si="33"/>
        <v/>
      </c>
      <c r="CA44" s="142">
        <v>0</v>
      </c>
      <c r="CB44" s="143">
        <v>0</v>
      </c>
      <c r="CC44" s="143"/>
      <c r="CD44" s="143"/>
      <c r="CE44" s="143">
        <f t="shared" si="34"/>
        <v>0</v>
      </c>
      <c r="CF44" s="144">
        <f t="shared" si="35"/>
        <v>0</v>
      </c>
      <c r="CG44" s="145">
        <v>0</v>
      </c>
      <c r="CH44" s="145">
        <v>0</v>
      </c>
      <c r="CI44" s="145">
        <v>0</v>
      </c>
      <c r="CJ44" s="49">
        <f t="shared" si="36"/>
        <v>0</v>
      </c>
      <c r="CK44" s="146">
        <v>0</v>
      </c>
      <c r="CL44" s="146">
        <v>0</v>
      </c>
      <c r="CM44" s="146">
        <v>0</v>
      </c>
      <c r="CN44" s="49">
        <f t="shared" si="37"/>
        <v>0</v>
      </c>
      <c r="CO44" s="146">
        <f t="shared" si="38"/>
        <v>0</v>
      </c>
      <c r="CP44" s="147">
        <f t="shared" si="39"/>
        <v>0</v>
      </c>
      <c r="CQ44" s="148" t="str">
        <f t="shared" si="40"/>
        <v/>
      </c>
      <c r="CR44" s="155"/>
      <c r="CS44" s="105"/>
      <c r="CT44" s="105"/>
      <c r="CU44" s="105"/>
      <c r="CV44" s="105"/>
      <c r="CW44" s="156">
        <f t="shared" si="70"/>
        <v>0</v>
      </c>
      <c r="CX44" s="107">
        <f t="shared" si="41"/>
        <v>0</v>
      </c>
      <c r="CY44" s="108" t="str">
        <f t="shared" si="67"/>
        <v/>
      </c>
      <c r="CZ44" s="157"/>
      <c r="DA44" s="158"/>
      <c r="DB44" s="158"/>
      <c r="DC44" s="158"/>
      <c r="DD44" s="158"/>
      <c r="DE44" s="146">
        <f t="shared" si="71"/>
        <v>0</v>
      </c>
      <c r="DF44" s="159">
        <f t="shared" si="42"/>
        <v>0</v>
      </c>
      <c r="DG44" s="160" t="str">
        <f t="shared" si="68"/>
        <v/>
      </c>
      <c r="DH44" s="161"/>
      <c r="DI44" s="162"/>
      <c r="DJ44" s="162"/>
      <c r="DK44" s="162"/>
      <c r="DL44" s="162"/>
      <c r="DM44" s="163">
        <f t="shared" si="72"/>
        <v>0</v>
      </c>
      <c r="DN44" s="164">
        <f t="shared" si="43"/>
        <v>0</v>
      </c>
      <c r="DO44" s="165" t="str">
        <f t="shared" si="69"/>
        <v/>
      </c>
      <c r="DP44" s="166"/>
      <c r="DQ44" s="105"/>
      <c r="DR44" s="105"/>
      <c r="DS44" s="105"/>
      <c r="DT44" s="105"/>
      <c r="DU44" s="156">
        <f t="shared" si="73"/>
        <v>0</v>
      </c>
      <c r="DV44" s="107" t="str">
        <f t="shared" si="44"/>
        <v/>
      </c>
      <c r="DW44" s="167" t="str">
        <f t="shared" si="45"/>
        <v/>
      </c>
      <c r="DX44" s="142"/>
      <c r="DY44" s="143"/>
      <c r="DZ44" s="168" t="str">
        <f t="shared" si="46"/>
        <v/>
      </c>
      <c r="EA44" s="169">
        <f t="shared" si="47"/>
        <v>900</v>
      </c>
      <c r="EB44" s="170">
        <f t="shared" si="48"/>
        <v>0</v>
      </c>
      <c r="EC44" s="171">
        <f t="shared" si="49"/>
        <v>0</v>
      </c>
      <c r="ED44" s="172" t="str">
        <f t="shared" si="50"/>
        <v/>
      </c>
      <c r="EE44" s="127" t="str">
        <f t="shared" si="74"/>
        <v/>
      </c>
      <c r="EF44" s="127" t="str">
        <f t="shared" si="51"/>
        <v/>
      </c>
      <c r="EG44" s="173" t="str">
        <f t="shared" si="52"/>
        <v/>
      </c>
      <c r="EH44" s="125">
        <f t="shared" si="53"/>
        <v>0</v>
      </c>
      <c r="EI44" s="699"/>
      <c r="EJ44" s="700"/>
      <c r="EL44" s="41">
        <f t="shared" si="54"/>
        <v>0</v>
      </c>
      <c r="EM44" s="41" t="s">
        <v>125</v>
      </c>
      <c r="EN44" s="41">
        <f t="shared" si="55"/>
        <v>100</v>
      </c>
      <c r="EO44" s="41" t="str">
        <f t="shared" si="56"/>
        <v>0/100</v>
      </c>
      <c r="EP44" s="41">
        <f t="shared" si="57"/>
        <v>0</v>
      </c>
      <c r="EQ44" s="41" t="s">
        <v>125</v>
      </c>
      <c r="ER44" s="41">
        <f t="shared" si="58"/>
        <v>100</v>
      </c>
      <c r="ES44" s="41" t="str">
        <f t="shared" si="59"/>
        <v>0/100</v>
      </c>
      <c r="ET44" s="41">
        <f t="shared" si="60"/>
        <v>0</v>
      </c>
      <c r="EU44" s="41" t="s">
        <v>125</v>
      </c>
      <c r="EV44" s="41">
        <f t="shared" si="61"/>
        <v>100</v>
      </c>
      <c r="EW44" s="41" t="str">
        <f t="shared" si="62"/>
        <v>0/100</v>
      </c>
      <c r="EX44" s="41">
        <f t="shared" si="63"/>
        <v>0</v>
      </c>
      <c r="EY44" s="41" t="s">
        <v>125</v>
      </c>
      <c r="EZ44" s="41">
        <f t="shared" si="64"/>
        <v>0</v>
      </c>
      <c r="FA44" s="41" t="str">
        <f t="shared" si="65"/>
        <v>0/0</v>
      </c>
    </row>
    <row r="45" spans="1:157" ht="15.75">
      <c r="A45" s="6">
        <f t="shared" si="5"/>
        <v>0</v>
      </c>
      <c r="B45" s="126">
        <v>36</v>
      </c>
      <c r="C45" s="127">
        <f t="shared" si="6"/>
        <v>0</v>
      </c>
      <c r="D45" s="377"/>
      <c r="E45" s="378"/>
      <c r="F45" s="379"/>
      <c r="G45" s="377"/>
      <c r="H45" s="377"/>
      <c r="I45" s="377"/>
      <c r="J45" s="384"/>
      <c r="K45" s="128"/>
      <c r="L45" s="129"/>
      <c r="M45" s="129"/>
      <c r="N45" s="129"/>
      <c r="O45" s="129">
        <f t="shared" si="7"/>
        <v>0</v>
      </c>
      <c r="P45" s="130">
        <f t="shared" si="8"/>
        <v>0</v>
      </c>
      <c r="Q45" s="131"/>
      <c r="R45" s="131"/>
      <c r="S45" s="131">
        <v>0</v>
      </c>
      <c r="T45" s="47">
        <f t="shared" si="9"/>
        <v>0</v>
      </c>
      <c r="U45" s="132"/>
      <c r="V45" s="132"/>
      <c r="W45" s="132">
        <v>0</v>
      </c>
      <c r="X45" s="47">
        <f t="shared" si="10"/>
        <v>0</v>
      </c>
      <c r="Y45" s="132">
        <f t="shared" si="11"/>
        <v>0</v>
      </c>
      <c r="Z45" s="133">
        <f t="shared" si="12"/>
        <v>0</v>
      </c>
      <c r="AA45" s="134" t="str">
        <f t="shared" si="13"/>
        <v/>
      </c>
      <c r="AB45" s="135">
        <v>0</v>
      </c>
      <c r="AC45" s="136">
        <v>0</v>
      </c>
      <c r="AD45" s="136"/>
      <c r="AE45" s="136"/>
      <c r="AF45" s="136">
        <f t="shared" si="14"/>
        <v>0</v>
      </c>
      <c r="AG45" s="137">
        <f t="shared" si="15"/>
        <v>0</v>
      </c>
      <c r="AH45" s="138">
        <v>0</v>
      </c>
      <c r="AI45" s="138">
        <v>0</v>
      </c>
      <c r="AJ45" s="138">
        <v>0</v>
      </c>
      <c r="AK45" s="48">
        <f t="shared" si="16"/>
        <v>0</v>
      </c>
      <c r="AL45" s="139">
        <v>0</v>
      </c>
      <c r="AM45" s="139">
        <v>0</v>
      </c>
      <c r="AN45" s="139">
        <v>0</v>
      </c>
      <c r="AO45" s="48">
        <f t="shared" si="17"/>
        <v>0</v>
      </c>
      <c r="AP45" s="139">
        <f t="shared" si="66"/>
        <v>0</v>
      </c>
      <c r="AQ45" s="140">
        <f t="shared" si="18"/>
        <v>0</v>
      </c>
      <c r="AR45" s="141" t="str">
        <f t="shared" si="19"/>
        <v/>
      </c>
      <c r="AS45" s="142">
        <v>0</v>
      </c>
      <c r="AT45" s="143">
        <v>0</v>
      </c>
      <c r="AU45" s="143"/>
      <c r="AV45" s="143"/>
      <c r="AW45" s="143">
        <f t="shared" si="20"/>
        <v>0</v>
      </c>
      <c r="AX45" s="144">
        <f t="shared" si="21"/>
        <v>0</v>
      </c>
      <c r="AY45" s="145">
        <v>0</v>
      </c>
      <c r="AZ45" s="145">
        <v>0</v>
      </c>
      <c r="BA45" s="145">
        <v>0</v>
      </c>
      <c r="BB45" s="49">
        <f t="shared" si="22"/>
        <v>0</v>
      </c>
      <c r="BC45" s="146">
        <v>0</v>
      </c>
      <c r="BD45" s="146">
        <v>0</v>
      </c>
      <c r="BE45" s="146">
        <v>0</v>
      </c>
      <c r="BF45" s="49">
        <f t="shared" si="23"/>
        <v>0</v>
      </c>
      <c r="BG45" s="146">
        <f t="shared" si="24"/>
        <v>0</v>
      </c>
      <c r="BH45" s="147">
        <f t="shared" si="25"/>
        <v>0</v>
      </c>
      <c r="BI45" s="148" t="str">
        <f t="shared" si="26"/>
        <v/>
      </c>
      <c r="BJ45" s="149">
        <v>0</v>
      </c>
      <c r="BK45" s="150">
        <v>0</v>
      </c>
      <c r="BL45" s="150"/>
      <c r="BM45" s="150"/>
      <c r="BN45" s="150">
        <f t="shared" si="27"/>
        <v>0</v>
      </c>
      <c r="BO45" s="151">
        <f t="shared" si="28"/>
        <v>0</v>
      </c>
      <c r="BP45" s="152">
        <v>0</v>
      </c>
      <c r="BQ45" s="152">
        <v>0</v>
      </c>
      <c r="BR45" s="152">
        <v>0</v>
      </c>
      <c r="BS45" s="50">
        <f t="shared" si="29"/>
        <v>0</v>
      </c>
      <c r="BT45" s="153">
        <v>0</v>
      </c>
      <c r="BU45" s="153">
        <v>0</v>
      </c>
      <c r="BV45" s="153">
        <v>0</v>
      </c>
      <c r="BW45" s="50">
        <f t="shared" si="30"/>
        <v>0</v>
      </c>
      <c r="BX45" s="153">
        <f t="shared" si="31"/>
        <v>0</v>
      </c>
      <c r="BY45" s="150">
        <f t="shared" si="32"/>
        <v>0</v>
      </c>
      <c r="BZ45" s="154" t="str">
        <f t="shared" si="33"/>
        <v/>
      </c>
      <c r="CA45" s="142">
        <v>0</v>
      </c>
      <c r="CB45" s="143">
        <v>0</v>
      </c>
      <c r="CC45" s="143"/>
      <c r="CD45" s="143"/>
      <c r="CE45" s="143">
        <f t="shared" si="34"/>
        <v>0</v>
      </c>
      <c r="CF45" s="144">
        <f t="shared" si="35"/>
        <v>0</v>
      </c>
      <c r="CG45" s="145">
        <v>0</v>
      </c>
      <c r="CH45" s="145">
        <v>0</v>
      </c>
      <c r="CI45" s="145">
        <v>0</v>
      </c>
      <c r="CJ45" s="49">
        <f t="shared" si="36"/>
        <v>0</v>
      </c>
      <c r="CK45" s="146">
        <v>0</v>
      </c>
      <c r="CL45" s="146">
        <v>0</v>
      </c>
      <c r="CM45" s="146">
        <v>0</v>
      </c>
      <c r="CN45" s="49">
        <f t="shared" si="37"/>
        <v>0</v>
      </c>
      <c r="CO45" s="146">
        <f t="shared" si="38"/>
        <v>0</v>
      </c>
      <c r="CP45" s="147">
        <f t="shared" si="39"/>
        <v>0</v>
      </c>
      <c r="CQ45" s="148" t="str">
        <f t="shared" si="40"/>
        <v/>
      </c>
      <c r="CR45" s="155"/>
      <c r="CS45" s="105"/>
      <c r="CT45" s="105"/>
      <c r="CU45" s="105"/>
      <c r="CV45" s="105"/>
      <c r="CW45" s="156">
        <f t="shared" si="70"/>
        <v>0</v>
      </c>
      <c r="CX45" s="107">
        <f t="shared" si="41"/>
        <v>0</v>
      </c>
      <c r="CY45" s="108" t="str">
        <f t="shared" si="67"/>
        <v/>
      </c>
      <c r="CZ45" s="157"/>
      <c r="DA45" s="158"/>
      <c r="DB45" s="158"/>
      <c r="DC45" s="158"/>
      <c r="DD45" s="158"/>
      <c r="DE45" s="146">
        <f t="shared" si="71"/>
        <v>0</v>
      </c>
      <c r="DF45" s="159">
        <f t="shared" si="42"/>
        <v>0</v>
      </c>
      <c r="DG45" s="160" t="str">
        <f t="shared" si="68"/>
        <v/>
      </c>
      <c r="DH45" s="161"/>
      <c r="DI45" s="162"/>
      <c r="DJ45" s="162"/>
      <c r="DK45" s="162"/>
      <c r="DL45" s="162"/>
      <c r="DM45" s="163">
        <f t="shared" si="72"/>
        <v>0</v>
      </c>
      <c r="DN45" s="164">
        <f t="shared" si="43"/>
        <v>0</v>
      </c>
      <c r="DO45" s="165" t="str">
        <f t="shared" si="69"/>
        <v/>
      </c>
      <c r="DP45" s="166"/>
      <c r="DQ45" s="105"/>
      <c r="DR45" s="105"/>
      <c r="DS45" s="105"/>
      <c r="DT45" s="105"/>
      <c r="DU45" s="156">
        <f t="shared" si="73"/>
        <v>0</v>
      </c>
      <c r="DV45" s="107" t="str">
        <f t="shared" si="44"/>
        <v/>
      </c>
      <c r="DW45" s="167" t="str">
        <f t="shared" si="45"/>
        <v/>
      </c>
      <c r="DX45" s="142"/>
      <c r="DY45" s="143"/>
      <c r="DZ45" s="168" t="str">
        <f t="shared" si="46"/>
        <v/>
      </c>
      <c r="EA45" s="169">
        <f t="shared" si="47"/>
        <v>900</v>
      </c>
      <c r="EB45" s="170">
        <f t="shared" si="48"/>
        <v>0</v>
      </c>
      <c r="EC45" s="171">
        <f t="shared" si="49"/>
        <v>0</v>
      </c>
      <c r="ED45" s="172" t="str">
        <f t="shared" si="50"/>
        <v/>
      </c>
      <c r="EE45" s="127" t="str">
        <f t="shared" si="74"/>
        <v/>
      </c>
      <c r="EF45" s="127" t="str">
        <f t="shared" si="51"/>
        <v/>
      </c>
      <c r="EG45" s="173" t="str">
        <f t="shared" si="52"/>
        <v/>
      </c>
      <c r="EH45" s="125">
        <f t="shared" si="53"/>
        <v>0</v>
      </c>
      <c r="EI45" s="699"/>
      <c r="EJ45" s="700"/>
      <c r="EL45" s="41">
        <f t="shared" si="54"/>
        <v>0</v>
      </c>
      <c r="EM45" s="41" t="s">
        <v>125</v>
      </c>
      <c r="EN45" s="41">
        <f t="shared" si="55"/>
        <v>100</v>
      </c>
      <c r="EO45" s="41" t="str">
        <f t="shared" si="56"/>
        <v>0/100</v>
      </c>
      <c r="EP45" s="41">
        <f t="shared" si="57"/>
        <v>0</v>
      </c>
      <c r="EQ45" s="41" t="s">
        <v>125</v>
      </c>
      <c r="ER45" s="41">
        <f t="shared" si="58"/>
        <v>100</v>
      </c>
      <c r="ES45" s="41" t="str">
        <f t="shared" si="59"/>
        <v>0/100</v>
      </c>
      <c r="ET45" s="41">
        <f t="shared" si="60"/>
        <v>0</v>
      </c>
      <c r="EU45" s="41" t="s">
        <v>125</v>
      </c>
      <c r="EV45" s="41">
        <f t="shared" si="61"/>
        <v>100</v>
      </c>
      <c r="EW45" s="41" t="str">
        <f t="shared" si="62"/>
        <v>0/100</v>
      </c>
      <c r="EX45" s="41">
        <f t="shared" si="63"/>
        <v>0</v>
      </c>
      <c r="EY45" s="41" t="s">
        <v>125</v>
      </c>
      <c r="EZ45" s="41">
        <f t="shared" si="64"/>
        <v>0</v>
      </c>
      <c r="FA45" s="41" t="str">
        <f t="shared" si="65"/>
        <v>0/0</v>
      </c>
    </row>
    <row r="46" spans="1:157" ht="15.75">
      <c r="A46" s="6">
        <f t="shared" si="5"/>
        <v>0</v>
      </c>
      <c r="B46" s="169">
        <v>37</v>
      </c>
      <c r="C46" s="127">
        <f t="shared" si="6"/>
        <v>0</v>
      </c>
      <c r="D46" s="377"/>
      <c r="E46" s="378"/>
      <c r="F46" s="379"/>
      <c r="G46" s="377"/>
      <c r="H46" s="377"/>
      <c r="I46" s="377"/>
      <c r="J46" s="384"/>
      <c r="K46" s="128"/>
      <c r="L46" s="129"/>
      <c r="M46" s="129"/>
      <c r="N46" s="129"/>
      <c r="O46" s="129">
        <f t="shared" si="7"/>
        <v>0</v>
      </c>
      <c r="P46" s="130">
        <f t="shared" si="8"/>
        <v>0</v>
      </c>
      <c r="Q46" s="131"/>
      <c r="R46" s="131"/>
      <c r="S46" s="131">
        <v>0</v>
      </c>
      <c r="T46" s="47">
        <f t="shared" si="9"/>
        <v>0</v>
      </c>
      <c r="U46" s="132"/>
      <c r="V46" s="132"/>
      <c r="W46" s="132">
        <v>0</v>
      </c>
      <c r="X46" s="47">
        <f t="shared" si="10"/>
        <v>0</v>
      </c>
      <c r="Y46" s="132">
        <f t="shared" si="11"/>
        <v>0</v>
      </c>
      <c r="Z46" s="133">
        <f t="shared" si="12"/>
        <v>0</v>
      </c>
      <c r="AA46" s="134" t="str">
        <f t="shared" si="13"/>
        <v/>
      </c>
      <c r="AB46" s="135">
        <v>0</v>
      </c>
      <c r="AC46" s="136">
        <v>0</v>
      </c>
      <c r="AD46" s="136"/>
      <c r="AE46" s="136"/>
      <c r="AF46" s="136">
        <f t="shared" si="14"/>
        <v>0</v>
      </c>
      <c r="AG46" s="137">
        <f t="shared" si="15"/>
        <v>0</v>
      </c>
      <c r="AH46" s="138">
        <v>0</v>
      </c>
      <c r="AI46" s="138">
        <v>0</v>
      </c>
      <c r="AJ46" s="138">
        <v>0</v>
      </c>
      <c r="AK46" s="48">
        <f t="shared" si="16"/>
        <v>0</v>
      </c>
      <c r="AL46" s="139">
        <v>0</v>
      </c>
      <c r="AM46" s="139">
        <v>0</v>
      </c>
      <c r="AN46" s="139">
        <v>0</v>
      </c>
      <c r="AO46" s="48">
        <f t="shared" si="17"/>
        <v>0</v>
      </c>
      <c r="AP46" s="139">
        <f t="shared" si="66"/>
        <v>0</v>
      </c>
      <c r="AQ46" s="140">
        <f t="shared" si="18"/>
        <v>0</v>
      </c>
      <c r="AR46" s="141" t="str">
        <f t="shared" si="19"/>
        <v/>
      </c>
      <c r="AS46" s="142">
        <v>0</v>
      </c>
      <c r="AT46" s="143">
        <v>0</v>
      </c>
      <c r="AU46" s="143"/>
      <c r="AV46" s="143"/>
      <c r="AW46" s="143">
        <f t="shared" si="20"/>
        <v>0</v>
      </c>
      <c r="AX46" s="144">
        <f t="shared" si="21"/>
        <v>0</v>
      </c>
      <c r="AY46" s="145">
        <v>0</v>
      </c>
      <c r="AZ46" s="145">
        <v>0</v>
      </c>
      <c r="BA46" s="145">
        <v>0</v>
      </c>
      <c r="BB46" s="49">
        <f t="shared" si="22"/>
        <v>0</v>
      </c>
      <c r="BC46" s="146">
        <v>0</v>
      </c>
      <c r="BD46" s="146">
        <v>0</v>
      </c>
      <c r="BE46" s="146">
        <v>0</v>
      </c>
      <c r="BF46" s="49">
        <f t="shared" si="23"/>
        <v>0</v>
      </c>
      <c r="BG46" s="146">
        <f t="shared" si="24"/>
        <v>0</v>
      </c>
      <c r="BH46" s="147">
        <f t="shared" si="25"/>
        <v>0</v>
      </c>
      <c r="BI46" s="148" t="str">
        <f t="shared" si="26"/>
        <v/>
      </c>
      <c r="BJ46" s="149">
        <v>0</v>
      </c>
      <c r="BK46" s="150">
        <v>0</v>
      </c>
      <c r="BL46" s="150"/>
      <c r="BM46" s="150"/>
      <c r="BN46" s="150">
        <f t="shared" si="27"/>
        <v>0</v>
      </c>
      <c r="BO46" s="151">
        <f t="shared" si="28"/>
        <v>0</v>
      </c>
      <c r="BP46" s="152">
        <v>0</v>
      </c>
      <c r="BQ46" s="152">
        <v>0</v>
      </c>
      <c r="BR46" s="152">
        <v>0</v>
      </c>
      <c r="BS46" s="50">
        <f t="shared" si="29"/>
        <v>0</v>
      </c>
      <c r="BT46" s="153">
        <v>0</v>
      </c>
      <c r="BU46" s="153">
        <v>0</v>
      </c>
      <c r="BV46" s="153">
        <v>0</v>
      </c>
      <c r="BW46" s="50">
        <f t="shared" si="30"/>
        <v>0</v>
      </c>
      <c r="BX46" s="153">
        <f t="shared" si="31"/>
        <v>0</v>
      </c>
      <c r="BY46" s="150">
        <f t="shared" si="32"/>
        <v>0</v>
      </c>
      <c r="BZ46" s="154" t="str">
        <f t="shared" si="33"/>
        <v/>
      </c>
      <c r="CA46" s="142">
        <v>0</v>
      </c>
      <c r="CB46" s="143">
        <v>0</v>
      </c>
      <c r="CC46" s="143"/>
      <c r="CD46" s="143"/>
      <c r="CE46" s="143">
        <f t="shared" si="34"/>
        <v>0</v>
      </c>
      <c r="CF46" s="144">
        <f t="shared" si="35"/>
        <v>0</v>
      </c>
      <c r="CG46" s="145">
        <v>0</v>
      </c>
      <c r="CH46" s="145">
        <v>0</v>
      </c>
      <c r="CI46" s="145">
        <v>0</v>
      </c>
      <c r="CJ46" s="49">
        <f t="shared" si="36"/>
        <v>0</v>
      </c>
      <c r="CK46" s="146">
        <v>0</v>
      </c>
      <c r="CL46" s="146">
        <v>0</v>
      </c>
      <c r="CM46" s="146">
        <v>0</v>
      </c>
      <c r="CN46" s="49">
        <f t="shared" si="37"/>
        <v>0</v>
      </c>
      <c r="CO46" s="146">
        <f t="shared" si="38"/>
        <v>0</v>
      </c>
      <c r="CP46" s="147">
        <f t="shared" si="39"/>
        <v>0</v>
      </c>
      <c r="CQ46" s="148" t="str">
        <f t="shared" si="40"/>
        <v/>
      </c>
      <c r="CR46" s="155"/>
      <c r="CS46" s="105"/>
      <c r="CT46" s="105"/>
      <c r="CU46" s="105"/>
      <c r="CV46" s="105"/>
      <c r="CW46" s="156">
        <f t="shared" si="70"/>
        <v>0</v>
      </c>
      <c r="CX46" s="107">
        <f t="shared" si="41"/>
        <v>0</v>
      </c>
      <c r="CY46" s="108" t="str">
        <f t="shared" si="67"/>
        <v/>
      </c>
      <c r="CZ46" s="157"/>
      <c r="DA46" s="158"/>
      <c r="DB46" s="158"/>
      <c r="DC46" s="158"/>
      <c r="DD46" s="158"/>
      <c r="DE46" s="146">
        <f t="shared" si="71"/>
        <v>0</v>
      </c>
      <c r="DF46" s="159">
        <f t="shared" si="42"/>
        <v>0</v>
      </c>
      <c r="DG46" s="160" t="str">
        <f t="shared" si="68"/>
        <v/>
      </c>
      <c r="DH46" s="161"/>
      <c r="DI46" s="162"/>
      <c r="DJ46" s="162"/>
      <c r="DK46" s="162"/>
      <c r="DL46" s="162"/>
      <c r="DM46" s="163">
        <f t="shared" si="72"/>
        <v>0</v>
      </c>
      <c r="DN46" s="164">
        <f t="shared" si="43"/>
        <v>0</v>
      </c>
      <c r="DO46" s="165" t="str">
        <f t="shared" si="69"/>
        <v/>
      </c>
      <c r="DP46" s="166"/>
      <c r="DQ46" s="105"/>
      <c r="DR46" s="105"/>
      <c r="DS46" s="105"/>
      <c r="DT46" s="105"/>
      <c r="DU46" s="156">
        <f t="shared" si="73"/>
        <v>0</v>
      </c>
      <c r="DV46" s="107" t="str">
        <f t="shared" si="44"/>
        <v/>
      </c>
      <c r="DW46" s="167" t="str">
        <f t="shared" si="45"/>
        <v/>
      </c>
      <c r="DX46" s="142"/>
      <c r="DY46" s="143"/>
      <c r="DZ46" s="168" t="str">
        <f t="shared" si="46"/>
        <v/>
      </c>
      <c r="EA46" s="169">
        <f t="shared" si="47"/>
        <v>900</v>
      </c>
      <c r="EB46" s="170">
        <f t="shared" si="48"/>
        <v>0</v>
      </c>
      <c r="EC46" s="171">
        <f t="shared" si="49"/>
        <v>0</v>
      </c>
      <c r="ED46" s="172" t="str">
        <f t="shared" si="50"/>
        <v/>
      </c>
      <c r="EE46" s="127" t="str">
        <f t="shared" si="74"/>
        <v/>
      </c>
      <c r="EF46" s="127" t="str">
        <f t="shared" si="51"/>
        <v/>
      </c>
      <c r="EG46" s="173" t="str">
        <f t="shared" si="52"/>
        <v/>
      </c>
      <c r="EH46" s="125">
        <f t="shared" si="53"/>
        <v>0</v>
      </c>
      <c r="EI46" s="699"/>
      <c r="EJ46" s="700"/>
      <c r="EL46" s="41">
        <f t="shared" si="54"/>
        <v>0</v>
      </c>
      <c r="EM46" s="41" t="s">
        <v>125</v>
      </c>
      <c r="EN46" s="41">
        <f t="shared" si="55"/>
        <v>100</v>
      </c>
      <c r="EO46" s="41" t="str">
        <f t="shared" si="56"/>
        <v>0/100</v>
      </c>
      <c r="EP46" s="41">
        <f t="shared" si="57"/>
        <v>0</v>
      </c>
      <c r="EQ46" s="41" t="s">
        <v>125</v>
      </c>
      <c r="ER46" s="41">
        <f t="shared" si="58"/>
        <v>100</v>
      </c>
      <c r="ES46" s="41" t="str">
        <f t="shared" si="59"/>
        <v>0/100</v>
      </c>
      <c r="ET46" s="41">
        <f t="shared" si="60"/>
        <v>0</v>
      </c>
      <c r="EU46" s="41" t="s">
        <v>125</v>
      </c>
      <c r="EV46" s="41">
        <f t="shared" si="61"/>
        <v>100</v>
      </c>
      <c r="EW46" s="41" t="str">
        <f t="shared" si="62"/>
        <v>0/100</v>
      </c>
      <c r="EX46" s="41">
        <f t="shared" si="63"/>
        <v>0</v>
      </c>
      <c r="EY46" s="41" t="s">
        <v>125</v>
      </c>
      <c r="EZ46" s="41">
        <f t="shared" si="64"/>
        <v>0</v>
      </c>
      <c r="FA46" s="41" t="str">
        <f t="shared" si="65"/>
        <v>0/0</v>
      </c>
    </row>
    <row r="47" spans="1:157" ht="15.75">
      <c r="A47" s="6">
        <f t="shared" si="5"/>
        <v>0</v>
      </c>
      <c r="B47" s="126">
        <v>38</v>
      </c>
      <c r="C47" s="127">
        <f t="shared" si="6"/>
        <v>0</v>
      </c>
      <c r="D47" s="377"/>
      <c r="E47" s="378"/>
      <c r="F47" s="379"/>
      <c r="G47" s="377"/>
      <c r="H47" s="377"/>
      <c r="I47" s="377"/>
      <c r="J47" s="384"/>
      <c r="K47" s="128"/>
      <c r="L47" s="129"/>
      <c r="M47" s="129"/>
      <c r="N47" s="129"/>
      <c r="O47" s="129">
        <f t="shared" si="7"/>
        <v>0</v>
      </c>
      <c r="P47" s="130">
        <f t="shared" si="8"/>
        <v>0</v>
      </c>
      <c r="Q47" s="131"/>
      <c r="R47" s="131"/>
      <c r="S47" s="131">
        <v>0</v>
      </c>
      <c r="T47" s="47">
        <f t="shared" si="9"/>
        <v>0</v>
      </c>
      <c r="U47" s="132"/>
      <c r="V47" s="132"/>
      <c r="W47" s="132">
        <v>0</v>
      </c>
      <c r="X47" s="47">
        <f t="shared" si="10"/>
        <v>0</v>
      </c>
      <c r="Y47" s="132">
        <f t="shared" si="11"/>
        <v>0</v>
      </c>
      <c r="Z47" s="133">
        <f t="shared" si="12"/>
        <v>0</v>
      </c>
      <c r="AA47" s="134" t="str">
        <f t="shared" si="13"/>
        <v/>
      </c>
      <c r="AB47" s="135">
        <v>0</v>
      </c>
      <c r="AC47" s="136">
        <v>0</v>
      </c>
      <c r="AD47" s="136"/>
      <c r="AE47" s="136"/>
      <c r="AF47" s="136">
        <f t="shared" si="14"/>
        <v>0</v>
      </c>
      <c r="AG47" s="137">
        <f t="shared" si="15"/>
        <v>0</v>
      </c>
      <c r="AH47" s="138">
        <v>0</v>
      </c>
      <c r="AI47" s="138">
        <v>0</v>
      </c>
      <c r="AJ47" s="138">
        <v>0</v>
      </c>
      <c r="AK47" s="48">
        <f t="shared" si="16"/>
        <v>0</v>
      </c>
      <c r="AL47" s="139">
        <v>0</v>
      </c>
      <c r="AM47" s="139">
        <v>0</v>
      </c>
      <c r="AN47" s="139">
        <v>0</v>
      </c>
      <c r="AO47" s="48">
        <f t="shared" si="17"/>
        <v>0</v>
      </c>
      <c r="AP47" s="139">
        <f t="shared" si="66"/>
        <v>0</v>
      </c>
      <c r="AQ47" s="140">
        <f t="shared" si="18"/>
        <v>0</v>
      </c>
      <c r="AR47" s="141" t="str">
        <f t="shared" si="19"/>
        <v/>
      </c>
      <c r="AS47" s="142">
        <v>0</v>
      </c>
      <c r="AT47" s="143">
        <v>0</v>
      </c>
      <c r="AU47" s="143"/>
      <c r="AV47" s="143"/>
      <c r="AW47" s="143">
        <f t="shared" si="20"/>
        <v>0</v>
      </c>
      <c r="AX47" s="144">
        <f t="shared" si="21"/>
        <v>0</v>
      </c>
      <c r="AY47" s="145">
        <v>0</v>
      </c>
      <c r="AZ47" s="145">
        <v>0</v>
      </c>
      <c r="BA47" s="145">
        <v>0</v>
      </c>
      <c r="BB47" s="49">
        <f t="shared" si="22"/>
        <v>0</v>
      </c>
      <c r="BC47" s="146">
        <v>0</v>
      </c>
      <c r="BD47" s="146">
        <v>0</v>
      </c>
      <c r="BE47" s="146">
        <v>0</v>
      </c>
      <c r="BF47" s="49">
        <f t="shared" si="23"/>
        <v>0</v>
      </c>
      <c r="BG47" s="146">
        <f t="shared" si="24"/>
        <v>0</v>
      </c>
      <c r="BH47" s="147">
        <f t="shared" si="25"/>
        <v>0</v>
      </c>
      <c r="BI47" s="148" t="str">
        <f t="shared" si="26"/>
        <v/>
      </c>
      <c r="BJ47" s="149">
        <v>0</v>
      </c>
      <c r="BK47" s="150">
        <v>0</v>
      </c>
      <c r="BL47" s="150"/>
      <c r="BM47" s="150"/>
      <c r="BN47" s="150">
        <f t="shared" si="27"/>
        <v>0</v>
      </c>
      <c r="BO47" s="151">
        <f t="shared" si="28"/>
        <v>0</v>
      </c>
      <c r="BP47" s="152">
        <v>0</v>
      </c>
      <c r="BQ47" s="152">
        <v>0</v>
      </c>
      <c r="BR47" s="152">
        <v>0</v>
      </c>
      <c r="BS47" s="50">
        <f t="shared" si="29"/>
        <v>0</v>
      </c>
      <c r="BT47" s="153">
        <v>0</v>
      </c>
      <c r="BU47" s="153">
        <v>0</v>
      </c>
      <c r="BV47" s="153">
        <v>0</v>
      </c>
      <c r="BW47" s="50">
        <f t="shared" si="30"/>
        <v>0</v>
      </c>
      <c r="BX47" s="153">
        <f t="shared" si="31"/>
        <v>0</v>
      </c>
      <c r="BY47" s="150">
        <f t="shared" si="32"/>
        <v>0</v>
      </c>
      <c r="BZ47" s="154" t="str">
        <f t="shared" si="33"/>
        <v/>
      </c>
      <c r="CA47" s="142">
        <v>0</v>
      </c>
      <c r="CB47" s="143">
        <v>0</v>
      </c>
      <c r="CC47" s="143"/>
      <c r="CD47" s="143"/>
      <c r="CE47" s="143">
        <f t="shared" si="34"/>
        <v>0</v>
      </c>
      <c r="CF47" s="144">
        <f t="shared" si="35"/>
        <v>0</v>
      </c>
      <c r="CG47" s="145">
        <v>0</v>
      </c>
      <c r="CH47" s="145">
        <v>0</v>
      </c>
      <c r="CI47" s="145">
        <v>0</v>
      </c>
      <c r="CJ47" s="49">
        <f t="shared" si="36"/>
        <v>0</v>
      </c>
      <c r="CK47" s="146">
        <v>0</v>
      </c>
      <c r="CL47" s="146">
        <v>0</v>
      </c>
      <c r="CM47" s="146">
        <v>0</v>
      </c>
      <c r="CN47" s="49">
        <f t="shared" si="37"/>
        <v>0</v>
      </c>
      <c r="CO47" s="146">
        <f t="shared" si="38"/>
        <v>0</v>
      </c>
      <c r="CP47" s="147">
        <f t="shared" si="39"/>
        <v>0</v>
      </c>
      <c r="CQ47" s="148" t="str">
        <f t="shared" si="40"/>
        <v/>
      </c>
      <c r="CR47" s="155"/>
      <c r="CS47" s="105"/>
      <c r="CT47" s="105"/>
      <c r="CU47" s="105"/>
      <c r="CV47" s="105"/>
      <c r="CW47" s="156">
        <f t="shared" si="70"/>
        <v>0</v>
      </c>
      <c r="CX47" s="107">
        <f t="shared" si="41"/>
        <v>0</v>
      </c>
      <c r="CY47" s="108" t="str">
        <f t="shared" si="67"/>
        <v/>
      </c>
      <c r="CZ47" s="157"/>
      <c r="DA47" s="158"/>
      <c r="DB47" s="158"/>
      <c r="DC47" s="158"/>
      <c r="DD47" s="158"/>
      <c r="DE47" s="146">
        <f t="shared" si="71"/>
        <v>0</v>
      </c>
      <c r="DF47" s="159">
        <f t="shared" si="42"/>
        <v>0</v>
      </c>
      <c r="DG47" s="160" t="str">
        <f t="shared" si="68"/>
        <v/>
      </c>
      <c r="DH47" s="161"/>
      <c r="DI47" s="162"/>
      <c r="DJ47" s="162"/>
      <c r="DK47" s="162"/>
      <c r="DL47" s="162"/>
      <c r="DM47" s="163">
        <f t="shared" si="72"/>
        <v>0</v>
      </c>
      <c r="DN47" s="164">
        <f t="shared" si="43"/>
        <v>0</v>
      </c>
      <c r="DO47" s="165" t="str">
        <f t="shared" si="69"/>
        <v/>
      </c>
      <c r="DP47" s="166"/>
      <c r="DQ47" s="105"/>
      <c r="DR47" s="105"/>
      <c r="DS47" s="105"/>
      <c r="DT47" s="105"/>
      <c r="DU47" s="156">
        <f t="shared" si="73"/>
        <v>0</v>
      </c>
      <c r="DV47" s="107" t="str">
        <f t="shared" si="44"/>
        <v/>
      </c>
      <c r="DW47" s="167" t="str">
        <f t="shared" si="45"/>
        <v/>
      </c>
      <c r="DX47" s="142"/>
      <c r="DY47" s="143"/>
      <c r="DZ47" s="168" t="str">
        <f t="shared" si="46"/>
        <v/>
      </c>
      <c r="EA47" s="169">
        <f t="shared" si="47"/>
        <v>900</v>
      </c>
      <c r="EB47" s="170">
        <f t="shared" si="48"/>
        <v>0</v>
      </c>
      <c r="EC47" s="171">
        <f t="shared" si="49"/>
        <v>0</v>
      </c>
      <c r="ED47" s="172" t="str">
        <f t="shared" si="50"/>
        <v/>
      </c>
      <c r="EE47" s="127" t="str">
        <f t="shared" si="74"/>
        <v/>
      </c>
      <c r="EF47" s="127" t="str">
        <f t="shared" si="51"/>
        <v/>
      </c>
      <c r="EG47" s="173" t="str">
        <f t="shared" si="52"/>
        <v/>
      </c>
      <c r="EH47" s="125">
        <f t="shared" si="53"/>
        <v>0</v>
      </c>
      <c r="EI47" s="699"/>
      <c r="EJ47" s="700"/>
      <c r="EL47" s="41">
        <f t="shared" si="54"/>
        <v>0</v>
      </c>
      <c r="EM47" s="41" t="s">
        <v>125</v>
      </c>
      <c r="EN47" s="41">
        <f t="shared" si="55"/>
        <v>100</v>
      </c>
      <c r="EO47" s="41" t="str">
        <f t="shared" si="56"/>
        <v>0/100</v>
      </c>
      <c r="EP47" s="41">
        <f t="shared" si="57"/>
        <v>0</v>
      </c>
      <c r="EQ47" s="41" t="s">
        <v>125</v>
      </c>
      <c r="ER47" s="41">
        <f t="shared" si="58"/>
        <v>100</v>
      </c>
      <c r="ES47" s="41" t="str">
        <f t="shared" si="59"/>
        <v>0/100</v>
      </c>
      <c r="ET47" s="41">
        <f t="shared" si="60"/>
        <v>0</v>
      </c>
      <c r="EU47" s="41" t="s">
        <v>125</v>
      </c>
      <c r="EV47" s="41">
        <f t="shared" si="61"/>
        <v>100</v>
      </c>
      <c r="EW47" s="41" t="str">
        <f t="shared" si="62"/>
        <v>0/100</v>
      </c>
      <c r="EX47" s="41">
        <f t="shared" si="63"/>
        <v>0</v>
      </c>
      <c r="EY47" s="41" t="s">
        <v>125</v>
      </c>
      <c r="EZ47" s="41">
        <f t="shared" si="64"/>
        <v>0</v>
      </c>
      <c r="FA47" s="41" t="str">
        <f t="shared" si="65"/>
        <v>0/0</v>
      </c>
    </row>
    <row r="48" spans="1:157" ht="15.75">
      <c r="A48" s="6">
        <f t="shared" si="5"/>
        <v>0</v>
      </c>
      <c r="B48" s="169">
        <v>39</v>
      </c>
      <c r="C48" s="127">
        <f t="shared" si="6"/>
        <v>0</v>
      </c>
      <c r="D48" s="377"/>
      <c r="E48" s="378"/>
      <c r="F48" s="379"/>
      <c r="G48" s="377"/>
      <c r="H48" s="377"/>
      <c r="I48" s="377"/>
      <c r="J48" s="384"/>
      <c r="K48" s="128"/>
      <c r="L48" s="129"/>
      <c r="M48" s="129"/>
      <c r="N48" s="129"/>
      <c r="O48" s="129">
        <f t="shared" si="7"/>
        <v>0</v>
      </c>
      <c r="P48" s="130">
        <f t="shared" si="8"/>
        <v>0</v>
      </c>
      <c r="Q48" s="131"/>
      <c r="R48" s="131"/>
      <c r="S48" s="131">
        <v>0</v>
      </c>
      <c r="T48" s="47">
        <f t="shared" si="9"/>
        <v>0</v>
      </c>
      <c r="U48" s="132"/>
      <c r="V48" s="132"/>
      <c r="W48" s="132">
        <v>0</v>
      </c>
      <c r="X48" s="47">
        <f t="shared" si="10"/>
        <v>0</v>
      </c>
      <c r="Y48" s="132">
        <f t="shared" si="11"/>
        <v>0</v>
      </c>
      <c r="Z48" s="133">
        <f t="shared" si="12"/>
        <v>0</v>
      </c>
      <c r="AA48" s="134" t="str">
        <f t="shared" si="13"/>
        <v/>
      </c>
      <c r="AB48" s="135">
        <v>0</v>
      </c>
      <c r="AC48" s="136">
        <v>0</v>
      </c>
      <c r="AD48" s="136"/>
      <c r="AE48" s="136"/>
      <c r="AF48" s="136">
        <f t="shared" si="14"/>
        <v>0</v>
      </c>
      <c r="AG48" s="137">
        <f t="shared" si="15"/>
        <v>0</v>
      </c>
      <c r="AH48" s="138">
        <v>0</v>
      </c>
      <c r="AI48" s="138">
        <v>0</v>
      </c>
      <c r="AJ48" s="138">
        <v>0</v>
      </c>
      <c r="AK48" s="48">
        <f t="shared" si="16"/>
        <v>0</v>
      </c>
      <c r="AL48" s="139">
        <v>0</v>
      </c>
      <c r="AM48" s="139">
        <v>0</v>
      </c>
      <c r="AN48" s="139">
        <v>0</v>
      </c>
      <c r="AO48" s="48">
        <f t="shared" si="17"/>
        <v>0</v>
      </c>
      <c r="AP48" s="139">
        <f t="shared" si="66"/>
        <v>0</v>
      </c>
      <c r="AQ48" s="140">
        <f t="shared" si="18"/>
        <v>0</v>
      </c>
      <c r="AR48" s="141" t="str">
        <f t="shared" si="19"/>
        <v/>
      </c>
      <c r="AS48" s="142">
        <v>0</v>
      </c>
      <c r="AT48" s="143">
        <v>0</v>
      </c>
      <c r="AU48" s="143"/>
      <c r="AV48" s="143"/>
      <c r="AW48" s="143">
        <f t="shared" si="20"/>
        <v>0</v>
      </c>
      <c r="AX48" s="144">
        <f t="shared" si="21"/>
        <v>0</v>
      </c>
      <c r="AY48" s="145">
        <v>0</v>
      </c>
      <c r="AZ48" s="145">
        <v>0</v>
      </c>
      <c r="BA48" s="145">
        <v>0</v>
      </c>
      <c r="BB48" s="49">
        <f t="shared" si="22"/>
        <v>0</v>
      </c>
      <c r="BC48" s="146">
        <v>0</v>
      </c>
      <c r="BD48" s="146">
        <v>0</v>
      </c>
      <c r="BE48" s="146">
        <v>0</v>
      </c>
      <c r="BF48" s="49">
        <f t="shared" si="23"/>
        <v>0</v>
      </c>
      <c r="BG48" s="146">
        <f t="shared" si="24"/>
        <v>0</v>
      </c>
      <c r="BH48" s="147">
        <f t="shared" si="25"/>
        <v>0</v>
      </c>
      <c r="BI48" s="148" t="str">
        <f t="shared" si="26"/>
        <v/>
      </c>
      <c r="BJ48" s="149">
        <v>0</v>
      </c>
      <c r="BK48" s="150">
        <v>0</v>
      </c>
      <c r="BL48" s="150"/>
      <c r="BM48" s="150"/>
      <c r="BN48" s="150">
        <f t="shared" si="27"/>
        <v>0</v>
      </c>
      <c r="BO48" s="151">
        <f t="shared" si="28"/>
        <v>0</v>
      </c>
      <c r="BP48" s="152">
        <v>0</v>
      </c>
      <c r="BQ48" s="152">
        <v>0</v>
      </c>
      <c r="BR48" s="152">
        <v>0</v>
      </c>
      <c r="BS48" s="50">
        <f t="shared" si="29"/>
        <v>0</v>
      </c>
      <c r="BT48" s="153">
        <v>0</v>
      </c>
      <c r="BU48" s="153">
        <v>0</v>
      </c>
      <c r="BV48" s="153">
        <v>0</v>
      </c>
      <c r="BW48" s="50">
        <f t="shared" si="30"/>
        <v>0</v>
      </c>
      <c r="BX48" s="153">
        <f t="shared" si="31"/>
        <v>0</v>
      </c>
      <c r="BY48" s="150">
        <f t="shared" si="32"/>
        <v>0</v>
      </c>
      <c r="BZ48" s="154" t="str">
        <f t="shared" si="33"/>
        <v/>
      </c>
      <c r="CA48" s="142">
        <v>0</v>
      </c>
      <c r="CB48" s="143">
        <v>0</v>
      </c>
      <c r="CC48" s="143"/>
      <c r="CD48" s="143"/>
      <c r="CE48" s="143">
        <f t="shared" si="34"/>
        <v>0</v>
      </c>
      <c r="CF48" s="144">
        <f t="shared" si="35"/>
        <v>0</v>
      </c>
      <c r="CG48" s="145">
        <v>0</v>
      </c>
      <c r="CH48" s="145">
        <v>0</v>
      </c>
      <c r="CI48" s="145">
        <v>0</v>
      </c>
      <c r="CJ48" s="49">
        <f t="shared" si="36"/>
        <v>0</v>
      </c>
      <c r="CK48" s="146">
        <v>0</v>
      </c>
      <c r="CL48" s="146">
        <v>0</v>
      </c>
      <c r="CM48" s="146">
        <v>0</v>
      </c>
      <c r="CN48" s="49">
        <f t="shared" si="37"/>
        <v>0</v>
      </c>
      <c r="CO48" s="146">
        <f t="shared" si="38"/>
        <v>0</v>
      </c>
      <c r="CP48" s="147">
        <f t="shared" si="39"/>
        <v>0</v>
      </c>
      <c r="CQ48" s="148" t="str">
        <f t="shared" si="40"/>
        <v/>
      </c>
      <c r="CR48" s="155"/>
      <c r="CS48" s="105"/>
      <c r="CT48" s="105"/>
      <c r="CU48" s="105"/>
      <c r="CV48" s="105"/>
      <c r="CW48" s="156">
        <f t="shared" si="70"/>
        <v>0</v>
      </c>
      <c r="CX48" s="107">
        <f t="shared" si="41"/>
        <v>0</v>
      </c>
      <c r="CY48" s="108" t="str">
        <f t="shared" si="67"/>
        <v/>
      </c>
      <c r="CZ48" s="157"/>
      <c r="DA48" s="158"/>
      <c r="DB48" s="158"/>
      <c r="DC48" s="158"/>
      <c r="DD48" s="158"/>
      <c r="DE48" s="146">
        <f t="shared" si="71"/>
        <v>0</v>
      </c>
      <c r="DF48" s="159">
        <f t="shared" si="42"/>
        <v>0</v>
      </c>
      <c r="DG48" s="160" t="str">
        <f t="shared" si="68"/>
        <v/>
      </c>
      <c r="DH48" s="161"/>
      <c r="DI48" s="162"/>
      <c r="DJ48" s="162"/>
      <c r="DK48" s="162"/>
      <c r="DL48" s="162"/>
      <c r="DM48" s="163">
        <f t="shared" si="72"/>
        <v>0</v>
      </c>
      <c r="DN48" s="164">
        <f t="shared" si="43"/>
        <v>0</v>
      </c>
      <c r="DO48" s="165" t="str">
        <f t="shared" si="69"/>
        <v/>
      </c>
      <c r="DP48" s="166"/>
      <c r="DQ48" s="105"/>
      <c r="DR48" s="105"/>
      <c r="DS48" s="105"/>
      <c r="DT48" s="105"/>
      <c r="DU48" s="156">
        <f t="shared" si="73"/>
        <v>0</v>
      </c>
      <c r="DV48" s="107" t="str">
        <f t="shared" si="44"/>
        <v/>
      </c>
      <c r="DW48" s="167" t="str">
        <f t="shared" si="45"/>
        <v/>
      </c>
      <c r="DX48" s="142"/>
      <c r="DY48" s="143"/>
      <c r="DZ48" s="168" t="str">
        <f t="shared" si="46"/>
        <v/>
      </c>
      <c r="EA48" s="169">
        <f t="shared" si="47"/>
        <v>900</v>
      </c>
      <c r="EB48" s="170">
        <f t="shared" si="48"/>
        <v>0</v>
      </c>
      <c r="EC48" s="171">
        <f t="shared" si="49"/>
        <v>0</v>
      </c>
      <c r="ED48" s="172" t="str">
        <f t="shared" si="50"/>
        <v/>
      </c>
      <c r="EE48" s="127" t="str">
        <f t="shared" si="74"/>
        <v/>
      </c>
      <c r="EF48" s="127" t="str">
        <f t="shared" si="51"/>
        <v/>
      </c>
      <c r="EG48" s="173" t="str">
        <f t="shared" si="52"/>
        <v/>
      </c>
      <c r="EH48" s="125">
        <f t="shared" si="53"/>
        <v>0</v>
      </c>
      <c r="EI48" s="699"/>
      <c r="EJ48" s="700"/>
      <c r="EL48" s="41">
        <f t="shared" si="54"/>
        <v>0</v>
      </c>
      <c r="EM48" s="41" t="s">
        <v>125</v>
      </c>
      <c r="EN48" s="41">
        <f t="shared" si="55"/>
        <v>100</v>
      </c>
      <c r="EO48" s="41" t="str">
        <f t="shared" si="56"/>
        <v>0/100</v>
      </c>
      <c r="EP48" s="41">
        <f t="shared" si="57"/>
        <v>0</v>
      </c>
      <c r="EQ48" s="41" t="s">
        <v>125</v>
      </c>
      <c r="ER48" s="41">
        <f t="shared" si="58"/>
        <v>100</v>
      </c>
      <c r="ES48" s="41" t="str">
        <f t="shared" si="59"/>
        <v>0/100</v>
      </c>
      <c r="ET48" s="41">
        <f t="shared" si="60"/>
        <v>0</v>
      </c>
      <c r="EU48" s="41" t="s">
        <v>125</v>
      </c>
      <c r="EV48" s="41">
        <f t="shared" si="61"/>
        <v>100</v>
      </c>
      <c r="EW48" s="41" t="str">
        <f t="shared" si="62"/>
        <v>0/100</v>
      </c>
      <c r="EX48" s="41">
        <f t="shared" si="63"/>
        <v>0</v>
      </c>
      <c r="EY48" s="41" t="s">
        <v>125</v>
      </c>
      <c r="EZ48" s="41">
        <f t="shared" si="64"/>
        <v>0</v>
      </c>
      <c r="FA48" s="41" t="str">
        <f t="shared" si="65"/>
        <v>0/0</v>
      </c>
    </row>
    <row r="49" spans="1:157" ht="15.75">
      <c r="A49" s="6">
        <f t="shared" si="5"/>
        <v>0</v>
      </c>
      <c r="B49" s="126">
        <v>40</v>
      </c>
      <c r="C49" s="127">
        <f t="shared" si="6"/>
        <v>0</v>
      </c>
      <c r="D49" s="377"/>
      <c r="E49" s="378"/>
      <c r="F49" s="379"/>
      <c r="G49" s="377"/>
      <c r="H49" s="377"/>
      <c r="I49" s="377"/>
      <c r="J49" s="384"/>
      <c r="K49" s="128"/>
      <c r="L49" s="129"/>
      <c r="M49" s="129"/>
      <c r="N49" s="129"/>
      <c r="O49" s="129">
        <f t="shared" si="7"/>
        <v>0</v>
      </c>
      <c r="P49" s="130">
        <f t="shared" si="8"/>
        <v>0</v>
      </c>
      <c r="Q49" s="131"/>
      <c r="R49" s="131"/>
      <c r="S49" s="131">
        <v>0</v>
      </c>
      <c r="T49" s="47">
        <f t="shared" si="9"/>
        <v>0</v>
      </c>
      <c r="U49" s="132"/>
      <c r="V49" s="132"/>
      <c r="W49" s="132">
        <v>0</v>
      </c>
      <c r="X49" s="47">
        <f t="shared" si="10"/>
        <v>0</v>
      </c>
      <c r="Y49" s="132">
        <f t="shared" si="11"/>
        <v>0</v>
      </c>
      <c r="Z49" s="133">
        <f t="shared" si="12"/>
        <v>0</v>
      </c>
      <c r="AA49" s="134" t="str">
        <f t="shared" si="13"/>
        <v/>
      </c>
      <c r="AB49" s="135">
        <v>0</v>
      </c>
      <c r="AC49" s="136">
        <v>0</v>
      </c>
      <c r="AD49" s="136"/>
      <c r="AE49" s="136"/>
      <c r="AF49" s="136">
        <f t="shared" si="14"/>
        <v>0</v>
      </c>
      <c r="AG49" s="137">
        <f t="shared" si="15"/>
        <v>0</v>
      </c>
      <c r="AH49" s="138">
        <v>0</v>
      </c>
      <c r="AI49" s="138">
        <v>0</v>
      </c>
      <c r="AJ49" s="138">
        <v>0</v>
      </c>
      <c r="AK49" s="48">
        <f t="shared" si="16"/>
        <v>0</v>
      </c>
      <c r="AL49" s="139">
        <v>0</v>
      </c>
      <c r="AM49" s="139">
        <v>0</v>
      </c>
      <c r="AN49" s="139">
        <v>0</v>
      </c>
      <c r="AO49" s="48">
        <f t="shared" si="17"/>
        <v>0</v>
      </c>
      <c r="AP49" s="139">
        <f t="shared" si="66"/>
        <v>0</v>
      </c>
      <c r="AQ49" s="140">
        <f t="shared" si="18"/>
        <v>0</v>
      </c>
      <c r="AR49" s="141" t="str">
        <f t="shared" si="19"/>
        <v/>
      </c>
      <c r="AS49" s="142">
        <v>0</v>
      </c>
      <c r="AT49" s="143">
        <v>0</v>
      </c>
      <c r="AU49" s="143"/>
      <c r="AV49" s="143"/>
      <c r="AW49" s="143">
        <f t="shared" si="20"/>
        <v>0</v>
      </c>
      <c r="AX49" s="144">
        <f t="shared" si="21"/>
        <v>0</v>
      </c>
      <c r="AY49" s="145">
        <v>0</v>
      </c>
      <c r="AZ49" s="145">
        <v>0</v>
      </c>
      <c r="BA49" s="145">
        <v>0</v>
      </c>
      <c r="BB49" s="49">
        <f t="shared" si="22"/>
        <v>0</v>
      </c>
      <c r="BC49" s="146">
        <v>0</v>
      </c>
      <c r="BD49" s="146">
        <v>0</v>
      </c>
      <c r="BE49" s="146">
        <v>0</v>
      </c>
      <c r="BF49" s="49">
        <f t="shared" si="23"/>
        <v>0</v>
      </c>
      <c r="BG49" s="146">
        <f t="shared" si="24"/>
        <v>0</v>
      </c>
      <c r="BH49" s="147">
        <f t="shared" si="25"/>
        <v>0</v>
      </c>
      <c r="BI49" s="148" t="str">
        <f t="shared" si="26"/>
        <v/>
      </c>
      <c r="BJ49" s="149">
        <v>0</v>
      </c>
      <c r="BK49" s="150">
        <v>0</v>
      </c>
      <c r="BL49" s="150"/>
      <c r="BM49" s="150"/>
      <c r="BN49" s="150">
        <f t="shared" si="27"/>
        <v>0</v>
      </c>
      <c r="BO49" s="151">
        <f t="shared" si="28"/>
        <v>0</v>
      </c>
      <c r="BP49" s="152">
        <v>0</v>
      </c>
      <c r="BQ49" s="152">
        <v>0</v>
      </c>
      <c r="BR49" s="152">
        <v>0</v>
      </c>
      <c r="BS49" s="50">
        <f t="shared" si="29"/>
        <v>0</v>
      </c>
      <c r="BT49" s="153">
        <v>0</v>
      </c>
      <c r="BU49" s="153">
        <v>0</v>
      </c>
      <c r="BV49" s="153">
        <v>0</v>
      </c>
      <c r="BW49" s="50">
        <f t="shared" si="30"/>
        <v>0</v>
      </c>
      <c r="BX49" s="153">
        <f t="shared" si="31"/>
        <v>0</v>
      </c>
      <c r="BY49" s="150">
        <f t="shared" si="32"/>
        <v>0</v>
      </c>
      <c r="BZ49" s="154" t="str">
        <f t="shared" si="33"/>
        <v/>
      </c>
      <c r="CA49" s="142">
        <v>0</v>
      </c>
      <c r="CB49" s="143">
        <v>0</v>
      </c>
      <c r="CC49" s="143"/>
      <c r="CD49" s="143"/>
      <c r="CE49" s="143">
        <f t="shared" si="34"/>
        <v>0</v>
      </c>
      <c r="CF49" s="144">
        <f t="shared" si="35"/>
        <v>0</v>
      </c>
      <c r="CG49" s="145">
        <v>0</v>
      </c>
      <c r="CH49" s="145">
        <v>0</v>
      </c>
      <c r="CI49" s="145">
        <v>0</v>
      </c>
      <c r="CJ49" s="49">
        <f t="shared" si="36"/>
        <v>0</v>
      </c>
      <c r="CK49" s="146">
        <v>0</v>
      </c>
      <c r="CL49" s="146">
        <v>0</v>
      </c>
      <c r="CM49" s="146">
        <v>0</v>
      </c>
      <c r="CN49" s="49">
        <f t="shared" si="37"/>
        <v>0</v>
      </c>
      <c r="CO49" s="146">
        <f t="shared" si="38"/>
        <v>0</v>
      </c>
      <c r="CP49" s="147">
        <f t="shared" si="39"/>
        <v>0</v>
      </c>
      <c r="CQ49" s="148" t="str">
        <f t="shared" si="40"/>
        <v/>
      </c>
      <c r="CR49" s="155"/>
      <c r="CS49" s="105"/>
      <c r="CT49" s="105"/>
      <c r="CU49" s="105"/>
      <c r="CV49" s="105"/>
      <c r="CW49" s="156">
        <f t="shared" si="70"/>
        <v>0</v>
      </c>
      <c r="CX49" s="107">
        <f t="shared" si="41"/>
        <v>0</v>
      </c>
      <c r="CY49" s="108" t="str">
        <f t="shared" si="67"/>
        <v/>
      </c>
      <c r="CZ49" s="157"/>
      <c r="DA49" s="158"/>
      <c r="DB49" s="158"/>
      <c r="DC49" s="158"/>
      <c r="DD49" s="158"/>
      <c r="DE49" s="146">
        <f t="shared" si="71"/>
        <v>0</v>
      </c>
      <c r="DF49" s="159">
        <f t="shared" si="42"/>
        <v>0</v>
      </c>
      <c r="DG49" s="160" t="str">
        <f t="shared" si="68"/>
        <v/>
      </c>
      <c r="DH49" s="161"/>
      <c r="DI49" s="162"/>
      <c r="DJ49" s="162"/>
      <c r="DK49" s="162"/>
      <c r="DL49" s="162"/>
      <c r="DM49" s="163">
        <f t="shared" si="72"/>
        <v>0</v>
      </c>
      <c r="DN49" s="164">
        <f t="shared" si="43"/>
        <v>0</v>
      </c>
      <c r="DO49" s="165" t="str">
        <f t="shared" si="69"/>
        <v/>
      </c>
      <c r="DP49" s="166"/>
      <c r="DQ49" s="105"/>
      <c r="DR49" s="105"/>
      <c r="DS49" s="105"/>
      <c r="DT49" s="105"/>
      <c r="DU49" s="156">
        <f t="shared" si="73"/>
        <v>0</v>
      </c>
      <c r="DV49" s="107" t="str">
        <f t="shared" si="44"/>
        <v/>
      </c>
      <c r="DW49" s="167" t="str">
        <f t="shared" si="45"/>
        <v/>
      </c>
      <c r="DX49" s="142"/>
      <c r="DY49" s="143"/>
      <c r="DZ49" s="168" t="str">
        <f t="shared" si="46"/>
        <v/>
      </c>
      <c r="EA49" s="169">
        <f t="shared" si="47"/>
        <v>900</v>
      </c>
      <c r="EB49" s="170">
        <f t="shared" si="48"/>
        <v>0</v>
      </c>
      <c r="EC49" s="171">
        <f t="shared" si="49"/>
        <v>0</v>
      </c>
      <c r="ED49" s="172" t="str">
        <f t="shared" si="50"/>
        <v/>
      </c>
      <c r="EE49" s="127" t="str">
        <f t="shared" si="74"/>
        <v/>
      </c>
      <c r="EF49" s="127" t="str">
        <f t="shared" si="51"/>
        <v/>
      </c>
      <c r="EG49" s="173" t="str">
        <f t="shared" si="52"/>
        <v/>
      </c>
      <c r="EH49" s="125">
        <f t="shared" si="53"/>
        <v>0</v>
      </c>
      <c r="EI49" s="699"/>
      <c r="EJ49" s="700"/>
      <c r="EL49" s="41">
        <f t="shared" si="54"/>
        <v>0</v>
      </c>
      <c r="EM49" s="41" t="s">
        <v>125</v>
      </c>
      <c r="EN49" s="41">
        <f t="shared" si="55"/>
        <v>100</v>
      </c>
      <c r="EO49" s="41" t="str">
        <f t="shared" si="56"/>
        <v>0/100</v>
      </c>
      <c r="EP49" s="41">
        <f t="shared" si="57"/>
        <v>0</v>
      </c>
      <c r="EQ49" s="41" t="s">
        <v>125</v>
      </c>
      <c r="ER49" s="41">
        <f t="shared" si="58"/>
        <v>100</v>
      </c>
      <c r="ES49" s="41" t="str">
        <f t="shared" si="59"/>
        <v>0/100</v>
      </c>
      <c r="ET49" s="41">
        <f t="shared" si="60"/>
        <v>0</v>
      </c>
      <c r="EU49" s="41" t="s">
        <v>125</v>
      </c>
      <c r="EV49" s="41">
        <f t="shared" si="61"/>
        <v>100</v>
      </c>
      <c r="EW49" s="41" t="str">
        <f t="shared" si="62"/>
        <v>0/100</v>
      </c>
      <c r="EX49" s="41">
        <f t="shared" si="63"/>
        <v>0</v>
      </c>
      <c r="EY49" s="41" t="s">
        <v>125</v>
      </c>
      <c r="EZ49" s="41">
        <f t="shared" si="64"/>
        <v>0</v>
      </c>
      <c r="FA49" s="41" t="str">
        <f t="shared" si="65"/>
        <v>0/0</v>
      </c>
    </row>
    <row r="50" spans="1:157" ht="15.75">
      <c r="A50" s="6">
        <f t="shared" si="5"/>
        <v>0</v>
      </c>
      <c r="B50" s="169">
        <v>41</v>
      </c>
      <c r="C50" s="127">
        <f t="shared" si="6"/>
        <v>0</v>
      </c>
      <c r="D50" s="377"/>
      <c r="E50" s="378"/>
      <c r="F50" s="379"/>
      <c r="G50" s="377"/>
      <c r="H50" s="377"/>
      <c r="I50" s="377"/>
      <c r="J50" s="384"/>
      <c r="K50" s="128"/>
      <c r="L50" s="129"/>
      <c r="M50" s="129"/>
      <c r="N50" s="129"/>
      <c r="O50" s="129">
        <f t="shared" si="7"/>
        <v>0</v>
      </c>
      <c r="P50" s="130">
        <f t="shared" si="8"/>
        <v>0</v>
      </c>
      <c r="Q50" s="131"/>
      <c r="R50" s="131"/>
      <c r="S50" s="131">
        <v>0</v>
      </c>
      <c r="T50" s="47">
        <f t="shared" si="9"/>
        <v>0</v>
      </c>
      <c r="U50" s="132"/>
      <c r="V50" s="132"/>
      <c r="W50" s="132">
        <v>0</v>
      </c>
      <c r="X50" s="47">
        <f t="shared" si="10"/>
        <v>0</v>
      </c>
      <c r="Y50" s="132">
        <f t="shared" si="11"/>
        <v>0</v>
      </c>
      <c r="Z50" s="133">
        <f t="shared" si="12"/>
        <v>0</v>
      </c>
      <c r="AA50" s="134" t="str">
        <f t="shared" si="13"/>
        <v/>
      </c>
      <c r="AB50" s="135">
        <v>0</v>
      </c>
      <c r="AC50" s="136">
        <v>0</v>
      </c>
      <c r="AD50" s="136"/>
      <c r="AE50" s="136"/>
      <c r="AF50" s="136">
        <f t="shared" si="14"/>
        <v>0</v>
      </c>
      <c r="AG50" s="137">
        <f t="shared" si="15"/>
        <v>0</v>
      </c>
      <c r="AH50" s="138">
        <v>0</v>
      </c>
      <c r="AI50" s="138">
        <v>0</v>
      </c>
      <c r="AJ50" s="138">
        <v>0</v>
      </c>
      <c r="AK50" s="48">
        <f t="shared" si="16"/>
        <v>0</v>
      </c>
      <c r="AL50" s="139">
        <v>0</v>
      </c>
      <c r="AM50" s="139">
        <v>0</v>
      </c>
      <c r="AN50" s="139">
        <v>0</v>
      </c>
      <c r="AO50" s="48">
        <f t="shared" si="17"/>
        <v>0</v>
      </c>
      <c r="AP50" s="139">
        <f t="shared" si="66"/>
        <v>0</v>
      </c>
      <c r="AQ50" s="140">
        <f t="shared" si="18"/>
        <v>0</v>
      </c>
      <c r="AR50" s="141" t="str">
        <f t="shared" si="19"/>
        <v/>
      </c>
      <c r="AS50" s="142">
        <v>0</v>
      </c>
      <c r="AT50" s="143">
        <v>0</v>
      </c>
      <c r="AU50" s="143"/>
      <c r="AV50" s="143"/>
      <c r="AW50" s="143">
        <f t="shared" si="20"/>
        <v>0</v>
      </c>
      <c r="AX50" s="144">
        <f t="shared" si="21"/>
        <v>0</v>
      </c>
      <c r="AY50" s="145">
        <v>0</v>
      </c>
      <c r="AZ50" s="145">
        <v>0</v>
      </c>
      <c r="BA50" s="145">
        <v>0</v>
      </c>
      <c r="BB50" s="49">
        <f t="shared" si="22"/>
        <v>0</v>
      </c>
      <c r="BC50" s="146">
        <v>0</v>
      </c>
      <c r="BD50" s="146">
        <v>0</v>
      </c>
      <c r="BE50" s="146">
        <v>0</v>
      </c>
      <c r="BF50" s="49">
        <f t="shared" si="23"/>
        <v>0</v>
      </c>
      <c r="BG50" s="146">
        <f t="shared" si="24"/>
        <v>0</v>
      </c>
      <c r="BH50" s="147">
        <f t="shared" si="25"/>
        <v>0</v>
      </c>
      <c r="BI50" s="148" t="str">
        <f t="shared" si="26"/>
        <v/>
      </c>
      <c r="BJ50" s="149">
        <v>0</v>
      </c>
      <c r="BK50" s="150">
        <v>0</v>
      </c>
      <c r="BL50" s="150"/>
      <c r="BM50" s="150"/>
      <c r="BN50" s="150">
        <f t="shared" si="27"/>
        <v>0</v>
      </c>
      <c r="BO50" s="151">
        <f t="shared" si="28"/>
        <v>0</v>
      </c>
      <c r="BP50" s="152">
        <v>0</v>
      </c>
      <c r="BQ50" s="152">
        <v>0</v>
      </c>
      <c r="BR50" s="152">
        <v>0</v>
      </c>
      <c r="BS50" s="50">
        <f t="shared" si="29"/>
        <v>0</v>
      </c>
      <c r="BT50" s="153">
        <v>0</v>
      </c>
      <c r="BU50" s="153">
        <v>0</v>
      </c>
      <c r="BV50" s="153">
        <v>0</v>
      </c>
      <c r="BW50" s="50">
        <f t="shared" si="30"/>
        <v>0</v>
      </c>
      <c r="BX50" s="153">
        <f t="shared" si="31"/>
        <v>0</v>
      </c>
      <c r="BY50" s="150">
        <f t="shared" si="32"/>
        <v>0</v>
      </c>
      <c r="BZ50" s="154" t="str">
        <f t="shared" si="33"/>
        <v/>
      </c>
      <c r="CA50" s="142">
        <v>0</v>
      </c>
      <c r="CB50" s="143">
        <v>0</v>
      </c>
      <c r="CC50" s="143"/>
      <c r="CD50" s="143"/>
      <c r="CE50" s="143">
        <f t="shared" si="34"/>
        <v>0</v>
      </c>
      <c r="CF50" s="144">
        <f t="shared" si="35"/>
        <v>0</v>
      </c>
      <c r="CG50" s="145">
        <v>0</v>
      </c>
      <c r="CH50" s="145">
        <v>0</v>
      </c>
      <c r="CI50" s="145">
        <v>0</v>
      </c>
      <c r="CJ50" s="49">
        <f t="shared" si="36"/>
        <v>0</v>
      </c>
      <c r="CK50" s="146">
        <v>0</v>
      </c>
      <c r="CL50" s="146">
        <v>0</v>
      </c>
      <c r="CM50" s="146">
        <v>0</v>
      </c>
      <c r="CN50" s="49">
        <f t="shared" si="37"/>
        <v>0</v>
      </c>
      <c r="CO50" s="146">
        <f t="shared" si="38"/>
        <v>0</v>
      </c>
      <c r="CP50" s="147">
        <f t="shared" si="39"/>
        <v>0</v>
      </c>
      <c r="CQ50" s="148" t="str">
        <f t="shared" si="40"/>
        <v/>
      </c>
      <c r="CR50" s="155"/>
      <c r="CS50" s="105"/>
      <c r="CT50" s="105"/>
      <c r="CU50" s="105"/>
      <c r="CV50" s="105"/>
      <c r="CW50" s="156">
        <f t="shared" si="70"/>
        <v>0</v>
      </c>
      <c r="CX50" s="107">
        <f t="shared" si="41"/>
        <v>0</v>
      </c>
      <c r="CY50" s="108" t="str">
        <f t="shared" si="67"/>
        <v/>
      </c>
      <c r="CZ50" s="157"/>
      <c r="DA50" s="158"/>
      <c r="DB50" s="158"/>
      <c r="DC50" s="158"/>
      <c r="DD50" s="158"/>
      <c r="DE50" s="146">
        <f t="shared" si="71"/>
        <v>0</v>
      </c>
      <c r="DF50" s="159">
        <f t="shared" si="42"/>
        <v>0</v>
      </c>
      <c r="DG50" s="160" t="str">
        <f t="shared" si="68"/>
        <v/>
      </c>
      <c r="DH50" s="161"/>
      <c r="DI50" s="162"/>
      <c r="DJ50" s="162"/>
      <c r="DK50" s="162"/>
      <c r="DL50" s="162"/>
      <c r="DM50" s="163">
        <f t="shared" si="72"/>
        <v>0</v>
      </c>
      <c r="DN50" s="164">
        <f t="shared" si="43"/>
        <v>0</v>
      </c>
      <c r="DO50" s="165" t="str">
        <f t="shared" si="69"/>
        <v/>
      </c>
      <c r="DP50" s="166"/>
      <c r="DQ50" s="105"/>
      <c r="DR50" s="105"/>
      <c r="DS50" s="105"/>
      <c r="DT50" s="105"/>
      <c r="DU50" s="156">
        <f t="shared" si="73"/>
        <v>0</v>
      </c>
      <c r="DV50" s="107" t="str">
        <f t="shared" si="44"/>
        <v/>
      </c>
      <c r="DW50" s="167" t="str">
        <f t="shared" si="45"/>
        <v/>
      </c>
      <c r="DX50" s="142"/>
      <c r="DY50" s="143"/>
      <c r="DZ50" s="168" t="str">
        <f t="shared" si="46"/>
        <v/>
      </c>
      <c r="EA50" s="169">
        <f t="shared" si="47"/>
        <v>900</v>
      </c>
      <c r="EB50" s="170">
        <f t="shared" si="48"/>
        <v>0</v>
      </c>
      <c r="EC50" s="171">
        <f t="shared" si="49"/>
        <v>0</v>
      </c>
      <c r="ED50" s="172" t="str">
        <f t="shared" si="50"/>
        <v/>
      </c>
      <c r="EE50" s="127" t="str">
        <f t="shared" si="74"/>
        <v/>
      </c>
      <c r="EF50" s="127" t="str">
        <f t="shared" si="51"/>
        <v/>
      </c>
      <c r="EG50" s="173" t="str">
        <f t="shared" si="52"/>
        <v/>
      </c>
      <c r="EH50" s="125">
        <f t="shared" si="53"/>
        <v>0</v>
      </c>
      <c r="EI50" s="699"/>
      <c r="EJ50" s="700"/>
      <c r="EL50" s="41">
        <f t="shared" si="54"/>
        <v>0</v>
      </c>
      <c r="EM50" s="41" t="s">
        <v>125</v>
      </c>
      <c r="EN50" s="41">
        <f t="shared" si="55"/>
        <v>100</v>
      </c>
      <c r="EO50" s="41" t="str">
        <f t="shared" si="56"/>
        <v>0/100</v>
      </c>
      <c r="EP50" s="41">
        <f t="shared" si="57"/>
        <v>0</v>
      </c>
      <c r="EQ50" s="41" t="s">
        <v>125</v>
      </c>
      <c r="ER50" s="41">
        <f t="shared" si="58"/>
        <v>100</v>
      </c>
      <c r="ES50" s="41" t="str">
        <f t="shared" si="59"/>
        <v>0/100</v>
      </c>
      <c r="ET50" s="41">
        <f t="shared" si="60"/>
        <v>0</v>
      </c>
      <c r="EU50" s="41" t="s">
        <v>125</v>
      </c>
      <c r="EV50" s="41">
        <f t="shared" si="61"/>
        <v>100</v>
      </c>
      <c r="EW50" s="41" t="str">
        <f t="shared" si="62"/>
        <v>0/100</v>
      </c>
      <c r="EX50" s="41">
        <f t="shared" si="63"/>
        <v>0</v>
      </c>
      <c r="EY50" s="41" t="s">
        <v>125</v>
      </c>
      <c r="EZ50" s="41">
        <f t="shared" si="64"/>
        <v>0</v>
      </c>
      <c r="FA50" s="41" t="str">
        <f t="shared" si="65"/>
        <v>0/0</v>
      </c>
    </row>
    <row r="51" spans="1:157" ht="15.75">
      <c r="A51" s="6">
        <f t="shared" si="5"/>
        <v>0</v>
      </c>
      <c r="B51" s="126">
        <v>42</v>
      </c>
      <c r="C51" s="127">
        <f t="shared" si="6"/>
        <v>0</v>
      </c>
      <c r="D51" s="377"/>
      <c r="E51" s="378"/>
      <c r="F51" s="379"/>
      <c r="G51" s="377"/>
      <c r="H51" s="377"/>
      <c r="I51" s="377"/>
      <c r="J51" s="384"/>
      <c r="K51" s="128"/>
      <c r="L51" s="129"/>
      <c r="M51" s="129"/>
      <c r="N51" s="129"/>
      <c r="O51" s="129">
        <f t="shared" si="7"/>
        <v>0</v>
      </c>
      <c r="P51" s="130">
        <f t="shared" si="8"/>
        <v>0</v>
      </c>
      <c r="Q51" s="131"/>
      <c r="R51" s="131"/>
      <c r="S51" s="131">
        <v>0</v>
      </c>
      <c r="T51" s="47">
        <f t="shared" si="9"/>
        <v>0</v>
      </c>
      <c r="U51" s="132"/>
      <c r="V51" s="132"/>
      <c r="W51" s="132">
        <v>0</v>
      </c>
      <c r="X51" s="47">
        <f t="shared" si="10"/>
        <v>0</v>
      </c>
      <c r="Y51" s="132">
        <f t="shared" si="11"/>
        <v>0</v>
      </c>
      <c r="Z51" s="133">
        <f t="shared" si="12"/>
        <v>0</v>
      </c>
      <c r="AA51" s="134" t="str">
        <f t="shared" si="13"/>
        <v/>
      </c>
      <c r="AB51" s="135">
        <v>0</v>
      </c>
      <c r="AC51" s="136">
        <v>0</v>
      </c>
      <c r="AD51" s="136"/>
      <c r="AE51" s="136"/>
      <c r="AF51" s="136">
        <f t="shared" si="14"/>
        <v>0</v>
      </c>
      <c r="AG51" s="137">
        <f t="shared" si="15"/>
        <v>0</v>
      </c>
      <c r="AH51" s="138">
        <v>0</v>
      </c>
      <c r="AI51" s="138">
        <v>0</v>
      </c>
      <c r="AJ51" s="138">
        <v>0</v>
      </c>
      <c r="AK51" s="48">
        <f t="shared" si="16"/>
        <v>0</v>
      </c>
      <c r="AL51" s="139">
        <v>0</v>
      </c>
      <c r="AM51" s="139">
        <v>0</v>
      </c>
      <c r="AN51" s="139">
        <v>0</v>
      </c>
      <c r="AO51" s="48">
        <f t="shared" si="17"/>
        <v>0</v>
      </c>
      <c r="AP51" s="139">
        <f t="shared" si="66"/>
        <v>0</v>
      </c>
      <c r="AQ51" s="140">
        <f t="shared" si="18"/>
        <v>0</v>
      </c>
      <c r="AR51" s="141" t="str">
        <f t="shared" si="19"/>
        <v/>
      </c>
      <c r="AS51" s="142">
        <v>0</v>
      </c>
      <c r="AT51" s="143">
        <v>0</v>
      </c>
      <c r="AU51" s="143"/>
      <c r="AV51" s="143"/>
      <c r="AW51" s="143">
        <f t="shared" si="20"/>
        <v>0</v>
      </c>
      <c r="AX51" s="144">
        <f t="shared" si="21"/>
        <v>0</v>
      </c>
      <c r="AY51" s="145">
        <v>0</v>
      </c>
      <c r="AZ51" s="145">
        <v>0</v>
      </c>
      <c r="BA51" s="145">
        <v>0</v>
      </c>
      <c r="BB51" s="49">
        <f t="shared" si="22"/>
        <v>0</v>
      </c>
      <c r="BC51" s="146">
        <v>0</v>
      </c>
      <c r="BD51" s="146">
        <v>0</v>
      </c>
      <c r="BE51" s="146">
        <v>0</v>
      </c>
      <c r="BF51" s="49">
        <f t="shared" si="23"/>
        <v>0</v>
      </c>
      <c r="BG51" s="146">
        <f t="shared" si="24"/>
        <v>0</v>
      </c>
      <c r="BH51" s="147">
        <f t="shared" si="25"/>
        <v>0</v>
      </c>
      <c r="BI51" s="148" t="str">
        <f t="shared" si="26"/>
        <v/>
      </c>
      <c r="BJ51" s="149">
        <v>0</v>
      </c>
      <c r="BK51" s="150">
        <v>0</v>
      </c>
      <c r="BL51" s="150"/>
      <c r="BM51" s="150"/>
      <c r="BN51" s="150">
        <f t="shared" si="27"/>
        <v>0</v>
      </c>
      <c r="BO51" s="151">
        <f t="shared" si="28"/>
        <v>0</v>
      </c>
      <c r="BP51" s="152">
        <v>0</v>
      </c>
      <c r="BQ51" s="152">
        <v>0</v>
      </c>
      <c r="BR51" s="152">
        <v>0</v>
      </c>
      <c r="BS51" s="50">
        <f t="shared" si="29"/>
        <v>0</v>
      </c>
      <c r="BT51" s="153">
        <v>0</v>
      </c>
      <c r="BU51" s="153">
        <v>0</v>
      </c>
      <c r="BV51" s="153">
        <v>0</v>
      </c>
      <c r="BW51" s="50">
        <f t="shared" si="30"/>
        <v>0</v>
      </c>
      <c r="BX51" s="153">
        <f t="shared" si="31"/>
        <v>0</v>
      </c>
      <c r="BY51" s="150">
        <f t="shared" si="32"/>
        <v>0</v>
      </c>
      <c r="BZ51" s="154" t="str">
        <f t="shared" si="33"/>
        <v/>
      </c>
      <c r="CA51" s="142">
        <v>0</v>
      </c>
      <c r="CB51" s="143">
        <v>0</v>
      </c>
      <c r="CC51" s="143"/>
      <c r="CD51" s="143"/>
      <c r="CE51" s="143">
        <f t="shared" si="34"/>
        <v>0</v>
      </c>
      <c r="CF51" s="144">
        <f t="shared" si="35"/>
        <v>0</v>
      </c>
      <c r="CG51" s="145">
        <v>0</v>
      </c>
      <c r="CH51" s="145">
        <v>0</v>
      </c>
      <c r="CI51" s="145">
        <v>0</v>
      </c>
      <c r="CJ51" s="49">
        <f t="shared" si="36"/>
        <v>0</v>
      </c>
      <c r="CK51" s="146">
        <v>0</v>
      </c>
      <c r="CL51" s="146">
        <v>0</v>
      </c>
      <c r="CM51" s="146">
        <v>0</v>
      </c>
      <c r="CN51" s="49">
        <f t="shared" si="37"/>
        <v>0</v>
      </c>
      <c r="CO51" s="146">
        <f t="shared" si="38"/>
        <v>0</v>
      </c>
      <c r="CP51" s="147">
        <f t="shared" si="39"/>
        <v>0</v>
      </c>
      <c r="CQ51" s="148" t="str">
        <f t="shared" si="40"/>
        <v/>
      </c>
      <c r="CR51" s="155"/>
      <c r="CS51" s="105"/>
      <c r="CT51" s="105"/>
      <c r="CU51" s="105"/>
      <c r="CV51" s="105"/>
      <c r="CW51" s="156">
        <f t="shared" si="70"/>
        <v>0</v>
      </c>
      <c r="CX51" s="107">
        <f t="shared" si="41"/>
        <v>0</v>
      </c>
      <c r="CY51" s="108" t="str">
        <f t="shared" si="67"/>
        <v/>
      </c>
      <c r="CZ51" s="157"/>
      <c r="DA51" s="158"/>
      <c r="DB51" s="158"/>
      <c r="DC51" s="158"/>
      <c r="DD51" s="158"/>
      <c r="DE51" s="146">
        <f t="shared" si="71"/>
        <v>0</v>
      </c>
      <c r="DF51" s="159">
        <f t="shared" si="42"/>
        <v>0</v>
      </c>
      <c r="DG51" s="160" t="str">
        <f t="shared" si="68"/>
        <v/>
      </c>
      <c r="DH51" s="161"/>
      <c r="DI51" s="162"/>
      <c r="DJ51" s="162"/>
      <c r="DK51" s="162"/>
      <c r="DL51" s="162"/>
      <c r="DM51" s="163">
        <f t="shared" si="72"/>
        <v>0</v>
      </c>
      <c r="DN51" s="164">
        <f t="shared" si="43"/>
        <v>0</v>
      </c>
      <c r="DO51" s="165" t="str">
        <f t="shared" si="69"/>
        <v/>
      </c>
      <c r="DP51" s="166"/>
      <c r="DQ51" s="105"/>
      <c r="DR51" s="105"/>
      <c r="DS51" s="105"/>
      <c r="DT51" s="105"/>
      <c r="DU51" s="156">
        <f t="shared" si="73"/>
        <v>0</v>
      </c>
      <c r="DV51" s="107" t="str">
        <f t="shared" si="44"/>
        <v/>
      </c>
      <c r="DW51" s="167" t="str">
        <f t="shared" si="45"/>
        <v/>
      </c>
      <c r="DX51" s="142"/>
      <c r="DY51" s="143"/>
      <c r="DZ51" s="168" t="str">
        <f t="shared" si="46"/>
        <v/>
      </c>
      <c r="EA51" s="169">
        <f t="shared" si="47"/>
        <v>900</v>
      </c>
      <c r="EB51" s="170">
        <f t="shared" si="48"/>
        <v>0</v>
      </c>
      <c r="EC51" s="171">
        <f t="shared" si="49"/>
        <v>0</v>
      </c>
      <c r="ED51" s="172" t="str">
        <f t="shared" si="50"/>
        <v/>
      </c>
      <c r="EE51" s="127" t="str">
        <f t="shared" si="74"/>
        <v/>
      </c>
      <c r="EF51" s="127" t="str">
        <f t="shared" si="51"/>
        <v/>
      </c>
      <c r="EG51" s="173" t="str">
        <f t="shared" si="52"/>
        <v/>
      </c>
      <c r="EH51" s="125">
        <f t="shared" si="53"/>
        <v>0</v>
      </c>
      <c r="EI51" s="699"/>
      <c r="EJ51" s="700"/>
      <c r="EL51" s="41">
        <f t="shared" si="54"/>
        <v>0</v>
      </c>
      <c r="EM51" s="41" t="s">
        <v>125</v>
      </c>
      <c r="EN51" s="41">
        <f t="shared" si="55"/>
        <v>100</v>
      </c>
      <c r="EO51" s="41" t="str">
        <f t="shared" si="56"/>
        <v>0/100</v>
      </c>
      <c r="EP51" s="41">
        <f t="shared" si="57"/>
        <v>0</v>
      </c>
      <c r="EQ51" s="41" t="s">
        <v>125</v>
      </c>
      <c r="ER51" s="41">
        <f t="shared" si="58"/>
        <v>100</v>
      </c>
      <c r="ES51" s="41" t="str">
        <f t="shared" si="59"/>
        <v>0/100</v>
      </c>
      <c r="ET51" s="41">
        <f t="shared" si="60"/>
        <v>0</v>
      </c>
      <c r="EU51" s="41" t="s">
        <v>125</v>
      </c>
      <c r="EV51" s="41">
        <f t="shared" si="61"/>
        <v>100</v>
      </c>
      <c r="EW51" s="41" t="str">
        <f t="shared" si="62"/>
        <v>0/100</v>
      </c>
      <c r="EX51" s="41">
        <f t="shared" si="63"/>
        <v>0</v>
      </c>
      <c r="EY51" s="41" t="s">
        <v>125</v>
      </c>
      <c r="EZ51" s="41">
        <f t="shared" si="64"/>
        <v>0</v>
      </c>
      <c r="FA51" s="41" t="str">
        <f t="shared" si="65"/>
        <v>0/0</v>
      </c>
    </row>
    <row r="52" spans="1:157" ht="15.75">
      <c r="A52" s="6">
        <f t="shared" si="5"/>
        <v>0</v>
      </c>
      <c r="B52" s="169">
        <v>43</v>
      </c>
      <c r="C52" s="127">
        <f t="shared" si="6"/>
        <v>0</v>
      </c>
      <c r="D52" s="377"/>
      <c r="E52" s="378"/>
      <c r="F52" s="379"/>
      <c r="G52" s="377"/>
      <c r="H52" s="377"/>
      <c r="I52" s="377"/>
      <c r="J52" s="384"/>
      <c r="K52" s="128"/>
      <c r="L52" s="129"/>
      <c r="M52" s="129"/>
      <c r="N52" s="129"/>
      <c r="O52" s="129">
        <f t="shared" si="7"/>
        <v>0</v>
      </c>
      <c r="P52" s="130">
        <f t="shared" si="8"/>
        <v>0</v>
      </c>
      <c r="Q52" s="131"/>
      <c r="R52" s="131"/>
      <c r="S52" s="131">
        <v>0</v>
      </c>
      <c r="T52" s="47">
        <f t="shared" si="9"/>
        <v>0</v>
      </c>
      <c r="U52" s="132"/>
      <c r="V52" s="132"/>
      <c r="W52" s="132">
        <v>0</v>
      </c>
      <c r="X52" s="47">
        <f t="shared" si="10"/>
        <v>0</v>
      </c>
      <c r="Y52" s="132">
        <f t="shared" si="11"/>
        <v>0</v>
      </c>
      <c r="Z52" s="133">
        <f t="shared" si="12"/>
        <v>0</v>
      </c>
      <c r="AA52" s="134" t="str">
        <f t="shared" si="13"/>
        <v/>
      </c>
      <c r="AB52" s="135">
        <v>0</v>
      </c>
      <c r="AC52" s="136">
        <v>0</v>
      </c>
      <c r="AD52" s="136"/>
      <c r="AE52" s="136"/>
      <c r="AF52" s="136">
        <f t="shared" si="14"/>
        <v>0</v>
      </c>
      <c r="AG52" s="137">
        <f t="shared" si="15"/>
        <v>0</v>
      </c>
      <c r="AH52" s="138">
        <v>0</v>
      </c>
      <c r="AI52" s="138">
        <v>0</v>
      </c>
      <c r="AJ52" s="138">
        <v>0</v>
      </c>
      <c r="AK52" s="48">
        <f t="shared" si="16"/>
        <v>0</v>
      </c>
      <c r="AL52" s="139">
        <v>0</v>
      </c>
      <c r="AM52" s="139">
        <v>0</v>
      </c>
      <c r="AN52" s="139">
        <v>0</v>
      </c>
      <c r="AO52" s="48">
        <f t="shared" si="17"/>
        <v>0</v>
      </c>
      <c r="AP52" s="139">
        <f t="shared" si="66"/>
        <v>0</v>
      </c>
      <c r="AQ52" s="140">
        <f t="shared" si="18"/>
        <v>0</v>
      </c>
      <c r="AR52" s="141" t="str">
        <f t="shared" si="19"/>
        <v/>
      </c>
      <c r="AS52" s="142">
        <v>0</v>
      </c>
      <c r="AT52" s="143">
        <v>0</v>
      </c>
      <c r="AU52" s="143"/>
      <c r="AV52" s="143"/>
      <c r="AW52" s="143">
        <f t="shared" si="20"/>
        <v>0</v>
      </c>
      <c r="AX52" s="144">
        <f t="shared" si="21"/>
        <v>0</v>
      </c>
      <c r="AY52" s="145">
        <v>0</v>
      </c>
      <c r="AZ52" s="145">
        <v>0</v>
      </c>
      <c r="BA52" s="145">
        <v>0</v>
      </c>
      <c r="BB52" s="49">
        <f t="shared" si="22"/>
        <v>0</v>
      </c>
      <c r="BC52" s="146">
        <v>0</v>
      </c>
      <c r="BD52" s="146">
        <v>0</v>
      </c>
      <c r="BE52" s="146">
        <v>0</v>
      </c>
      <c r="BF52" s="49">
        <f t="shared" si="23"/>
        <v>0</v>
      </c>
      <c r="BG52" s="146">
        <f t="shared" si="24"/>
        <v>0</v>
      </c>
      <c r="BH52" s="147">
        <f t="shared" si="25"/>
        <v>0</v>
      </c>
      <c r="BI52" s="148" t="str">
        <f t="shared" si="26"/>
        <v/>
      </c>
      <c r="BJ52" s="149">
        <v>0</v>
      </c>
      <c r="BK52" s="150">
        <v>0</v>
      </c>
      <c r="BL52" s="150"/>
      <c r="BM52" s="150"/>
      <c r="BN52" s="150">
        <f t="shared" si="27"/>
        <v>0</v>
      </c>
      <c r="BO52" s="151">
        <f t="shared" si="28"/>
        <v>0</v>
      </c>
      <c r="BP52" s="152">
        <v>0</v>
      </c>
      <c r="BQ52" s="152">
        <v>0</v>
      </c>
      <c r="BR52" s="152">
        <v>0</v>
      </c>
      <c r="BS52" s="50">
        <f t="shared" si="29"/>
        <v>0</v>
      </c>
      <c r="BT52" s="153">
        <v>0</v>
      </c>
      <c r="BU52" s="153">
        <v>0</v>
      </c>
      <c r="BV52" s="153">
        <v>0</v>
      </c>
      <c r="BW52" s="50">
        <f t="shared" si="30"/>
        <v>0</v>
      </c>
      <c r="BX52" s="153">
        <f t="shared" si="31"/>
        <v>0</v>
      </c>
      <c r="BY52" s="150">
        <f t="shared" si="32"/>
        <v>0</v>
      </c>
      <c r="BZ52" s="154" t="str">
        <f t="shared" si="33"/>
        <v/>
      </c>
      <c r="CA52" s="142">
        <v>0</v>
      </c>
      <c r="CB52" s="143">
        <v>0</v>
      </c>
      <c r="CC52" s="143"/>
      <c r="CD52" s="143"/>
      <c r="CE52" s="143">
        <f t="shared" si="34"/>
        <v>0</v>
      </c>
      <c r="CF52" s="144">
        <f t="shared" si="35"/>
        <v>0</v>
      </c>
      <c r="CG52" s="145">
        <v>0</v>
      </c>
      <c r="CH52" s="145">
        <v>0</v>
      </c>
      <c r="CI52" s="145">
        <v>0</v>
      </c>
      <c r="CJ52" s="49">
        <f t="shared" si="36"/>
        <v>0</v>
      </c>
      <c r="CK52" s="146">
        <v>0</v>
      </c>
      <c r="CL52" s="146">
        <v>0</v>
      </c>
      <c r="CM52" s="146">
        <v>0</v>
      </c>
      <c r="CN52" s="49">
        <f t="shared" si="37"/>
        <v>0</v>
      </c>
      <c r="CO52" s="146">
        <f t="shared" si="38"/>
        <v>0</v>
      </c>
      <c r="CP52" s="147">
        <f t="shared" si="39"/>
        <v>0</v>
      </c>
      <c r="CQ52" s="148" t="str">
        <f t="shared" si="40"/>
        <v/>
      </c>
      <c r="CR52" s="155"/>
      <c r="CS52" s="105"/>
      <c r="CT52" s="105"/>
      <c r="CU52" s="105"/>
      <c r="CV52" s="105"/>
      <c r="CW52" s="156">
        <f t="shared" si="70"/>
        <v>0</v>
      </c>
      <c r="CX52" s="107">
        <f t="shared" si="41"/>
        <v>0</v>
      </c>
      <c r="CY52" s="108" t="str">
        <f t="shared" si="67"/>
        <v/>
      </c>
      <c r="CZ52" s="157"/>
      <c r="DA52" s="158"/>
      <c r="DB52" s="158"/>
      <c r="DC52" s="158"/>
      <c r="DD52" s="158"/>
      <c r="DE52" s="146">
        <f t="shared" si="71"/>
        <v>0</v>
      </c>
      <c r="DF52" s="159">
        <f t="shared" si="42"/>
        <v>0</v>
      </c>
      <c r="DG52" s="160" t="str">
        <f t="shared" si="68"/>
        <v/>
      </c>
      <c r="DH52" s="161"/>
      <c r="DI52" s="162"/>
      <c r="DJ52" s="162"/>
      <c r="DK52" s="162"/>
      <c r="DL52" s="162"/>
      <c r="DM52" s="163">
        <f t="shared" si="72"/>
        <v>0</v>
      </c>
      <c r="DN52" s="164">
        <f t="shared" si="43"/>
        <v>0</v>
      </c>
      <c r="DO52" s="165" t="str">
        <f t="shared" si="69"/>
        <v/>
      </c>
      <c r="DP52" s="166"/>
      <c r="DQ52" s="105"/>
      <c r="DR52" s="105"/>
      <c r="DS52" s="105"/>
      <c r="DT52" s="105"/>
      <c r="DU52" s="156">
        <f t="shared" si="73"/>
        <v>0</v>
      </c>
      <c r="DV52" s="107" t="str">
        <f t="shared" si="44"/>
        <v/>
      </c>
      <c r="DW52" s="167" t="str">
        <f t="shared" si="45"/>
        <v/>
      </c>
      <c r="DX52" s="142"/>
      <c r="DY52" s="143"/>
      <c r="DZ52" s="168" t="str">
        <f t="shared" si="46"/>
        <v/>
      </c>
      <c r="EA52" s="169">
        <f t="shared" si="47"/>
        <v>900</v>
      </c>
      <c r="EB52" s="170">
        <f t="shared" si="48"/>
        <v>0</v>
      </c>
      <c r="EC52" s="171">
        <f t="shared" si="49"/>
        <v>0</v>
      </c>
      <c r="ED52" s="172" t="str">
        <f t="shared" si="50"/>
        <v/>
      </c>
      <c r="EE52" s="127" t="str">
        <f t="shared" si="74"/>
        <v/>
      </c>
      <c r="EF52" s="127" t="str">
        <f t="shared" si="51"/>
        <v/>
      </c>
      <c r="EG52" s="173" t="str">
        <f t="shared" si="52"/>
        <v/>
      </c>
      <c r="EH52" s="125">
        <f t="shared" si="53"/>
        <v>0</v>
      </c>
      <c r="EI52" s="699"/>
      <c r="EJ52" s="700"/>
      <c r="EL52" s="41">
        <f t="shared" si="54"/>
        <v>0</v>
      </c>
      <c r="EM52" s="41" t="s">
        <v>125</v>
      </c>
      <c r="EN52" s="41">
        <f t="shared" si="55"/>
        <v>100</v>
      </c>
      <c r="EO52" s="41" t="str">
        <f t="shared" si="56"/>
        <v>0/100</v>
      </c>
      <c r="EP52" s="41">
        <f t="shared" si="57"/>
        <v>0</v>
      </c>
      <c r="EQ52" s="41" t="s">
        <v>125</v>
      </c>
      <c r="ER52" s="41">
        <f t="shared" si="58"/>
        <v>100</v>
      </c>
      <c r="ES52" s="41" t="str">
        <f t="shared" si="59"/>
        <v>0/100</v>
      </c>
      <c r="ET52" s="41">
        <f t="shared" si="60"/>
        <v>0</v>
      </c>
      <c r="EU52" s="41" t="s">
        <v>125</v>
      </c>
      <c r="EV52" s="41">
        <f t="shared" si="61"/>
        <v>100</v>
      </c>
      <c r="EW52" s="41" t="str">
        <f t="shared" si="62"/>
        <v>0/100</v>
      </c>
      <c r="EX52" s="41">
        <f t="shared" si="63"/>
        <v>0</v>
      </c>
      <c r="EY52" s="41" t="s">
        <v>125</v>
      </c>
      <c r="EZ52" s="41">
        <f t="shared" si="64"/>
        <v>0</v>
      </c>
      <c r="FA52" s="41" t="str">
        <f t="shared" si="65"/>
        <v>0/0</v>
      </c>
    </row>
    <row r="53" spans="1:157" ht="15.75">
      <c r="A53" s="6">
        <f t="shared" si="5"/>
        <v>0</v>
      </c>
      <c r="B53" s="126">
        <v>44</v>
      </c>
      <c r="C53" s="127">
        <f t="shared" si="6"/>
        <v>0</v>
      </c>
      <c r="D53" s="377"/>
      <c r="E53" s="378"/>
      <c r="F53" s="379"/>
      <c r="G53" s="377"/>
      <c r="H53" s="377"/>
      <c r="I53" s="377"/>
      <c r="J53" s="384"/>
      <c r="K53" s="128"/>
      <c r="L53" s="129"/>
      <c r="M53" s="129"/>
      <c r="N53" s="129"/>
      <c r="O53" s="129">
        <f t="shared" si="7"/>
        <v>0</v>
      </c>
      <c r="P53" s="130">
        <f t="shared" si="8"/>
        <v>0</v>
      </c>
      <c r="Q53" s="131"/>
      <c r="R53" s="131"/>
      <c r="S53" s="131">
        <v>0</v>
      </c>
      <c r="T53" s="47">
        <f t="shared" si="9"/>
        <v>0</v>
      </c>
      <c r="U53" s="132"/>
      <c r="V53" s="132"/>
      <c r="W53" s="132">
        <v>0</v>
      </c>
      <c r="X53" s="47">
        <f t="shared" si="10"/>
        <v>0</v>
      </c>
      <c r="Y53" s="132">
        <f t="shared" si="11"/>
        <v>0</v>
      </c>
      <c r="Z53" s="133">
        <f t="shared" si="12"/>
        <v>0</v>
      </c>
      <c r="AA53" s="134" t="str">
        <f t="shared" si="13"/>
        <v/>
      </c>
      <c r="AB53" s="135">
        <v>0</v>
      </c>
      <c r="AC53" s="136">
        <v>0</v>
      </c>
      <c r="AD53" s="136"/>
      <c r="AE53" s="136"/>
      <c r="AF53" s="136">
        <f t="shared" si="14"/>
        <v>0</v>
      </c>
      <c r="AG53" s="137">
        <f t="shared" si="15"/>
        <v>0</v>
      </c>
      <c r="AH53" s="138">
        <v>0</v>
      </c>
      <c r="AI53" s="138">
        <v>0</v>
      </c>
      <c r="AJ53" s="138">
        <v>0</v>
      </c>
      <c r="AK53" s="48">
        <f t="shared" si="16"/>
        <v>0</v>
      </c>
      <c r="AL53" s="139">
        <v>0</v>
      </c>
      <c r="AM53" s="139">
        <v>0</v>
      </c>
      <c r="AN53" s="139">
        <v>0</v>
      </c>
      <c r="AO53" s="48">
        <f t="shared" si="17"/>
        <v>0</v>
      </c>
      <c r="AP53" s="139">
        <f t="shared" si="66"/>
        <v>0</v>
      </c>
      <c r="AQ53" s="140">
        <f t="shared" si="18"/>
        <v>0</v>
      </c>
      <c r="AR53" s="141" t="str">
        <f t="shared" si="19"/>
        <v/>
      </c>
      <c r="AS53" s="142">
        <v>0</v>
      </c>
      <c r="AT53" s="143">
        <v>0</v>
      </c>
      <c r="AU53" s="143"/>
      <c r="AV53" s="143"/>
      <c r="AW53" s="143">
        <f t="shared" si="20"/>
        <v>0</v>
      </c>
      <c r="AX53" s="144">
        <f t="shared" si="21"/>
        <v>0</v>
      </c>
      <c r="AY53" s="145">
        <v>0</v>
      </c>
      <c r="AZ53" s="145">
        <v>0</v>
      </c>
      <c r="BA53" s="145">
        <v>0</v>
      </c>
      <c r="BB53" s="49">
        <f t="shared" si="22"/>
        <v>0</v>
      </c>
      <c r="BC53" s="146">
        <v>0</v>
      </c>
      <c r="BD53" s="146">
        <v>0</v>
      </c>
      <c r="BE53" s="146">
        <v>0</v>
      </c>
      <c r="BF53" s="49">
        <f t="shared" si="23"/>
        <v>0</v>
      </c>
      <c r="BG53" s="146">
        <f t="shared" si="24"/>
        <v>0</v>
      </c>
      <c r="BH53" s="147">
        <f t="shared" si="25"/>
        <v>0</v>
      </c>
      <c r="BI53" s="148" t="str">
        <f t="shared" si="26"/>
        <v/>
      </c>
      <c r="BJ53" s="149">
        <v>0</v>
      </c>
      <c r="BK53" s="150">
        <v>0</v>
      </c>
      <c r="BL53" s="150"/>
      <c r="BM53" s="150"/>
      <c r="BN53" s="150">
        <f t="shared" si="27"/>
        <v>0</v>
      </c>
      <c r="BO53" s="151">
        <f t="shared" si="28"/>
        <v>0</v>
      </c>
      <c r="BP53" s="152">
        <v>0</v>
      </c>
      <c r="BQ53" s="152">
        <v>0</v>
      </c>
      <c r="BR53" s="152">
        <v>0</v>
      </c>
      <c r="BS53" s="50">
        <f t="shared" si="29"/>
        <v>0</v>
      </c>
      <c r="BT53" s="153">
        <v>0</v>
      </c>
      <c r="BU53" s="153">
        <v>0</v>
      </c>
      <c r="BV53" s="153">
        <v>0</v>
      </c>
      <c r="BW53" s="50">
        <f t="shared" si="30"/>
        <v>0</v>
      </c>
      <c r="BX53" s="153">
        <f t="shared" si="31"/>
        <v>0</v>
      </c>
      <c r="BY53" s="150">
        <f t="shared" si="32"/>
        <v>0</v>
      </c>
      <c r="BZ53" s="154" t="str">
        <f t="shared" si="33"/>
        <v/>
      </c>
      <c r="CA53" s="142">
        <v>0</v>
      </c>
      <c r="CB53" s="143">
        <v>0</v>
      </c>
      <c r="CC53" s="143"/>
      <c r="CD53" s="143"/>
      <c r="CE53" s="143">
        <f t="shared" si="34"/>
        <v>0</v>
      </c>
      <c r="CF53" s="144">
        <f t="shared" si="35"/>
        <v>0</v>
      </c>
      <c r="CG53" s="145">
        <v>0</v>
      </c>
      <c r="CH53" s="145">
        <v>0</v>
      </c>
      <c r="CI53" s="145">
        <v>0</v>
      </c>
      <c r="CJ53" s="49">
        <f t="shared" si="36"/>
        <v>0</v>
      </c>
      <c r="CK53" s="146">
        <v>0</v>
      </c>
      <c r="CL53" s="146">
        <v>0</v>
      </c>
      <c r="CM53" s="146">
        <v>0</v>
      </c>
      <c r="CN53" s="49">
        <f t="shared" si="37"/>
        <v>0</v>
      </c>
      <c r="CO53" s="146">
        <f t="shared" si="38"/>
        <v>0</v>
      </c>
      <c r="CP53" s="147">
        <f t="shared" si="39"/>
        <v>0</v>
      </c>
      <c r="CQ53" s="148" t="str">
        <f t="shared" si="40"/>
        <v/>
      </c>
      <c r="CR53" s="155"/>
      <c r="CS53" s="105"/>
      <c r="CT53" s="105"/>
      <c r="CU53" s="105"/>
      <c r="CV53" s="105"/>
      <c r="CW53" s="156">
        <f t="shared" si="70"/>
        <v>0</v>
      </c>
      <c r="CX53" s="107">
        <f t="shared" si="41"/>
        <v>0</v>
      </c>
      <c r="CY53" s="108" t="str">
        <f t="shared" si="67"/>
        <v/>
      </c>
      <c r="CZ53" s="157"/>
      <c r="DA53" s="158"/>
      <c r="DB53" s="158"/>
      <c r="DC53" s="158"/>
      <c r="DD53" s="158"/>
      <c r="DE53" s="146">
        <f t="shared" si="71"/>
        <v>0</v>
      </c>
      <c r="DF53" s="159">
        <f t="shared" si="42"/>
        <v>0</v>
      </c>
      <c r="DG53" s="160" t="str">
        <f t="shared" si="68"/>
        <v/>
      </c>
      <c r="DH53" s="161"/>
      <c r="DI53" s="162"/>
      <c r="DJ53" s="162"/>
      <c r="DK53" s="162"/>
      <c r="DL53" s="162"/>
      <c r="DM53" s="163">
        <f t="shared" si="72"/>
        <v>0</v>
      </c>
      <c r="DN53" s="164">
        <f t="shared" si="43"/>
        <v>0</v>
      </c>
      <c r="DO53" s="165" t="str">
        <f t="shared" si="69"/>
        <v/>
      </c>
      <c r="DP53" s="166"/>
      <c r="DQ53" s="105"/>
      <c r="DR53" s="105"/>
      <c r="DS53" s="105"/>
      <c r="DT53" s="105"/>
      <c r="DU53" s="156">
        <f t="shared" si="73"/>
        <v>0</v>
      </c>
      <c r="DV53" s="107" t="str">
        <f t="shared" si="44"/>
        <v/>
      </c>
      <c r="DW53" s="167" t="str">
        <f t="shared" si="45"/>
        <v/>
      </c>
      <c r="DX53" s="142"/>
      <c r="DY53" s="143"/>
      <c r="DZ53" s="168" t="str">
        <f t="shared" si="46"/>
        <v/>
      </c>
      <c r="EA53" s="169">
        <f t="shared" si="47"/>
        <v>900</v>
      </c>
      <c r="EB53" s="170">
        <f t="shared" si="48"/>
        <v>0</v>
      </c>
      <c r="EC53" s="171">
        <f t="shared" si="49"/>
        <v>0</v>
      </c>
      <c r="ED53" s="172" t="str">
        <f t="shared" si="50"/>
        <v/>
      </c>
      <c r="EE53" s="127" t="str">
        <f t="shared" si="74"/>
        <v/>
      </c>
      <c r="EF53" s="127" t="str">
        <f t="shared" si="51"/>
        <v/>
      </c>
      <c r="EG53" s="173" t="str">
        <f t="shared" si="52"/>
        <v/>
      </c>
      <c r="EH53" s="125">
        <f t="shared" si="53"/>
        <v>0</v>
      </c>
      <c r="EI53" s="699"/>
      <c r="EJ53" s="700"/>
      <c r="EL53" s="41">
        <f t="shared" si="54"/>
        <v>0</v>
      </c>
      <c r="EM53" s="41" t="s">
        <v>125</v>
      </c>
      <c r="EN53" s="41">
        <f t="shared" si="55"/>
        <v>100</v>
      </c>
      <c r="EO53" s="41" t="str">
        <f t="shared" si="56"/>
        <v>0/100</v>
      </c>
      <c r="EP53" s="41">
        <f t="shared" si="57"/>
        <v>0</v>
      </c>
      <c r="EQ53" s="41" t="s">
        <v>125</v>
      </c>
      <c r="ER53" s="41">
        <f t="shared" si="58"/>
        <v>100</v>
      </c>
      <c r="ES53" s="41" t="str">
        <f t="shared" si="59"/>
        <v>0/100</v>
      </c>
      <c r="ET53" s="41">
        <f t="shared" si="60"/>
        <v>0</v>
      </c>
      <c r="EU53" s="41" t="s">
        <v>125</v>
      </c>
      <c r="EV53" s="41">
        <f t="shared" si="61"/>
        <v>100</v>
      </c>
      <c r="EW53" s="41" t="str">
        <f t="shared" si="62"/>
        <v>0/100</v>
      </c>
      <c r="EX53" s="41">
        <f t="shared" si="63"/>
        <v>0</v>
      </c>
      <c r="EY53" s="41" t="s">
        <v>125</v>
      </c>
      <c r="EZ53" s="41">
        <f t="shared" si="64"/>
        <v>0</v>
      </c>
      <c r="FA53" s="41" t="str">
        <f t="shared" si="65"/>
        <v>0/0</v>
      </c>
    </row>
    <row r="54" spans="1:157" ht="15.75">
      <c r="A54" s="6">
        <f t="shared" si="5"/>
        <v>0</v>
      </c>
      <c r="B54" s="169">
        <v>45</v>
      </c>
      <c r="C54" s="127">
        <f t="shared" si="6"/>
        <v>0</v>
      </c>
      <c r="D54" s="377"/>
      <c r="E54" s="378"/>
      <c r="F54" s="379"/>
      <c r="G54" s="377"/>
      <c r="H54" s="377"/>
      <c r="I54" s="377"/>
      <c r="J54" s="384"/>
      <c r="K54" s="128"/>
      <c r="L54" s="129"/>
      <c r="M54" s="129"/>
      <c r="N54" s="129"/>
      <c r="O54" s="129">
        <f t="shared" si="7"/>
        <v>0</v>
      </c>
      <c r="P54" s="130">
        <f t="shared" si="8"/>
        <v>0</v>
      </c>
      <c r="Q54" s="131"/>
      <c r="R54" s="131"/>
      <c r="S54" s="131">
        <v>0</v>
      </c>
      <c r="T54" s="47">
        <f t="shared" si="9"/>
        <v>0</v>
      </c>
      <c r="U54" s="132"/>
      <c r="V54" s="132"/>
      <c r="W54" s="132">
        <v>0</v>
      </c>
      <c r="X54" s="47">
        <f t="shared" si="10"/>
        <v>0</v>
      </c>
      <c r="Y54" s="132">
        <f t="shared" si="11"/>
        <v>0</v>
      </c>
      <c r="Z54" s="133">
        <f t="shared" si="12"/>
        <v>0</v>
      </c>
      <c r="AA54" s="134" t="str">
        <f t="shared" si="13"/>
        <v/>
      </c>
      <c r="AB54" s="135">
        <v>0</v>
      </c>
      <c r="AC54" s="136">
        <v>0</v>
      </c>
      <c r="AD54" s="136"/>
      <c r="AE54" s="136"/>
      <c r="AF54" s="136">
        <f t="shared" si="14"/>
        <v>0</v>
      </c>
      <c r="AG54" s="137">
        <f t="shared" si="15"/>
        <v>0</v>
      </c>
      <c r="AH54" s="138">
        <v>0</v>
      </c>
      <c r="AI54" s="138">
        <v>0</v>
      </c>
      <c r="AJ54" s="138">
        <v>0</v>
      </c>
      <c r="AK54" s="48">
        <f t="shared" si="16"/>
        <v>0</v>
      </c>
      <c r="AL54" s="139">
        <v>0</v>
      </c>
      <c r="AM54" s="139">
        <v>0</v>
      </c>
      <c r="AN54" s="139">
        <v>0</v>
      </c>
      <c r="AO54" s="48">
        <f t="shared" si="17"/>
        <v>0</v>
      </c>
      <c r="AP54" s="139">
        <f t="shared" si="66"/>
        <v>0</v>
      </c>
      <c r="AQ54" s="140">
        <f t="shared" si="18"/>
        <v>0</v>
      </c>
      <c r="AR54" s="141" t="str">
        <f t="shared" si="19"/>
        <v/>
      </c>
      <c r="AS54" s="142">
        <v>0</v>
      </c>
      <c r="AT54" s="143">
        <v>0</v>
      </c>
      <c r="AU54" s="143"/>
      <c r="AV54" s="143"/>
      <c r="AW54" s="143">
        <f t="shared" si="20"/>
        <v>0</v>
      </c>
      <c r="AX54" s="144">
        <f t="shared" si="21"/>
        <v>0</v>
      </c>
      <c r="AY54" s="145">
        <v>0</v>
      </c>
      <c r="AZ54" s="145">
        <v>0</v>
      </c>
      <c r="BA54" s="145">
        <v>0</v>
      </c>
      <c r="BB54" s="49">
        <f t="shared" si="22"/>
        <v>0</v>
      </c>
      <c r="BC54" s="146">
        <v>0</v>
      </c>
      <c r="BD54" s="146">
        <v>0</v>
      </c>
      <c r="BE54" s="146">
        <v>0</v>
      </c>
      <c r="BF54" s="49">
        <f t="shared" si="23"/>
        <v>0</v>
      </c>
      <c r="BG54" s="146">
        <f t="shared" si="24"/>
        <v>0</v>
      </c>
      <c r="BH54" s="147">
        <f t="shared" si="25"/>
        <v>0</v>
      </c>
      <c r="BI54" s="148" t="str">
        <f t="shared" si="26"/>
        <v/>
      </c>
      <c r="BJ54" s="149">
        <v>0</v>
      </c>
      <c r="BK54" s="150">
        <v>0</v>
      </c>
      <c r="BL54" s="150"/>
      <c r="BM54" s="150"/>
      <c r="BN54" s="150">
        <f t="shared" si="27"/>
        <v>0</v>
      </c>
      <c r="BO54" s="151">
        <f t="shared" si="28"/>
        <v>0</v>
      </c>
      <c r="BP54" s="152">
        <v>0</v>
      </c>
      <c r="BQ54" s="152">
        <v>0</v>
      </c>
      <c r="BR54" s="152">
        <v>0</v>
      </c>
      <c r="BS54" s="50">
        <f t="shared" si="29"/>
        <v>0</v>
      </c>
      <c r="BT54" s="153">
        <v>0</v>
      </c>
      <c r="BU54" s="153">
        <v>0</v>
      </c>
      <c r="BV54" s="153">
        <v>0</v>
      </c>
      <c r="BW54" s="50">
        <f t="shared" si="30"/>
        <v>0</v>
      </c>
      <c r="BX54" s="153">
        <f t="shared" si="31"/>
        <v>0</v>
      </c>
      <c r="BY54" s="150">
        <f t="shared" si="32"/>
        <v>0</v>
      </c>
      <c r="BZ54" s="154" t="str">
        <f t="shared" si="33"/>
        <v/>
      </c>
      <c r="CA54" s="142">
        <v>0</v>
      </c>
      <c r="CB54" s="143">
        <v>0</v>
      </c>
      <c r="CC54" s="143"/>
      <c r="CD54" s="143"/>
      <c r="CE54" s="143">
        <f t="shared" si="34"/>
        <v>0</v>
      </c>
      <c r="CF54" s="144">
        <f t="shared" si="35"/>
        <v>0</v>
      </c>
      <c r="CG54" s="145">
        <v>0</v>
      </c>
      <c r="CH54" s="145">
        <v>0</v>
      </c>
      <c r="CI54" s="145">
        <v>0</v>
      </c>
      <c r="CJ54" s="49">
        <f t="shared" si="36"/>
        <v>0</v>
      </c>
      <c r="CK54" s="146">
        <v>0</v>
      </c>
      <c r="CL54" s="146">
        <v>0</v>
      </c>
      <c r="CM54" s="146">
        <v>0</v>
      </c>
      <c r="CN54" s="49">
        <f t="shared" si="37"/>
        <v>0</v>
      </c>
      <c r="CO54" s="146">
        <f t="shared" si="38"/>
        <v>0</v>
      </c>
      <c r="CP54" s="147">
        <f t="shared" si="39"/>
        <v>0</v>
      </c>
      <c r="CQ54" s="148" t="str">
        <f t="shared" si="40"/>
        <v/>
      </c>
      <c r="CR54" s="155"/>
      <c r="CS54" s="105"/>
      <c r="CT54" s="105"/>
      <c r="CU54" s="105"/>
      <c r="CV54" s="105"/>
      <c r="CW54" s="156">
        <f t="shared" si="70"/>
        <v>0</v>
      </c>
      <c r="CX54" s="107">
        <f t="shared" si="41"/>
        <v>0</v>
      </c>
      <c r="CY54" s="108" t="str">
        <f t="shared" si="67"/>
        <v/>
      </c>
      <c r="CZ54" s="157"/>
      <c r="DA54" s="158"/>
      <c r="DB54" s="158"/>
      <c r="DC54" s="158"/>
      <c r="DD54" s="158"/>
      <c r="DE54" s="146">
        <f t="shared" si="71"/>
        <v>0</v>
      </c>
      <c r="DF54" s="159">
        <f t="shared" si="42"/>
        <v>0</v>
      </c>
      <c r="DG54" s="160" t="str">
        <f t="shared" si="68"/>
        <v/>
      </c>
      <c r="DH54" s="161"/>
      <c r="DI54" s="162"/>
      <c r="DJ54" s="162"/>
      <c r="DK54" s="162"/>
      <c r="DL54" s="162"/>
      <c r="DM54" s="163">
        <f t="shared" si="72"/>
        <v>0</v>
      </c>
      <c r="DN54" s="164">
        <f t="shared" si="43"/>
        <v>0</v>
      </c>
      <c r="DO54" s="165" t="str">
        <f t="shared" si="69"/>
        <v/>
      </c>
      <c r="DP54" s="166"/>
      <c r="DQ54" s="105"/>
      <c r="DR54" s="105"/>
      <c r="DS54" s="105"/>
      <c r="DT54" s="105"/>
      <c r="DU54" s="156">
        <f t="shared" si="73"/>
        <v>0</v>
      </c>
      <c r="DV54" s="107" t="str">
        <f t="shared" si="44"/>
        <v/>
      </c>
      <c r="DW54" s="167" t="str">
        <f t="shared" si="45"/>
        <v/>
      </c>
      <c r="DX54" s="142"/>
      <c r="DY54" s="143"/>
      <c r="DZ54" s="168" t="str">
        <f t="shared" si="46"/>
        <v/>
      </c>
      <c r="EA54" s="169">
        <f t="shared" si="47"/>
        <v>900</v>
      </c>
      <c r="EB54" s="170">
        <f t="shared" si="48"/>
        <v>0</v>
      </c>
      <c r="EC54" s="171">
        <f t="shared" si="49"/>
        <v>0</v>
      </c>
      <c r="ED54" s="172" t="str">
        <f t="shared" si="50"/>
        <v/>
      </c>
      <c r="EE54" s="127" t="str">
        <f t="shared" si="74"/>
        <v/>
      </c>
      <c r="EF54" s="127" t="str">
        <f t="shared" si="51"/>
        <v/>
      </c>
      <c r="EG54" s="173" t="str">
        <f t="shared" si="52"/>
        <v/>
      </c>
      <c r="EH54" s="125">
        <f t="shared" si="53"/>
        <v>0</v>
      </c>
      <c r="EI54" s="699"/>
      <c r="EJ54" s="700"/>
      <c r="EL54" s="41">
        <f t="shared" si="54"/>
        <v>0</v>
      </c>
      <c r="EM54" s="41" t="s">
        <v>125</v>
      </c>
      <c r="EN54" s="41">
        <f t="shared" si="55"/>
        <v>100</v>
      </c>
      <c r="EO54" s="41" t="str">
        <f t="shared" si="56"/>
        <v>0/100</v>
      </c>
      <c r="EP54" s="41">
        <f t="shared" si="57"/>
        <v>0</v>
      </c>
      <c r="EQ54" s="41" t="s">
        <v>125</v>
      </c>
      <c r="ER54" s="41">
        <f t="shared" si="58"/>
        <v>100</v>
      </c>
      <c r="ES54" s="41" t="str">
        <f t="shared" si="59"/>
        <v>0/100</v>
      </c>
      <c r="ET54" s="41">
        <f t="shared" si="60"/>
        <v>0</v>
      </c>
      <c r="EU54" s="41" t="s">
        <v>125</v>
      </c>
      <c r="EV54" s="41">
        <f t="shared" si="61"/>
        <v>100</v>
      </c>
      <c r="EW54" s="41" t="str">
        <f t="shared" si="62"/>
        <v>0/100</v>
      </c>
      <c r="EX54" s="41">
        <f t="shared" si="63"/>
        <v>0</v>
      </c>
      <c r="EY54" s="41" t="s">
        <v>125</v>
      </c>
      <c r="EZ54" s="41">
        <f t="shared" si="64"/>
        <v>0</v>
      </c>
      <c r="FA54" s="41" t="str">
        <f t="shared" si="65"/>
        <v>0/0</v>
      </c>
    </row>
    <row r="55" spans="1:157" ht="15.75">
      <c r="A55" s="6">
        <f t="shared" si="5"/>
        <v>0</v>
      </c>
      <c r="B55" s="126">
        <v>46</v>
      </c>
      <c r="C55" s="127">
        <f t="shared" si="6"/>
        <v>0</v>
      </c>
      <c r="D55" s="377"/>
      <c r="E55" s="378"/>
      <c r="F55" s="379"/>
      <c r="G55" s="377"/>
      <c r="H55" s="377"/>
      <c r="I55" s="377"/>
      <c r="J55" s="384"/>
      <c r="K55" s="128"/>
      <c r="L55" s="129"/>
      <c r="M55" s="129"/>
      <c r="N55" s="129"/>
      <c r="O55" s="129">
        <f t="shared" si="7"/>
        <v>0</v>
      </c>
      <c r="P55" s="130">
        <f t="shared" si="8"/>
        <v>0</v>
      </c>
      <c r="Q55" s="131"/>
      <c r="R55" s="131"/>
      <c r="S55" s="131">
        <v>0</v>
      </c>
      <c r="T55" s="47">
        <f t="shared" si="9"/>
        <v>0</v>
      </c>
      <c r="U55" s="132"/>
      <c r="V55" s="132"/>
      <c r="W55" s="132">
        <v>0</v>
      </c>
      <c r="X55" s="47">
        <f t="shared" si="10"/>
        <v>0</v>
      </c>
      <c r="Y55" s="132">
        <f t="shared" si="11"/>
        <v>0</v>
      </c>
      <c r="Z55" s="133">
        <f t="shared" si="12"/>
        <v>0</v>
      </c>
      <c r="AA55" s="134" t="str">
        <f t="shared" si="13"/>
        <v/>
      </c>
      <c r="AB55" s="135">
        <v>0</v>
      </c>
      <c r="AC55" s="136">
        <v>0</v>
      </c>
      <c r="AD55" s="136"/>
      <c r="AE55" s="136"/>
      <c r="AF55" s="136">
        <f t="shared" si="14"/>
        <v>0</v>
      </c>
      <c r="AG55" s="137">
        <f t="shared" si="15"/>
        <v>0</v>
      </c>
      <c r="AH55" s="138">
        <v>0</v>
      </c>
      <c r="AI55" s="138">
        <v>0</v>
      </c>
      <c r="AJ55" s="138">
        <v>0</v>
      </c>
      <c r="AK55" s="48">
        <f t="shared" si="16"/>
        <v>0</v>
      </c>
      <c r="AL55" s="139">
        <v>0</v>
      </c>
      <c r="AM55" s="139">
        <v>0</v>
      </c>
      <c r="AN55" s="139">
        <v>0</v>
      </c>
      <c r="AO55" s="48">
        <f t="shared" si="17"/>
        <v>0</v>
      </c>
      <c r="AP55" s="139">
        <f t="shared" si="66"/>
        <v>0</v>
      </c>
      <c r="AQ55" s="140">
        <f t="shared" si="18"/>
        <v>0</v>
      </c>
      <c r="AR55" s="141" t="str">
        <f t="shared" si="19"/>
        <v/>
      </c>
      <c r="AS55" s="142">
        <v>0</v>
      </c>
      <c r="AT55" s="143">
        <v>0</v>
      </c>
      <c r="AU55" s="143"/>
      <c r="AV55" s="143"/>
      <c r="AW55" s="143">
        <f t="shared" si="20"/>
        <v>0</v>
      </c>
      <c r="AX55" s="144">
        <f t="shared" si="21"/>
        <v>0</v>
      </c>
      <c r="AY55" s="145">
        <v>0</v>
      </c>
      <c r="AZ55" s="145">
        <v>0</v>
      </c>
      <c r="BA55" s="145">
        <v>0</v>
      </c>
      <c r="BB55" s="49">
        <f t="shared" si="22"/>
        <v>0</v>
      </c>
      <c r="BC55" s="146">
        <v>0</v>
      </c>
      <c r="BD55" s="146">
        <v>0</v>
      </c>
      <c r="BE55" s="146">
        <v>0</v>
      </c>
      <c r="BF55" s="49">
        <f t="shared" si="23"/>
        <v>0</v>
      </c>
      <c r="BG55" s="146">
        <f t="shared" si="24"/>
        <v>0</v>
      </c>
      <c r="BH55" s="147">
        <f t="shared" si="25"/>
        <v>0</v>
      </c>
      <c r="BI55" s="148" t="str">
        <f t="shared" si="26"/>
        <v/>
      </c>
      <c r="BJ55" s="149">
        <v>0</v>
      </c>
      <c r="BK55" s="150">
        <v>0</v>
      </c>
      <c r="BL55" s="150"/>
      <c r="BM55" s="150"/>
      <c r="BN55" s="150">
        <f t="shared" si="27"/>
        <v>0</v>
      </c>
      <c r="BO55" s="151">
        <f t="shared" si="28"/>
        <v>0</v>
      </c>
      <c r="BP55" s="152">
        <v>0</v>
      </c>
      <c r="BQ55" s="152">
        <v>0</v>
      </c>
      <c r="BR55" s="152">
        <v>0</v>
      </c>
      <c r="BS55" s="50">
        <f t="shared" si="29"/>
        <v>0</v>
      </c>
      <c r="BT55" s="153">
        <v>0</v>
      </c>
      <c r="BU55" s="153">
        <v>0</v>
      </c>
      <c r="BV55" s="153">
        <v>0</v>
      </c>
      <c r="BW55" s="50">
        <f t="shared" si="30"/>
        <v>0</v>
      </c>
      <c r="BX55" s="153">
        <f t="shared" si="31"/>
        <v>0</v>
      </c>
      <c r="BY55" s="150">
        <f t="shared" si="32"/>
        <v>0</v>
      </c>
      <c r="BZ55" s="154" t="str">
        <f t="shared" si="33"/>
        <v/>
      </c>
      <c r="CA55" s="142">
        <v>0</v>
      </c>
      <c r="CB55" s="143">
        <v>0</v>
      </c>
      <c r="CC55" s="143"/>
      <c r="CD55" s="143"/>
      <c r="CE55" s="143">
        <f t="shared" si="34"/>
        <v>0</v>
      </c>
      <c r="CF55" s="144">
        <f t="shared" si="35"/>
        <v>0</v>
      </c>
      <c r="CG55" s="145">
        <v>0</v>
      </c>
      <c r="CH55" s="145">
        <v>0</v>
      </c>
      <c r="CI55" s="145">
        <v>0</v>
      </c>
      <c r="CJ55" s="49">
        <f t="shared" si="36"/>
        <v>0</v>
      </c>
      <c r="CK55" s="146">
        <v>0</v>
      </c>
      <c r="CL55" s="146">
        <v>0</v>
      </c>
      <c r="CM55" s="146">
        <v>0</v>
      </c>
      <c r="CN55" s="49">
        <f t="shared" si="37"/>
        <v>0</v>
      </c>
      <c r="CO55" s="146">
        <f t="shared" si="38"/>
        <v>0</v>
      </c>
      <c r="CP55" s="147">
        <f t="shared" si="39"/>
        <v>0</v>
      </c>
      <c r="CQ55" s="148" t="str">
        <f t="shared" si="40"/>
        <v/>
      </c>
      <c r="CR55" s="155"/>
      <c r="CS55" s="105"/>
      <c r="CT55" s="105"/>
      <c r="CU55" s="105"/>
      <c r="CV55" s="105"/>
      <c r="CW55" s="156">
        <f t="shared" si="70"/>
        <v>0</v>
      </c>
      <c r="CX55" s="107">
        <f t="shared" si="41"/>
        <v>0</v>
      </c>
      <c r="CY55" s="108" t="str">
        <f t="shared" si="67"/>
        <v/>
      </c>
      <c r="CZ55" s="157"/>
      <c r="DA55" s="158"/>
      <c r="DB55" s="158"/>
      <c r="DC55" s="158"/>
      <c r="DD55" s="158"/>
      <c r="DE55" s="146">
        <f t="shared" si="71"/>
        <v>0</v>
      </c>
      <c r="DF55" s="159">
        <f t="shared" si="42"/>
        <v>0</v>
      </c>
      <c r="DG55" s="160" t="str">
        <f t="shared" si="68"/>
        <v/>
      </c>
      <c r="DH55" s="161"/>
      <c r="DI55" s="162"/>
      <c r="DJ55" s="162"/>
      <c r="DK55" s="162"/>
      <c r="DL55" s="162"/>
      <c r="DM55" s="163">
        <f t="shared" si="72"/>
        <v>0</v>
      </c>
      <c r="DN55" s="164">
        <f t="shared" si="43"/>
        <v>0</v>
      </c>
      <c r="DO55" s="165" t="str">
        <f t="shared" si="69"/>
        <v/>
      </c>
      <c r="DP55" s="166"/>
      <c r="DQ55" s="105"/>
      <c r="DR55" s="105"/>
      <c r="DS55" s="105"/>
      <c r="DT55" s="105"/>
      <c r="DU55" s="156">
        <f t="shared" si="73"/>
        <v>0</v>
      </c>
      <c r="DV55" s="107" t="str">
        <f t="shared" si="44"/>
        <v/>
      </c>
      <c r="DW55" s="167" t="str">
        <f t="shared" si="45"/>
        <v/>
      </c>
      <c r="DX55" s="142"/>
      <c r="DY55" s="143"/>
      <c r="DZ55" s="168" t="str">
        <f t="shared" si="46"/>
        <v/>
      </c>
      <c r="EA55" s="169">
        <f t="shared" si="47"/>
        <v>900</v>
      </c>
      <c r="EB55" s="170">
        <f t="shared" si="48"/>
        <v>0</v>
      </c>
      <c r="EC55" s="171">
        <f t="shared" si="49"/>
        <v>0</v>
      </c>
      <c r="ED55" s="172" t="str">
        <f t="shared" si="50"/>
        <v/>
      </c>
      <c r="EE55" s="127" t="str">
        <f t="shared" si="74"/>
        <v/>
      </c>
      <c r="EF55" s="127" t="str">
        <f t="shared" si="51"/>
        <v/>
      </c>
      <c r="EG55" s="173" t="str">
        <f t="shared" si="52"/>
        <v/>
      </c>
      <c r="EH55" s="125">
        <f t="shared" si="53"/>
        <v>0</v>
      </c>
      <c r="EI55" s="699"/>
      <c r="EJ55" s="700"/>
      <c r="EL55" s="41">
        <f t="shared" si="54"/>
        <v>0</v>
      </c>
      <c r="EM55" s="41" t="s">
        <v>125</v>
      </c>
      <c r="EN55" s="41">
        <f t="shared" si="55"/>
        <v>100</v>
      </c>
      <c r="EO55" s="41" t="str">
        <f t="shared" si="56"/>
        <v>0/100</v>
      </c>
      <c r="EP55" s="41">
        <f t="shared" si="57"/>
        <v>0</v>
      </c>
      <c r="EQ55" s="41" t="s">
        <v>125</v>
      </c>
      <c r="ER55" s="41">
        <f t="shared" si="58"/>
        <v>100</v>
      </c>
      <c r="ES55" s="41" t="str">
        <f t="shared" si="59"/>
        <v>0/100</v>
      </c>
      <c r="ET55" s="41">
        <f t="shared" si="60"/>
        <v>0</v>
      </c>
      <c r="EU55" s="41" t="s">
        <v>125</v>
      </c>
      <c r="EV55" s="41">
        <f t="shared" si="61"/>
        <v>100</v>
      </c>
      <c r="EW55" s="41" t="str">
        <f t="shared" si="62"/>
        <v>0/100</v>
      </c>
      <c r="EX55" s="41">
        <f t="shared" si="63"/>
        <v>0</v>
      </c>
      <c r="EY55" s="41" t="s">
        <v>125</v>
      </c>
      <c r="EZ55" s="41">
        <f t="shared" si="64"/>
        <v>0</v>
      </c>
      <c r="FA55" s="41" t="str">
        <f t="shared" si="65"/>
        <v>0/0</v>
      </c>
    </row>
    <row r="56" spans="1:157" ht="15.75">
      <c r="A56" s="6">
        <f t="shared" si="5"/>
        <v>0</v>
      </c>
      <c r="B56" s="169">
        <v>47</v>
      </c>
      <c r="C56" s="127">
        <f t="shared" si="6"/>
        <v>0</v>
      </c>
      <c r="D56" s="377"/>
      <c r="E56" s="378"/>
      <c r="F56" s="379"/>
      <c r="G56" s="377"/>
      <c r="H56" s="377"/>
      <c r="I56" s="377"/>
      <c r="J56" s="384"/>
      <c r="K56" s="128"/>
      <c r="L56" s="129"/>
      <c r="M56" s="129"/>
      <c r="N56" s="129"/>
      <c r="O56" s="129">
        <f t="shared" si="7"/>
        <v>0</v>
      </c>
      <c r="P56" s="130">
        <f t="shared" si="8"/>
        <v>0</v>
      </c>
      <c r="Q56" s="131"/>
      <c r="R56" s="131"/>
      <c r="S56" s="131">
        <v>0</v>
      </c>
      <c r="T56" s="47">
        <f t="shared" si="9"/>
        <v>0</v>
      </c>
      <c r="U56" s="132"/>
      <c r="V56" s="132"/>
      <c r="W56" s="132">
        <v>0</v>
      </c>
      <c r="X56" s="47">
        <f t="shared" si="10"/>
        <v>0</v>
      </c>
      <c r="Y56" s="132">
        <f t="shared" si="11"/>
        <v>0</v>
      </c>
      <c r="Z56" s="133">
        <f t="shared" si="12"/>
        <v>0</v>
      </c>
      <c r="AA56" s="134" t="str">
        <f t="shared" si="13"/>
        <v/>
      </c>
      <c r="AB56" s="135">
        <v>0</v>
      </c>
      <c r="AC56" s="136">
        <v>0</v>
      </c>
      <c r="AD56" s="136"/>
      <c r="AE56" s="136"/>
      <c r="AF56" s="136">
        <f t="shared" si="14"/>
        <v>0</v>
      </c>
      <c r="AG56" s="137">
        <f t="shared" si="15"/>
        <v>0</v>
      </c>
      <c r="AH56" s="138">
        <v>0</v>
      </c>
      <c r="AI56" s="138">
        <v>0</v>
      </c>
      <c r="AJ56" s="138">
        <v>0</v>
      </c>
      <c r="AK56" s="48">
        <f t="shared" si="16"/>
        <v>0</v>
      </c>
      <c r="AL56" s="139">
        <v>0</v>
      </c>
      <c r="AM56" s="139">
        <v>0</v>
      </c>
      <c r="AN56" s="139">
        <v>0</v>
      </c>
      <c r="AO56" s="48">
        <f t="shared" si="17"/>
        <v>0</v>
      </c>
      <c r="AP56" s="139">
        <f t="shared" si="66"/>
        <v>0</v>
      </c>
      <c r="AQ56" s="140">
        <f t="shared" si="18"/>
        <v>0</v>
      </c>
      <c r="AR56" s="141" t="str">
        <f t="shared" si="19"/>
        <v/>
      </c>
      <c r="AS56" s="142">
        <v>0</v>
      </c>
      <c r="AT56" s="143">
        <v>0</v>
      </c>
      <c r="AU56" s="143"/>
      <c r="AV56" s="143"/>
      <c r="AW56" s="143">
        <f t="shared" si="20"/>
        <v>0</v>
      </c>
      <c r="AX56" s="144">
        <f t="shared" si="21"/>
        <v>0</v>
      </c>
      <c r="AY56" s="145">
        <v>0</v>
      </c>
      <c r="AZ56" s="145">
        <v>0</v>
      </c>
      <c r="BA56" s="145">
        <v>0</v>
      </c>
      <c r="BB56" s="49">
        <f t="shared" si="22"/>
        <v>0</v>
      </c>
      <c r="BC56" s="146">
        <v>0</v>
      </c>
      <c r="BD56" s="146">
        <v>0</v>
      </c>
      <c r="BE56" s="146">
        <v>0</v>
      </c>
      <c r="BF56" s="49">
        <f t="shared" si="23"/>
        <v>0</v>
      </c>
      <c r="BG56" s="146">
        <f t="shared" si="24"/>
        <v>0</v>
      </c>
      <c r="BH56" s="147">
        <f t="shared" si="25"/>
        <v>0</v>
      </c>
      <c r="BI56" s="148" t="str">
        <f t="shared" si="26"/>
        <v/>
      </c>
      <c r="BJ56" s="149">
        <v>0</v>
      </c>
      <c r="BK56" s="150">
        <v>0</v>
      </c>
      <c r="BL56" s="150"/>
      <c r="BM56" s="150"/>
      <c r="BN56" s="150">
        <f t="shared" si="27"/>
        <v>0</v>
      </c>
      <c r="BO56" s="151">
        <f t="shared" si="28"/>
        <v>0</v>
      </c>
      <c r="BP56" s="152">
        <v>0</v>
      </c>
      <c r="BQ56" s="152">
        <v>0</v>
      </c>
      <c r="BR56" s="152">
        <v>0</v>
      </c>
      <c r="BS56" s="50">
        <f t="shared" si="29"/>
        <v>0</v>
      </c>
      <c r="BT56" s="153">
        <v>0</v>
      </c>
      <c r="BU56" s="153">
        <v>0</v>
      </c>
      <c r="BV56" s="153">
        <v>0</v>
      </c>
      <c r="BW56" s="50">
        <f t="shared" si="30"/>
        <v>0</v>
      </c>
      <c r="BX56" s="153">
        <f t="shared" si="31"/>
        <v>0</v>
      </c>
      <c r="BY56" s="150">
        <f t="shared" si="32"/>
        <v>0</v>
      </c>
      <c r="BZ56" s="154" t="str">
        <f t="shared" si="33"/>
        <v/>
      </c>
      <c r="CA56" s="142">
        <v>0</v>
      </c>
      <c r="CB56" s="143">
        <v>0</v>
      </c>
      <c r="CC56" s="143"/>
      <c r="CD56" s="143"/>
      <c r="CE56" s="143">
        <f t="shared" si="34"/>
        <v>0</v>
      </c>
      <c r="CF56" s="144">
        <f t="shared" si="35"/>
        <v>0</v>
      </c>
      <c r="CG56" s="145">
        <v>0</v>
      </c>
      <c r="CH56" s="145">
        <v>0</v>
      </c>
      <c r="CI56" s="145">
        <v>0</v>
      </c>
      <c r="CJ56" s="49">
        <f t="shared" si="36"/>
        <v>0</v>
      </c>
      <c r="CK56" s="146">
        <v>0</v>
      </c>
      <c r="CL56" s="146">
        <v>0</v>
      </c>
      <c r="CM56" s="146">
        <v>0</v>
      </c>
      <c r="CN56" s="49">
        <f t="shared" si="37"/>
        <v>0</v>
      </c>
      <c r="CO56" s="146">
        <f t="shared" si="38"/>
        <v>0</v>
      </c>
      <c r="CP56" s="147">
        <f t="shared" si="39"/>
        <v>0</v>
      </c>
      <c r="CQ56" s="148" t="str">
        <f t="shared" si="40"/>
        <v/>
      </c>
      <c r="CR56" s="155"/>
      <c r="CS56" s="105"/>
      <c r="CT56" s="105"/>
      <c r="CU56" s="105"/>
      <c r="CV56" s="105"/>
      <c r="CW56" s="156">
        <f t="shared" si="70"/>
        <v>0</v>
      </c>
      <c r="CX56" s="107">
        <f t="shared" si="41"/>
        <v>0</v>
      </c>
      <c r="CY56" s="108" t="str">
        <f t="shared" si="67"/>
        <v/>
      </c>
      <c r="CZ56" s="157"/>
      <c r="DA56" s="158"/>
      <c r="DB56" s="158"/>
      <c r="DC56" s="158"/>
      <c r="DD56" s="158"/>
      <c r="DE56" s="146">
        <f t="shared" si="71"/>
        <v>0</v>
      </c>
      <c r="DF56" s="159">
        <f t="shared" si="42"/>
        <v>0</v>
      </c>
      <c r="DG56" s="160" t="str">
        <f t="shared" si="68"/>
        <v/>
      </c>
      <c r="DH56" s="161"/>
      <c r="DI56" s="162"/>
      <c r="DJ56" s="162"/>
      <c r="DK56" s="162"/>
      <c r="DL56" s="162"/>
      <c r="DM56" s="163">
        <f t="shared" si="72"/>
        <v>0</v>
      </c>
      <c r="DN56" s="164">
        <f t="shared" si="43"/>
        <v>0</v>
      </c>
      <c r="DO56" s="165" t="str">
        <f t="shared" si="69"/>
        <v/>
      </c>
      <c r="DP56" s="166"/>
      <c r="DQ56" s="105"/>
      <c r="DR56" s="105"/>
      <c r="DS56" s="105"/>
      <c r="DT56" s="105"/>
      <c r="DU56" s="156">
        <f t="shared" si="73"/>
        <v>0</v>
      </c>
      <c r="DV56" s="107" t="str">
        <f t="shared" si="44"/>
        <v/>
      </c>
      <c r="DW56" s="167" t="str">
        <f t="shared" si="45"/>
        <v/>
      </c>
      <c r="DX56" s="142"/>
      <c r="DY56" s="143"/>
      <c r="DZ56" s="168" t="str">
        <f t="shared" si="46"/>
        <v/>
      </c>
      <c r="EA56" s="169">
        <f t="shared" si="47"/>
        <v>900</v>
      </c>
      <c r="EB56" s="170">
        <f t="shared" si="48"/>
        <v>0</v>
      </c>
      <c r="EC56" s="171">
        <f t="shared" si="49"/>
        <v>0</v>
      </c>
      <c r="ED56" s="172" t="str">
        <f t="shared" si="50"/>
        <v/>
      </c>
      <c r="EE56" s="127" t="str">
        <f t="shared" si="74"/>
        <v/>
      </c>
      <c r="EF56" s="127" t="str">
        <f t="shared" si="51"/>
        <v/>
      </c>
      <c r="EG56" s="173" t="str">
        <f t="shared" si="52"/>
        <v/>
      </c>
      <c r="EH56" s="125">
        <f t="shared" si="53"/>
        <v>0</v>
      </c>
      <c r="EI56" s="699"/>
      <c r="EJ56" s="700"/>
      <c r="EL56" s="41">
        <f t="shared" si="54"/>
        <v>0</v>
      </c>
      <c r="EM56" s="41" t="s">
        <v>125</v>
      </c>
      <c r="EN56" s="41">
        <f t="shared" si="55"/>
        <v>100</v>
      </c>
      <c r="EO56" s="41" t="str">
        <f t="shared" si="56"/>
        <v>0/100</v>
      </c>
      <c r="EP56" s="41">
        <f t="shared" si="57"/>
        <v>0</v>
      </c>
      <c r="EQ56" s="41" t="s">
        <v>125</v>
      </c>
      <c r="ER56" s="41">
        <f t="shared" si="58"/>
        <v>100</v>
      </c>
      <c r="ES56" s="41" t="str">
        <f t="shared" si="59"/>
        <v>0/100</v>
      </c>
      <c r="ET56" s="41">
        <f t="shared" si="60"/>
        <v>0</v>
      </c>
      <c r="EU56" s="41" t="s">
        <v>125</v>
      </c>
      <c r="EV56" s="41">
        <f t="shared" si="61"/>
        <v>100</v>
      </c>
      <c r="EW56" s="41" t="str">
        <f t="shared" si="62"/>
        <v>0/100</v>
      </c>
      <c r="EX56" s="41">
        <f t="shared" si="63"/>
        <v>0</v>
      </c>
      <c r="EY56" s="41" t="s">
        <v>125</v>
      </c>
      <c r="EZ56" s="41">
        <f t="shared" si="64"/>
        <v>0</v>
      </c>
      <c r="FA56" s="41" t="str">
        <f t="shared" si="65"/>
        <v>0/0</v>
      </c>
    </row>
    <row r="57" spans="1:157" ht="15.75">
      <c r="A57" s="6">
        <f t="shared" si="5"/>
        <v>0</v>
      </c>
      <c r="B57" s="126">
        <v>48</v>
      </c>
      <c r="C57" s="127">
        <f t="shared" si="6"/>
        <v>0</v>
      </c>
      <c r="D57" s="377"/>
      <c r="E57" s="378"/>
      <c r="F57" s="379"/>
      <c r="G57" s="377"/>
      <c r="H57" s="377"/>
      <c r="I57" s="377"/>
      <c r="J57" s="384"/>
      <c r="K57" s="128"/>
      <c r="L57" s="129"/>
      <c r="M57" s="129"/>
      <c r="N57" s="129"/>
      <c r="O57" s="129">
        <f t="shared" si="7"/>
        <v>0</v>
      </c>
      <c r="P57" s="130">
        <f t="shared" si="8"/>
        <v>0</v>
      </c>
      <c r="Q57" s="131"/>
      <c r="R57" s="131"/>
      <c r="S57" s="131">
        <v>0</v>
      </c>
      <c r="T57" s="47">
        <f t="shared" si="9"/>
        <v>0</v>
      </c>
      <c r="U57" s="132"/>
      <c r="V57" s="132"/>
      <c r="W57" s="132">
        <v>0</v>
      </c>
      <c r="X57" s="47">
        <f t="shared" si="10"/>
        <v>0</v>
      </c>
      <c r="Y57" s="132">
        <f t="shared" si="11"/>
        <v>0</v>
      </c>
      <c r="Z57" s="133">
        <f t="shared" si="12"/>
        <v>0</v>
      </c>
      <c r="AA57" s="134" t="str">
        <f t="shared" si="13"/>
        <v/>
      </c>
      <c r="AB57" s="135">
        <v>0</v>
      </c>
      <c r="AC57" s="136">
        <v>0</v>
      </c>
      <c r="AD57" s="136"/>
      <c r="AE57" s="136"/>
      <c r="AF57" s="136">
        <f t="shared" si="14"/>
        <v>0</v>
      </c>
      <c r="AG57" s="137">
        <f t="shared" si="15"/>
        <v>0</v>
      </c>
      <c r="AH57" s="138">
        <v>0</v>
      </c>
      <c r="AI57" s="138">
        <v>0</v>
      </c>
      <c r="AJ57" s="138">
        <v>0</v>
      </c>
      <c r="AK57" s="48">
        <f t="shared" si="16"/>
        <v>0</v>
      </c>
      <c r="AL57" s="139">
        <v>0</v>
      </c>
      <c r="AM57" s="139">
        <v>0</v>
      </c>
      <c r="AN57" s="139">
        <v>0</v>
      </c>
      <c r="AO57" s="48">
        <f t="shared" si="17"/>
        <v>0</v>
      </c>
      <c r="AP57" s="139">
        <f t="shared" si="66"/>
        <v>0</v>
      </c>
      <c r="AQ57" s="140">
        <f t="shared" si="18"/>
        <v>0</v>
      </c>
      <c r="AR57" s="141" t="str">
        <f t="shared" si="19"/>
        <v/>
      </c>
      <c r="AS57" s="142">
        <v>0</v>
      </c>
      <c r="AT57" s="143">
        <v>0</v>
      </c>
      <c r="AU57" s="143"/>
      <c r="AV57" s="143"/>
      <c r="AW57" s="143">
        <f t="shared" si="20"/>
        <v>0</v>
      </c>
      <c r="AX57" s="144">
        <f t="shared" si="21"/>
        <v>0</v>
      </c>
      <c r="AY57" s="145">
        <v>0</v>
      </c>
      <c r="AZ57" s="145">
        <v>0</v>
      </c>
      <c r="BA57" s="145">
        <v>0</v>
      </c>
      <c r="BB57" s="49">
        <f t="shared" si="22"/>
        <v>0</v>
      </c>
      <c r="BC57" s="146">
        <v>0</v>
      </c>
      <c r="BD57" s="146">
        <v>0</v>
      </c>
      <c r="BE57" s="146">
        <v>0</v>
      </c>
      <c r="BF57" s="49">
        <f t="shared" si="23"/>
        <v>0</v>
      </c>
      <c r="BG57" s="146">
        <f t="shared" si="24"/>
        <v>0</v>
      </c>
      <c r="BH57" s="147">
        <f t="shared" si="25"/>
        <v>0</v>
      </c>
      <c r="BI57" s="148" t="str">
        <f t="shared" si="26"/>
        <v/>
      </c>
      <c r="BJ57" s="149">
        <v>0</v>
      </c>
      <c r="BK57" s="150">
        <v>0</v>
      </c>
      <c r="BL57" s="150"/>
      <c r="BM57" s="150"/>
      <c r="BN57" s="150">
        <f t="shared" si="27"/>
        <v>0</v>
      </c>
      <c r="BO57" s="151">
        <f t="shared" si="28"/>
        <v>0</v>
      </c>
      <c r="BP57" s="152">
        <v>0</v>
      </c>
      <c r="BQ57" s="152">
        <v>0</v>
      </c>
      <c r="BR57" s="152">
        <v>0</v>
      </c>
      <c r="BS57" s="50">
        <f t="shared" si="29"/>
        <v>0</v>
      </c>
      <c r="BT57" s="153">
        <v>0</v>
      </c>
      <c r="BU57" s="153">
        <v>0</v>
      </c>
      <c r="BV57" s="153">
        <v>0</v>
      </c>
      <c r="BW57" s="50">
        <f t="shared" si="30"/>
        <v>0</v>
      </c>
      <c r="BX57" s="153">
        <f t="shared" si="31"/>
        <v>0</v>
      </c>
      <c r="BY57" s="150">
        <f t="shared" si="32"/>
        <v>0</v>
      </c>
      <c r="BZ57" s="154" t="str">
        <f t="shared" si="33"/>
        <v/>
      </c>
      <c r="CA57" s="142">
        <v>0</v>
      </c>
      <c r="CB57" s="143">
        <v>0</v>
      </c>
      <c r="CC57" s="143"/>
      <c r="CD57" s="143"/>
      <c r="CE57" s="143">
        <f t="shared" si="34"/>
        <v>0</v>
      </c>
      <c r="CF57" s="144">
        <f t="shared" si="35"/>
        <v>0</v>
      </c>
      <c r="CG57" s="145">
        <v>0</v>
      </c>
      <c r="CH57" s="145">
        <v>0</v>
      </c>
      <c r="CI57" s="145">
        <v>0</v>
      </c>
      <c r="CJ57" s="49">
        <f t="shared" si="36"/>
        <v>0</v>
      </c>
      <c r="CK57" s="146">
        <v>0</v>
      </c>
      <c r="CL57" s="146">
        <v>0</v>
      </c>
      <c r="CM57" s="146">
        <v>0</v>
      </c>
      <c r="CN57" s="49">
        <f t="shared" si="37"/>
        <v>0</v>
      </c>
      <c r="CO57" s="146">
        <f t="shared" si="38"/>
        <v>0</v>
      </c>
      <c r="CP57" s="147">
        <f t="shared" si="39"/>
        <v>0</v>
      </c>
      <c r="CQ57" s="148" t="str">
        <f t="shared" si="40"/>
        <v/>
      </c>
      <c r="CR57" s="155"/>
      <c r="CS57" s="105"/>
      <c r="CT57" s="105"/>
      <c r="CU57" s="105"/>
      <c r="CV57" s="105"/>
      <c r="CW57" s="156">
        <f t="shared" si="70"/>
        <v>0</v>
      </c>
      <c r="CX57" s="107">
        <f t="shared" si="41"/>
        <v>0</v>
      </c>
      <c r="CY57" s="108" t="str">
        <f t="shared" si="67"/>
        <v/>
      </c>
      <c r="CZ57" s="157"/>
      <c r="DA57" s="158"/>
      <c r="DB57" s="158"/>
      <c r="DC57" s="158"/>
      <c r="DD57" s="158"/>
      <c r="DE57" s="146">
        <f t="shared" si="71"/>
        <v>0</v>
      </c>
      <c r="DF57" s="159">
        <f t="shared" si="42"/>
        <v>0</v>
      </c>
      <c r="DG57" s="160" t="str">
        <f t="shared" si="68"/>
        <v/>
      </c>
      <c r="DH57" s="161"/>
      <c r="DI57" s="162"/>
      <c r="DJ57" s="162"/>
      <c r="DK57" s="162"/>
      <c r="DL57" s="162"/>
      <c r="DM57" s="163">
        <f t="shared" si="72"/>
        <v>0</v>
      </c>
      <c r="DN57" s="164">
        <f t="shared" si="43"/>
        <v>0</v>
      </c>
      <c r="DO57" s="165" t="str">
        <f t="shared" si="69"/>
        <v/>
      </c>
      <c r="DP57" s="166"/>
      <c r="DQ57" s="105"/>
      <c r="DR57" s="105"/>
      <c r="DS57" s="105"/>
      <c r="DT57" s="105"/>
      <c r="DU57" s="156">
        <f t="shared" si="73"/>
        <v>0</v>
      </c>
      <c r="DV57" s="107" t="str">
        <f t="shared" si="44"/>
        <v/>
      </c>
      <c r="DW57" s="167" t="str">
        <f t="shared" si="45"/>
        <v/>
      </c>
      <c r="DX57" s="142"/>
      <c r="DY57" s="143"/>
      <c r="DZ57" s="168" t="str">
        <f t="shared" si="46"/>
        <v/>
      </c>
      <c r="EA57" s="169">
        <f t="shared" si="47"/>
        <v>900</v>
      </c>
      <c r="EB57" s="170">
        <f t="shared" si="48"/>
        <v>0</v>
      </c>
      <c r="EC57" s="171">
        <f t="shared" si="49"/>
        <v>0</v>
      </c>
      <c r="ED57" s="172" t="str">
        <f t="shared" si="50"/>
        <v/>
      </c>
      <c r="EE57" s="127" t="str">
        <f t="shared" si="74"/>
        <v/>
      </c>
      <c r="EF57" s="127" t="str">
        <f t="shared" si="51"/>
        <v/>
      </c>
      <c r="EG57" s="173" t="str">
        <f t="shared" si="52"/>
        <v/>
      </c>
      <c r="EH57" s="125">
        <f t="shared" si="53"/>
        <v>0</v>
      </c>
      <c r="EI57" s="699"/>
      <c r="EJ57" s="700"/>
      <c r="EL57" s="41">
        <f t="shared" si="54"/>
        <v>0</v>
      </c>
      <c r="EM57" s="41" t="s">
        <v>125</v>
      </c>
      <c r="EN57" s="41">
        <f t="shared" si="55"/>
        <v>100</v>
      </c>
      <c r="EO57" s="41" t="str">
        <f t="shared" si="56"/>
        <v>0/100</v>
      </c>
      <c r="EP57" s="41">
        <f t="shared" si="57"/>
        <v>0</v>
      </c>
      <c r="EQ57" s="41" t="s">
        <v>125</v>
      </c>
      <c r="ER57" s="41">
        <f t="shared" si="58"/>
        <v>100</v>
      </c>
      <c r="ES57" s="41" t="str">
        <f t="shared" si="59"/>
        <v>0/100</v>
      </c>
      <c r="ET57" s="41">
        <f t="shared" si="60"/>
        <v>0</v>
      </c>
      <c r="EU57" s="41" t="s">
        <v>125</v>
      </c>
      <c r="EV57" s="41">
        <f t="shared" si="61"/>
        <v>100</v>
      </c>
      <c r="EW57" s="41" t="str">
        <f t="shared" si="62"/>
        <v>0/100</v>
      </c>
      <c r="EX57" s="41">
        <f t="shared" si="63"/>
        <v>0</v>
      </c>
      <c r="EY57" s="41" t="s">
        <v>125</v>
      </c>
      <c r="EZ57" s="41">
        <f t="shared" si="64"/>
        <v>0</v>
      </c>
      <c r="FA57" s="41" t="str">
        <f t="shared" si="65"/>
        <v>0/0</v>
      </c>
    </row>
    <row r="58" spans="1:157" ht="15.75">
      <c r="A58" s="6">
        <f t="shared" si="5"/>
        <v>0</v>
      </c>
      <c r="B58" s="169">
        <v>49</v>
      </c>
      <c r="C58" s="127">
        <f t="shared" si="6"/>
        <v>0</v>
      </c>
      <c r="D58" s="377"/>
      <c r="E58" s="378"/>
      <c r="F58" s="379"/>
      <c r="G58" s="377"/>
      <c r="H58" s="377"/>
      <c r="I58" s="377"/>
      <c r="J58" s="384"/>
      <c r="K58" s="128"/>
      <c r="L58" s="129"/>
      <c r="M58" s="129"/>
      <c r="N58" s="129"/>
      <c r="O58" s="129">
        <f t="shared" si="7"/>
        <v>0</v>
      </c>
      <c r="P58" s="130">
        <f t="shared" si="8"/>
        <v>0</v>
      </c>
      <c r="Q58" s="131"/>
      <c r="R58" s="131"/>
      <c r="S58" s="131">
        <v>0</v>
      </c>
      <c r="T58" s="47">
        <f t="shared" si="9"/>
        <v>0</v>
      </c>
      <c r="U58" s="132"/>
      <c r="V58" s="132"/>
      <c r="W58" s="132">
        <v>0</v>
      </c>
      <c r="X58" s="47">
        <f t="shared" si="10"/>
        <v>0</v>
      </c>
      <c r="Y58" s="132">
        <f t="shared" si="11"/>
        <v>0</v>
      </c>
      <c r="Z58" s="133">
        <f t="shared" si="12"/>
        <v>0</v>
      </c>
      <c r="AA58" s="134" t="str">
        <f t="shared" si="13"/>
        <v/>
      </c>
      <c r="AB58" s="135">
        <v>0</v>
      </c>
      <c r="AC58" s="136">
        <v>0</v>
      </c>
      <c r="AD58" s="136"/>
      <c r="AE58" s="136"/>
      <c r="AF58" s="136">
        <f t="shared" si="14"/>
        <v>0</v>
      </c>
      <c r="AG58" s="137">
        <f t="shared" si="15"/>
        <v>0</v>
      </c>
      <c r="AH58" s="138">
        <v>0</v>
      </c>
      <c r="AI58" s="138">
        <v>0</v>
      </c>
      <c r="AJ58" s="138">
        <v>0</v>
      </c>
      <c r="AK58" s="48">
        <f t="shared" si="16"/>
        <v>0</v>
      </c>
      <c r="AL58" s="139">
        <v>0</v>
      </c>
      <c r="AM58" s="139">
        <v>0</v>
      </c>
      <c r="AN58" s="139">
        <v>0</v>
      </c>
      <c r="AO58" s="48">
        <f t="shared" si="17"/>
        <v>0</v>
      </c>
      <c r="AP58" s="139">
        <f t="shared" si="66"/>
        <v>0</v>
      </c>
      <c r="AQ58" s="140">
        <f t="shared" si="18"/>
        <v>0</v>
      </c>
      <c r="AR58" s="141" t="str">
        <f t="shared" si="19"/>
        <v/>
      </c>
      <c r="AS58" s="142">
        <v>0</v>
      </c>
      <c r="AT58" s="143">
        <v>0</v>
      </c>
      <c r="AU58" s="143"/>
      <c r="AV58" s="143"/>
      <c r="AW58" s="143">
        <f t="shared" si="20"/>
        <v>0</v>
      </c>
      <c r="AX58" s="144">
        <f t="shared" si="21"/>
        <v>0</v>
      </c>
      <c r="AY58" s="145">
        <v>0</v>
      </c>
      <c r="AZ58" s="145">
        <v>0</v>
      </c>
      <c r="BA58" s="145">
        <v>0</v>
      </c>
      <c r="BB58" s="49">
        <f t="shared" si="22"/>
        <v>0</v>
      </c>
      <c r="BC58" s="146">
        <v>0</v>
      </c>
      <c r="BD58" s="146">
        <v>0</v>
      </c>
      <c r="BE58" s="146">
        <v>0</v>
      </c>
      <c r="BF58" s="49">
        <f t="shared" si="23"/>
        <v>0</v>
      </c>
      <c r="BG58" s="146">
        <f t="shared" si="24"/>
        <v>0</v>
      </c>
      <c r="BH58" s="147">
        <f t="shared" si="25"/>
        <v>0</v>
      </c>
      <c r="BI58" s="148" t="str">
        <f t="shared" si="26"/>
        <v/>
      </c>
      <c r="BJ58" s="149">
        <v>0</v>
      </c>
      <c r="BK58" s="150">
        <v>0</v>
      </c>
      <c r="BL58" s="150"/>
      <c r="BM58" s="150"/>
      <c r="BN58" s="150">
        <f t="shared" si="27"/>
        <v>0</v>
      </c>
      <c r="BO58" s="151">
        <f t="shared" si="28"/>
        <v>0</v>
      </c>
      <c r="BP58" s="152">
        <v>0</v>
      </c>
      <c r="BQ58" s="152">
        <v>0</v>
      </c>
      <c r="BR58" s="152">
        <v>0</v>
      </c>
      <c r="BS58" s="50">
        <f t="shared" si="29"/>
        <v>0</v>
      </c>
      <c r="BT58" s="153">
        <v>0</v>
      </c>
      <c r="BU58" s="153">
        <v>0</v>
      </c>
      <c r="BV58" s="153">
        <v>0</v>
      </c>
      <c r="BW58" s="50">
        <f t="shared" si="30"/>
        <v>0</v>
      </c>
      <c r="BX58" s="153">
        <f t="shared" si="31"/>
        <v>0</v>
      </c>
      <c r="BY58" s="150">
        <f t="shared" si="32"/>
        <v>0</v>
      </c>
      <c r="BZ58" s="154" t="str">
        <f t="shared" si="33"/>
        <v/>
      </c>
      <c r="CA58" s="142">
        <v>0</v>
      </c>
      <c r="CB58" s="143">
        <v>0</v>
      </c>
      <c r="CC58" s="143"/>
      <c r="CD58" s="143"/>
      <c r="CE58" s="143">
        <f t="shared" si="34"/>
        <v>0</v>
      </c>
      <c r="CF58" s="144">
        <f t="shared" si="35"/>
        <v>0</v>
      </c>
      <c r="CG58" s="145">
        <v>0</v>
      </c>
      <c r="CH58" s="145">
        <v>0</v>
      </c>
      <c r="CI58" s="145">
        <v>0</v>
      </c>
      <c r="CJ58" s="49">
        <f t="shared" si="36"/>
        <v>0</v>
      </c>
      <c r="CK58" s="146">
        <v>0</v>
      </c>
      <c r="CL58" s="146">
        <v>0</v>
      </c>
      <c r="CM58" s="146">
        <v>0</v>
      </c>
      <c r="CN58" s="49">
        <f t="shared" si="37"/>
        <v>0</v>
      </c>
      <c r="CO58" s="146">
        <f t="shared" si="38"/>
        <v>0</v>
      </c>
      <c r="CP58" s="147">
        <f t="shared" si="39"/>
        <v>0</v>
      </c>
      <c r="CQ58" s="148" t="str">
        <f t="shared" si="40"/>
        <v/>
      </c>
      <c r="CR58" s="155"/>
      <c r="CS58" s="105"/>
      <c r="CT58" s="105"/>
      <c r="CU58" s="105"/>
      <c r="CV58" s="105"/>
      <c r="CW58" s="156">
        <f t="shared" si="70"/>
        <v>0</v>
      </c>
      <c r="CX58" s="107">
        <f t="shared" si="41"/>
        <v>0</v>
      </c>
      <c r="CY58" s="108" t="str">
        <f t="shared" si="67"/>
        <v/>
      </c>
      <c r="CZ58" s="157"/>
      <c r="DA58" s="158"/>
      <c r="DB58" s="158"/>
      <c r="DC58" s="158"/>
      <c r="DD58" s="158"/>
      <c r="DE58" s="146">
        <f t="shared" si="71"/>
        <v>0</v>
      </c>
      <c r="DF58" s="159">
        <f t="shared" si="42"/>
        <v>0</v>
      </c>
      <c r="DG58" s="160" t="str">
        <f t="shared" si="68"/>
        <v/>
      </c>
      <c r="DH58" s="161"/>
      <c r="DI58" s="162"/>
      <c r="DJ58" s="162"/>
      <c r="DK58" s="162"/>
      <c r="DL58" s="162"/>
      <c r="DM58" s="163">
        <f t="shared" si="72"/>
        <v>0</v>
      </c>
      <c r="DN58" s="164">
        <f t="shared" si="43"/>
        <v>0</v>
      </c>
      <c r="DO58" s="165" t="str">
        <f t="shared" si="69"/>
        <v/>
      </c>
      <c r="DP58" s="166"/>
      <c r="DQ58" s="105"/>
      <c r="DR58" s="105"/>
      <c r="DS58" s="105"/>
      <c r="DT58" s="105"/>
      <c r="DU58" s="156">
        <f t="shared" si="73"/>
        <v>0</v>
      </c>
      <c r="DV58" s="107" t="str">
        <f t="shared" si="44"/>
        <v/>
      </c>
      <c r="DW58" s="167" t="str">
        <f t="shared" si="45"/>
        <v/>
      </c>
      <c r="DX58" s="142"/>
      <c r="DY58" s="143"/>
      <c r="DZ58" s="168" t="str">
        <f t="shared" si="46"/>
        <v/>
      </c>
      <c r="EA58" s="169">
        <f t="shared" si="47"/>
        <v>900</v>
      </c>
      <c r="EB58" s="170">
        <f t="shared" si="48"/>
        <v>0</v>
      </c>
      <c r="EC58" s="171">
        <f t="shared" si="49"/>
        <v>0</v>
      </c>
      <c r="ED58" s="172" t="str">
        <f t="shared" si="50"/>
        <v/>
      </c>
      <c r="EE58" s="127" t="str">
        <f t="shared" si="74"/>
        <v/>
      </c>
      <c r="EF58" s="127" t="str">
        <f t="shared" si="51"/>
        <v/>
      </c>
      <c r="EG58" s="173" t="str">
        <f t="shared" si="52"/>
        <v/>
      </c>
      <c r="EH58" s="125">
        <f t="shared" si="53"/>
        <v>0</v>
      </c>
      <c r="EI58" s="699"/>
      <c r="EJ58" s="700"/>
      <c r="EL58" s="41">
        <f t="shared" si="54"/>
        <v>0</v>
      </c>
      <c r="EM58" s="41" t="s">
        <v>125</v>
      </c>
      <c r="EN58" s="41">
        <f t="shared" si="55"/>
        <v>100</v>
      </c>
      <c r="EO58" s="41" t="str">
        <f t="shared" si="56"/>
        <v>0/100</v>
      </c>
      <c r="EP58" s="41">
        <f t="shared" si="57"/>
        <v>0</v>
      </c>
      <c r="EQ58" s="41" t="s">
        <v>125</v>
      </c>
      <c r="ER58" s="41">
        <f t="shared" si="58"/>
        <v>100</v>
      </c>
      <c r="ES58" s="41" t="str">
        <f t="shared" si="59"/>
        <v>0/100</v>
      </c>
      <c r="ET58" s="41">
        <f t="shared" si="60"/>
        <v>0</v>
      </c>
      <c r="EU58" s="41" t="s">
        <v>125</v>
      </c>
      <c r="EV58" s="41">
        <f t="shared" si="61"/>
        <v>100</v>
      </c>
      <c r="EW58" s="41" t="str">
        <f t="shared" si="62"/>
        <v>0/100</v>
      </c>
      <c r="EX58" s="41">
        <f t="shared" si="63"/>
        <v>0</v>
      </c>
      <c r="EY58" s="41" t="s">
        <v>125</v>
      </c>
      <c r="EZ58" s="41">
        <f t="shared" si="64"/>
        <v>0</v>
      </c>
      <c r="FA58" s="41" t="str">
        <f t="shared" si="65"/>
        <v>0/0</v>
      </c>
    </row>
    <row r="59" spans="1:157" ht="15.75">
      <c r="A59" s="6">
        <f t="shared" si="5"/>
        <v>0</v>
      </c>
      <c r="B59" s="126">
        <v>50</v>
      </c>
      <c r="C59" s="127">
        <f t="shared" si="6"/>
        <v>0</v>
      </c>
      <c r="D59" s="377"/>
      <c r="E59" s="378"/>
      <c r="F59" s="379"/>
      <c r="G59" s="377"/>
      <c r="H59" s="377"/>
      <c r="I59" s="377"/>
      <c r="J59" s="384"/>
      <c r="K59" s="128"/>
      <c r="L59" s="129"/>
      <c r="M59" s="129"/>
      <c r="N59" s="129"/>
      <c r="O59" s="129">
        <f t="shared" si="7"/>
        <v>0</v>
      </c>
      <c r="P59" s="130">
        <f t="shared" si="8"/>
        <v>0</v>
      </c>
      <c r="Q59" s="131"/>
      <c r="R59" s="131"/>
      <c r="S59" s="131">
        <v>0</v>
      </c>
      <c r="T59" s="47">
        <f t="shared" si="9"/>
        <v>0</v>
      </c>
      <c r="U59" s="132"/>
      <c r="V59" s="132"/>
      <c r="W59" s="132">
        <v>0</v>
      </c>
      <c r="X59" s="47">
        <f t="shared" si="10"/>
        <v>0</v>
      </c>
      <c r="Y59" s="132">
        <f t="shared" si="11"/>
        <v>0</v>
      </c>
      <c r="Z59" s="133">
        <f t="shared" si="12"/>
        <v>0</v>
      </c>
      <c r="AA59" s="134" t="str">
        <f t="shared" si="13"/>
        <v/>
      </c>
      <c r="AB59" s="135">
        <v>0</v>
      </c>
      <c r="AC59" s="136">
        <v>0</v>
      </c>
      <c r="AD59" s="136"/>
      <c r="AE59" s="136"/>
      <c r="AF59" s="136">
        <f t="shared" si="14"/>
        <v>0</v>
      </c>
      <c r="AG59" s="137">
        <f t="shared" si="15"/>
        <v>0</v>
      </c>
      <c r="AH59" s="138">
        <v>0</v>
      </c>
      <c r="AI59" s="138">
        <v>0</v>
      </c>
      <c r="AJ59" s="138">
        <v>0</v>
      </c>
      <c r="AK59" s="48">
        <f t="shared" si="16"/>
        <v>0</v>
      </c>
      <c r="AL59" s="139">
        <v>0</v>
      </c>
      <c r="AM59" s="139">
        <v>0</v>
      </c>
      <c r="AN59" s="139">
        <v>0</v>
      </c>
      <c r="AO59" s="48">
        <f t="shared" si="17"/>
        <v>0</v>
      </c>
      <c r="AP59" s="139">
        <f t="shared" si="66"/>
        <v>0</v>
      </c>
      <c r="AQ59" s="140">
        <f t="shared" si="18"/>
        <v>0</v>
      </c>
      <c r="AR59" s="141" t="str">
        <f t="shared" si="19"/>
        <v/>
      </c>
      <c r="AS59" s="142">
        <v>0</v>
      </c>
      <c r="AT59" s="143">
        <v>0</v>
      </c>
      <c r="AU59" s="143"/>
      <c r="AV59" s="143"/>
      <c r="AW59" s="143">
        <f t="shared" si="20"/>
        <v>0</v>
      </c>
      <c r="AX59" s="144">
        <f t="shared" si="21"/>
        <v>0</v>
      </c>
      <c r="AY59" s="145">
        <v>0</v>
      </c>
      <c r="AZ59" s="145">
        <v>0</v>
      </c>
      <c r="BA59" s="145">
        <v>0</v>
      </c>
      <c r="BB59" s="49">
        <f t="shared" si="22"/>
        <v>0</v>
      </c>
      <c r="BC59" s="146">
        <v>0</v>
      </c>
      <c r="BD59" s="146">
        <v>0</v>
      </c>
      <c r="BE59" s="146">
        <v>0</v>
      </c>
      <c r="BF59" s="49">
        <f t="shared" si="23"/>
        <v>0</v>
      </c>
      <c r="BG59" s="146">
        <f t="shared" si="24"/>
        <v>0</v>
      </c>
      <c r="BH59" s="147">
        <f t="shared" si="25"/>
        <v>0</v>
      </c>
      <c r="BI59" s="148" t="str">
        <f t="shared" si="26"/>
        <v/>
      </c>
      <c r="BJ59" s="149">
        <v>0</v>
      </c>
      <c r="BK59" s="150">
        <v>0</v>
      </c>
      <c r="BL59" s="150"/>
      <c r="BM59" s="150"/>
      <c r="BN59" s="150">
        <f t="shared" si="27"/>
        <v>0</v>
      </c>
      <c r="BO59" s="151">
        <f t="shared" si="28"/>
        <v>0</v>
      </c>
      <c r="BP59" s="152">
        <v>0</v>
      </c>
      <c r="BQ59" s="152">
        <v>0</v>
      </c>
      <c r="BR59" s="152">
        <v>0</v>
      </c>
      <c r="BS59" s="50">
        <f t="shared" si="29"/>
        <v>0</v>
      </c>
      <c r="BT59" s="153">
        <v>0</v>
      </c>
      <c r="BU59" s="153">
        <v>0</v>
      </c>
      <c r="BV59" s="153">
        <v>0</v>
      </c>
      <c r="BW59" s="50">
        <f t="shared" si="30"/>
        <v>0</v>
      </c>
      <c r="BX59" s="153">
        <f t="shared" si="31"/>
        <v>0</v>
      </c>
      <c r="BY59" s="150">
        <f t="shared" si="32"/>
        <v>0</v>
      </c>
      <c r="BZ59" s="154" t="str">
        <f t="shared" si="33"/>
        <v/>
      </c>
      <c r="CA59" s="142">
        <v>0</v>
      </c>
      <c r="CB59" s="143">
        <v>0</v>
      </c>
      <c r="CC59" s="143"/>
      <c r="CD59" s="143"/>
      <c r="CE59" s="143">
        <f t="shared" si="34"/>
        <v>0</v>
      </c>
      <c r="CF59" s="144">
        <f t="shared" si="35"/>
        <v>0</v>
      </c>
      <c r="CG59" s="145">
        <v>0</v>
      </c>
      <c r="CH59" s="145">
        <v>0</v>
      </c>
      <c r="CI59" s="145">
        <v>0</v>
      </c>
      <c r="CJ59" s="49">
        <f t="shared" si="36"/>
        <v>0</v>
      </c>
      <c r="CK59" s="146">
        <v>0</v>
      </c>
      <c r="CL59" s="146">
        <v>0</v>
      </c>
      <c r="CM59" s="146">
        <v>0</v>
      </c>
      <c r="CN59" s="49">
        <f t="shared" si="37"/>
        <v>0</v>
      </c>
      <c r="CO59" s="146">
        <f t="shared" si="38"/>
        <v>0</v>
      </c>
      <c r="CP59" s="147">
        <f t="shared" si="39"/>
        <v>0</v>
      </c>
      <c r="CQ59" s="148" t="str">
        <f t="shared" si="40"/>
        <v/>
      </c>
      <c r="CR59" s="155"/>
      <c r="CS59" s="105"/>
      <c r="CT59" s="105"/>
      <c r="CU59" s="105"/>
      <c r="CV59" s="105"/>
      <c r="CW59" s="156">
        <f t="shared" si="70"/>
        <v>0</v>
      </c>
      <c r="CX59" s="107">
        <f t="shared" si="41"/>
        <v>0</v>
      </c>
      <c r="CY59" s="108" t="str">
        <f t="shared" si="67"/>
        <v/>
      </c>
      <c r="CZ59" s="157"/>
      <c r="DA59" s="158"/>
      <c r="DB59" s="158"/>
      <c r="DC59" s="158"/>
      <c r="DD59" s="158"/>
      <c r="DE59" s="146">
        <f t="shared" si="71"/>
        <v>0</v>
      </c>
      <c r="DF59" s="159">
        <f t="shared" si="42"/>
        <v>0</v>
      </c>
      <c r="DG59" s="160" t="str">
        <f t="shared" si="68"/>
        <v/>
      </c>
      <c r="DH59" s="161"/>
      <c r="DI59" s="162"/>
      <c r="DJ59" s="162"/>
      <c r="DK59" s="162"/>
      <c r="DL59" s="162"/>
      <c r="DM59" s="163">
        <f t="shared" si="72"/>
        <v>0</v>
      </c>
      <c r="DN59" s="164">
        <f t="shared" si="43"/>
        <v>0</v>
      </c>
      <c r="DO59" s="165" t="str">
        <f t="shared" si="69"/>
        <v/>
      </c>
      <c r="DP59" s="166"/>
      <c r="DQ59" s="105"/>
      <c r="DR59" s="105"/>
      <c r="DS59" s="105"/>
      <c r="DT59" s="105"/>
      <c r="DU59" s="156">
        <f t="shared" si="73"/>
        <v>0</v>
      </c>
      <c r="DV59" s="107" t="str">
        <f t="shared" si="44"/>
        <v/>
      </c>
      <c r="DW59" s="167" t="str">
        <f t="shared" si="45"/>
        <v/>
      </c>
      <c r="DX59" s="142"/>
      <c r="DY59" s="143"/>
      <c r="DZ59" s="168" t="str">
        <f t="shared" si="46"/>
        <v/>
      </c>
      <c r="EA59" s="169">
        <f t="shared" si="47"/>
        <v>900</v>
      </c>
      <c r="EB59" s="170">
        <f t="shared" si="48"/>
        <v>0</v>
      </c>
      <c r="EC59" s="171">
        <f t="shared" si="49"/>
        <v>0</v>
      </c>
      <c r="ED59" s="172" t="str">
        <f t="shared" si="50"/>
        <v/>
      </c>
      <c r="EE59" s="127" t="str">
        <f t="shared" si="74"/>
        <v/>
      </c>
      <c r="EF59" s="127" t="str">
        <f t="shared" si="51"/>
        <v/>
      </c>
      <c r="EG59" s="173" t="str">
        <f t="shared" si="52"/>
        <v/>
      </c>
      <c r="EH59" s="125">
        <f t="shared" si="53"/>
        <v>0</v>
      </c>
      <c r="EI59" s="699"/>
      <c r="EJ59" s="700"/>
      <c r="EL59" s="41">
        <f t="shared" si="54"/>
        <v>0</v>
      </c>
      <c r="EM59" s="41" t="s">
        <v>125</v>
      </c>
      <c r="EN59" s="41">
        <f t="shared" si="55"/>
        <v>100</v>
      </c>
      <c r="EO59" s="41" t="str">
        <f t="shared" si="56"/>
        <v>0/100</v>
      </c>
      <c r="EP59" s="41">
        <f t="shared" si="57"/>
        <v>0</v>
      </c>
      <c r="EQ59" s="41" t="s">
        <v>125</v>
      </c>
      <c r="ER59" s="41">
        <f t="shared" si="58"/>
        <v>100</v>
      </c>
      <c r="ES59" s="41" t="str">
        <f t="shared" si="59"/>
        <v>0/100</v>
      </c>
      <c r="ET59" s="41">
        <f t="shared" si="60"/>
        <v>0</v>
      </c>
      <c r="EU59" s="41" t="s">
        <v>125</v>
      </c>
      <c r="EV59" s="41">
        <f t="shared" si="61"/>
        <v>100</v>
      </c>
      <c r="EW59" s="41" t="str">
        <f t="shared" si="62"/>
        <v>0/100</v>
      </c>
      <c r="EX59" s="41">
        <f t="shared" si="63"/>
        <v>0</v>
      </c>
      <c r="EY59" s="41" t="s">
        <v>125</v>
      </c>
      <c r="EZ59" s="41">
        <f t="shared" si="64"/>
        <v>0</v>
      </c>
      <c r="FA59" s="41" t="str">
        <f t="shared" si="65"/>
        <v>0/0</v>
      </c>
    </row>
    <row r="60" spans="1:157" ht="15.75">
      <c r="A60" s="6">
        <f t="shared" si="5"/>
        <v>0</v>
      </c>
      <c r="B60" s="169">
        <v>51</v>
      </c>
      <c r="C60" s="127">
        <f t="shared" si="6"/>
        <v>0</v>
      </c>
      <c r="D60" s="377"/>
      <c r="E60" s="378"/>
      <c r="F60" s="379"/>
      <c r="G60" s="377"/>
      <c r="H60" s="377"/>
      <c r="I60" s="377"/>
      <c r="J60" s="384"/>
      <c r="K60" s="128"/>
      <c r="L60" s="129"/>
      <c r="M60" s="129"/>
      <c r="N60" s="129"/>
      <c r="O60" s="129">
        <f t="shared" si="7"/>
        <v>0</v>
      </c>
      <c r="P60" s="130">
        <f t="shared" si="8"/>
        <v>0</v>
      </c>
      <c r="Q60" s="131"/>
      <c r="R60" s="131"/>
      <c r="S60" s="131">
        <v>0</v>
      </c>
      <c r="T60" s="47">
        <f t="shared" si="9"/>
        <v>0</v>
      </c>
      <c r="U60" s="132"/>
      <c r="V60" s="132"/>
      <c r="W60" s="132">
        <v>0</v>
      </c>
      <c r="X60" s="47">
        <f t="shared" si="10"/>
        <v>0</v>
      </c>
      <c r="Y60" s="132">
        <f t="shared" si="11"/>
        <v>0</v>
      </c>
      <c r="Z60" s="133">
        <f t="shared" si="12"/>
        <v>0</v>
      </c>
      <c r="AA60" s="134" t="str">
        <f t="shared" si="13"/>
        <v/>
      </c>
      <c r="AB60" s="135">
        <v>0</v>
      </c>
      <c r="AC60" s="136">
        <v>0</v>
      </c>
      <c r="AD60" s="136"/>
      <c r="AE60" s="136"/>
      <c r="AF60" s="136">
        <f t="shared" si="14"/>
        <v>0</v>
      </c>
      <c r="AG60" s="137">
        <f t="shared" si="15"/>
        <v>0</v>
      </c>
      <c r="AH60" s="138">
        <v>0</v>
      </c>
      <c r="AI60" s="138">
        <v>0</v>
      </c>
      <c r="AJ60" s="138">
        <v>0</v>
      </c>
      <c r="AK60" s="48">
        <f t="shared" si="16"/>
        <v>0</v>
      </c>
      <c r="AL60" s="139">
        <v>0</v>
      </c>
      <c r="AM60" s="139">
        <v>0</v>
      </c>
      <c r="AN60" s="139">
        <v>0</v>
      </c>
      <c r="AO60" s="48">
        <f t="shared" si="17"/>
        <v>0</v>
      </c>
      <c r="AP60" s="139">
        <f t="shared" si="66"/>
        <v>0</v>
      </c>
      <c r="AQ60" s="140">
        <f t="shared" si="18"/>
        <v>0</v>
      </c>
      <c r="AR60" s="141" t="str">
        <f t="shared" si="19"/>
        <v/>
      </c>
      <c r="AS60" s="142">
        <v>0</v>
      </c>
      <c r="AT60" s="143">
        <v>0</v>
      </c>
      <c r="AU60" s="143"/>
      <c r="AV60" s="143"/>
      <c r="AW60" s="143">
        <f t="shared" si="20"/>
        <v>0</v>
      </c>
      <c r="AX60" s="144">
        <f t="shared" si="21"/>
        <v>0</v>
      </c>
      <c r="AY60" s="145">
        <v>0</v>
      </c>
      <c r="AZ60" s="145">
        <v>0</v>
      </c>
      <c r="BA60" s="145">
        <v>0</v>
      </c>
      <c r="BB60" s="49">
        <f t="shared" si="22"/>
        <v>0</v>
      </c>
      <c r="BC60" s="146">
        <v>0</v>
      </c>
      <c r="BD60" s="146">
        <v>0</v>
      </c>
      <c r="BE60" s="146">
        <v>0</v>
      </c>
      <c r="BF60" s="49">
        <f t="shared" si="23"/>
        <v>0</v>
      </c>
      <c r="BG60" s="146">
        <f t="shared" si="24"/>
        <v>0</v>
      </c>
      <c r="BH60" s="147">
        <f t="shared" si="25"/>
        <v>0</v>
      </c>
      <c r="BI60" s="148" t="str">
        <f t="shared" si="26"/>
        <v/>
      </c>
      <c r="BJ60" s="149">
        <v>0</v>
      </c>
      <c r="BK60" s="150">
        <v>0</v>
      </c>
      <c r="BL60" s="150"/>
      <c r="BM60" s="150"/>
      <c r="BN60" s="150">
        <f t="shared" si="27"/>
        <v>0</v>
      </c>
      <c r="BO60" s="151">
        <f t="shared" si="28"/>
        <v>0</v>
      </c>
      <c r="BP60" s="152">
        <v>0</v>
      </c>
      <c r="BQ60" s="152">
        <v>0</v>
      </c>
      <c r="BR60" s="152">
        <v>0</v>
      </c>
      <c r="BS60" s="50">
        <f t="shared" si="29"/>
        <v>0</v>
      </c>
      <c r="BT60" s="153">
        <v>0</v>
      </c>
      <c r="BU60" s="153">
        <v>0</v>
      </c>
      <c r="BV60" s="153">
        <v>0</v>
      </c>
      <c r="BW60" s="50">
        <f t="shared" si="30"/>
        <v>0</v>
      </c>
      <c r="BX60" s="153">
        <f t="shared" si="31"/>
        <v>0</v>
      </c>
      <c r="BY60" s="150">
        <f t="shared" si="32"/>
        <v>0</v>
      </c>
      <c r="BZ60" s="154" t="str">
        <f t="shared" si="33"/>
        <v/>
      </c>
      <c r="CA60" s="142">
        <v>0</v>
      </c>
      <c r="CB60" s="143">
        <v>0</v>
      </c>
      <c r="CC60" s="143"/>
      <c r="CD60" s="143"/>
      <c r="CE60" s="143">
        <f t="shared" si="34"/>
        <v>0</v>
      </c>
      <c r="CF60" s="144">
        <f t="shared" si="35"/>
        <v>0</v>
      </c>
      <c r="CG60" s="145">
        <v>0</v>
      </c>
      <c r="CH60" s="145">
        <v>0</v>
      </c>
      <c r="CI60" s="145">
        <v>0</v>
      </c>
      <c r="CJ60" s="49">
        <f t="shared" si="36"/>
        <v>0</v>
      </c>
      <c r="CK60" s="146">
        <v>0</v>
      </c>
      <c r="CL60" s="146">
        <v>0</v>
      </c>
      <c r="CM60" s="146">
        <v>0</v>
      </c>
      <c r="CN60" s="49">
        <f t="shared" si="37"/>
        <v>0</v>
      </c>
      <c r="CO60" s="146">
        <f t="shared" si="38"/>
        <v>0</v>
      </c>
      <c r="CP60" s="147">
        <f t="shared" si="39"/>
        <v>0</v>
      </c>
      <c r="CQ60" s="148" t="str">
        <f t="shared" si="40"/>
        <v/>
      </c>
      <c r="CR60" s="155"/>
      <c r="CS60" s="105"/>
      <c r="CT60" s="105"/>
      <c r="CU60" s="105"/>
      <c r="CV60" s="105"/>
      <c r="CW60" s="156">
        <f t="shared" si="70"/>
        <v>0</v>
      </c>
      <c r="CX60" s="107">
        <f t="shared" si="41"/>
        <v>0</v>
      </c>
      <c r="CY60" s="108" t="str">
        <f t="shared" si="67"/>
        <v/>
      </c>
      <c r="CZ60" s="157"/>
      <c r="DA60" s="158"/>
      <c r="DB60" s="158"/>
      <c r="DC60" s="158"/>
      <c r="DD60" s="158"/>
      <c r="DE60" s="146">
        <f t="shared" si="71"/>
        <v>0</v>
      </c>
      <c r="DF60" s="159">
        <f t="shared" si="42"/>
        <v>0</v>
      </c>
      <c r="DG60" s="160" t="str">
        <f t="shared" si="68"/>
        <v/>
      </c>
      <c r="DH60" s="161"/>
      <c r="DI60" s="162"/>
      <c r="DJ60" s="162"/>
      <c r="DK60" s="162"/>
      <c r="DL60" s="162"/>
      <c r="DM60" s="163">
        <f t="shared" si="72"/>
        <v>0</v>
      </c>
      <c r="DN60" s="164">
        <f t="shared" si="43"/>
        <v>0</v>
      </c>
      <c r="DO60" s="165" t="str">
        <f t="shared" si="69"/>
        <v/>
      </c>
      <c r="DP60" s="166"/>
      <c r="DQ60" s="105"/>
      <c r="DR60" s="105"/>
      <c r="DS60" s="105"/>
      <c r="DT60" s="105"/>
      <c r="DU60" s="156">
        <f t="shared" si="73"/>
        <v>0</v>
      </c>
      <c r="DV60" s="107" t="str">
        <f t="shared" si="44"/>
        <v/>
      </c>
      <c r="DW60" s="167" t="str">
        <f t="shared" si="45"/>
        <v/>
      </c>
      <c r="DX60" s="142"/>
      <c r="DY60" s="143"/>
      <c r="DZ60" s="168" t="str">
        <f t="shared" si="46"/>
        <v/>
      </c>
      <c r="EA60" s="169">
        <f t="shared" si="47"/>
        <v>900</v>
      </c>
      <c r="EB60" s="170">
        <f t="shared" si="48"/>
        <v>0</v>
      </c>
      <c r="EC60" s="171">
        <f t="shared" si="49"/>
        <v>0</v>
      </c>
      <c r="ED60" s="172" t="str">
        <f t="shared" si="50"/>
        <v/>
      </c>
      <c r="EE60" s="127" t="str">
        <f t="shared" si="74"/>
        <v/>
      </c>
      <c r="EF60" s="127" t="str">
        <f t="shared" si="51"/>
        <v/>
      </c>
      <c r="EG60" s="173" t="str">
        <f t="shared" si="52"/>
        <v/>
      </c>
      <c r="EH60" s="125">
        <f t="shared" si="53"/>
        <v>0</v>
      </c>
      <c r="EI60" s="699"/>
      <c r="EJ60" s="700"/>
      <c r="EL60" s="41">
        <f t="shared" si="54"/>
        <v>0</v>
      </c>
      <c r="EM60" s="41" t="s">
        <v>125</v>
      </c>
      <c r="EN60" s="41">
        <f t="shared" si="55"/>
        <v>100</v>
      </c>
      <c r="EO60" s="41" t="str">
        <f t="shared" si="56"/>
        <v>0/100</v>
      </c>
      <c r="EP60" s="41">
        <f t="shared" si="57"/>
        <v>0</v>
      </c>
      <c r="EQ60" s="41" t="s">
        <v>125</v>
      </c>
      <c r="ER60" s="41">
        <f t="shared" si="58"/>
        <v>100</v>
      </c>
      <c r="ES60" s="41" t="str">
        <f t="shared" si="59"/>
        <v>0/100</v>
      </c>
      <c r="ET60" s="41">
        <f t="shared" si="60"/>
        <v>0</v>
      </c>
      <c r="EU60" s="41" t="s">
        <v>125</v>
      </c>
      <c r="EV60" s="41">
        <f t="shared" si="61"/>
        <v>100</v>
      </c>
      <c r="EW60" s="41" t="str">
        <f t="shared" si="62"/>
        <v>0/100</v>
      </c>
      <c r="EX60" s="41">
        <f t="shared" si="63"/>
        <v>0</v>
      </c>
      <c r="EY60" s="41" t="s">
        <v>125</v>
      </c>
      <c r="EZ60" s="41">
        <f t="shared" si="64"/>
        <v>0</v>
      </c>
      <c r="FA60" s="41" t="str">
        <f t="shared" si="65"/>
        <v>0/0</v>
      </c>
    </row>
    <row r="61" spans="1:157" ht="15.75">
      <c r="A61" s="6">
        <f t="shared" si="5"/>
        <v>0</v>
      </c>
      <c r="B61" s="126">
        <v>52</v>
      </c>
      <c r="C61" s="127">
        <f t="shared" si="6"/>
        <v>0</v>
      </c>
      <c r="D61" s="377"/>
      <c r="E61" s="378"/>
      <c r="F61" s="379"/>
      <c r="G61" s="377"/>
      <c r="H61" s="377"/>
      <c r="I61" s="377"/>
      <c r="J61" s="384"/>
      <c r="K61" s="128"/>
      <c r="L61" s="129"/>
      <c r="M61" s="129"/>
      <c r="N61" s="129"/>
      <c r="O61" s="129">
        <f t="shared" si="7"/>
        <v>0</v>
      </c>
      <c r="P61" s="130">
        <f t="shared" si="8"/>
        <v>0</v>
      </c>
      <c r="Q61" s="131"/>
      <c r="R61" s="131"/>
      <c r="S61" s="131">
        <v>0</v>
      </c>
      <c r="T61" s="47">
        <f t="shared" si="9"/>
        <v>0</v>
      </c>
      <c r="U61" s="132"/>
      <c r="V61" s="132"/>
      <c r="W61" s="132">
        <v>0</v>
      </c>
      <c r="X61" s="47">
        <f t="shared" si="10"/>
        <v>0</v>
      </c>
      <c r="Y61" s="132">
        <f t="shared" si="11"/>
        <v>0</v>
      </c>
      <c r="Z61" s="133">
        <f t="shared" si="12"/>
        <v>0</v>
      </c>
      <c r="AA61" s="134" t="str">
        <f t="shared" si="13"/>
        <v/>
      </c>
      <c r="AB61" s="135">
        <v>0</v>
      </c>
      <c r="AC61" s="136">
        <v>0</v>
      </c>
      <c r="AD61" s="136"/>
      <c r="AE61" s="136"/>
      <c r="AF61" s="136">
        <f t="shared" si="14"/>
        <v>0</v>
      </c>
      <c r="AG61" s="137">
        <f t="shared" si="15"/>
        <v>0</v>
      </c>
      <c r="AH61" s="138">
        <v>0</v>
      </c>
      <c r="AI61" s="138">
        <v>0</v>
      </c>
      <c r="AJ61" s="138">
        <v>0</v>
      </c>
      <c r="AK61" s="48">
        <f t="shared" si="16"/>
        <v>0</v>
      </c>
      <c r="AL61" s="139">
        <v>0</v>
      </c>
      <c r="AM61" s="139">
        <v>0</v>
      </c>
      <c r="AN61" s="139">
        <v>0</v>
      </c>
      <c r="AO61" s="48">
        <f t="shared" si="17"/>
        <v>0</v>
      </c>
      <c r="AP61" s="139">
        <f t="shared" si="66"/>
        <v>0</v>
      </c>
      <c r="AQ61" s="140">
        <f t="shared" si="18"/>
        <v>0</v>
      </c>
      <c r="AR61" s="141" t="str">
        <f t="shared" si="19"/>
        <v/>
      </c>
      <c r="AS61" s="142">
        <v>0</v>
      </c>
      <c r="AT61" s="143">
        <v>0</v>
      </c>
      <c r="AU61" s="143"/>
      <c r="AV61" s="143"/>
      <c r="AW61" s="143">
        <f t="shared" si="20"/>
        <v>0</v>
      </c>
      <c r="AX61" s="144">
        <f t="shared" si="21"/>
        <v>0</v>
      </c>
      <c r="AY61" s="145">
        <v>0</v>
      </c>
      <c r="AZ61" s="145">
        <v>0</v>
      </c>
      <c r="BA61" s="145">
        <v>0</v>
      </c>
      <c r="BB61" s="49">
        <f t="shared" si="22"/>
        <v>0</v>
      </c>
      <c r="BC61" s="146">
        <v>0</v>
      </c>
      <c r="BD61" s="146">
        <v>0</v>
      </c>
      <c r="BE61" s="146">
        <v>0</v>
      </c>
      <c r="BF61" s="49">
        <f t="shared" si="23"/>
        <v>0</v>
      </c>
      <c r="BG61" s="146">
        <f t="shared" si="24"/>
        <v>0</v>
      </c>
      <c r="BH61" s="147">
        <f t="shared" si="25"/>
        <v>0</v>
      </c>
      <c r="BI61" s="148" t="str">
        <f t="shared" si="26"/>
        <v/>
      </c>
      <c r="BJ61" s="149">
        <v>0</v>
      </c>
      <c r="BK61" s="150">
        <v>0</v>
      </c>
      <c r="BL61" s="150"/>
      <c r="BM61" s="150"/>
      <c r="BN61" s="150">
        <f t="shared" si="27"/>
        <v>0</v>
      </c>
      <c r="BO61" s="151">
        <f t="shared" si="28"/>
        <v>0</v>
      </c>
      <c r="BP61" s="152">
        <v>0</v>
      </c>
      <c r="BQ61" s="152">
        <v>0</v>
      </c>
      <c r="BR61" s="152">
        <v>0</v>
      </c>
      <c r="BS61" s="50">
        <f t="shared" si="29"/>
        <v>0</v>
      </c>
      <c r="BT61" s="153">
        <v>0</v>
      </c>
      <c r="BU61" s="153">
        <v>0</v>
      </c>
      <c r="BV61" s="153">
        <v>0</v>
      </c>
      <c r="BW61" s="50">
        <f t="shared" si="30"/>
        <v>0</v>
      </c>
      <c r="BX61" s="153">
        <f t="shared" si="31"/>
        <v>0</v>
      </c>
      <c r="BY61" s="150">
        <f t="shared" si="32"/>
        <v>0</v>
      </c>
      <c r="BZ61" s="154" t="str">
        <f t="shared" si="33"/>
        <v/>
      </c>
      <c r="CA61" s="142">
        <v>0</v>
      </c>
      <c r="CB61" s="143">
        <v>0</v>
      </c>
      <c r="CC61" s="143"/>
      <c r="CD61" s="143"/>
      <c r="CE61" s="143">
        <f t="shared" si="34"/>
        <v>0</v>
      </c>
      <c r="CF61" s="144">
        <f t="shared" si="35"/>
        <v>0</v>
      </c>
      <c r="CG61" s="145">
        <v>0</v>
      </c>
      <c r="CH61" s="145">
        <v>0</v>
      </c>
      <c r="CI61" s="145">
        <v>0</v>
      </c>
      <c r="CJ61" s="49">
        <f t="shared" si="36"/>
        <v>0</v>
      </c>
      <c r="CK61" s="146">
        <v>0</v>
      </c>
      <c r="CL61" s="146">
        <v>0</v>
      </c>
      <c r="CM61" s="146">
        <v>0</v>
      </c>
      <c r="CN61" s="49">
        <f t="shared" si="37"/>
        <v>0</v>
      </c>
      <c r="CO61" s="146">
        <f t="shared" si="38"/>
        <v>0</v>
      </c>
      <c r="CP61" s="147">
        <f t="shared" si="39"/>
        <v>0</v>
      </c>
      <c r="CQ61" s="148" t="str">
        <f t="shared" si="40"/>
        <v/>
      </c>
      <c r="CR61" s="155"/>
      <c r="CS61" s="105"/>
      <c r="CT61" s="105"/>
      <c r="CU61" s="105"/>
      <c r="CV61" s="105"/>
      <c r="CW61" s="156">
        <f t="shared" si="70"/>
        <v>0</v>
      </c>
      <c r="CX61" s="107">
        <f t="shared" si="41"/>
        <v>0</v>
      </c>
      <c r="CY61" s="108" t="str">
        <f t="shared" si="67"/>
        <v/>
      </c>
      <c r="CZ61" s="157"/>
      <c r="DA61" s="158"/>
      <c r="DB61" s="158"/>
      <c r="DC61" s="158"/>
      <c r="DD61" s="158"/>
      <c r="DE61" s="146">
        <f t="shared" si="71"/>
        <v>0</v>
      </c>
      <c r="DF61" s="159">
        <f t="shared" si="42"/>
        <v>0</v>
      </c>
      <c r="DG61" s="160" t="str">
        <f t="shared" si="68"/>
        <v/>
      </c>
      <c r="DH61" s="161"/>
      <c r="DI61" s="162"/>
      <c r="DJ61" s="162"/>
      <c r="DK61" s="162"/>
      <c r="DL61" s="162"/>
      <c r="DM61" s="163">
        <f t="shared" si="72"/>
        <v>0</v>
      </c>
      <c r="DN61" s="164">
        <f t="shared" si="43"/>
        <v>0</v>
      </c>
      <c r="DO61" s="165" t="str">
        <f t="shared" si="69"/>
        <v/>
      </c>
      <c r="DP61" s="166"/>
      <c r="DQ61" s="105"/>
      <c r="DR61" s="105"/>
      <c r="DS61" s="105"/>
      <c r="DT61" s="105"/>
      <c r="DU61" s="156">
        <f t="shared" si="73"/>
        <v>0</v>
      </c>
      <c r="DV61" s="107" t="str">
        <f t="shared" si="44"/>
        <v/>
      </c>
      <c r="DW61" s="167" t="str">
        <f t="shared" si="45"/>
        <v/>
      </c>
      <c r="DX61" s="142"/>
      <c r="DY61" s="143"/>
      <c r="DZ61" s="168" t="str">
        <f t="shared" si="46"/>
        <v/>
      </c>
      <c r="EA61" s="169">
        <f t="shared" si="47"/>
        <v>900</v>
      </c>
      <c r="EB61" s="170">
        <f t="shared" si="48"/>
        <v>0</v>
      </c>
      <c r="EC61" s="171">
        <f t="shared" si="49"/>
        <v>0</v>
      </c>
      <c r="ED61" s="172" t="str">
        <f t="shared" si="50"/>
        <v/>
      </c>
      <c r="EE61" s="127" t="str">
        <f t="shared" si="74"/>
        <v/>
      </c>
      <c r="EF61" s="127" t="str">
        <f t="shared" si="51"/>
        <v/>
      </c>
      <c r="EG61" s="173" t="str">
        <f t="shared" si="52"/>
        <v/>
      </c>
      <c r="EH61" s="125">
        <f t="shared" si="53"/>
        <v>0</v>
      </c>
      <c r="EI61" s="699"/>
      <c r="EJ61" s="700"/>
      <c r="EL61" s="41">
        <f t="shared" si="54"/>
        <v>0</v>
      </c>
      <c r="EM61" s="41" t="s">
        <v>125</v>
      </c>
      <c r="EN61" s="41">
        <f t="shared" si="55"/>
        <v>100</v>
      </c>
      <c r="EO61" s="41" t="str">
        <f t="shared" si="56"/>
        <v>0/100</v>
      </c>
      <c r="EP61" s="41">
        <f t="shared" si="57"/>
        <v>0</v>
      </c>
      <c r="EQ61" s="41" t="s">
        <v>125</v>
      </c>
      <c r="ER61" s="41">
        <f t="shared" si="58"/>
        <v>100</v>
      </c>
      <c r="ES61" s="41" t="str">
        <f t="shared" si="59"/>
        <v>0/100</v>
      </c>
      <c r="ET61" s="41">
        <f t="shared" si="60"/>
        <v>0</v>
      </c>
      <c r="EU61" s="41" t="s">
        <v>125</v>
      </c>
      <c r="EV61" s="41">
        <f t="shared" si="61"/>
        <v>100</v>
      </c>
      <c r="EW61" s="41" t="str">
        <f t="shared" si="62"/>
        <v>0/100</v>
      </c>
      <c r="EX61" s="41">
        <f t="shared" si="63"/>
        <v>0</v>
      </c>
      <c r="EY61" s="41" t="s">
        <v>125</v>
      </c>
      <c r="EZ61" s="41">
        <f t="shared" si="64"/>
        <v>0</v>
      </c>
      <c r="FA61" s="41" t="str">
        <f t="shared" si="65"/>
        <v>0/0</v>
      </c>
    </row>
    <row r="62" spans="1:157" ht="15.75">
      <c r="A62" s="6">
        <f t="shared" si="5"/>
        <v>0</v>
      </c>
      <c r="B62" s="169">
        <v>53</v>
      </c>
      <c r="C62" s="127">
        <f t="shared" si="6"/>
        <v>0</v>
      </c>
      <c r="D62" s="377"/>
      <c r="E62" s="378"/>
      <c r="F62" s="379"/>
      <c r="G62" s="377"/>
      <c r="H62" s="377"/>
      <c r="I62" s="377"/>
      <c r="J62" s="384"/>
      <c r="K62" s="128"/>
      <c r="L62" s="129"/>
      <c r="M62" s="129"/>
      <c r="N62" s="129"/>
      <c r="O62" s="129">
        <f t="shared" si="7"/>
        <v>0</v>
      </c>
      <c r="P62" s="130">
        <f t="shared" si="8"/>
        <v>0</v>
      </c>
      <c r="Q62" s="131"/>
      <c r="R62" s="131"/>
      <c r="S62" s="131">
        <v>0</v>
      </c>
      <c r="T62" s="47">
        <f t="shared" si="9"/>
        <v>0</v>
      </c>
      <c r="U62" s="132"/>
      <c r="V62" s="132"/>
      <c r="W62" s="132">
        <v>0</v>
      </c>
      <c r="X62" s="47">
        <f t="shared" si="10"/>
        <v>0</v>
      </c>
      <c r="Y62" s="132">
        <f t="shared" si="11"/>
        <v>0</v>
      </c>
      <c r="Z62" s="133">
        <f t="shared" si="12"/>
        <v>0</v>
      </c>
      <c r="AA62" s="134" t="str">
        <f t="shared" si="13"/>
        <v/>
      </c>
      <c r="AB62" s="135">
        <v>0</v>
      </c>
      <c r="AC62" s="136">
        <v>0</v>
      </c>
      <c r="AD62" s="136"/>
      <c r="AE62" s="136"/>
      <c r="AF62" s="136">
        <f t="shared" si="14"/>
        <v>0</v>
      </c>
      <c r="AG62" s="137">
        <f t="shared" si="15"/>
        <v>0</v>
      </c>
      <c r="AH62" s="138">
        <v>0</v>
      </c>
      <c r="AI62" s="138">
        <v>0</v>
      </c>
      <c r="AJ62" s="138">
        <v>0</v>
      </c>
      <c r="AK62" s="48">
        <f t="shared" si="16"/>
        <v>0</v>
      </c>
      <c r="AL62" s="139">
        <v>0</v>
      </c>
      <c r="AM62" s="139">
        <v>0</v>
      </c>
      <c r="AN62" s="139">
        <v>0</v>
      </c>
      <c r="AO62" s="48">
        <f t="shared" si="17"/>
        <v>0</v>
      </c>
      <c r="AP62" s="139">
        <f t="shared" si="66"/>
        <v>0</v>
      </c>
      <c r="AQ62" s="140">
        <f t="shared" si="18"/>
        <v>0</v>
      </c>
      <c r="AR62" s="141" t="str">
        <f t="shared" si="19"/>
        <v/>
      </c>
      <c r="AS62" s="142">
        <v>0</v>
      </c>
      <c r="AT62" s="143">
        <v>0</v>
      </c>
      <c r="AU62" s="143"/>
      <c r="AV62" s="143"/>
      <c r="AW62" s="143">
        <f t="shared" si="20"/>
        <v>0</v>
      </c>
      <c r="AX62" s="144">
        <f t="shared" si="21"/>
        <v>0</v>
      </c>
      <c r="AY62" s="145">
        <v>0</v>
      </c>
      <c r="AZ62" s="145">
        <v>0</v>
      </c>
      <c r="BA62" s="145">
        <v>0</v>
      </c>
      <c r="BB62" s="49">
        <f t="shared" si="22"/>
        <v>0</v>
      </c>
      <c r="BC62" s="146">
        <v>0</v>
      </c>
      <c r="BD62" s="146">
        <v>0</v>
      </c>
      <c r="BE62" s="146">
        <v>0</v>
      </c>
      <c r="BF62" s="49">
        <f t="shared" si="23"/>
        <v>0</v>
      </c>
      <c r="BG62" s="146">
        <f t="shared" si="24"/>
        <v>0</v>
      </c>
      <c r="BH62" s="147">
        <f t="shared" si="25"/>
        <v>0</v>
      </c>
      <c r="BI62" s="148" t="str">
        <f t="shared" si="26"/>
        <v/>
      </c>
      <c r="BJ62" s="149">
        <v>0</v>
      </c>
      <c r="BK62" s="150">
        <v>0</v>
      </c>
      <c r="BL62" s="150"/>
      <c r="BM62" s="150"/>
      <c r="BN62" s="150">
        <f t="shared" si="27"/>
        <v>0</v>
      </c>
      <c r="BO62" s="151">
        <f t="shared" si="28"/>
        <v>0</v>
      </c>
      <c r="BP62" s="152">
        <v>0</v>
      </c>
      <c r="BQ62" s="152">
        <v>0</v>
      </c>
      <c r="BR62" s="152">
        <v>0</v>
      </c>
      <c r="BS62" s="50">
        <f t="shared" si="29"/>
        <v>0</v>
      </c>
      <c r="BT62" s="153">
        <v>0</v>
      </c>
      <c r="BU62" s="153">
        <v>0</v>
      </c>
      <c r="BV62" s="153">
        <v>0</v>
      </c>
      <c r="BW62" s="50">
        <f t="shared" si="30"/>
        <v>0</v>
      </c>
      <c r="BX62" s="153">
        <f t="shared" si="31"/>
        <v>0</v>
      </c>
      <c r="BY62" s="150">
        <f t="shared" si="32"/>
        <v>0</v>
      </c>
      <c r="BZ62" s="154" t="str">
        <f t="shared" si="33"/>
        <v/>
      </c>
      <c r="CA62" s="142">
        <v>0</v>
      </c>
      <c r="CB62" s="143">
        <v>0</v>
      </c>
      <c r="CC62" s="143"/>
      <c r="CD62" s="143"/>
      <c r="CE62" s="143">
        <f t="shared" si="34"/>
        <v>0</v>
      </c>
      <c r="CF62" s="144">
        <f t="shared" si="35"/>
        <v>0</v>
      </c>
      <c r="CG62" s="145">
        <v>0</v>
      </c>
      <c r="CH62" s="145">
        <v>0</v>
      </c>
      <c r="CI62" s="145">
        <v>0</v>
      </c>
      <c r="CJ62" s="49">
        <f t="shared" si="36"/>
        <v>0</v>
      </c>
      <c r="CK62" s="146">
        <v>0</v>
      </c>
      <c r="CL62" s="146">
        <v>0</v>
      </c>
      <c r="CM62" s="146">
        <v>0</v>
      </c>
      <c r="CN62" s="49">
        <f t="shared" si="37"/>
        <v>0</v>
      </c>
      <c r="CO62" s="146">
        <f t="shared" si="38"/>
        <v>0</v>
      </c>
      <c r="CP62" s="147">
        <f t="shared" si="39"/>
        <v>0</v>
      </c>
      <c r="CQ62" s="148" t="str">
        <f t="shared" si="40"/>
        <v/>
      </c>
      <c r="CR62" s="155"/>
      <c r="CS62" s="105"/>
      <c r="CT62" s="105"/>
      <c r="CU62" s="105"/>
      <c r="CV62" s="105"/>
      <c r="CW62" s="156">
        <f t="shared" si="70"/>
        <v>0</v>
      </c>
      <c r="CX62" s="107">
        <f t="shared" si="41"/>
        <v>0</v>
      </c>
      <c r="CY62" s="108" t="str">
        <f t="shared" si="67"/>
        <v/>
      </c>
      <c r="CZ62" s="157"/>
      <c r="DA62" s="158"/>
      <c r="DB62" s="158"/>
      <c r="DC62" s="158"/>
      <c r="DD62" s="158"/>
      <c r="DE62" s="146">
        <f t="shared" si="71"/>
        <v>0</v>
      </c>
      <c r="DF62" s="159">
        <f t="shared" si="42"/>
        <v>0</v>
      </c>
      <c r="DG62" s="160" t="str">
        <f t="shared" si="68"/>
        <v/>
      </c>
      <c r="DH62" s="161"/>
      <c r="DI62" s="162"/>
      <c r="DJ62" s="162"/>
      <c r="DK62" s="162"/>
      <c r="DL62" s="162"/>
      <c r="DM62" s="163">
        <f t="shared" si="72"/>
        <v>0</v>
      </c>
      <c r="DN62" s="164">
        <f t="shared" si="43"/>
        <v>0</v>
      </c>
      <c r="DO62" s="165" t="str">
        <f t="shared" si="69"/>
        <v/>
      </c>
      <c r="DP62" s="166"/>
      <c r="DQ62" s="105"/>
      <c r="DR62" s="105"/>
      <c r="DS62" s="105"/>
      <c r="DT62" s="105"/>
      <c r="DU62" s="156">
        <f t="shared" si="73"/>
        <v>0</v>
      </c>
      <c r="DV62" s="107" t="str">
        <f t="shared" si="44"/>
        <v/>
      </c>
      <c r="DW62" s="167" t="str">
        <f t="shared" si="45"/>
        <v/>
      </c>
      <c r="DX62" s="142"/>
      <c r="DY62" s="143"/>
      <c r="DZ62" s="168" t="str">
        <f t="shared" si="46"/>
        <v/>
      </c>
      <c r="EA62" s="169">
        <f t="shared" si="47"/>
        <v>900</v>
      </c>
      <c r="EB62" s="170">
        <f t="shared" si="48"/>
        <v>0</v>
      </c>
      <c r="EC62" s="171">
        <f t="shared" si="49"/>
        <v>0</v>
      </c>
      <c r="ED62" s="172" t="str">
        <f t="shared" si="50"/>
        <v/>
      </c>
      <c r="EE62" s="127" t="str">
        <f t="shared" si="74"/>
        <v/>
      </c>
      <c r="EF62" s="127" t="str">
        <f t="shared" si="51"/>
        <v/>
      </c>
      <c r="EG62" s="173" t="str">
        <f t="shared" si="52"/>
        <v/>
      </c>
      <c r="EH62" s="125">
        <f t="shared" si="53"/>
        <v>0</v>
      </c>
      <c r="EI62" s="699"/>
      <c r="EJ62" s="700"/>
      <c r="EL62" s="41">
        <f t="shared" si="54"/>
        <v>0</v>
      </c>
      <c r="EM62" s="41" t="s">
        <v>125</v>
      </c>
      <c r="EN62" s="41">
        <f t="shared" si="55"/>
        <v>100</v>
      </c>
      <c r="EO62" s="41" t="str">
        <f t="shared" si="56"/>
        <v>0/100</v>
      </c>
      <c r="EP62" s="41">
        <f t="shared" si="57"/>
        <v>0</v>
      </c>
      <c r="EQ62" s="41" t="s">
        <v>125</v>
      </c>
      <c r="ER62" s="41">
        <f t="shared" si="58"/>
        <v>100</v>
      </c>
      <c r="ES62" s="41" t="str">
        <f t="shared" si="59"/>
        <v>0/100</v>
      </c>
      <c r="ET62" s="41">
        <f t="shared" si="60"/>
        <v>0</v>
      </c>
      <c r="EU62" s="41" t="s">
        <v>125</v>
      </c>
      <c r="EV62" s="41">
        <f t="shared" si="61"/>
        <v>100</v>
      </c>
      <c r="EW62" s="41" t="str">
        <f t="shared" si="62"/>
        <v>0/100</v>
      </c>
      <c r="EX62" s="41">
        <f t="shared" si="63"/>
        <v>0</v>
      </c>
      <c r="EY62" s="41" t="s">
        <v>125</v>
      </c>
      <c r="EZ62" s="41">
        <f t="shared" si="64"/>
        <v>0</v>
      </c>
      <c r="FA62" s="41" t="str">
        <f t="shared" si="65"/>
        <v>0/0</v>
      </c>
    </row>
    <row r="63" spans="1:157" ht="15.75">
      <c r="A63" s="6">
        <f t="shared" si="5"/>
        <v>0</v>
      </c>
      <c r="B63" s="126">
        <v>54</v>
      </c>
      <c r="C63" s="127">
        <f t="shared" si="6"/>
        <v>0</v>
      </c>
      <c r="D63" s="377"/>
      <c r="E63" s="378"/>
      <c r="F63" s="379"/>
      <c r="G63" s="377"/>
      <c r="H63" s="377"/>
      <c r="I63" s="377"/>
      <c r="J63" s="384"/>
      <c r="K63" s="128"/>
      <c r="L63" s="129"/>
      <c r="M63" s="129"/>
      <c r="N63" s="129"/>
      <c r="O63" s="129">
        <f t="shared" si="7"/>
        <v>0</v>
      </c>
      <c r="P63" s="130">
        <f t="shared" si="8"/>
        <v>0</v>
      </c>
      <c r="Q63" s="131"/>
      <c r="R63" s="131"/>
      <c r="S63" s="131">
        <v>0</v>
      </c>
      <c r="T63" s="47">
        <f t="shared" si="9"/>
        <v>0</v>
      </c>
      <c r="U63" s="132"/>
      <c r="V63" s="132"/>
      <c r="W63" s="132">
        <v>0</v>
      </c>
      <c r="X63" s="47">
        <f t="shared" si="10"/>
        <v>0</v>
      </c>
      <c r="Y63" s="132">
        <f t="shared" si="11"/>
        <v>0</v>
      </c>
      <c r="Z63" s="133">
        <f t="shared" si="12"/>
        <v>0</v>
      </c>
      <c r="AA63" s="134" t="str">
        <f t="shared" si="13"/>
        <v/>
      </c>
      <c r="AB63" s="135">
        <v>0</v>
      </c>
      <c r="AC63" s="136">
        <v>0</v>
      </c>
      <c r="AD63" s="136"/>
      <c r="AE63" s="136"/>
      <c r="AF63" s="136">
        <f t="shared" si="14"/>
        <v>0</v>
      </c>
      <c r="AG63" s="137">
        <f t="shared" si="15"/>
        <v>0</v>
      </c>
      <c r="AH63" s="138">
        <v>0</v>
      </c>
      <c r="AI63" s="138">
        <v>0</v>
      </c>
      <c r="AJ63" s="138">
        <v>0</v>
      </c>
      <c r="AK63" s="48">
        <f t="shared" si="16"/>
        <v>0</v>
      </c>
      <c r="AL63" s="139">
        <v>0</v>
      </c>
      <c r="AM63" s="139">
        <v>0</v>
      </c>
      <c r="AN63" s="139">
        <v>0</v>
      </c>
      <c r="AO63" s="48">
        <f t="shared" si="17"/>
        <v>0</v>
      </c>
      <c r="AP63" s="139">
        <f t="shared" si="66"/>
        <v>0</v>
      </c>
      <c r="AQ63" s="140">
        <f t="shared" si="18"/>
        <v>0</v>
      </c>
      <c r="AR63" s="141" t="str">
        <f t="shared" si="19"/>
        <v/>
      </c>
      <c r="AS63" s="142">
        <v>0</v>
      </c>
      <c r="AT63" s="143">
        <v>0</v>
      </c>
      <c r="AU63" s="143"/>
      <c r="AV63" s="143"/>
      <c r="AW63" s="143">
        <f t="shared" si="20"/>
        <v>0</v>
      </c>
      <c r="AX63" s="144">
        <f t="shared" si="21"/>
        <v>0</v>
      </c>
      <c r="AY63" s="145">
        <v>0</v>
      </c>
      <c r="AZ63" s="145">
        <v>0</v>
      </c>
      <c r="BA63" s="145">
        <v>0</v>
      </c>
      <c r="BB63" s="49">
        <f t="shared" si="22"/>
        <v>0</v>
      </c>
      <c r="BC63" s="146">
        <v>0</v>
      </c>
      <c r="BD63" s="146">
        <v>0</v>
      </c>
      <c r="BE63" s="146">
        <v>0</v>
      </c>
      <c r="BF63" s="49">
        <f t="shared" si="23"/>
        <v>0</v>
      </c>
      <c r="BG63" s="146">
        <f t="shared" si="24"/>
        <v>0</v>
      </c>
      <c r="BH63" s="147">
        <f t="shared" si="25"/>
        <v>0</v>
      </c>
      <c r="BI63" s="148" t="str">
        <f t="shared" si="26"/>
        <v/>
      </c>
      <c r="BJ63" s="149">
        <v>0</v>
      </c>
      <c r="BK63" s="150">
        <v>0</v>
      </c>
      <c r="BL63" s="150"/>
      <c r="BM63" s="150"/>
      <c r="BN63" s="150">
        <f t="shared" si="27"/>
        <v>0</v>
      </c>
      <c r="BO63" s="151">
        <f t="shared" si="28"/>
        <v>0</v>
      </c>
      <c r="BP63" s="152">
        <v>0</v>
      </c>
      <c r="BQ63" s="152">
        <v>0</v>
      </c>
      <c r="BR63" s="152">
        <v>0</v>
      </c>
      <c r="BS63" s="50">
        <f t="shared" si="29"/>
        <v>0</v>
      </c>
      <c r="BT63" s="153">
        <v>0</v>
      </c>
      <c r="BU63" s="153">
        <v>0</v>
      </c>
      <c r="BV63" s="153">
        <v>0</v>
      </c>
      <c r="BW63" s="50">
        <f t="shared" si="30"/>
        <v>0</v>
      </c>
      <c r="BX63" s="153">
        <f t="shared" si="31"/>
        <v>0</v>
      </c>
      <c r="BY63" s="150">
        <f t="shared" si="32"/>
        <v>0</v>
      </c>
      <c r="BZ63" s="154" t="str">
        <f t="shared" si="33"/>
        <v/>
      </c>
      <c r="CA63" s="142">
        <v>0</v>
      </c>
      <c r="CB63" s="143">
        <v>0</v>
      </c>
      <c r="CC63" s="143"/>
      <c r="CD63" s="143"/>
      <c r="CE63" s="143">
        <f t="shared" si="34"/>
        <v>0</v>
      </c>
      <c r="CF63" s="144">
        <f t="shared" si="35"/>
        <v>0</v>
      </c>
      <c r="CG63" s="145">
        <v>0</v>
      </c>
      <c r="CH63" s="145">
        <v>0</v>
      </c>
      <c r="CI63" s="145">
        <v>0</v>
      </c>
      <c r="CJ63" s="49">
        <f t="shared" si="36"/>
        <v>0</v>
      </c>
      <c r="CK63" s="146">
        <v>0</v>
      </c>
      <c r="CL63" s="146">
        <v>0</v>
      </c>
      <c r="CM63" s="146">
        <v>0</v>
      </c>
      <c r="CN63" s="49">
        <f t="shared" si="37"/>
        <v>0</v>
      </c>
      <c r="CO63" s="146">
        <f t="shared" si="38"/>
        <v>0</v>
      </c>
      <c r="CP63" s="147">
        <f t="shared" si="39"/>
        <v>0</v>
      </c>
      <c r="CQ63" s="148" t="str">
        <f t="shared" si="40"/>
        <v/>
      </c>
      <c r="CR63" s="155"/>
      <c r="CS63" s="105"/>
      <c r="CT63" s="105"/>
      <c r="CU63" s="105"/>
      <c r="CV63" s="105"/>
      <c r="CW63" s="156">
        <f t="shared" si="70"/>
        <v>0</v>
      </c>
      <c r="CX63" s="107">
        <f t="shared" si="41"/>
        <v>0</v>
      </c>
      <c r="CY63" s="108" t="str">
        <f t="shared" si="67"/>
        <v/>
      </c>
      <c r="CZ63" s="157"/>
      <c r="DA63" s="158"/>
      <c r="DB63" s="158"/>
      <c r="DC63" s="158"/>
      <c r="DD63" s="158"/>
      <c r="DE63" s="146">
        <f t="shared" si="71"/>
        <v>0</v>
      </c>
      <c r="DF63" s="159">
        <f t="shared" si="42"/>
        <v>0</v>
      </c>
      <c r="DG63" s="160" t="str">
        <f t="shared" si="68"/>
        <v/>
      </c>
      <c r="DH63" s="161"/>
      <c r="DI63" s="162"/>
      <c r="DJ63" s="162"/>
      <c r="DK63" s="162"/>
      <c r="DL63" s="162"/>
      <c r="DM63" s="163">
        <f t="shared" si="72"/>
        <v>0</v>
      </c>
      <c r="DN63" s="164">
        <f t="shared" si="43"/>
        <v>0</v>
      </c>
      <c r="DO63" s="165" t="str">
        <f t="shared" si="69"/>
        <v/>
      </c>
      <c r="DP63" s="166"/>
      <c r="DQ63" s="105"/>
      <c r="DR63" s="105"/>
      <c r="DS63" s="105"/>
      <c r="DT63" s="105"/>
      <c r="DU63" s="156">
        <f t="shared" si="73"/>
        <v>0</v>
      </c>
      <c r="DV63" s="107" t="str">
        <f t="shared" si="44"/>
        <v/>
      </c>
      <c r="DW63" s="167" t="str">
        <f t="shared" si="45"/>
        <v/>
      </c>
      <c r="DX63" s="142"/>
      <c r="DY63" s="143"/>
      <c r="DZ63" s="168" t="str">
        <f t="shared" si="46"/>
        <v/>
      </c>
      <c r="EA63" s="169">
        <f t="shared" si="47"/>
        <v>900</v>
      </c>
      <c r="EB63" s="170">
        <f t="shared" si="48"/>
        <v>0</v>
      </c>
      <c r="EC63" s="171">
        <f t="shared" si="49"/>
        <v>0</v>
      </c>
      <c r="ED63" s="172" t="str">
        <f t="shared" si="50"/>
        <v/>
      </c>
      <c r="EE63" s="127" t="str">
        <f t="shared" si="74"/>
        <v/>
      </c>
      <c r="EF63" s="127" t="str">
        <f t="shared" si="51"/>
        <v/>
      </c>
      <c r="EG63" s="173" t="str">
        <f t="shared" si="52"/>
        <v/>
      </c>
      <c r="EH63" s="125">
        <f t="shared" si="53"/>
        <v>0</v>
      </c>
      <c r="EI63" s="699"/>
      <c r="EJ63" s="700"/>
      <c r="EL63" s="41">
        <f t="shared" si="54"/>
        <v>0</v>
      </c>
      <c r="EM63" s="41" t="s">
        <v>125</v>
      </c>
      <c r="EN63" s="41">
        <f t="shared" si="55"/>
        <v>100</v>
      </c>
      <c r="EO63" s="41" t="str">
        <f t="shared" si="56"/>
        <v>0/100</v>
      </c>
      <c r="EP63" s="41">
        <f t="shared" si="57"/>
        <v>0</v>
      </c>
      <c r="EQ63" s="41" t="s">
        <v>125</v>
      </c>
      <c r="ER63" s="41">
        <f t="shared" si="58"/>
        <v>100</v>
      </c>
      <c r="ES63" s="41" t="str">
        <f t="shared" si="59"/>
        <v>0/100</v>
      </c>
      <c r="ET63" s="41">
        <f t="shared" si="60"/>
        <v>0</v>
      </c>
      <c r="EU63" s="41" t="s">
        <v>125</v>
      </c>
      <c r="EV63" s="41">
        <f t="shared" si="61"/>
        <v>100</v>
      </c>
      <c r="EW63" s="41" t="str">
        <f t="shared" si="62"/>
        <v>0/100</v>
      </c>
      <c r="EX63" s="41">
        <f t="shared" si="63"/>
        <v>0</v>
      </c>
      <c r="EY63" s="41" t="s">
        <v>125</v>
      </c>
      <c r="EZ63" s="41">
        <f t="shared" si="64"/>
        <v>0</v>
      </c>
      <c r="FA63" s="41" t="str">
        <f t="shared" si="65"/>
        <v>0/0</v>
      </c>
    </row>
    <row r="64" spans="1:157" ht="15.75">
      <c r="A64" s="6">
        <f t="shared" si="5"/>
        <v>0</v>
      </c>
      <c r="B64" s="169">
        <v>55</v>
      </c>
      <c r="C64" s="127">
        <f t="shared" si="6"/>
        <v>0</v>
      </c>
      <c r="D64" s="377"/>
      <c r="E64" s="378"/>
      <c r="F64" s="379"/>
      <c r="G64" s="377"/>
      <c r="H64" s="377"/>
      <c r="I64" s="377"/>
      <c r="J64" s="384"/>
      <c r="K64" s="128"/>
      <c r="L64" s="129"/>
      <c r="M64" s="129"/>
      <c r="N64" s="129"/>
      <c r="O64" s="129">
        <f t="shared" si="7"/>
        <v>0</v>
      </c>
      <c r="P64" s="130">
        <f t="shared" si="8"/>
        <v>0</v>
      </c>
      <c r="Q64" s="131"/>
      <c r="R64" s="131"/>
      <c r="S64" s="131">
        <v>0</v>
      </c>
      <c r="T64" s="47">
        <f t="shared" si="9"/>
        <v>0</v>
      </c>
      <c r="U64" s="132"/>
      <c r="V64" s="132"/>
      <c r="W64" s="132">
        <v>0</v>
      </c>
      <c r="X64" s="47">
        <f t="shared" si="10"/>
        <v>0</v>
      </c>
      <c r="Y64" s="132">
        <f t="shared" si="11"/>
        <v>0</v>
      </c>
      <c r="Z64" s="133">
        <f t="shared" si="12"/>
        <v>0</v>
      </c>
      <c r="AA64" s="134" t="str">
        <f t="shared" si="13"/>
        <v/>
      </c>
      <c r="AB64" s="135">
        <v>0</v>
      </c>
      <c r="AC64" s="136">
        <v>0</v>
      </c>
      <c r="AD64" s="136"/>
      <c r="AE64" s="136"/>
      <c r="AF64" s="136">
        <f t="shared" si="14"/>
        <v>0</v>
      </c>
      <c r="AG64" s="137">
        <f t="shared" si="15"/>
        <v>0</v>
      </c>
      <c r="AH64" s="138">
        <v>0</v>
      </c>
      <c r="AI64" s="138">
        <v>0</v>
      </c>
      <c r="AJ64" s="138">
        <v>0</v>
      </c>
      <c r="AK64" s="48">
        <f t="shared" si="16"/>
        <v>0</v>
      </c>
      <c r="AL64" s="139">
        <v>0</v>
      </c>
      <c r="AM64" s="139">
        <v>0</v>
      </c>
      <c r="AN64" s="139">
        <v>0</v>
      </c>
      <c r="AO64" s="48">
        <f t="shared" si="17"/>
        <v>0</v>
      </c>
      <c r="AP64" s="139">
        <f t="shared" si="66"/>
        <v>0</v>
      </c>
      <c r="AQ64" s="140">
        <f t="shared" si="18"/>
        <v>0</v>
      </c>
      <c r="AR64" s="141" t="str">
        <f t="shared" si="19"/>
        <v/>
      </c>
      <c r="AS64" s="142">
        <v>0</v>
      </c>
      <c r="AT64" s="143">
        <v>0</v>
      </c>
      <c r="AU64" s="143"/>
      <c r="AV64" s="143"/>
      <c r="AW64" s="143">
        <f t="shared" si="20"/>
        <v>0</v>
      </c>
      <c r="AX64" s="144">
        <f t="shared" si="21"/>
        <v>0</v>
      </c>
      <c r="AY64" s="145">
        <v>0</v>
      </c>
      <c r="AZ64" s="145">
        <v>0</v>
      </c>
      <c r="BA64" s="145">
        <v>0</v>
      </c>
      <c r="BB64" s="49">
        <f t="shared" si="22"/>
        <v>0</v>
      </c>
      <c r="BC64" s="146">
        <v>0</v>
      </c>
      <c r="BD64" s="146">
        <v>0</v>
      </c>
      <c r="BE64" s="146">
        <v>0</v>
      </c>
      <c r="BF64" s="49">
        <f t="shared" si="23"/>
        <v>0</v>
      </c>
      <c r="BG64" s="146">
        <f t="shared" si="24"/>
        <v>0</v>
      </c>
      <c r="BH64" s="147">
        <f t="shared" si="25"/>
        <v>0</v>
      </c>
      <c r="BI64" s="148" t="str">
        <f t="shared" si="26"/>
        <v/>
      </c>
      <c r="BJ64" s="149">
        <v>0</v>
      </c>
      <c r="BK64" s="150">
        <v>0</v>
      </c>
      <c r="BL64" s="150"/>
      <c r="BM64" s="150"/>
      <c r="BN64" s="150">
        <f t="shared" si="27"/>
        <v>0</v>
      </c>
      <c r="BO64" s="151">
        <f t="shared" si="28"/>
        <v>0</v>
      </c>
      <c r="BP64" s="152">
        <v>0</v>
      </c>
      <c r="BQ64" s="152">
        <v>0</v>
      </c>
      <c r="BR64" s="152">
        <v>0</v>
      </c>
      <c r="BS64" s="50">
        <f t="shared" si="29"/>
        <v>0</v>
      </c>
      <c r="BT64" s="153">
        <v>0</v>
      </c>
      <c r="BU64" s="153">
        <v>0</v>
      </c>
      <c r="BV64" s="153">
        <v>0</v>
      </c>
      <c r="BW64" s="50">
        <f t="shared" si="30"/>
        <v>0</v>
      </c>
      <c r="BX64" s="153">
        <f t="shared" si="31"/>
        <v>0</v>
      </c>
      <c r="BY64" s="150">
        <f t="shared" si="32"/>
        <v>0</v>
      </c>
      <c r="BZ64" s="154" t="str">
        <f t="shared" si="33"/>
        <v/>
      </c>
      <c r="CA64" s="142">
        <v>0</v>
      </c>
      <c r="CB64" s="143">
        <v>0</v>
      </c>
      <c r="CC64" s="143"/>
      <c r="CD64" s="143"/>
      <c r="CE64" s="143">
        <f t="shared" si="34"/>
        <v>0</v>
      </c>
      <c r="CF64" s="144">
        <f t="shared" si="35"/>
        <v>0</v>
      </c>
      <c r="CG64" s="145">
        <v>0</v>
      </c>
      <c r="CH64" s="145">
        <v>0</v>
      </c>
      <c r="CI64" s="145">
        <v>0</v>
      </c>
      <c r="CJ64" s="49">
        <f t="shared" si="36"/>
        <v>0</v>
      </c>
      <c r="CK64" s="146">
        <v>0</v>
      </c>
      <c r="CL64" s="146">
        <v>0</v>
      </c>
      <c r="CM64" s="146">
        <v>0</v>
      </c>
      <c r="CN64" s="49">
        <f t="shared" si="37"/>
        <v>0</v>
      </c>
      <c r="CO64" s="146">
        <f t="shared" si="38"/>
        <v>0</v>
      </c>
      <c r="CP64" s="147">
        <f t="shared" si="39"/>
        <v>0</v>
      </c>
      <c r="CQ64" s="148" t="str">
        <f t="shared" si="40"/>
        <v/>
      </c>
      <c r="CR64" s="155"/>
      <c r="CS64" s="105"/>
      <c r="CT64" s="105"/>
      <c r="CU64" s="105"/>
      <c r="CV64" s="105"/>
      <c r="CW64" s="156">
        <f t="shared" si="70"/>
        <v>0</v>
      </c>
      <c r="CX64" s="107">
        <f t="shared" si="41"/>
        <v>0</v>
      </c>
      <c r="CY64" s="108" t="str">
        <f t="shared" si="67"/>
        <v/>
      </c>
      <c r="CZ64" s="157"/>
      <c r="DA64" s="158"/>
      <c r="DB64" s="158"/>
      <c r="DC64" s="158"/>
      <c r="DD64" s="158"/>
      <c r="DE64" s="146">
        <f t="shared" si="71"/>
        <v>0</v>
      </c>
      <c r="DF64" s="159">
        <f t="shared" si="42"/>
        <v>0</v>
      </c>
      <c r="DG64" s="160" t="str">
        <f t="shared" si="68"/>
        <v/>
      </c>
      <c r="DH64" s="161"/>
      <c r="DI64" s="162"/>
      <c r="DJ64" s="162"/>
      <c r="DK64" s="162"/>
      <c r="DL64" s="162"/>
      <c r="DM64" s="163">
        <f t="shared" si="72"/>
        <v>0</v>
      </c>
      <c r="DN64" s="164">
        <f t="shared" si="43"/>
        <v>0</v>
      </c>
      <c r="DO64" s="165" t="str">
        <f t="shared" si="69"/>
        <v/>
      </c>
      <c r="DP64" s="166"/>
      <c r="DQ64" s="105"/>
      <c r="DR64" s="105"/>
      <c r="DS64" s="105"/>
      <c r="DT64" s="105"/>
      <c r="DU64" s="156">
        <f t="shared" si="73"/>
        <v>0</v>
      </c>
      <c r="DV64" s="107" t="str">
        <f t="shared" si="44"/>
        <v/>
      </c>
      <c r="DW64" s="167" t="str">
        <f t="shared" si="45"/>
        <v/>
      </c>
      <c r="DX64" s="142"/>
      <c r="DY64" s="143"/>
      <c r="DZ64" s="168" t="str">
        <f t="shared" si="46"/>
        <v/>
      </c>
      <c r="EA64" s="169">
        <f t="shared" si="47"/>
        <v>900</v>
      </c>
      <c r="EB64" s="170">
        <f t="shared" si="48"/>
        <v>0</v>
      </c>
      <c r="EC64" s="171">
        <f t="shared" si="49"/>
        <v>0</v>
      </c>
      <c r="ED64" s="172" t="str">
        <f t="shared" si="50"/>
        <v/>
      </c>
      <c r="EE64" s="127" t="str">
        <f t="shared" si="74"/>
        <v/>
      </c>
      <c r="EF64" s="127" t="str">
        <f t="shared" si="51"/>
        <v/>
      </c>
      <c r="EG64" s="173" t="str">
        <f t="shared" si="52"/>
        <v/>
      </c>
      <c r="EH64" s="125">
        <f t="shared" si="53"/>
        <v>0</v>
      </c>
      <c r="EI64" s="699"/>
      <c r="EJ64" s="700"/>
      <c r="EL64" s="41">
        <f t="shared" si="54"/>
        <v>0</v>
      </c>
      <c r="EM64" s="41" t="s">
        <v>125</v>
      </c>
      <c r="EN64" s="41">
        <f t="shared" si="55"/>
        <v>100</v>
      </c>
      <c r="EO64" s="41" t="str">
        <f t="shared" si="56"/>
        <v>0/100</v>
      </c>
      <c r="EP64" s="41">
        <f t="shared" si="57"/>
        <v>0</v>
      </c>
      <c r="EQ64" s="41" t="s">
        <v>125</v>
      </c>
      <c r="ER64" s="41">
        <f t="shared" si="58"/>
        <v>100</v>
      </c>
      <c r="ES64" s="41" t="str">
        <f t="shared" si="59"/>
        <v>0/100</v>
      </c>
      <c r="ET64" s="41">
        <f t="shared" si="60"/>
        <v>0</v>
      </c>
      <c r="EU64" s="41" t="s">
        <v>125</v>
      </c>
      <c r="EV64" s="41">
        <f t="shared" si="61"/>
        <v>100</v>
      </c>
      <c r="EW64" s="41" t="str">
        <f t="shared" si="62"/>
        <v>0/100</v>
      </c>
      <c r="EX64" s="41">
        <f t="shared" si="63"/>
        <v>0</v>
      </c>
      <c r="EY64" s="41" t="s">
        <v>125</v>
      </c>
      <c r="EZ64" s="41">
        <f t="shared" si="64"/>
        <v>0</v>
      </c>
      <c r="FA64" s="41" t="str">
        <f t="shared" si="65"/>
        <v>0/0</v>
      </c>
    </row>
    <row r="65" spans="1:157" ht="15.75">
      <c r="A65" s="6">
        <f t="shared" si="5"/>
        <v>0</v>
      </c>
      <c r="B65" s="126">
        <v>56</v>
      </c>
      <c r="C65" s="127">
        <f t="shared" si="6"/>
        <v>0</v>
      </c>
      <c r="D65" s="377"/>
      <c r="E65" s="378"/>
      <c r="F65" s="379"/>
      <c r="G65" s="377"/>
      <c r="H65" s="377"/>
      <c r="I65" s="377"/>
      <c r="J65" s="384"/>
      <c r="K65" s="128"/>
      <c r="L65" s="129"/>
      <c r="M65" s="129"/>
      <c r="N65" s="129"/>
      <c r="O65" s="129">
        <f t="shared" si="7"/>
        <v>0</v>
      </c>
      <c r="P65" s="130">
        <f t="shared" si="8"/>
        <v>0</v>
      </c>
      <c r="Q65" s="131"/>
      <c r="R65" s="131"/>
      <c r="S65" s="131">
        <v>0</v>
      </c>
      <c r="T65" s="47">
        <f t="shared" si="9"/>
        <v>0</v>
      </c>
      <c r="U65" s="132"/>
      <c r="V65" s="132"/>
      <c r="W65" s="132">
        <v>0</v>
      </c>
      <c r="X65" s="47">
        <f t="shared" si="10"/>
        <v>0</v>
      </c>
      <c r="Y65" s="132">
        <f t="shared" si="11"/>
        <v>0</v>
      </c>
      <c r="Z65" s="133">
        <f t="shared" si="12"/>
        <v>0</v>
      </c>
      <c r="AA65" s="134" t="str">
        <f t="shared" si="13"/>
        <v/>
      </c>
      <c r="AB65" s="135">
        <v>0</v>
      </c>
      <c r="AC65" s="136">
        <v>0</v>
      </c>
      <c r="AD65" s="136"/>
      <c r="AE65" s="136"/>
      <c r="AF65" s="136">
        <f t="shared" si="14"/>
        <v>0</v>
      </c>
      <c r="AG65" s="137">
        <f t="shared" si="15"/>
        <v>0</v>
      </c>
      <c r="AH65" s="138">
        <v>0</v>
      </c>
      <c r="AI65" s="138">
        <v>0</v>
      </c>
      <c r="AJ65" s="138">
        <v>0</v>
      </c>
      <c r="AK65" s="48">
        <f t="shared" si="16"/>
        <v>0</v>
      </c>
      <c r="AL65" s="139">
        <v>0</v>
      </c>
      <c r="AM65" s="139">
        <v>0</v>
      </c>
      <c r="AN65" s="139">
        <v>0</v>
      </c>
      <c r="AO65" s="48">
        <f t="shared" si="17"/>
        <v>0</v>
      </c>
      <c r="AP65" s="139">
        <f t="shared" si="66"/>
        <v>0</v>
      </c>
      <c r="AQ65" s="140">
        <f t="shared" si="18"/>
        <v>0</v>
      </c>
      <c r="AR65" s="141" t="str">
        <f t="shared" si="19"/>
        <v/>
      </c>
      <c r="AS65" s="142">
        <v>0</v>
      </c>
      <c r="AT65" s="143">
        <v>0</v>
      </c>
      <c r="AU65" s="143"/>
      <c r="AV65" s="143"/>
      <c r="AW65" s="143">
        <f t="shared" si="20"/>
        <v>0</v>
      </c>
      <c r="AX65" s="144">
        <f t="shared" si="21"/>
        <v>0</v>
      </c>
      <c r="AY65" s="145">
        <v>0</v>
      </c>
      <c r="AZ65" s="145">
        <v>0</v>
      </c>
      <c r="BA65" s="145">
        <v>0</v>
      </c>
      <c r="BB65" s="49">
        <f t="shared" si="22"/>
        <v>0</v>
      </c>
      <c r="BC65" s="146">
        <v>0</v>
      </c>
      <c r="BD65" s="146">
        <v>0</v>
      </c>
      <c r="BE65" s="146">
        <v>0</v>
      </c>
      <c r="BF65" s="49">
        <f t="shared" si="23"/>
        <v>0</v>
      </c>
      <c r="BG65" s="146">
        <f t="shared" si="24"/>
        <v>0</v>
      </c>
      <c r="BH65" s="147">
        <f t="shared" si="25"/>
        <v>0</v>
      </c>
      <c r="BI65" s="148" t="str">
        <f t="shared" si="26"/>
        <v/>
      </c>
      <c r="BJ65" s="149">
        <v>0</v>
      </c>
      <c r="BK65" s="150">
        <v>0</v>
      </c>
      <c r="BL65" s="150"/>
      <c r="BM65" s="150"/>
      <c r="BN65" s="150">
        <f t="shared" si="27"/>
        <v>0</v>
      </c>
      <c r="BO65" s="151">
        <f t="shared" si="28"/>
        <v>0</v>
      </c>
      <c r="BP65" s="152">
        <v>0</v>
      </c>
      <c r="BQ65" s="152">
        <v>0</v>
      </c>
      <c r="BR65" s="152">
        <v>0</v>
      </c>
      <c r="BS65" s="50">
        <f t="shared" si="29"/>
        <v>0</v>
      </c>
      <c r="BT65" s="153">
        <v>0</v>
      </c>
      <c r="BU65" s="153">
        <v>0</v>
      </c>
      <c r="BV65" s="153">
        <v>0</v>
      </c>
      <c r="BW65" s="50">
        <f t="shared" si="30"/>
        <v>0</v>
      </c>
      <c r="BX65" s="153">
        <f t="shared" si="31"/>
        <v>0</v>
      </c>
      <c r="BY65" s="150">
        <f t="shared" si="32"/>
        <v>0</v>
      </c>
      <c r="BZ65" s="154" t="str">
        <f t="shared" si="33"/>
        <v/>
      </c>
      <c r="CA65" s="142">
        <v>0</v>
      </c>
      <c r="CB65" s="143">
        <v>0</v>
      </c>
      <c r="CC65" s="143"/>
      <c r="CD65" s="143"/>
      <c r="CE65" s="143">
        <f t="shared" si="34"/>
        <v>0</v>
      </c>
      <c r="CF65" s="144">
        <f t="shared" si="35"/>
        <v>0</v>
      </c>
      <c r="CG65" s="145">
        <v>0</v>
      </c>
      <c r="CH65" s="145">
        <v>0</v>
      </c>
      <c r="CI65" s="145">
        <v>0</v>
      </c>
      <c r="CJ65" s="49">
        <f t="shared" si="36"/>
        <v>0</v>
      </c>
      <c r="CK65" s="146">
        <v>0</v>
      </c>
      <c r="CL65" s="146">
        <v>0</v>
      </c>
      <c r="CM65" s="146">
        <v>0</v>
      </c>
      <c r="CN65" s="49">
        <f t="shared" si="37"/>
        <v>0</v>
      </c>
      <c r="CO65" s="146">
        <f t="shared" si="38"/>
        <v>0</v>
      </c>
      <c r="CP65" s="147">
        <f t="shared" si="39"/>
        <v>0</v>
      </c>
      <c r="CQ65" s="148" t="str">
        <f t="shared" si="40"/>
        <v/>
      </c>
      <c r="CR65" s="155"/>
      <c r="CS65" s="105"/>
      <c r="CT65" s="105"/>
      <c r="CU65" s="105"/>
      <c r="CV65" s="105"/>
      <c r="CW65" s="156">
        <f t="shared" si="70"/>
        <v>0</v>
      </c>
      <c r="CX65" s="107">
        <f t="shared" si="41"/>
        <v>0</v>
      </c>
      <c r="CY65" s="108" t="str">
        <f t="shared" si="67"/>
        <v/>
      </c>
      <c r="CZ65" s="157"/>
      <c r="DA65" s="158"/>
      <c r="DB65" s="158"/>
      <c r="DC65" s="158"/>
      <c r="DD65" s="158"/>
      <c r="DE65" s="146">
        <f t="shared" si="71"/>
        <v>0</v>
      </c>
      <c r="DF65" s="159">
        <f t="shared" si="42"/>
        <v>0</v>
      </c>
      <c r="DG65" s="160" t="str">
        <f t="shared" si="68"/>
        <v/>
      </c>
      <c r="DH65" s="161"/>
      <c r="DI65" s="162"/>
      <c r="DJ65" s="162"/>
      <c r="DK65" s="162"/>
      <c r="DL65" s="162"/>
      <c r="DM65" s="163">
        <f t="shared" si="72"/>
        <v>0</v>
      </c>
      <c r="DN65" s="164">
        <f t="shared" si="43"/>
        <v>0</v>
      </c>
      <c r="DO65" s="165" t="str">
        <f t="shared" si="69"/>
        <v/>
      </c>
      <c r="DP65" s="166"/>
      <c r="DQ65" s="105"/>
      <c r="DR65" s="105"/>
      <c r="DS65" s="105"/>
      <c r="DT65" s="105"/>
      <c r="DU65" s="156">
        <f t="shared" si="73"/>
        <v>0</v>
      </c>
      <c r="DV65" s="107" t="str">
        <f t="shared" si="44"/>
        <v/>
      </c>
      <c r="DW65" s="167" t="str">
        <f t="shared" si="45"/>
        <v/>
      </c>
      <c r="DX65" s="142"/>
      <c r="DY65" s="143"/>
      <c r="DZ65" s="168" t="str">
        <f t="shared" si="46"/>
        <v/>
      </c>
      <c r="EA65" s="169">
        <f t="shared" si="47"/>
        <v>900</v>
      </c>
      <c r="EB65" s="170">
        <f t="shared" si="48"/>
        <v>0</v>
      </c>
      <c r="EC65" s="171">
        <f t="shared" si="49"/>
        <v>0</v>
      </c>
      <c r="ED65" s="172" t="str">
        <f t="shared" si="50"/>
        <v/>
      </c>
      <c r="EE65" s="127" t="str">
        <f t="shared" si="74"/>
        <v/>
      </c>
      <c r="EF65" s="127" t="str">
        <f t="shared" si="51"/>
        <v/>
      </c>
      <c r="EG65" s="173" t="str">
        <f t="shared" si="52"/>
        <v/>
      </c>
      <c r="EH65" s="125">
        <f t="shared" si="53"/>
        <v>0</v>
      </c>
      <c r="EI65" s="699"/>
      <c r="EJ65" s="700"/>
      <c r="EL65" s="41">
        <f t="shared" si="54"/>
        <v>0</v>
      </c>
      <c r="EM65" s="41" t="s">
        <v>125</v>
      </c>
      <c r="EN65" s="41">
        <f t="shared" si="55"/>
        <v>100</v>
      </c>
      <c r="EO65" s="41" t="str">
        <f t="shared" si="56"/>
        <v>0/100</v>
      </c>
      <c r="EP65" s="41">
        <f t="shared" si="57"/>
        <v>0</v>
      </c>
      <c r="EQ65" s="41" t="s">
        <v>125</v>
      </c>
      <c r="ER65" s="41">
        <f t="shared" si="58"/>
        <v>100</v>
      </c>
      <c r="ES65" s="41" t="str">
        <f t="shared" si="59"/>
        <v>0/100</v>
      </c>
      <c r="ET65" s="41">
        <f t="shared" si="60"/>
        <v>0</v>
      </c>
      <c r="EU65" s="41" t="s">
        <v>125</v>
      </c>
      <c r="EV65" s="41">
        <f t="shared" si="61"/>
        <v>100</v>
      </c>
      <c r="EW65" s="41" t="str">
        <f t="shared" si="62"/>
        <v>0/100</v>
      </c>
      <c r="EX65" s="41">
        <f t="shared" si="63"/>
        <v>0</v>
      </c>
      <c r="EY65" s="41" t="s">
        <v>125</v>
      </c>
      <c r="EZ65" s="41">
        <f t="shared" si="64"/>
        <v>0</v>
      </c>
      <c r="FA65" s="41" t="str">
        <f t="shared" si="65"/>
        <v>0/0</v>
      </c>
    </row>
    <row r="66" spans="1:157" ht="15.75">
      <c r="A66" s="6">
        <f t="shared" si="5"/>
        <v>0</v>
      </c>
      <c r="B66" s="169">
        <v>57</v>
      </c>
      <c r="C66" s="127">
        <f t="shared" si="6"/>
        <v>0</v>
      </c>
      <c r="D66" s="377"/>
      <c r="E66" s="378"/>
      <c r="F66" s="379"/>
      <c r="G66" s="377"/>
      <c r="H66" s="377"/>
      <c r="I66" s="377"/>
      <c r="J66" s="384"/>
      <c r="K66" s="128"/>
      <c r="L66" s="129"/>
      <c r="M66" s="129"/>
      <c r="N66" s="129"/>
      <c r="O66" s="129">
        <f t="shared" si="7"/>
        <v>0</v>
      </c>
      <c r="P66" s="130">
        <f t="shared" si="8"/>
        <v>0</v>
      </c>
      <c r="Q66" s="131"/>
      <c r="R66" s="131"/>
      <c r="S66" s="131">
        <v>0</v>
      </c>
      <c r="T66" s="47">
        <f t="shared" si="9"/>
        <v>0</v>
      </c>
      <c r="U66" s="132"/>
      <c r="V66" s="132"/>
      <c r="W66" s="132">
        <v>0</v>
      </c>
      <c r="X66" s="47">
        <f t="shared" si="10"/>
        <v>0</v>
      </c>
      <c r="Y66" s="132">
        <f t="shared" si="11"/>
        <v>0</v>
      </c>
      <c r="Z66" s="133">
        <f t="shared" si="12"/>
        <v>0</v>
      </c>
      <c r="AA66" s="134" t="str">
        <f t="shared" si="13"/>
        <v/>
      </c>
      <c r="AB66" s="135">
        <v>0</v>
      </c>
      <c r="AC66" s="136">
        <v>0</v>
      </c>
      <c r="AD66" s="136"/>
      <c r="AE66" s="136"/>
      <c r="AF66" s="136">
        <f t="shared" si="14"/>
        <v>0</v>
      </c>
      <c r="AG66" s="137">
        <f t="shared" si="15"/>
        <v>0</v>
      </c>
      <c r="AH66" s="138">
        <v>0</v>
      </c>
      <c r="AI66" s="138">
        <v>0</v>
      </c>
      <c r="AJ66" s="138">
        <v>0</v>
      </c>
      <c r="AK66" s="48">
        <f t="shared" si="16"/>
        <v>0</v>
      </c>
      <c r="AL66" s="139">
        <v>0</v>
      </c>
      <c r="AM66" s="139">
        <v>0</v>
      </c>
      <c r="AN66" s="139">
        <v>0</v>
      </c>
      <c r="AO66" s="48">
        <f t="shared" si="17"/>
        <v>0</v>
      </c>
      <c r="AP66" s="139">
        <f t="shared" si="66"/>
        <v>0</v>
      </c>
      <c r="AQ66" s="140">
        <f t="shared" si="18"/>
        <v>0</v>
      </c>
      <c r="AR66" s="141" t="str">
        <f t="shared" si="19"/>
        <v/>
      </c>
      <c r="AS66" s="142">
        <v>0</v>
      </c>
      <c r="AT66" s="143">
        <v>0</v>
      </c>
      <c r="AU66" s="143"/>
      <c r="AV66" s="143"/>
      <c r="AW66" s="143">
        <f t="shared" si="20"/>
        <v>0</v>
      </c>
      <c r="AX66" s="144">
        <f t="shared" si="21"/>
        <v>0</v>
      </c>
      <c r="AY66" s="145">
        <v>0</v>
      </c>
      <c r="AZ66" s="145">
        <v>0</v>
      </c>
      <c r="BA66" s="145">
        <v>0</v>
      </c>
      <c r="BB66" s="49">
        <f t="shared" si="22"/>
        <v>0</v>
      </c>
      <c r="BC66" s="146">
        <v>0</v>
      </c>
      <c r="BD66" s="146">
        <v>0</v>
      </c>
      <c r="BE66" s="146">
        <v>0</v>
      </c>
      <c r="BF66" s="49">
        <f t="shared" si="23"/>
        <v>0</v>
      </c>
      <c r="BG66" s="146">
        <f t="shared" si="24"/>
        <v>0</v>
      </c>
      <c r="BH66" s="147">
        <f t="shared" si="25"/>
        <v>0</v>
      </c>
      <c r="BI66" s="148" t="str">
        <f t="shared" si="26"/>
        <v/>
      </c>
      <c r="BJ66" s="149">
        <v>0</v>
      </c>
      <c r="BK66" s="150">
        <v>0</v>
      </c>
      <c r="BL66" s="150"/>
      <c r="BM66" s="150"/>
      <c r="BN66" s="150">
        <f t="shared" si="27"/>
        <v>0</v>
      </c>
      <c r="BO66" s="151">
        <f t="shared" si="28"/>
        <v>0</v>
      </c>
      <c r="BP66" s="152">
        <v>0</v>
      </c>
      <c r="BQ66" s="152">
        <v>0</v>
      </c>
      <c r="BR66" s="152">
        <v>0</v>
      </c>
      <c r="BS66" s="50">
        <f t="shared" si="29"/>
        <v>0</v>
      </c>
      <c r="BT66" s="153">
        <v>0</v>
      </c>
      <c r="BU66" s="153">
        <v>0</v>
      </c>
      <c r="BV66" s="153">
        <v>0</v>
      </c>
      <c r="BW66" s="50">
        <f t="shared" si="30"/>
        <v>0</v>
      </c>
      <c r="BX66" s="153">
        <f t="shared" si="31"/>
        <v>0</v>
      </c>
      <c r="BY66" s="150">
        <f t="shared" si="32"/>
        <v>0</v>
      </c>
      <c r="BZ66" s="154" t="str">
        <f t="shared" si="33"/>
        <v/>
      </c>
      <c r="CA66" s="142">
        <v>0</v>
      </c>
      <c r="CB66" s="143">
        <v>0</v>
      </c>
      <c r="CC66" s="143"/>
      <c r="CD66" s="143"/>
      <c r="CE66" s="143">
        <f t="shared" si="34"/>
        <v>0</v>
      </c>
      <c r="CF66" s="144">
        <f t="shared" si="35"/>
        <v>0</v>
      </c>
      <c r="CG66" s="145">
        <v>0</v>
      </c>
      <c r="CH66" s="145">
        <v>0</v>
      </c>
      <c r="CI66" s="145">
        <v>0</v>
      </c>
      <c r="CJ66" s="49">
        <f t="shared" si="36"/>
        <v>0</v>
      </c>
      <c r="CK66" s="146">
        <v>0</v>
      </c>
      <c r="CL66" s="146">
        <v>0</v>
      </c>
      <c r="CM66" s="146">
        <v>0</v>
      </c>
      <c r="CN66" s="49">
        <f t="shared" si="37"/>
        <v>0</v>
      </c>
      <c r="CO66" s="146">
        <f t="shared" si="38"/>
        <v>0</v>
      </c>
      <c r="CP66" s="147">
        <f t="shared" si="39"/>
        <v>0</v>
      </c>
      <c r="CQ66" s="148" t="str">
        <f t="shared" si="40"/>
        <v/>
      </c>
      <c r="CR66" s="155"/>
      <c r="CS66" s="105"/>
      <c r="CT66" s="105"/>
      <c r="CU66" s="105"/>
      <c r="CV66" s="105"/>
      <c r="CW66" s="156">
        <f t="shared" si="70"/>
        <v>0</v>
      </c>
      <c r="CX66" s="107">
        <f t="shared" si="41"/>
        <v>0</v>
      </c>
      <c r="CY66" s="108" t="str">
        <f t="shared" si="67"/>
        <v/>
      </c>
      <c r="CZ66" s="157"/>
      <c r="DA66" s="158"/>
      <c r="DB66" s="158"/>
      <c r="DC66" s="158"/>
      <c r="DD66" s="158"/>
      <c r="DE66" s="146">
        <f t="shared" si="71"/>
        <v>0</v>
      </c>
      <c r="DF66" s="159">
        <f t="shared" si="42"/>
        <v>0</v>
      </c>
      <c r="DG66" s="160" t="str">
        <f t="shared" si="68"/>
        <v/>
      </c>
      <c r="DH66" s="161"/>
      <c r="DI66" s="162"/>
      <c r="DJ66" s="162"/>
      <c r="DK66" s="162"/>
      <c r="DL66" s="162"/>
      <c r="DM66" s="163">
        <f t="shared" si="72"/>
        <v>0</v>
      </c>
      <c r="DN66" s="164">
        <f t="shared" si="43"/>
        <v>0</v>
      </c>
      <c r="DO66" s="165" t="str">
        <f t="shared" si="69"/>
        <v/>
      </c>
      <c r="DP66" s="166"/>
      <c r="DQ66" s="105"/>
      <c r="DR66" s="105"/>
      <c r="DS66" s="105"/>
      <c r="DT66" s="105"/>
      <c r="DU66" s="156">
        <f t="shared" si="73"/>
        <v>0</v>
      </c>
      <c r="DV66" s="107" t="str">
        <f t="shared" si="44"/>
        <v/>
      </c>
      <c r="DW66" s="167" t="str">
        <f t="shared" si="45"/>
        <v/>
      </c>
      <c r="DX66" s="142"/>
      <c r="DY66" s="143"/>
      <c r="DZ66" s="168" t="str">
        <f t="shared" si="46"/>
        <v/>
      </c>
      <c r="EA66" s="169">
        <f t="shared" si="47"/>
        <v>900</v>
      </c>
      <c r="EB66" s="170">
        <f t="shared" si="48"/>
        <v>0</v>
      </c>
      <c r="EC66" s="171">
        <f t="shared" si="49"/>
        <v>0</v>
      </c>
      <c r="ED66" s="172" t="str">
        <f t="shared" si="50"/>
        <v/>
      </c>
      <c r="EE66" s="127" t="str">
        <f t="shared" si="74"/>
        <v/>
      </c>
      <c r="EF66" s="127" t="str">
        <f t="shared" si="51"/>
        <v/>
      </c>
      <c r="EG66" s="173" t="str">
        <f t="shared" si="52"/>
        <v/>
      </c>
      <c r="EH66" s="125">
        <f t="shared" si="53"/>
        <v>0</v>
      </c>
      <c r="EI66" s="699"/>
      <c r="EJ66" s="700"/>
      <c r="EL66" s="41">
        <f t="shared" si="54"/>
        <v>0</v>
      </c>
      <c r="EM66" s="41" t="s">
        <v>125</v>
      </c>
      <c r="EN66" s="41">
        <f t="shared" si="55"/>
        <v>100</v>
      </c>
      <c r="EO66" s="41" t="str">
        <f t="shared" si="56"/>
        <v>0/100</v>
      </c>
      <c r="EP66" s="41">
        <f t="shared" si="57"/>
        <v>0</v>
      </c>
      <c r="EQ66" s="41" t="s">
        <v>125</v>
      </c>
      <c r="ER66" s="41">
        <f t="shared" si="58"/>
        <v>100</v>
      </c>
      <c r="ES66" s="41" t="str">
        <f t="shared" si="59"/>
        <v>0/100</v>
      </c>
      <c r="ET66" s="41">
        <f t="shared" si="60"/>
        <v>0</v>
      </c>
      <c r="EU66" s="41" t="s">
        <v>125</v>
      </c>
      <c r="EV66" s="41">
        <f t="shared" si="61"/>
        <v>100</v>
      </c>
      <c r="EW66" s="41" t="str">
        <f t="shared" si="62"/>
        <v>0/100</v>
      </c>
      <c r="EX66" s="41">
        <f t="shared" si="63"/>
        <v>0</v>
      </c>
      <c r="EY66" s="41" t="s">
        <v>125</v>
      </c>
      <c r="EZ66" s="41">
        <f t="shared" si="64"/>
        <v>0</v>
      </c>
      <c r="FA66" s="41" t="str">
        <f t="shared" si="65"/>
        <v>0/0</v>
      </c>
    </row>
    <row r="67" spans="1:157" ht="15.75">
      <c r="A67" s="6">
        <f t="shared" si="5"/>
        <v>0</v>
      </c>
      <c r="B67" s="126">
        <v>58</v>
      </c>
      <c r="C67" s="127">
        <f t="shared" si="6"/>
        <v>0</v>
      </c>
      <c r="D67" s="377"/>
      <c r="E67" s="378"/>
      <c r="F67" s="379"/>
      <c r="G67" s="377"/>
      <c r="H67" s="377"/>
      <c r="I67" s="377"/>
      <c r="J67" s="384"/>
      <c r="K67" s="128"/>
      <c r="L67" s="129"/>
      <c r="M67" s="129"/>
      <c r="N67" s="129"/>
      <c r="O67" s="129">
        <f t="shared" si="7"/>
        <v>0</v>
      </c>
      <c r="P67" s="130">
        <f t="shared" si="8"/>
        <v>0</v>
      </c>
      <c r="Q67" s="131"/>
      <c r="R67" s="131"/>
      <c r="S67" s="131">
        <v>0</v>
      </c>
      <c r="T67" s="47">
        <f t="shared" si="9"/>
        <v>0</v>
      </c>
      <c r="U67" s="132"/>
      <c r="V67" s="132"/>
      <c r="W67" s="132">
        <v>0</v>
      </c>
      <c r="X67" s="47">
        <f t="shared" si="10"/>
        <v>0</v>
      </c>
      <c r="Y67" s="132">
        <f t="shared" si="11"/>
        <v>0</v>
      </c>
      <c r="Z67" s="133">
        <f t="shared" si="12"/>
        <v>0</v>
      </c>
      <c r="AA67" s="134" t="str">
        <f t="shared" si="13"/>
        <v/>
      </c>
      <c r="AB67" s="135">
        <v>0</v>
      </c>
      <c r="AC67" s="136">
        <v>0</v>
      </c>
      <c r="AD67" s="136"/>
      <c r="AE67" s="136"/>
      <c r="AF67" s="136">
        <f t="shared" si="14"/>
        <v>0</v>
      </c>
      <c r="AG67" s="137">
        <f t="shared" si="15"/>
        <v>0</v>
      </c>
      <c r="AH67" s="138">
        <v>0</v>
      </c>
      <c r="AI67" s="138">
        <v>0</v>
      </c>
      <c r="AJ67" s="138">
        <v>0</v>
      </c>
      <c r="AK67" s="48">
        <f t="shared" si="16"/>
        <v>0</v>
      </c>
      <c r="AL67" s="139">
        <v>0</v>
      </c>
      <c r="AM67" s="139">
        <v>0</v>
      </c>
      <c r="AN67" s="139">
        <v>0</v>
      </c>
      <c r="AO67" s="48">
        <f t="shared" si="17"/>
        <v>0</v>
      </c>
      <c r="AP67" s="139">
        <f t="shared" si="66"/>
        <v>0</v>
      </c>
      <c r="AQ67" s="140">
        <f t="shared" si="18"/>
        <v>0</v>
      </c>
      <c r="AR67" s="141" t="str">
        <f t="shared" si="19"/>
        <v/>
      </c>
      <c r="AS67" s="142">
        <v>0</v>
      </c>
      <c r="AT67" s="143">
        <v>0</v>
      </c>
      <c r="AU67" s="143"/>
      <c r="AV67" s="143"/>
      <c r="AW67" s="143">
        <f t="shared" si="20"/>
        <v>0</v>
      </c>
      <c r="AX67" s="144">
        <f t="shared" si="21"/>
        <v>0</v>
      </c>
      <c r="AY67" s="145">
        <v>0</v>
      </c>
      <c r="AZ67" s="145">
        <v>0</v>
      </c>
      <c r="BA67" s="145">
        <v>0</v>
      </c>
      <c r="BB67" s="49">
        <f t="shared" si="22"/>
        <v>0</v>
      </c>
      <c r="BC67" s="146">
        <v>0</v>
      </c>
      <c r="BD67" s="146">
        <v>0</v>
      </c>
      <c r="BE67" s="146">
        <v>0</v>
      </c>
      <c r="BF67" s="49">
        <f t="shared" si="23"/>
        <v>0</v>
      </c>
      <c r="BG67" s="146">
        <f t="shared" si="24"/>
        <v>0</v>
      </c>
      <c r="BH67" s="147">
        <f t="shared" si="25"/>
        <v>0</v>
      </c>
      <c r="BI67" s="148" t="str">
        <f t="shared" si="26"/>
        <v/>
      </c>
      <c r="BJ67" s="149">
        <v>0</v>
      </c>
      <c r="BK67" s="150">
        <v>0</v>
      </c>
      <c r="BL67" s="150"/>
      <c r="BM67" s="150"/>
      <c r="BN67" s="150">
        <f t="shared" si="27"/>
        <v>0</v>
      </c>
      <c r="BO67" s="151">
        <f t="shared" si="28"/>
        <v>0</v>
      </c>
      <c r="BP67" s="152">
        <v>0</v>
      </c>
      <c r="BQ67" s="152">
        <v>0</v>
      </c>
      <c r="BR67" s="152">
        <v>0</v>
      </c>
      <c r="BS67" s="50">
        <f t="shared" si="29"/>
        <v>0</v>
      </c>
      <c r="BT67" s="153">
        <v>0</v>
      </c>
      <c r="BU67" s="153">
        <v>0</v>
      </c>
      <c r="BV67" s="153">
        <v>0</v>
      </c>
      <c r="BW67" s="50">
        <f t="shared" si="30"/>
        <v>0</v>
      </c>
      <c r="BX67" s="153">
        <f t="shared" si="31"/>
        <v>0</v>
      </c>
      <c r="BY67" s="150">
        <f t="shared" si="32"/>
        <v>0</v>
      </c>
      <c r="BZ67" s="154" t="str">
        <f t="shared" si="33"/>
        <v/>
      </c>
      <c r="CA67" s="142">
        <v>0</v>
      </c>
      <c r="CB67" s="143">
        <v>0</v>
      </c>
      <c r="CC67" s="143"/>
      <c r="CD67" s="143"/>
      <c r="CE67" s="143">
        <f t="shared" si="34"/>
        <v>0</v>
      </c>
      <c r="CF67" s="144">
        <f t="shared" si="35"/>
        <v>0</v>
      </c>
      <c r="CG67" s="145">
        <v>0</v>
      </c>
      <c r="CH67" s="145">
        <v>0</v>
      </c>
      <c r="CI67" s="145">
        <v>0</v>
      </c>
      <c r="CJ67" s="49">
        <f t="shared" si="36"/>
        <v>0</v>
      </c>
      <c r="CK67" s="146">
        <v>0</v>
      </c>
      <c r="CL67" s="146">
        <v>0</v>
      </c>
      <c r="CM67" s="146">
        <v>0</v>
      </c>
      <c r="CN67" s="49">
        <f t="shared" si="37"/>
        <v>0</v>
      </c>
      <c r="CO67" s="146">
        <f t="shared" si="38"/>
        <v>0</v>
      </c>
      <c r="CP67" s="147">
        <f t="shared" si="39"/>
        <v>0</v>
      </c>
      <c r="CQ67" s="148" t="str">
        <f t="shared" si="40"/>
        <v/>
      </c>
      <c r="CR67" s="155"/>
      <c r="CS67" s="105"/>
      <c r="CT67" s="105"/>
      <c r="CU67" s="105"/>
      <c r="CV67" s="105"/>
      <c r="CW67" s="156">
        <f t="shared" si="70"/>
        <v>0</v>
      </c>
      <c r="CX67" s="107">
        <f t="shared" si="41"/>
        <v>0</v>
      </c>
      <c r="CY67" s="108" t="str">
        <f t="shared" si="67"/>
        <v/>
      </c>
      <c r="CZ67" s="157"/>
      <c r="DA67" s="158"/>
      <c r="DB67" s="158"/>
      <c r="DC67" s="158"/>
      <c r="DD67" s="158"/>
      <c r="DE67" s="146">
        <f t="shared" si="71"/>
        <v>0</v>
      </c>
      <c r="DF67" s="159">
        <f t="shared" si="42"/>
        <v>0</v>
      </c>
      <c r="DG67" s="160" t="str">
        <f t="shared" si="68"/>
        <v/>
      </c>
      <c r="DH67" s="161"/>
      <c r="DI67" s="162"/>
      <c r="DJ67" s="162"/>
      <c r="DK67" s="162"/>
      <c r="DL67" s="162"/>
      <c r="DM67" s="163">
        <f t="shared" si="72"/>
        <v>0</v>
      </c>
      <c r="DN67" s="164">
        <f t="shared" si="43"/>
        <v>0</v>
      </c>
      <c r="DO67" s="165" t="str">
        <f t="shared" si="69"/>
        <v/>
      </c>
      <c r="DP67" s="166"/>
      <c r="DQ67" s="105"/>
      <c r="DR67" s="105"/>
      <c r="DS67" s="105"/>
      <c r="DT67" s="105"/>
      <c r="DU67" s="156">
        <f t="shared" si="73"/>
        <v>0</v>
      </c>
      <c r="DV67" s="107" t="str">
        <f t="shared" si="44"/>
        <v/>
      </c>
      <c r="DW67" s="167" t="str">
        <f t="shared" si="45"/>
        <v/>
      </c>
      <c r="DX67" s="142"/>
      <c r="DY67" s="143"/>
      <c r="DZ67" s="168" t="str">
        <f t="shared" si="46"/>
        <v/>
      </c>
      <c r="EA67" s="169">
        <f t="shared" si="47"/>
        <v>900</v>
      </c>
      <c r="EB67" s="170">
        <f t="shared" si="48"/>
        <v>0</v>
      </c>
      <c r="EC67" s="171">
        <f t="shared" si="49"/>
        <v>0</v>
      </c>
      <c r="ED67" s="172" t="str">
        <f t="shared" si="50"/>
        <v/>
      </c>
      <c r="EE67" s="127" t="str">
        <f t="shared" si="74"/>
        <v/>
      </c>
      <c r="EF67" s="127" t="str">
        <f t="shared" si="51"/>
        <v/>
      </c>
      <c r="EG67" s="173" t="str">
        <f t="shared" si="52"/>
        <v/>
      </c>
      <c r="EH67" s="125">
        <f t="shared" si="53"/>
        <v>0</v>
      </c>
      <c r="EI67" s="699"/>
      <c r="EJ67" s="700"/>
      <c r="EL67" s="41">
        <f t="shared" si="54"/>
        <v>0</v>
      </c>
      <c r="EM67" s="41" t="s">
        <v>125</v>
      </c>
      <c r="EN67" s="41">
        <f t="shared" si="55"/>
        <v>100</v>
      </c>
      <c r="EO67" s="41" t="str">
        <f t="shared" si="56"/>
        <v>0/100</v>
      </c>
      <c r="EP67" s="41">
        <f t="shared" si="57"/>
        <v>0</v>
      </c>
      <c r="EQ67" s="41" t="s">
        <v>125</v>
      </c>
      <c r="ER67" s="41">
        <f t="shared" si="58"/>
        <v>100</v>
      </c>
      <c r="ES67" s="41" t="str">
        <f t="shared" si="59"/>
        <v>0/100</v>
      </c>
      <c r="ET67" s="41">
        <f t="shared" si="60"/>
        <v>0</v>
      </c>
      <c r="EU67" s="41" t="s">
        <v>125</v>
      </c>
      <c r="EV67" s="41">
        <f t="shared" si="61"/>
        <v>100</v>
      </c>
      <c r="EW67" s="41" t="str">
        <f t="shared" si="62"/>
        <v>0/100</v>
      </c>
      <c r="EX67" s="41">
        <f t="shared" si="63"/>
        <v>0</v>
      </c>
      <c r="EY67" s="41" t="s">
        <v>125</v>
      </c>
      <c r="EZ67" s="41">
        <f t="shared" si="64"/>
        <v>0</v>
      </c>
      <c r="FA67" s="41" t="str">
        <f t="shared" si="65"/>
        <v>0/0</v>
      </c>
    </row>
    <row r="68" spans="1:157" ht="15.75">
      <c r="A68" s="6">
        <f t="shared" si="5"/>
        <v>0</v>
      </c>
      <c r="B68" s="169">
        <v>59</v>
      </c>
      <c r="C68" s="127">
        <f t="shared" si="6"/>
        <v>0</v>
      </c>
      <c r="D68" s="377"/>
      <c r="E68" s="378"/>
      <c r="F68" s="379"/>
      <c r="G68" s="377"/>
      <c r="H68" s="377"/>
      <c r="I68" s="377"/>
      <c r="J68" s="384"/>
      <c r="K68" s="128"/>
      <c r="L68" s="129"/>
      <c r="M68" s="129"/>
      <c r="N68" s="129"/>
      <c r="O68" s="129">
        <f t="shared" si="7"/>
        <v>0</v>
      </c>
      <c r="P68" s="130">
        <f t="shared" si="8"/>
        <v>0</v>
      </c>
      <c r="Q68" s="131"/>
      <c r="R68" s="131"/>
      <c r="S68" s="131">
        <v>0</v>
      </c>
      <c r="T68" s="47">
        <f t="shared" si="9"/>
        <v>0</v>
      </c>
      <c r="U68" s="132"/>
      <c r="V68" s="132"/>
      <c r="W68" s="132">
        <v>0</v>
      </c>
      <c r="X68" s="47">
        <f t="shared" si="10"/>
        <v>0</v>
      </c>
      <c r="Y68" s="132">
        <f t="shared" si="11"/>
        <v>0</v>
      </c>
      <c r="Z68" s="133">
        <f t="shared" si="12"/>
        <v>0</v>
      </c>
      <c r="AA68" s="134" t="str">
        <f t="shared" si="13"/>
        <v/>
      </c>
      <c r="AB68" s="135">
        <v>0</v>
      </c>
      <c r="AC68" s="136">
        <v>0</v>
      </c>
      <c r="AD68" s="136"/>
      <c r="AE68" s="136"/>
      <c r="AF68" s="136">
        <f t="shared" si="14"/>
        <v>0</v>
      </c>
      <c r="AG68" s="137">
        <f t="shared" si="15"/>
        <v>0</v>
      </c>
      <c r="AH68" s="138">
        <v>0</v>
      </c>
      <c r="AI68" s="138">
        <v>0</v>
      </c>
      <c r="AJ68" s="138">
        <v>0</v>
      </c>
      <c r="AK68" s="48">
        <f t="shared" si="16"/>
        <v>0</v>
      </c>
      <c r="AL68" s="139">
        <v>0</v>
      </c>
      <c r="AM68" s="139">
        <v>0</v>
      </c>
      <c r="AN68" s="139">
        <v>0</v>
      </c>
      <c r="AO68" s="48">
        <f t="shared" si="17"/>
        <v>0</v>
      </c>
      <c r="AP68" s="139">
        <f t="shared" si="66"/>
        <v>0</v>
      </c>
      <c r="AQ68" s="140">
        <f t="shared" si="18"/>
        <v>0</v>
      </c>
      <c r="AR68" s="141" t="str">
        <f t="shared" si="19"/>
        <v/>
      </c>
      <c r="AS68" s="142">
        <v>0</v>
      </c>
      <c r="AT68" s="143">
        <v>0</v>
      </c>
      <c r="AU68" s="143"/>
      <c r="AV68" s="143"/>
      <c r="AW68" s="143">
        <f t="shared" si="20"/>
        <v>0</v>
      </c>
      <c r="AX68" s="144">
        <f t="shared" si="21"/>
        <v>0</v>
      </c>
      <c r="AY68" s="145">
        <v>0</v>
      </c>
      <c r="AZ68" s="145">
        <v>0</v>
      </c>
      <c r="BA68" s="145">
        <v>0</v>
      </c>
      <c r="BB68" s="49">
        <f t="shared" si="22"/>
        <v>0</v>
      </c>
      <c r="BC68" s="146">
        <v>0</v>
      </c>
      <c r="BD68" s="146">
        <v>0</v>
      </c>
      <c r="BE68" s="146">
        <v>0</v>
      </c>
      <c r="BF68" s="49">
        <f t="shared" si="23"/>
        <v>0</v>
      </c>
      <c r="BG68" s="146">
        <f t="shared" si="24"/>
        <v>0</v>
      </c>
      <c r="BH68" s="147">
        <f t="shared" si="25"/>
        <v>0</v>
      </c>
      <c r="BI68" s="148" t="str">
        <f t="shared" si="26"/>
        <v/>
      </c>
      <c r="BJ68" s="149">
        <v>0</v>
      </c>
      <c r="BK68" s="150">
        <v>0</v>
      </c>
      <c r="BL68" s="150"/>
      <c r="BM68" s="150"/>
      <c r="BN68" s="150">
        <f t="shared" si="27"/>
        <v>0</v>
      </c>
      <c r="BO68" s="151">
        <f t="shared" si="28"/>
        <v>0</v>
      </c>
      <c r="BP68" s="152">
        <v>0</v>
      </c>
      <c r="BQ68" s="152">
        <v>0</v>
      </c>
      <c r="BR68" s="152">
        <v>0</v>
      </c>
      <c r="BS68" s="50">
        <f t="shared" si="29"/>
        <v>0</v>
      </c>
      <c r="BT68" s="153">
        <v>0</v>
      </c>
      <c r="BU68" s="153">
        <v>0</v>
      </c>
      <c r="BV68" s="153">
        <v>0</v>
      </c>
      <c r="BW68" s="50">
        <f t="shared" si="30"/>
        <v>0</v>
      </c>
      <c r="BX68" s="153">
        <f t="shared" si="31"/>
        <v>0</v>
      </c>
      <c r="BY68" s="150">
        <f t="shared" si="32"/>
        <v>0</v>
      </c>
      <c r="BZ68" s="154" t="str">
        <f t="shared" si="33"/>
        <v/>
      </c>
      <c r="CA68" s="142">
        <v>0</v>
      </c>
      <c r="CB68" s="143">
        <v>0</v>
      </c>
      <c r="CC68" s="143"/>
      <c r="CD68" s="143"/>
      <c r="CE68" s="143">
        <f t="shared" si="34"/>
        <v>0</v>
      </c>
      <c r="CF68" s="144">
        <f t="shared" si="35"/>
        <v>0</v>
      </c>
      <c r="CG68" s="145">
        <v>0</v>
      </c>
      <c r="CH68" s="145">
        <v>0</v>
      </c>
      <c r="CI68" s="145">
        <v>0</v>
      </c>
      <c r="CJ68" s="49">
        <f t="shared" si="36"/>
        <v>0</v>
      </c>
      <c r="CK68" s="146">
        <v>0</v>
      </c>
      <c r="CL68" s="146">
        <v>0</v>
      </c>
      <c r="CM68" s="146">
        <v>0</v>
      </c>
      <c r="CN68" s="49">
        <f t="shared" si="37"/>
        <v>0</v>
      </c>
      <c r="CO68" s="146">
        <f t="shared" si="38"/>
        <v>0</v>
      </c>
      <c r="CP68" s="147">
        <f t="shared" si="39"/>
        <v>0</v>
      </c>
      <c r="CQ68" s="148" t="str">
        <f t="shared" si="40"/>
        <v/>
      </c>
      <c r="CR68" s="155"/>
      <c r="CS68" s="105"/>
      <c r="CT68" s="105"/>
      <c r="CU68" s="105"/>
      <c r="CV68" s="105"/>
      <c r="CW68" s="156">
        <f t="shared" si="70"/>
        <v>0</v>
      </c>
      <c r="CX68" s="107">
        <f t="shared" si="41"/>
        <v>0</v>
      </c>
      <c r="CY68" s="108" t="str">
        <f t="shared" si="67"/>
        <v/>
      </c>
      <c r="CZ68" s="157"/>
      <c r="DA68" s="158"/>
      <c r="DB68" s="158"/>
      <c r="DC68" s="158"/>
      <c r="DD68" s="158"/>
      <c r="DE68" s="146">
        <f t="shared" si="71"/>
        <v>0</v>
      </c>
      <c r="DF68" s="159">
        <f t="shared" si="42"/>
        <v>0</v>
      </c>
      <c r="DG68" s="160" t="str">
        <f t="shared" si="68"/>
        <v/>
      </c>
      <c r="DH68" s="161"/>
      <c r="DI68" s="162"/>
      <c r="DJ68" s="162"/>
      <c r="DK68" s="162"/>
      <c r="DL68" s="162"/>
      <c r="DM68" s="163">
        <f t="shared" si="72"/>
        <v>0</v>
      </c>
      <c r="DN68" s="164">
        <f t="shared" si="43"/>
        <v>0</v>
      </c>
      <c r="DO68" s="165" t="str">
        <f t="shared" si="69"/>
        <v/>
      </c>
      <c r="DP68" s="166"/>
      <c r="DQ68" s="105"/>
      <c r="DR68" s="105"/>
      <c r="DS68" s="105"/>
      <c r="DT68" s="105"/>
      <c r="DU68" s="156">
        <f t="shared" si="73"/>
        <v>0</v>
      </c>
      <c r="DV68" s="107" t="str">
        <f t="shared" si="44"/>
        <v/>
      </c>
      <c r="DW68" s="167" t="str">
        <f t="shared" si="45"/>
        <v/>
      </c>
      <c r="DX68" s="142"/>
      <c r="DY68" s="143"/>
      <c r="DZ68" s="168" t="str">
        <f t="shared" si="46"/>
        <v/>
      </c>
      <c r="EA68" s="169">
        <f t="shared" si="47"/>
        <v>900</v>
      </c>
      <c r="EB68" s="170">
        <f t="shared" si="48"/>
        <v>0</v>
      </c>
      <c r="EC68" s="171">
        <f t="shared" si="49"/>
        <v>0</v>
      </c>
      <c r="ED68" s="172" t="str">
        <f t="shared" si="50"/>
        <v/>
      </c>
      <c r="EE68" s="127" t="str">
        <f t="shared" si="74"/>
        <v/>
      </c>
      <c r="EF68" s="127" t="str">
        <f t="shared" si="51"/>
        <v/>
      </c>
      <c r="EG68" s="173" t="str">
        <f t="shared" si="52"/>
        <v/>
      </c>
      <c r="EH68" s="125">
        <f t="shared" si="53"/>
        <v>0</v>
      </c>
      <c r="EI68" s="699"/>
      <c r="EJ68" s="700"/>
      <c r="EL68" s="41">
        <f t="shared" si="54"/>
        <v>0</v>
      </c>
      <c r="EM68" s="41" t="s">
        <v>125</v>
      </c>
      <c r="EN68" s="41">
        <f t="shared" si="55"/>
        <v>100</v>
      </c>
      <c r="EO68" s="41" t="str">
        <f t="shared" si="56"/>
        <v>0/100</v>
      </c>
      <c r="EP68" s="41">
        <f t="shared" si="57"/>
        <v>0</v>
      </c>
      <c r="EQ68" s="41" t="s">
        <v>125</v>
      </c>
      <c r="ER68" s="41">
        <f t="shared" si="58"/>
        <v>100</v>
      </c>
      <c r="ES68" s="41" t="str">
        <f t="shared" si="59"/>
        <v>0/100</v>
      </c>
      <c r="ET68" s="41">
        <f t="shared" si="60"/>
        <v>0</v>
      </c>
      <c r="EU68" s="41" t="s">
        <v>125</v>
      </c>
      <c r="EV68" s="41">
        <f t="shared" si="61"/>
        <v>100</v>
      </c>
      <c r="EW68" s="41" t="str">
        <f t="shared" si="62"/>
        <v>0/100</v>
      </c>
      <c r="EX68" s="41">
        <f t="shared" si="63"/>
        <v>0</v>
      </c>
      <c r="EY68" s="41" t="s">
        <v>125</v>
      </c>
      <c r="EZ68" s="41">
        <f t="shared" si="64"/>
        <v>0</v>
      </c>
      <c r="FA68" s="41" t="str">
        <f t="shared" si="65"/>
        <v>0/0</v>
      </c>
    </row>
    <row r="69" spans="1:157" ht="15.75">
      <c r="A69" s="6">
        <f t="shared" si="5"/>
        <v>0</v>
      </c>
      <c r="B69" s="126">
        <v>60</v>
      </c>
      <c r="C69" s="127">
        <f t="shared" si="6"/>
        <v>0</v>
      </c>
      <c r="D69" s="377"/>
      <c r="E69" s="378"/>
      <c r="F69" s="379"/>
      <c r="G69" s="377"/>
      <c r="H69" s="377"/>
      <c r="I69" s="377"/>
      <c r="J69" s="384"/>
      <c r="K69" s="128"/>
      <c r="L69" s="129"/>
      <c r="M69" s="129"/>
      <c r="N69" s="129"/>
      <c r="O69" s="129">
        <f t="shared" si="7"/>
        <v>0</v>
      </c>
      <c r="P69" s="130">
        <f t="shared" si="8"/>
        <v>0</v>
      </c>
      <c r="Q69" s="131"/>
      <c r="R69" s="131"/>
      <c r="S69" s="131">
        <v>0</v>
      </c>
      <c r="T69" s="47">
        <f t="shared" si="9"/>
        <v>0</v>
      </c>
      <c r="U69" s="132"/>
      <c r="V69" s="132"/>
      <c r="W69" s="132">
        <v>0</v>
      </c>
      <c r="X69" s="47">
        <f t="shared" si="10"/>
        <v>0</v>
      </c>
      <c r="Y69" s="132">
        <f t="shared" si="11"/>
        <v>0</v>
      </c>
      <c r="Z69" s="133">
        <f t="shared" si="12"/>
        <v>0</v>
      </c>
      <c r="AA69" s="134" t="str">
        <f t="shared" si="13"/>
        <v/>
      </c>
      <c r="AB69" s="135">
        <v>0</v>
      </c>
      <c r="AC69" s="136">
        <v>0</v>
      </c>
      <c r="AD69" s="136"/>
      <c r="AE69" s="136"/>
      <c r="AF69" s="136">
        <f t="shared" si="14"/>
        <v>0</v>
      </c>
      <c r="AG69" s="137">
        <f t="shared" si="15"/>
        <v>0</v>
      </c>
      <c r="AH69" s="138">
        <v>0</v>
      </c>
      <c r="AI69" s="138">
        <v>0</v>
      </c>
      <c r="AJ69" s="138">
        <v>0</v>
      </c>
      <c r="AK69" s="48">
        <f t="shared" si="16"/>
        <v>0</v>
      </c>
      <c r="AL69" s="139">
        <v>0</v>
      </c>
      <c r="AM69" s="139">
        <v>0</v>
      </c>
      <c r="AN69" s="139">
        <v>0</v>
      </c>
      <c r="AO69" s="48">
        <f t="shared" si="17"/>
        <v>0</v>
      </c>
      <c r="AP69" s="139">
        <f t="shared" si="66"/>
        <v>0</v>
      </c>
      <c r="AQ69" s="140">
        <f t="shared" si="18"/>
        <v>0</v>
      </c>
      <c r="AR69" s="141" t="str">
        <f t="shared" si="19"/>
        <v/>
      </c>
      <c r="AS69" s="142">
        <v>0</v>
      </c>
      <c r="AT69" s="143">
        <v>0</v>
      </c>
      <c r="AU69" s="143"/>
      <c r="AV69" s="143"/>
      <c r="AW69" s="143">
        <f t="shared" si="20"/>
        <v>0</v>
      </c>
      <c r="AX69" s="144">
        <f t="shared" si="21"/>
        <v>0</v>
      </c>
      <c r="AY69" s="145">
        <v>0</v>
      </c>
      <c r="AZ69" s="145">
        <v>0</v>
      </c>
      <c r="BA69" s="145">
        <v>0</v>
      </c>
      <c r="BB69" s="49">
        <f t="shared" si="22"/>
        <v>0</v>
      </c>
      <c r="BC69" s="146">
        <v>0</v>
      </c>
      <c r="BD69" s="146">
        <v>0</v>
      </c>
      <c r="BE69" s="146">
        <v>0</v>
      </c>
      <c r="BF69" s="49">
        <f t="shared" si="23"/>
        <v>0</v>
      </c>
      <c r="BG69" s="146">
        <f t="shared" si="24"/>
        <v>0</v>
      </c>
      <c r="BH69" s="147">
        <f t="shared" si="25"/>
        <v>0</v>
      </c>
      <c r="BI69" s="148" t="str">
        <f t="shared" si="26"/>
        <v/>
      </c>
      <c r="BJ69" s="149">
        <v>0</v>
      </c>
      <c r="BK69" s="150">
        <v>0</v>
      </c>
      <c r="BL69" s="150"/>
      <c r="BM69" s="150"/>
      <c r="BN69" s="150">
        <f t="shared" si="27"/>
        <v>0</v>
      </c>
      <c r="BO69" s="151">
        <f t="shared" si="28"/>
        <v>0</v>
      </c>
      <c r="BP69" s="152">
        <v>0</v>
      </c>
      <c r="BQ69" s="152">
        <v>0</v>
      </c>
      <c r="BR69" s="152">
        <v>0</v>
      </c>
      <c r="BS69" s="50">
        <f t="shared" si="29"/>
        <v>0</v>
      </c>
      <c r="BT69" s="153">
        <v>0</v>
      </c>
      <c r="BU69" s="153">
        <v>0</v>
      </c>
      <c r="BV69" s="153">
        <v>0</v>
      </c>
      <c r="BW69" s="50">
        <f t="shared" si="30"/>
        <v>0</v>
      </c>
      <c r="BX69" s="153">
        <f t="shared" si="31"/>
        <v>0</v>
      </c>
      <c r="BY69" s="150">
        <f t="shared" si="32"/>
        <v>0</v>
      </c>
      <c r="BZ69" s="154" t="str">
        <f t="shared" si="33"/>
        <v/>
      </c>
      <c r="CA69" s="142">
        <v>0</v>
      </c>
      <c r="CB69" s="143">
        <v>0</v>
      </c>
      <c r="CC69" s="143"/>
      <c r="CD69" s="143"/>
      <c r="CE69" s="143">
        <f t="shared" si="34"/>
        <v>0</v>
      </c>
      <c r="CF69" s="144">
        <f t="shared" si="35"/>
        <v>0</v>
      </c>
      <c r="CG69" s="145">
        <v>0</v>
      </c>
      <c r="CH69" s="145">
        <v>0</v>
      </c>
      <c r="CI69" s="145">
        <v>0</v>
      </c>
      <c r="CJ69" s="49">
        <f t="shared" si="36"/>
        <v>0</v>
      </c>
      <c r="CK69" s="146">
        <v>0</v>
      </c>
      <c r="CL69" s="146">
        <v>0</v>
      </c>
      <c r="CM69" s="146">
        <v>0</v>
      </c>
      <c r="CN69" s="49">
        <f t="shared" si="37"/>
        <v>0</v>
      </c>
      <c r="CO69" s="146">
        <f t="shared" si="38"/>
        <v>0</v>
      </c>
      <c r="CP69" s="147">
        <f t="shared" si="39"/>
        <v>0</v>
      </c>
      <c r="CQ69" s="148" t="str">
        <f t="shared" si="40"/>
        <v/>
      </c>
      <c r="CR69" s="155"/>
      <c r="CS69" s="105"/>
      <c r="CT69" s="105"/>
      <c r="CU69" s="105"/>
      <c r="CV69" s="105"/>
      <c r="CW69" s="156">
        <f t="shared" si="70"/>
        <v>0</v>
      </c>
      <c r="CX69" s="107">
        <f t="shared" si="41"/>
        <v>0</v>
      </c>
      <c r="CY69" s="108" t="str">
        <f t="shared" si="67"/>
        <v/>
      </c>
      <c r="CZ69" s="157"/>
      <c r="DA69" s="158"/>
      <c r="DB69" s="158"/>
      <c r="DC69" s="158"/>
      <c r="DD69" s="158"/>
      <c r="DE69" s="146">
        <f t="shared" si="71"/>
        <v>0</v>
      </c>
      <c r="DF69" s="159">
        <f t="shared" si="42"/>
        <v>0</v>
      </c>
      <c r="DG69" s="160" t="str">
        <f t="shared" si="68"/>
        <v/>
      </c>
      <c r="DH69" s="161"/>
      <c r="DI69" s="162"/>
      <c r="DJ69" s="162"/>
      <c r="DK69" s="162"/>
      <c r="DL69" s="162"/>
      <c r="DM69" s="163">
        <f t="shared" si="72"/>
        <v>0</v>
      </c>
      <c r="DN69" s="164">
        <f t="shared" si="43"/>
        <v>0</v>
      </c>
      <c r="DO69" s="165" t="str">
        <f t="shared" si="69"/>
        <v/>
      </c>
      <c r="DP69" s="166"/>
      <c r="DQ69" s="105"/>
      <c r="DR69" s="105"/>
      <c r="DS69" s="105"/>
      <c r="DT69" s="105"/>
      <c r="DU69" s="156">
        <f t="shared" si="73"/>
        <v>0</v>
      </c>
      <c r="DV69" s="107" t="str">
        <f t="shared" si="44"/>
        <v/>
      </c>
      <c r="DW69" s="167" t="str">
        <f t="shared" si="45"/>
        <v/>
      </c>
      <c r="DX69" s="142"/>
      <c r="DY69" s="143"/>
      <c r="DZ69" s="168" t="str">
        <f t="shared" si="46"/>
        <v/>
      </c>
      <c r="EA69" s="169">
        <f t="shared" si="47"/>
        <v>900</v>
      </c>
      <c r="EB69" s="170">
        <f t="shared" si="48"/>
        <v>0</v>
      </c>
      <c r="EC69" s="171">
        <f t="shared" si="49"/>
        <v>0</v>
      </c>
      <c r="ED69" s="172" t="str">
        <f t="shared" si="50"/>
        <v/>
      </c>
      <c r="EE69" s="127" t="str">
        <f t="shared" si="74"/>
        <v/>
      </c>
      <c r="EF69" s="127" t="str">
        <f t="shared" si="51"/>
        <v/>
      </c>
      <c r="EG69" s="173" t="str">
        <f t="shared" si="52"/>
        <v/>
      </c>
      <c r="EH69" s="125">
        <f t="shared" si="53"/>
        <v>0</v>
      </c>
      <c r="EI69" s="699"/>
      <c r="EJ69" s="700"/>
      <c r="EL69" s="41">
        <f t="shared" si="54"/>
        <v>0</v>
      </c>
      <c r="EM69" s="41" t="s">
        <v>125</v>
      </c>
      <c r="EN69" s="41">
        <f t="shared" si="55"/>
        <v>100</v>
      </c>
      <c r="EO69" s="41" t="str">
        <f t="shared" si="56"/>
        <v>0/100</v>
      </c>
      <c r="EP69" s="41">
        <f t="shared" si="57"/>
        <v>0</v>
      </c>
      <c r="EQ69" s="41" t="s">
        <v>125</v>
      </c>
      <c r="ER69" s="41">
        <f t="shared" si="58"/>
        <v>100</v>
      </c>
      <c r="ES69" s="41" t="str">
        <f t="shared" si="59"/>
        <v>0/100</v>
      </c>
      <c r="ET69" s="41">
        <f t="shared" si="60"/>
        <v>0</v>
      </c>
      <c r="EU69" s="41" t="s">
        <v>125</v>
      </c>
      <c r="EV69" s="41">
        <f t="shared" si="61"/>
        <v>100</v>
      </c>
      <c r="EW69" s="41" t="str">
        <f t="shared" si="62"/>
        <v>0/100</v>
      </c>
      <c r="EX69" s="41">
        <f t="shared" si="63"/>
        <v>0</v>
      </c>
      <c r="EY69" s="41" t="s">
        <v>125</v>
      </c>
      <c r="EZ69" s="41">
        <f t="shared" si="64"/>
        <v>0</v>
      </c>
      <c r="FA69" s="41" t="str">
        <f t="shared" si="65"/>
        <v>0/0</v>
      </c>
    </row>
    <row r="70" spans="1:157" ht="15.75">
      <c r="A70" s="6">
        <f t="shared" si="5"/>
        <v>0</v>
      </c>
      <c r="B70" s="169">
        <v>61</v>
      </c>
      <c r="C70" s="127">
        <f t="shared" si="6"/>
        <v>0</v>
      </c>
      <c r="D70" s="377"/>
      <c r="E70" s="378"/>
      <c r="F70" s="379"/>
      <c r="G70" s="377"/>
      <c r="H70" s="377"/>
      <c r="I70" s="377"/>
      <c r="J70" s="384"/>
      <c r="K70" s="128"/>
      <c r="L70" s="129"/>
      <c r="M70" s="129"/>
      <c r="N70" s="129"/>
      <c r="O70" s="129">
        <f t="shared" si="7"/>
        <v>0</v>
      </c>
      <c r="P70" s="130">
        <f t="shared" si="8"/>
        <v>0</v>
      </c>
      <c r="Q70" s="131"/>
      <c r="R70" s="131"/>
      <c r="S70" s="131">
        <v>0</v>
      </c>
      <c r="T70" s="47">
        <f t="shared" si="9"/>
        <v>0</v>
      </c>
      <c r="U70" s="132"/>
      <c r="V70" s="132"/>
      <c r="W70" s="132">
        <v>0</v>
      </c>
      <c r="X70" s="47">
        <f t="shared" si="10"/>
        <v>0</v>
      </c>
      <c r="Y70" s="132">
        <f t="shared" si="11"/>
        <v>0</v>
      </c>
      <c r="Z70" s="133">
        <f t="shared" si="12"/>
        <v>0</v>
      </c>
      <c r="AA70" s="134" t="str">
        <f t="shared" si="13"/>
        <v/>
      </c>
      <c r="AB70" s="135">
        <v>0</v>
      </c>
      <c r="AC70" s="136">
        <v>0</v>
      </c>
      <c r="AD70" s="136"/>
      <c r="AE70" s="136"/>
      <c r="AF70" s="136">
        <f t="shared" si="14"/>
        <v>0</v>
      </c>
      <c r="AG70" s="137">
        <f t="shared" si="15"/>
        <v>0</v>
      </c>
      <c r="AH70" s="138">
        <v>0</v>
      </c>
      <c r="AI70" s="138">
        <v>0</v>
      </c>
      <c r="AJ70" s="138">
        <v>0</v>
      </c>
      <c r="AK70" s="48">
        <f t="shared" si="16"/>
        <v>0</v>
      </c>
      <c r="AL70" s="139">
        <v>0</v>
      </c>
      <c r="AM70" s="139">
        <v>0</v>
      </c>
      <c r="AN70" s="139">
        <v>0</v>
      </c>
      <c r="AO70" s="48">
        <f t="shared" si="17"/>
        <v>0</v>
      </c>
      <c r="AP70" s="139">
        <f t="shared" si="66"/>
        <v>0</v>
      </c>
      <c r="AQ70" s="140">
        <f t="shared" si="18"/>
        <v>0</v>
      </c>
      <c r="AR70" s="141" t="str">
        <f t="shared" si="19"/>
        <v/>
      </c>
      <c r="AS70" s="142">
        <v>0</v>
      </c>
      <c r="AT70" s="143">
        <v>0</v>
      </c>
      <c r="AU70" s="143"/>
      <c r="AV70" s="143"/>
      <c r="AW70" s="143">
        <f t="shared" si="20"/>
        <v>0</v>
      </c>
      <c r="AX70" s="144">
        <f t="shared" si="21"/>
        <v>0</v>
      </c>
      <c r="AY70" s="145">
        <v>0</v>
      </c>
      <c r="AZ70" s="145">
        <v>0</v>
      </c>
      <c r="BA70" s="145">
        <v>0</v>
      </c>
      <c r="BB70" s="49">
        <f t="shared" si="22"/>
        <v>0</v>
      </c>
      <c r="BC70" s="146">
        <v>0</v>
      </c>
      <c r="BD70" s="146">
        <v>0</v>
      </c>
      <c r="BE70" s="146">
        <v>0</v>
      </c>
      <c r="BF70" s="49">
        <f t="shared" si="23"/>
        <v>0</v>
      </c>
      <c r="BG70" s="146">
        <f t="shared" si="24"/>
        <v>0</v>
      </c>
      <c r="BH70" s="147">
        <f t="shared" si="25"/>
        <v>0</v>
      </c>
      <c r="BI70" s="148" t="str">
        <f t="shared" si="26"/>
        <v/>
      </c>
      <c r="BJ70" s="149">
        <v>0</v>
      </c>
      <c r="BK70" s="150">
        <v>0</v>
      </c>
      <c r="BL70" s="150"/>
      <c r="BM70" s="150"/>
      <c r="BN70" s="150">
        <f t="shared" si="27"/>
        <v>0</v>
      </c>
      <c r="BO70" s="151">
        <f t="shared" si="28"/>
        <v>0</v>
      </c>
      <c r="BP70" s="152">
        <v>0</v>
      </c>
      <c r="BQ70" s="152">
        <v>0</v>
      </c>
      <c r="BR70" s="152">
        <v>0</v>
      </c>
      <c r="BS70" s="50">
        <f t="shared" si="29"/>
        <v>0</v>
      </c>
      <c r="BT70" s="153">
        <v>0</v>
      </c>
      <c r="BU70" s="153">
        <v>0</v>
      </c>
      <c r="BV70" s="153">
        <v>0</v>
      </c>
      <c r="BW70" s="50">
        <f t="shared" si="30"/>
        <v>0</v>
      </c>
      <c r="BX70" s="153">
        <f t="shared" si="31"/>
        <v>0</v>
      </c>
      <c r="BY70" s="150">
        <f t="shared" si="32"/>
        <v>0</v>
      </c>
      <c r="BZ70" s="154" t="str">
        <f t="shared" si="33"/>
        <v/>
      </c>
      <c r="CA70" s="142">
        <v>0</v>
      </c>
      <c r="CB70" s="143">
        <v>0</v>
      </c>
      <c r="CC70" s="143"/>
      <c r="CD70" s="143"/>
      <c r="CE70" s="143">
        <f t="shared" si="34"/>
        <v>0</v>
      </c>
      <c r="CF70" s="144">
        <f t="shared" si="35"/>
        <v>0</v>
      </c>
      <c r="CG70" s="145">
        <v>0</v>
      </c>
      <c r="CH70" s="145">
        <v>0</v>
      </c>
      <c r="CI70" s="145">
        <v>0</v>
      </c>
      <c r="CJ70" s="49">
        <f t="shared" si="36"/>
        <v>0</v>
      </c>
      <c r="CK70" s="146">
        <v>0</v>
      </c>
      <c r="CL70" s="146">
        <v>0</v>
      </c>
      <c r="CM70" s="146">
        <v>0</v>
      </c>
      <c r="CN70" s="49">
        <f t="shared" si="37"/>
        <v>0</v>
      </c>
      <c r="CO70" s="146">
        <f t="shared" si="38"/>
        <v>0</v>
      </c>
      <c r="CP70" s="147">
        <f t="shared" si="39"/>
        <v>0</v>
      </c>
      <c r="CQ70" s="148" t="str">
        <f t="shared" si="40"/>
        <v/>
      </c>
      <c r="CR70" s="155"/>
      <c r="CS70" s="105"/>
      <c r="CT70" s="105"/>
      <c r="CU70" s="105"/>
      <c r="CV70" s="105"/>
      <c r="CW70" s="156">
        <f t="shared" si="70"/>
        <v>0</v>
      </c>
      <c r="CX70" s="107">
        <f t="shared" si="41"/>
        <v>0</v>
      </c>
      <c r="CY70" s="108" t="str">
        <f t="shared" si="67"/>
        <v/>
      </c>
      <c r="CZ70" s="157"/>
      <c r="DA70" s="158"/>
      <c r="DB70" s="158"/>
      <c r="DC70" s="158"/>
      <c r="DD70" s="158"/>
      <c r="DE70" s="146">
        <f t="shared" si="71"/>
        <v>0</v>
      </c>
      <c r="DF70" s="159">
        <f t="shared" si="42"/>
        <v>0</v>
      </c>
      <c r="DG70" s="160" t="str">
        <f t="shared" si="68"/>
        <v/>
      </c>
      <c r="DH70" s="161"/>
      <c r="DI70" s="162"/>
      <c r="DJ70" s="162"/>
      <c r="DK70" s="162"/>
      <c r="DL70" s="162"/>
      <c r="DM70" s="163">
        <f t="shared" si="72"/>
        <v>0</v>
      </c>
      <c r="DN70" s="164">
        <f t="shared" si="43"/>
        <v>0</v>
      </c>
      <c r="DO70" s="165" t="str">
        <f t="shared" si="69"/>
        <v/>
      </c>
      <c r="DP70" s="166"/>
      <c r="DQ70" s="105"/>
      <c r="DR70" s="105"/>
      <c r="DS70" s="105"/>
      <c r="DT70" s="105"/>
      <c r="DU70" s="156">
        <f t="shared" si="73"/>
        <v>0</v>
      </c>
      <c r="DV70" s="107" t="str">
        <f t="shared" si="44"/>
        <v/>
      </c>
      <c r="DW70" s="167" t="str">
        <f t="shared" si="45"/>
        <v/>
      </c>
      <c r="DX70" s="142"/>
      <c r="DY70" s="143"/>
      <c r="DZ70" s="168" t="str">
        <f t="shared" si="46"/>
        <v/>
      </c>
      <c r="EA70" s="169">
        <f t="shared" si="47"/>
        <v>900</v>
      </c>
      <c r="EB70" s="170">
        <f t="shared" si="48"/>
        <v>0</v>
      </c>
      <c r="EC70" s="171">
        <f t="shared" si="49"/>
        <v>0</v>
      </c>
      <c r="ED70" s="172" t="str">
        <f t="shared" si="50"/>
        <v/>
      </c>
      <c r="EE70" s="127" t="str">
        <f t="shared" si="74"/>
        <v/>
      </c>
      <c r="EF70" s="127" t="str">
        <f t="shared" si="51"/>
        <v/>
      </c>
      <c r="EG70" s="173" t="str">
        <f t="shared" si="52"/>
        <v/>
      </c>
      <c r="EH70" s="125">
        <f t="shared" si="53"/>
        <v>0</v>
      </c>
      <c r="EI70" s="699"/>
      <c r="EJ70" s="700"/>
      <c r="EL70" s="41">
        <f t="shared" si="54"/>
        <v>0</v>
      </c>
      <c r="EM70" s="41" t="s">
        <v>125</v>
      </c>
      <c r="EN70" s="41">
        <f t="shared" si="55"/>
        <v>100</v>
      </c>
      <c r="EO70" s="41" t="str">
        <f t="shared" si="56"/>
        <v>0/100</v>
      </c>
      <c r="EP70" s="41">
        <f t="shared" si="57"/>
        <v>0</v>
      </c>
      <c r="EQ70" s="41" t="s">
        <v>125</v>
      </c>
      <c r="ER70" s="41">
        <f t="shared" si="58"/>
        <v>100</v>
      </c>
      <c r="ES70" s="41" t="str">
        <f t="shared" si="59"/>
        <v>0/100</v>
      </c>
      <c r="ET70" s="41">
        <f t="shared" si="60"/>
        <v>0</v>
      </c>
      <c r="EU70" s="41" t="s">
        <v>125</v>
      </c>
      <c r="EV70" s="41">
        <f t="shared" si="61"/>
        <v>100</v>
      </c>
      <c r="EW70" s="41" t="str">
        <f t="shared" si="62"/>
        <v>0/100</v>
      </c>
      <c r="EX70" s="41">
        <f t="shared" si="63"/>
        <v>0</v>
      </c>
      <c r="EY70" s="41" t="s">
        <v>125</v>
      </c>
      <c r="EZ70" s="41">
        <f t="shared" si="64"/>
        <v>0</v>
      </c>
      <c r="FA70" s="41" t="str">
        <f t="shared" si="65"/>
        <v>0/0</v>
      </c>
    </row>
    <row r="71" spans="1:157" ht="15.75">
      <c r="A71" s="6">
        <f t="shared" si="5"/>
        <v>0</v>
      </c>
      <c r="B71" s="126">
        <v>62</v>
      </c>
      <c r="C71" s="127">
        <f t="shared" si="6"/>
        <v>0</v>
      </c>
      <c r="D71" s="377"/>
      <c r="E71" s="378"/>
      <c r="F71" s="379"/>
      <c r="G71" s="377"/>
      <c r="H71" s="377"/>
      <c r="I71" s="377"/>
      <c r="J71" s="384"/>
      <c r="K71" s="128"/>
      <c r="L71" s="129"/>
      <c r="M71" s="129"/>
      <c r="N71" s="129"/>
      <c r="O71" s="129">
        <f t="shared" si="7"/>
        <v>0</v>
      </c>
      <c r="P71" s="130">
        <f t="shared" si="8"/>
        <v>0</v>
      </c>
      <c r="Q71" s="131"/>
      <c r="R71" s="131"/>
      <c r="S71" s="131">
        <v>0</v>
      </c>
      <c r="T71" s="47">
        <f t="shared" si="9"/>
        <v>0</v>
      </c>
      <c r="U71" s="132"/>
      <c r="V71" s="132"/>
      <c r="W71" s="132">
        <v>0</v>
      </c>
      <c r="X71" s="47">
        <f t="shared" si="10"/>
        <v>0</v>
      </c>
      <c r="Y71" s="132">
        <f t="shared" si="11"/>
        <v>0</v>
      </c>
      <c r="Z71" s="133">
        <f t="shared" si="12"/>
        <v>0</v>
      </c>
      <c r="AA71" s="134" t="str">
        <f t="shared" si="13"/>
        <v/>
      </c>
      <c r="AB71" s="135">
        <v>0</v>
      </c>
      <c r="AC71" s="136">
        <v>0</v>
      </c>
      <c r="AD71" s="136"/>
      <c r="AE71" s="136"/>
      <c r="AF71" s="136">
        <f t="shared" si="14"/>
        <v>0</v>
      </c>
      <c r="AG71" s="137">
        <f t="shared" si="15"/>
        <v>0</v>
      </c>
      <c r="AH71" s="138">
        <v>0</v>
      </c>
      <c r="AI71" s="138">
        <v>0</v>
      </c>
      <c r="AJ71" s="138">
        <v>0</v>
      </c>
      <c r="AK71" s="48">
        <f t="shared" si="16"/>
        <v>0</v>
      </c>
      <c r="AL71" s="139">
        <v>0</v>
      </c>
      <c r="AM71" s="139">
        <v>0</v>
      </c>
      <c r="AN71" s="139">
        <v>0</v>
      </c>
      <c r="AO71" s="48">
        <f t="shared" si="17"/>
        <v>0</v>
      </c>
      <c r="AP71" s="139">
        <f t="shared" si="66"/>
        <v>0</v>
      </c>
      <c r="AQ71" s="140">
        <f t="shared" si="18"/>
        <v>0</v>
      </c>
      <c r="AR71" s="141" t="str">
        <f t="shared" si="19"/>
        <v/>
      </c>
      <c r="AS71" s="142">
        <v>0</v>
      </c>
      <c r="AT71" s="143">
        <v>0</v>
      </c>
      <c r="AU71" s="143"/>
      <c r="AV71" s="143"/>
      <c r="AW71" s="143">
        <f t="shared" si="20"/>
        <v>0</v>
      </c>
      <c r="AX71" s="144">
        <f t="shared" si="21"/>
        <v>0</v>
      </c>
      <c r="AY71" s="145">
        <v>0</v>
      </c>
      <c r="AZ71" s="145">
        <v>0</v>
      </c>
      <c r="BA71" s="145">
        <v>0</v>
      </c>
      <c r="BB71" s="49">
        <f t="shared" si="22"/>
        <v>0</v>
      </c>
      <c r="BC71" s="146">
        <v>0</v>
      </c>
      <c r="BD71" s="146">
        <v>0</v>
      </c>
      <c r="BE71" s="146">
        <v>0</v>
      </c>
      <c r="BF71" s="49">
        <f t="shared" si="23"/>
        <v>0</v>
      </c>
      <c r="BG71" s="146">
        <f t="shared" si="24"/>
        <v>0</v>
      </c>
      <c r="BH71" s="147">
        <f t="shared" si="25"/>
        <v>0</v>
      </c>
      <c r="BI71" s="148" t="str">
        <f t="shared" si="26"/>
        <v/>
      </c>
      <c r="BJ71" s="149">
        <v>0</v>
      </c>
      <c r="BK71" s="150">
        <v>0</v>
      </c>
      <c r="BL71" s="150"/>
      <c r="BM71" s="150"/>
      <c r="BN71" s="150">
        <f t="shared" si="27"/>
        <v>0</v>
      </c>
      <c r="BO71" s="151">
        <f t="shared" si="28"/>
        <v>0</v>
      </c>
      <c r="BP71" s="152">
        <v>0</v>
      </c>
      <c r="BQ71" s="152">
        <v>0</v>
      </c>
      <c r="BR71" s="152">
        <v>0</v>
      </c>
      <c r="BS71" s="50">
        <f t="shared" si="29"/>
        <v>0</v>
      </c>
      <c r="BT71" s="153">
        <v>0</v>
      </c>
      <c r="BU71" s="153">
        <v>0</v>
      </c>
      <c r="BV71" s="153">
        <v>0</v>
      </c>
      <c r="BW71" s="50">
        <f t="shared" si="30"/>
        <v>0</v>
      </c>
      <c r="BX71" s="153">
        <f t="shared" si="31"/>
        <v>0</v>
      </c>
      <c r="BY71" s="150">
        <f t="shared" si="32"/>
        <v>0</v>
      </c>
      <c r="BZ71" s="154" t="str">
        <f t="shared" si="33"/>
        <v/>
      </c>
      <c r="CA71" s="142">
        <v>0</v>
      </c>
      <c r="CB71" s="143">
        <v>0</v>
      </c>
      <c r="CC71" s="143"/>
      <c r="CD71" s="143"/>
      <c r="CE71" s="143">
        <f t="shared" si="34"/>
        <v>0</v>
      </c>
      <c r="CF71" s="144">
        <f t="shared" si="35"/>
        <v>0</v>
      </c>
      <c r="CG71" s="145">
        <v>0</v>
      </c>
      <c r="CH71" s="145">
        <v>0</v>
      </c>
      <c r="CI71" s="145">
        <v>0</v>
      </c>
      <c r="CJ71" s="49">
        <f t="shared" si="36"/>
        <v>0</v>
      </c>
      <c r="CK71" s="146">
        <v>0</v>
      </c>
      <c r="CL71" s="146">
        <v>0</v>
      </c>
      <c r="CM71" s="146">
        <v>0</v>
      </c>
      <c r="CN71" s="49">
        <f t="shared" si="37"/>
        <v>0</v>
      </c>
      <c r="CO71" s="146">
        <f t="shared" si="38"/>
        <v>0</v>
      </c>
      <c r="CP71" s="147">
        <f t="shared" si="39"/>
        <v>0</v>
      </c>
      <c r="CQ71" s="148" t="str">
        <f t="shared" si="40"/>
        <v/>
      </c>
      <c r="CR71" s="155"/>
      <c r="CS71" s="105"/>
      <c r="CT71" s="105"/>
      <c r="CU71" s="105"/>
      <c r="CV71" s="105"/>
      <c r="CW71" s="156">
        <f t="shared" si="70"/>
        <v>0</v>
      </c>
      <c r="CX71" s="107">
        <f t="shared" si="41"/>
        <v>0</v>
      </c>
      <c r="CY71" s="108" t="str">
        <f t="shared" si="67"/>
        <v/>
      </c>
      <c r="CZ71" s="157"/>
      <c r="DA71" s="158"/>
      <c r="DB71" s="158"/>
      <c r="DC71" s="158"/>
      <c r="DD71" s="158"/>
      <c r="DE71" s="146">
        <f t="shared" si="71"/>
        <v>0</v>
      </c>
      <c r="DF71" s="159">
        <f t="shared" si="42"/>
        <v>0</v>
      </c>
      <c r="DG71" s="160" t="str">
        <f t="shared" si="68"/>
        <v/>
      </c>
      <c r="DH71" s="161"/>
      <c r="DI71" s="162"/>
      <c r="DJ71" s="162"/>
      <c r="DK71" s="162"/>
      <c r="DL71" s="162"/>
      <c r="DM71" s="163">
        <f t="shared" si="72"/>
        <v>0</v>
      </c>
      <c r="DN71" s="164">
        <f t="shared" si="43"/>
        <v>0</v>
      </c>
      <c r="DO71" s="165" t="str">
        <f t="shared" si="69"/>
        <v/>
      </c>
      <c r="DP71" s="166"/>
      <c r="DQ71" s="105"/>
      <c r="DR71" s="105"/>
      <c r="DS71" s="105"/>
      <c r="DT71" s="105"/>
      <c r="DU71" s="156">
        <f t="shared" si="73"/>
        <v>0</v>
      </c>
      <c r="DV71" s="107" t="str">
        <f t="shared" si="44"/>
        <v/>
      </c>
      <c r="DW71" s="167" t="str">
        <f t="shared" si="45"/>
        <v/>
      </c>
      <c r="DX71" s="142"/>
      <c r="DY71" s="143"/>
      <c r="DZ71" s="168" t="str">
        <f t="shared" si="46"/>
        <v/>
      </c>
      <c r="EA71" s="169">
        <f t="shared" si="47"/>
        <v>900</v>
      </c>
      <c r="EB71" s="170">
        <f t="shared" si="48"/>
        <v>0</v>
      </c>
      <c r="EC71" s="171">
        <f t="shared" si="49"/>
        <v>0</v>
      </c>
      <c r="ED71" s="172" t="str">
        <f t="shared" si="50"/>
        <v/>
      </c>
      <c r="EE71" s="127" t="str">
        <f t="shared" si="74"/>
        <v/>
      </c>
      <c r="EF71" s="127" t="str">
        <f t="shared" si="51"/>
        <v/>
      </c>
      <c r="EG71" s="173" t="str">
        <f t="shared" si="52"/>
        <v/>
      </c>
      <c r="EH71" s="125">
        <f t="shared" si="53"/>
        <v>0</v>
      </c>
      <c r="EI71" s="699"/>
      <c r="EJ71" s="700"/>
      <c r="EL71" s="41">
        <f t="shared" si="54"/>
        <v>0</v>
      </c>
      <c r="EM71" s="41" t="s">
        <v>125</v>
      </c>
      <c r="EN71" s="41">
        <f t="shared" si="55"/>
        <v>100</v>
      </c>
      <c r="EO71" s="41" t="str">
        <f t="shared" si="56"/>
        <v>0/100</v>
      </c>
      <c r="EP71" s="41">
        <f t="shared" si="57"/>
        <v>0</v>
      </c>
      <c r="EQ71" s="41" t="s">
        <v>125</v>
      </c>
      <c r="ER71" s="41">
        <f t="shared" si="58"/>
        <v>100</v>
      </c>
      <c r="ES71" s="41" t="str">
        <f t="shared" si="59"/>
        <v>0/100</v>
      </c>
      <c r="ET71" s="41">
        <f t="shared" si="60"/>
        <v>0</v>
      </c>
      <c r="EU71" s="41" t="s">
        <v>125</v>
      </c>
      <c r="EV71" s="41">
        <f t="shared" si="61"/>
        <v>100</v>
      </c>
      <c r="EW71" s="41" t="str">
        <f t="shared" si="62"/>
        <v>0/100</v>
      </c>
      <c r="EX71" s="41">
        <f t="shared" si="63"/>
        <v>0</v>
      </c>
      <c r="EY71" s="41" t="s">
        <v>125</v>
      </c>
      <c r="EZ71" s="41">
        <f t="shared" si="64"/>
        <v>0</v>
      </c>
      <c r="FA71" s="41" t="str">
        <f t="shared" si="65"/>
        <v>0/0</v>
      </c>
    </row>
    <row r="72" spans="1:157" ht="15.75">
      <c r="A72" s="6">
        <f t="shared" si="5"/>
        <v>0</v>
      </c>
      <c r="B72" s="169">
        <v>63</v>
      </c>
      <c r="C72" s="127">
        <f t="shared" si="6"/>
        <v>0</v>
      </c>
      <c r="D72" s="377"/>
      <c r="E72" s="378"/>
      <c r="F72" s="379"/>
      <c r="G72" s="377"/>
      <c r="H72" s="377"/>
      <c r="I72" s="377"/>
      <c r="J72" s="384"/>
      <c r="K72" s="128"/>
      <c r="L72" s="129"/>
      <c r="M72" s="129"/>
      <c r="N72" s="129"/>
      <c r="O72" s="129">
        <f t="shared" si="7"/>
        <v>0</v>
      </c>
      <c r="P72" s="130">
        <f t="shared" si="8"/>
        <v>0</v>
      </c>
      <c r="Q72" s="131"/>
      <c r="R72" s="131"/>
      <c r="S72" s="131">
        <v>0</v>
      </c>
      <c r="T72" s="47">
        <f t="shared" si="9"/>
        <v>0</v>
      </c>
      <c r="U72" s="132"/>
      <c r="V72" s="132"/>
      <c r="W72" s="132">
        <v>0</v>
      </c>
      <c r="X72" s="47">
        <f t="shared" si="10"/>
        <v>0</v>
      </c>
      <c r="Y72" s="132">
        <f t="shared" si="11"/>
        <v>0</v>
      </c>
      <c r="Z72" s="133">
        <f t="shared" si="12"/>
        <v>0</v>
      </c>
      <c r="AA72" s="134" t="str">
        <f t="shared" si="13"/>
        <v/>
      </c>
      <c r="AB72" s="135">
        <v>0</v>
      </c>
      <c r="AC72" s="136">
        <v>0</v>
      </c>
      <c r="AD72" s="136"/>
      <c r="AE72" s="136"/>
      <c r="AF72" s="136">
        <f t="shared" si="14"/>
        <v>0</v>
      </c>
      <c r="AG72" s="137">
        <f t="shared" si="15"/>
        <v>0</v>
      </c>
      <c r="AH72" s="138">
        <v>0</v>
      </c>
      <c r="AI72" s="138">
        <v>0</v>
      </c>
      <c r="AJ72" s="138">
        <v>0</v>
      </c>
      <c r="AK72" s="48">
        <f t="shared" si="16"/>
        <v>0</v>
      </c>
      <c r="AL72" s="139">
        <v>0</v>
      </c>
      <c r="AM72" s="139">
        <v>0</v>
      </c>
      <c r="AN72" s="139">
        <v>0</v>
      </c>
      <c r="AO72" s="48">
        <f t="shared" si="17"/>
        <v>0</v>
      </c>
      <c r="AP72" s="139">
        <f t="shared" si="66"/>
        <v>0</v>
      </c>
      <c r="AQ72" s="140">
        <f t="shared" si="18"/>
        <v>0</v>
      </c>
      <c r="AR72" s="141" t="str">
        <f t="shared" si="19"/>
        <v/>
      </c>
      <c r="AS72" s="142">
        <v>0</v>
      </c>
      <c r="AT72" s="143">
        <v>0</v>
      </c>
      <c r="AU72" s="143"/>
      <c r="AV72" s="143"/>
      <c r="AW72" s="143">
        <f t="shared" si="20"/>
        <v>0</v>
      </c>
      <c r="AX72" s="144">
        <f t="shared" si="21"/>
        <v>0</v>
      </c>
      <c r="AY72" s="145">
        <v>0</v>
      </c>
      <c r="AZ72" s="145">
        <v>0</v>
      </c>
      <c r="BA72" s="145">
        <v>0</v>
      </c>
      <c r="BB72" s="49">
        <f t="shared" si="22"/>
        <v>0</v>
      </c>
      <c r="BC72" s="146">
        <v>0</v>
      </c>
      <c r="BD72" s="146">
        <v>0</v>
      </c>
      <c r="BE72" s="146">
        <v>0</v>
      </c>
      <c r="BF72" s="49">
        <f t="shared" si="23"/>
        <v>0</v>
      </c>
      <c r="BG72" s="146">
        <f t="shared" si="24"/>
        <v>0</v>
      </c>
      <c r="BH72" s="147">
        <f t="shared" si="25"/>
        <v>0</v>
      </c>
      <c r="BI72" s="148" t="str">
        <f t="shared" si="26"/>
        <v/>
      </c>
      <c r="BJ72" s="149">
        <v>0</v>
      </c>
      <c r="BK72" s="150">
        <v>0</v>
      </c>
      <c r="BL72" s="150"/>
      <c r="BM72" s="150"/>
      <c r="BN72" s="150">
        <f t="shared" si="27"/>
        <v>0</v>
      </c>
      <c r="BO72" s="151">
        <f t="shared" si="28"/>
        <v>0</v>
      </c>
      <c r="BP72" s="152">
        <v>0</v>
      </c>
      <c r="BQ72" s="152">
        <v>0</v>
      </c>
      <c r="BR72" s="152">
        <v>0</v>
      </c>
      <c r="BS72" s="50">
        <f t="shared" si="29"/>
        <v>0</v>
      </c>
      <c r="BT72" s="153">
        <v>0</v>
      </c>
      <c r="BU72" s="153">
        <v>0</v>
      </c>
      <c r="BV72" s="153">
        <v>0</v>
      </c>
      <c r="BW72" s="50">
        <f t="shared" si="30"/>
        <v>0</v>
      </c>
      <c r="BX72" s="153">
        <f t="shared" si="31"/>
        <v>0</v>
      </c>
      <c r="BY72" s="150">
        <f t="shared" si="32"/>
        <v>0</v>
      </c>
      <c r="BZ72" s="154" t="str">
        <f t="shared" si="33"/>
        <v/>
      </c>
      <c r="CA72" s="142">
        <v>0</v>
      </c>
      <c r="CB72" s="143">
        <v>0</v>
      </c>
      <c r="CC72" s="143"/>
      <c r="CD72" s="143"/>
      <c r="CE72" s="143">
        <f t="shared" si="34"/>
        <v>0</v>
      </c>
      <c r="CF72" s="144">
        <f t="shared" si="35"/>
        <v>0</v>
      </c>
      <c r="CG72" s="145">
        <v>0</v>
      </c>
      <c r="CH72" s="145">
        <v>0</v>
      </c>
      <c r="CI72" s="145">
        <v>0</v>
      </c>
      <c r="CJ72" s="49">
        <f t="shared" si="36"/>
        <v>0</v>
      </c>
      <c r="CK72" s="146">
        <v>0</v>
      </c>
      <c r="CL72" s="146">
        <v>0</v>
      </c>
      <c r="CM72" s="146">
        <v>0</v>
      </c>
      <c r="CN72" s="49">
        <f t="shared" si="37"/>
        <v>0</v>
      </c>
      <c r="CO72" s="146">
        <f t="shared" si="38"/>
        <v>0</v>
      </c>
      <c r="CP72" s="147">
        <f t="shared" si="39"/>
        <v>0</v>
      </c>
      <c r="CQ72" s="148" t="str">
        <f t="shared" si="40"/>
        <v/>
      </c>
      <c r="CR72" s="155"/>
      <c r="CS72" s="105"/>
      <c r="CT72" s="105"/>
      <c r="CU72" s="105"/>
      <c r="CV72" s="105"/>
      <c r="CW72" s="156">
        <f t="shared" si="70"/>
        <v>0</v>
      </c>
      <c r="CX72" s="107">
        <f t="shared" si="41"/>
        <v>0</v>
      </c>
      <c r="CY72" s="108" t="str">
        <f t="shared" si="67"/>
        <v/>
      </c>
      <c r="CZ72" s="157"/>
      <c r="DA72" s="158"/>
      <c r="DB72" s="158"/>
      <c r="DC72" s="158"/>
      <c r="DD72" s="158"/>
      <c r="DE72" s="146">
        <f t="shared" si="71"/>
        <v>0</v>
      </c>
      <c r="DF72" s="159">
        <f t="shared" si="42"/>
        <v>0</v>
      </c>
      <c r="DG72" s="160" t="str">
        <f t="shared" si="68"/>
        <v/>
      </c>
      <c r="DH72" s="161"/>
      <c r="DI72" s="162"/>
      <c r="DJ72" s="162"/>
      <c r="DK72" s="162"/>
      <c r="DL72" s="162"/>
      <c r="DM72" s="163">
        <f t="shared" si="72"/>
        <v>0</v>
      </c>
      <c r="DN72" s="164">
        <f t="shared" si="43"/>
        <v>0</v>
      </c>
      <c r="DO72" s="165" t="str">
        <f t="shared" si="69"/>
        <v/>
      </c>
      <c r="DP72" s="166"/>
      <c r="DQ72" s="105"/>
      <c r="DR72" s="105"/>
      <c r="DS72" s="105"/>
      <c r="DT72" s="105"/>
      <c r="DU72" s="156">
        <f t="shared" si="73"/>
        <v>0</v>
      </c>
      <c r="DV72" s="107" t="str">
        <f t="shared" si="44"/>
        <v/>
      </c>
      <c r="DW72" s="167" t="str">
        <f t="shared" si="45"/>
        <v/>
      </c>
      <c r="DX72" s="142"/>
      <c r="DY72" s="143"/>
      <c r="DZ72" s="168" t="str">
        <f t="shared" si="46"/>
        <v/>
      </c>
      <c r="EA72" s="169">
        <f t="shared" si="47"/>
        <v>900</v>
      </c>
      <c r="EB72" s="170">
        <f t="shared" si="48"/>
        <v>0</v>
      </c>
      <c r="EC72" s="171">
        <f t="shared" si="49"/>
        <v>0</v>
      </c>
      <c r="ED72" s="172" t="str">
        <f t="shared" si="50"/>
        <v/>
      </c>
      <c r="EE72" s="127" t="str">
        <f t="shared" si="74"/>
        <v/>
      </c>
      <c r="EF72" s="127" t="str">
        <f t="shared" si="51"/>
        <v/>
      </c>
      <c r="EG72" s="173" t="str">
        <f t="shared" si="52"/>
        <v/>
      </c>
      <c r="EH72" s="125">
        <f t="shared" si="53"/>
        <v>0</v>
      </c>
      <c r="EI72" s="699"/>
      <c r="EJ72" s="700"/>
      <c r="EL72" s="41">
        <f t="shared" si="54"/>
        <v>0</v>
      </c>
      <c r="EM72" s="41" t="s">
        <v>125</v>
      </c>
      <c r="EN72" s="41">
        <f t="shared" si="55"/>
        <v>100</v>
      </c>
      <c r="EO72" s="41" t="str">
        <f t="shared" si="56"/>
        <v>0/100</v>
      </c>
      <c r="EP72" s="41">
        <f t="shared" si="57"/>
        <v>0</v>
      </c>
      <c r="EQ72" s="41" t="s">
        <v>125</v>
      </c>
      <c r="ER72" s="41">
        <f t="shared" si="58"/>
        <v>100</v>
      </c>
      <c r="ES72" s="41" t="str">
        <f t="shared" si="59"/>
        <v>0/100</v>
      </c>
      <c r="ET72" s="41">
        <f t="shared" si="60"/>
        <v>0</v>
      </c>
      <c r="EU72" s="41" t="s">
        <v>125</v>
      </c>
      <c r="EV72" s="41">
        <f t="shared" si="61"/>
        <v>100</v>
      </c>
      <c r="EW72" s="41" t="str">
        <f t="shared" si="62"/>
        <v>0/100</v>
      </c>
      <c r="EX72" s="41">
        <f t="shared" si="63"/>
        <v>0</v>
      </c>
      <c r="EY72" s="41" t="s">
        <v>125</v>
      </c>
      <c r="EZ72" s="41">
        <f t="shared" si="64"/>
        <v>0</v>
      </c>
      <c r="FA72" s="41" t="str">
        <f t="shared" si="65"/>
        <v>0/0</v>
      </c>
    </row>
    <row r="73" spans="1:157" ht="15.75">
      <c r="A73" s="6">
        <f t="shared" si="5"/>
        <v>0</v>
      </c>
      <c r="B73" s="126">
        <v>64</v>
      </c>
      <c r="C73" s="127">
        <f t="shared" si="6"/>
        <v>0</v>
      </c>
      <c r="D73" s="377"/>
      <c r="E73" s="378"/>
      <c r="F73" s="379"/>
      <c r="G73" s="377"/>
      <c r="H73" s="377"/>
      <c r="I73" s="377"/>
      <c r="J73" s="384"/>
      <c r="K73" s="128"/>
      <c r="L73" s="129"/>
      <c r="M73" s="129"/>
      <c r="N73" s="129"/>
      <c r="O73" s="129">
        <f t="shared" si="7"/>
        <v>0</v>
      </c>
      <c r="P73" s="130">
        <f t="shared" si="8"/>
        <v>0</v>
      </c>
      <c r="Q73" s="131"/>
      <c r="R73" s="131"/>
      <c r="S73" s="131">
        <v>0</v>
      </c>
      <c r="T73" s="47">
        <f t="shared" si="9"/>
        <v>0</v>
      </c>
      <c r="U73" s="132"/>
      <c r="V73" s="132"/>
      <c r="W73" s="132">
        <v>0</v>
      </c>
      <c r="X73" s="47">
        <f t="shared" si="10"/>
        <v>0</v>
      </c>
      <c r="Y73" s="132">
        <f t="shared" si="11"/>
        <v>0</v>
      </c>
      <c r="Z73" s="133">
        <f t="shared" si="12"/>
        <v>0</v>
      </c>
      <c r="AA73" s="134" t="str">
        <f t="shared" si="13"/>
        <v/>
      </c>
      <c r="AB73" s="135">
        <v>0</v>
      </c>
      <c r="AC73" s="136">
        <v>0</v>
      </c>
      <c r="AD73" s="136"/>
      <c r="AE73" s="136"/>
      <c r="AF73" s="136">
        <f t="shared" si="14"/>
        <v>0</v>
      </c>
      <c r="AG73" s="137">
        <f t="shared" si="15"/>
        <v>0</v>
      </c>
      <c r="AH73" s="138">
        <v>0</v>
      </c>
      <c r="AI73" s="138">
        <v>0</v>
      </c>
      <c r="AJ73" s="138">
        <v>0</v>
      </c>
      <c r="AK73" s="48">
        <f t="shared" si="16"/>
        <v>0</v>
      </c>
      <c r="AL73" s="139">
        <v>0</v>
      </c>
      <c r="AM73" s="139">
        <v>0</v>
      </c>
      <c r="AN73" s="139">
        <v>0</v>
      </c>
      <c r="AO73" s="48">
        <f t="shared" si="17"/>
        <v>0</v>
      </c>
      <c r="AP73" s="139">
        <f t="shared" si="66"/>
        <v>0</v>
      </c>
      <c r="AQ73" s="140">
        <f t="shared" si="18"/>
        <v>0</v>
      </c>
      <c r="AR73" s="141" t="str">
        <f t="shared" si="19"/>
        <v/>
      </c>
      <c r="AS73" s="142">
        <v>0</v>
      </c>
      <c r="AT73" s="143">
        <v>0</v>
      </c>
      <c r="AU73" s="143"/>
      <c r="AV73" s="143"/>
      <c r="AW73" s="143">
        <f t="shared" si="20"/>
        <v>0</v>
      </c>
      <c r="AX73" s="144">
        <f t="shared" si="21"/>
        <v>0</v>
      </c>
      <c r="AY73" s="145">
        <v>0</v>
      </c>
      <c r="AZ73" s="145">
        <v>0</v>
      </c>
      <c r="BA73" s="145">
        <v>0</v>
      </c>
      <c r="BB73" s="49">
        <f t="shared" si="22"/>
        <v>0</v>
      </c>
      <c r="BC73" s="146">
        <v>0</v>
      </c>
      <c r="BD73" s="146">
        <v>0</v>
      </c>
      <c r="BE73" s="146">
        <v>0</v>
      </c>
      <c r="BF73" s="49">
        <f t="shared" si="23"/>
        <v>0</v>
      </c>
      <c r="BG73" s="146">
        <f t="shared" si="24"/>
        <v>0</v>
      </c>
      <c r="BH73" s="147">
        <f t="shared" si="25"/>
        <v>0</v>
      </c>
      <c r="BI73" s="148" t="str">
        <f t="shared" si="26"/>
        <v/>
      </c>
      <c r="BJ73" s="149">
        <v>0</v>
      </c>
      <c r="BK73" s="150">
        <v>0</v>
      </c>
      <c r="BL73" s="150"/>
      <c r="BM73" s="150"/>
      <c r="BN73" s="150">
        <f t="shared" si="27"/>
        <v>0</v>
      </c>
      <c r="BO73" s="151">
        <f t="shared" si="28"/>
        <v>0</v>
      </c>
      <c r="BP73" s="152">
        <v>0</v>
      </c>
      <c r="BQ73" s="152">
        <v>0</v>
      </c>
      <c r="BR73" s="152">
        <v>0</v>
      </c>
      <c r="BS73" s="50">
        <f t="shared" si="29"/>
        <v>0</v>
      </c>
      <c r="BT73" s="153">
        <v>0</v>
      </c>
      <c r="BU73" s="153">
        <v>0</v>
      </c>
      <c r="BV73" s="153">
        <v>0</v>
      </c>
      <c r="BW73" s="50">
        <f t="shared" si="30"/>
        <v>0</v>
      </c>
      <c r="BX73" s="153">
        <f t="shared" si="31"/>
        <v>0</v>
      </c>
      <c r="BY73" s="150">
        <f t="shared" si="32"/>
        <v>0</v>
      </c>
      <c r="BZ73" s="154" t="str">
        <f t="shared" si="33"/>
        <v/>
      </c>
      <c r="CA73" s="142">
        <v>0</v>
      </c>
      <c r="CB73" s="143">
        <v>0</v>
      </c>
      <c r="CC73" s="143"/>
      <c r="CD73" s="143"/>
      <c r="CE73" s="143">
        <f t="shared" si="34"/>
        <v>0</v>
      </c>
      <c r="CF73" s="144">
        <f t="shared" si="35"/>
        <v>0</v>
      </c>
      <c r="CG73" s="145">
        <v>0</v>
      </c>
      <c r="CH73" s="145">
        <v>0</v>
      </c>
      <c r="CI73" s="145">
        <v>0</v>
      </c>
      <c r="CJ73" s="49">
        <f t="shared" si="36"/>
        <v>0</v>
      </c>
      <c r="CK73" s="146">
        <v>0</v>
      </c>
      <c r="CL73" s="146">
        <v>0</v>
      </c>
      <c r="CM73" s="146">
        <v>0</v>
      </c>
      <c r="CN73" s="49">
        <f t="shared" si="37"/>
        <v>0</v>
      </c>
      <c r="CO73" s="146">
        <f t="shared" si="38"/>
        <v>0</v>
      </c>
      <c r="CP73" s="147">
        <f t="shared" si="39"/>
        <v>0</v>
      </c>
      <c r="CQ73" s="148" t="str">
        <f t="shared" si="40"/>
        <v/>
      </c>
      <c r="CR73" s="155"/>
      <c r="CS73" s="105"/>
      <c r="CT73" s="105"/>
      <c r="CU73" s="105"/>
      <c r="CV73" s="105"/>
      <c r="CW73" s="156">
        <f t="shared" si="70"/>
        <v>0</v>
      </c>
      <c r="CX73" s="107">
        <f t="shared" si="41"/>
        <v>0</v>
      </c>
      <c r="CY73" s="108" t="str">
        <f t="shared" si="67"/>
        <v/>
      </c>
      <c r="CZ73" s="157"/>
      <c r="DA73" s="158"/>
      <c r="DB73" s="158"/>
      <c r="DC73" s="158"/>
      <c r="DD73" s="158"/>
      <c r="DE73" s="146">
        <f t="shared" si="71"/>
        <v>0</v>
      </c>
      <c r="DF73" s="159">
        <f t="shared" si="42"/>
        <v>0</v>
      </c>
      <c r="DG73" s="160" t="str">
        <f t="shared" si="68"/>
        <v/>
      </c>
      <c r="DH73" s="161"/>
      <c r="DI73" s="162"/>
      <c r="DJ73" s="162"/>
      <c r="DK73" s="162"/>
      <c r="DL73" s="162"/>
      <c r="DM73" s="163">
        <f t="shared" si="72"/>
        <v>0</v>
      </c>
      <c r="DN73" s="164">
        <f t="shared" si="43"/>
        <v>0</v>
      </c>
      <c r="DO73" s="165" t="str">
        <f t="shared" si="69"/>
        <v/>
      </c>
      <c r="DP73" s="166"/>
      <c r="DQ73" s="105"/>
      <c r="DR73" s="105"/>
      <c r="DS73" s="105"/>
      <c r="DT73" s="105"/>
      <c r="DU73" s="156">
        <f t="shared" si="73"/>
        <v>0</v>
      </c>
      <c r="DV73" s="107" t="str">
        <f t="shared" si="44"/>
        <v/>
      </c>
      <c r="DW73" s="167" t="str">
        <f t="shared" si="45"/>
        <v/>
      </c>
      <c r="DX73" s="142"/>
      <c r="DY73" s="143"/>
      <c r="DZ73" s="168" t="str">
        <f t="shared" si="46"/>
        <v/>
      </c>
      <c r="EA73" s="169">
        <f t="shared" si="47"/>
        <v>900</v>
      </c>
      <c r="EB73" s="170">
        <f t="shared" si="48"/>
        <v>0</v>
      </c>
      <c r="EC73" s="171">
        <f t="shared" si="49"/>
        <v>0</v>
      </c>
      <c r="ED73" s="172" t="str">
        <f t="shared" si="50"/>
        <v/>
      </c>
      <c r="EE73" s="127" t="str">
        <f t="shared" si="74"/>
        <v/>
      </c>
      <c r="EF73" s="127" t="str">
        <f t="shared" si="51"/>
        <v/>
      </c>
      <c r="EG73" s="173" t="str">
        <f t="shared" si="52"/>
        <v/>
      </c>
      <c r="EH73" s="125">
        <f t="shared" si="53"/>
        <v>0</v>
      </c>
      <c r="EI73" s="699"/>
      <c r="EJ73" s="700"/>
      <c r="EL73" s="41">
        <f t="shared" si="54"/>
        <v>0</v>
      </c>
      <c r="EM73" s="41" t="s">
        <v>125</v>
      </c>
      <c r="EN73" s="41">
        <f t="shared" si="55"/>
        <v>100</v>
      </c>
      <c r="EO73" s="41" t="str">
        <f t="shared" si="56"/>
        <v>0/100</v>
      </c>
      <c r="EP73" s="41">
        <f t="shared" si="57"/>
        <v>0</v>
      </c>
      <c r="EQ73" s="41" t="s">
        <v>125</v>
      </c>
      <c r="ER73" s="41">
        <f t="shared" si="58"/>
        <v>100</v>
      </c>
      <c r="ES73" s="41" t="str">
        <f t="shared" si="59"/>
        <v>0/100</v>
      </c>
      <c r="ET73" s="41">
        <f t="shared" si="60"/>
        <v>0</v>
      </c>
      <c r="EU73" s="41" t="s">
        <v>125</v>
      </c>
      <c r="EV73" s="41">
        <f t="shared" si="61"/>
        <v>100</v>
      </c>
      <c r="EW73" s="41" t="str">
        <f t="shared" si="62"/>
        <v>0/100</v>
      </c>
      <c r="EX73" s="41">
        <f t="shared" si="63"/>
        <v>0</v>
      </c>
      <c r="EY73" s="41" t="s">
        <v>125</v>
      </c>
      <c r="EZ73" s="41">
        <f t="shared" si="64"/>
        <v>0</v>
      </c>
      <c r="FA73" s="41" t="str">
        <f t="shared" si="65"/>
        <v>0/0</v>
      </c>
    </row>
    <row r="74" spans="1:157" ht="15.75">
      <c r="A74" s="6">
        <f t="shared" si="5"/>
        <v>0</v>
      </c>
      <c r="B74" s="169">
        <v>65</v>
      </c>
      <c r="C74" s="127">
        <f t="shared" si="6"/>
        <v>0</v>
      </c>
      <c r="D74" s="377"/>
      <c r="E74" s="378"/>
      <c r="F74" s="379"/>
      <c r="G74" s="377"/>
      <c r="H74" s="377"/>
      <c r="I74" s="377"/>
      <c r="J74" s="384"/>
      <c r="K74" s="128"/>
      <c r="L74" s="129"/>
      <c r="M74" s="129"/>
      <c r="N74" s="129"/>
      <c r="O74" s="129">
        <f t="shared" si="7"/>
        <v>0</v>
      </c>
      <c r="P74" s="130">
        <f t="shared" si="8"/>
        <v>0</v>
      </c>
      <c r="Q74" s="131"/>
      <c r="R74" s="131"/>
      <c r="S74" s="131">
        <v>0</v>
      </c>
      <c r="T74" s="47">
        <f t="shared" si="9"/>
        <v>0</v>
      </c>
      <c r="U74" s="132"/>
      <c r="V74" s="132"/>
      <c r="W74" s="132">
        <v>0</v>
      </c>
      <c r="X74" s="47">
        <f t="shared" si="10"/>
        <v>0</v>
      </c>
      <c r="Y74" s="132">
        <f t="shared" si="11"/>
        <v>0</v>
      </c>
      <c r="Z74" s="133">
        <f t="shared" si="12"/>
        <v>0</v>
      </c>
      <c r="AA74" s="134" t="str">
        <f t="shared" si="13"/>
        <v/>
      </c>
      <c r="AB74" s="135">
        <v>0</v>
      </c>
      <c r="AC74" s="136">
        <v>0</v>
      </c>
      <c r="AD74" s="136"/>
      <c r="AE74" s="136"/>
      <c r="AF74" s="136">
        <f t="shared" si="14"/>
        <v>0</v>
      </c>
      <c r="AG74" s="137">
        <f t="shared" si="15"/>
        <v>0</v>
      </c>
      <c r="AH74" s="138">
        <v>0</v>
      </c>
      <c r="AI74" s="138">
        <v>0</v>
      </c>
      <c r="AJ74" s="138">
        <v>0</v>
      </c>
      <c r="AK74" s="48">
        <f t="shared" si="16"/>
        <v>0</v>
      </c>
      <c r="AL74" s="139">
        <v>0</v>
      </c>
      <c r="AM74" s="139">
        <v>0</v>
      </c>
      <c r="AN74" s="139">
        <v>0</v>
      </c>
      <c r="AO74" s="48">
        <f t="shared" si="17"/>
        <v>0</v>
      </c>
      <c r="AP74" s="139">
        <f t="shared" si="66"/>
        <v>0</v>
      </c>
      <c r="AQ74" s="140">
        <f t="shared" si="18"/>
        <v>0</v>
      </c>
      <c r="AR74" s="141" t="str">
        <f t="shared" si="19"/>
        <v/>
      </c>
      <c r="AS74" s="142">
        <v>0</v>
      </c>
      <c r="AT74" s="143">
        <v>0</v>
      </c>
      <c r="AU74" s="143"/>
      <c r="AV74" s="143"/>
      <c r="AW74" s="143">
        <f t="shared" si="20"/>
        <v>0</v>
      </c>
      <c r="AX74" s="144">
        <f t="shared" si="21"/>
        <v>0</v>
      </c>
      <c r="AY74" s="145">
        <v>0</v>
      </c>
      <c r="AZ74" s="145">
        <v>0</v>
      </c>
      <c r="BA74" s="145">
        <v>0</v>
      </c>
      <c r="BB74" s="49">
        <f t="shared" si="22"/>
        <v>0</v>
      </c>
      <c r="BC74" s="146">
        <v>0</v>
      </c>
      <c r="BD74" s="146">
        <v>0</v>
      </c>
      <c r="BE74" s="146">
        <v>0</v>
      </c>
      <c r="BF74" s="49">
        <f t="shared" si="23"/>
        <v>0</v>
      </c>
      <c r="BG74" s="146">
        <f t="shared" si="24"/>
        <v>0</v>
      </c>
      <c r="BH74" s="147">
        <f t="shared" si="25"/>
        <v>0</v>
      </c>
      <c r="BI74" s="148" t="str">
        <f t="shared" si="26"/>
        <v/>
      </c>
      <c r="BJ74" s="149">
        <v>0</v>
      </c>
      <c r="BK74" s="150">
        <v>0</v>
      </c>
      <c r="BL74" s="150"/>
      <c r="BM74" s="150"/>
      <c r="BN74" s="150">
        <f t="shared" si="27"/>
        <v>0</v>
      </c>
      <c r="BO74" s="151">
        <f t="shared" si="28"/>
        <v>0</v>
      </c>
      <c r="BP74" s="152">
        <v>0</v>
      </c>
      <c r="BQ74" s="152">
        <v>0</v>
      </c>
      <c r="BR74" s="152">
        <v>0</v>
      </c>
      <c r="BS74" s="50">
        <f t="shared" si="29"/>
        <v>0</v>
      </c>
      <c r="BT74" s="153">
        <v>0</v>
      </c>
      <c r="BU74" s="153">
        <v>0</v>
      </c>
      <c r="BV74" s="153">
        <v>0</v>
      </c>
      <c r="BW74" s="50">
        <f t="shared" si="30"/>
        <v>0</v>
      </c>
      <c r="BX74" s="153">
        <f t="shared" si="31"/>
        <v>0</v>
      </c>
      <c r="BY74" s="150">
        <f t="shared" si="32"/>
        <v>0</v>
      </c>
      <c r="BZ74" s="154" t="str">
        <f t="shared" si="33"/>
        <v/>
      </c>
      <c r="CA74" s="142">
        <v>0</v>
      </c>
      <c r="CB74" s="143">
        <v>0</v>
      </c>
      <c r="CC74" s="143"/>
      <c r="CD74" s="143"/>
      <c r="CE74" s="143">
        <f t="shared" si="34"/>
        <v>0</v>
      </c>
      <c r="CF74" s="144">
        <f t="shared" si="35"/>
        <v>0</v>
      </c>
      <c r="CG74" s="145">
        <v>0</v>
      </c>
      <c r="CH74" s="145">
        <v>0</v>
      </c>
      <c r="CI74" s="145">
        <v>0</v>
      </c>
      <c r="CJ74" s="49">
        <f t="shared" si="36"/>
        <v>0</v>
      </c>
      <c r="CK74" s="146">
        <v>0</v>
      </c>
      <c r="CL74" s="146">
        <v>0</v>
      </c>
      <c r="CM74" s="146">
        <v>0</v>
      </c>
      <c r="CN74" s="49">
        <f t="shared" si="37"/>
        <v>0</v>
      </c>
      <c r="CO74" s="146">
        <f t="shared" si="38"/>
        <v>0</v>
      </c>
      <c r="CP74" s="147">
        <f t="shared" si="39"/>
        <v>0</v>
      </c>
      <c r="CQ74" s="148" t="str">
        <f t="shared" si="40"/>
        <v/>
      </c>
      <c r="CR74" s="155"/>
      <c r="CS74" s="105"/>
      <c r="CT74" s="105"/>
      <c r="CU74" s="105"/>
      <c r="CV74" s="105"/>
      <c r="CW74" s="156">
        <f t="shared" ref="CW74:CW105" si="75">SUM(CR74:CV74)</f>
        <v>0</v>
      </c>
      <c r="CX74" s="107">
        <f t="shared" si="41"/>
        <v>0</v>
      </c>
      <c r="CY74" s="108" t="str">
        <f t="shared" si="67"/>
        <v/>
      </c>
      <c r="CZ74" s="157"/>
      <c r="DA74" s="158"/>
      <c r="DB74" s="158"/>
      <c r="DC74" s="158"/>
      <c r="DD74" s="158"/>
      <c r="DE74" s="146">
        <f t="shared" ref="DE74:DE105" si="76">SUM(CZ74:DD74)</f>
        <v>0</v>
      </c>
      <c r="DF74" s="159">
        <f t="shared" si="42"/>
        <v>0</v>
      </c>
      <c r="DG74" s="160" t="str">
        <f t="shared" si="68"/>
        <v/>
      </c>
      <c r="DH74" s="161"/>
      <c r="DI74" s="162"/>
      <c r="DJ74" s="162"/>
      <c r="DK74" s="162"/>
      <c r="DL74" s="162"/>
      <c r="DM74" s="163">
        <f t="shared" ref="DM74:DM105" si="77">SUM(DH74:DL74)</f>
        <v>0</v>
      </c>
      <c r="DN74" s="164">
        <f t="shared" si="43"/>
        <v>0</v>
      </c>
      <c r="DO74" s="165" t="str">
        <f t="shared" si="69"/>
        <v/>
      </c>
      <c r="DP74" s="166"/>
      <c r="DQ74" s="105"/>
      <c r="DR74" s="105"/>
      <c r="DS74" s="105"/>
      <c r="DT74" s="105"/>
      <c r="DU74" s="156">
        <f t="shared" ref="DU74:DU105" si="78">SUM(DP74:DT74)</f>
        <v>0</v>
      </c>
      <c r="DV74" s="107" t="str">
        <f t="shared" si="44"/>
        <v/>
      </c>
      <c r="DW74" s="167" t="str">
        <f t="shared" si="45"/>
        <v/>
      </c>
      <c r="DX74" s="142"/>
      <c r="DY74" s="143"/>
      <c r="DZ74" s="168" t="str">
        <f t="shared" si="46"/>
        <v/>
      </c>
      <c r="EA74" s="169">
        <f t="shared" si="47"/>
        <v>900</v>
      </c>
      <c r="EB74" s="170">
        <f t="shared" si="48"/>
        <v>0</v>
      </c>
      <c r="EC74" s="171">
        <f t="shared" si="49"/>
        <v>0</v>
      </c>
      <c r="ED74" s="172" t="str">
        <f t="shared" si="50"/>
        <v/>
      </c>
      <c r="EE74" s="127" t="str">
        <f t="shared" ref="EE74:EE109" si="79">IF(F74="TC","Transfered",IF(OR(F74="",F74="DROP",AA74="",AR74="",BI74=""),"",IF(EC74&lt;33,"Promoted","Passed")))</f>
        <v/>
      </c>
      <c r="EF74" s="127" t="str">
        <f t="shared" si="51"/>
        <v/>
      </c>
      <c r="EG74" s="173" t="str">
        <f t="shared" si="52"/>
        <v/>
      </c>
      <c r="EH74" s="125">
        <f t="shared" si="53"/>
        <v>0</v>
      </c>
      <c r="EI74" s="699"/>
      <c r="EJ74" s="700"/>
      <c r="EL74" s="41">
        <f t="shared" si="54"/>
        <v>0</v>
      </c>
      <c r="EM74" s="41" t="s">
        <v>125</v>
      </c>
      <c r="EN74" s="41">
        <f t="shared" si="55"/>
        <v>100</v>
      </c>
      <c r="EO74" s="41" t="str">
        <f t="shared" si="56"/>
        <v>0/100</v>
      </c>
      <c r="EP74" s="41">
        <f t="shared" si="57"/>
        <v>0</v>
      </c>
      <c r="EQ74" s="41" t="s">
        <v>125</v>
      </c>
      <c r="ER74" s="41">
        <f t="shared" si="58"/>
        <v>100</v>
      </c>
      <c r="ES74" s="41" t="str">
        <f t="shared" si="59"/>
        <v>0/100</v>
      </c>
      <c r="ET74" s="41">
        <f t="shared" si="60"/>
        <v>0</v>
      </c>
      <c r="EU74" s="41" t="s">
        <v>125</v>
      </c>
      <c r="EV74" s="41">
        <f t="shared" si="61"/>
        <v>100</v>
      </c>
      <c r="EW74" s="41" t="str">
        <f t="shared" si="62"/>
        <v>0/100</v>
      </c>
      <c r="EX74" s="41">
        <f t="shared" si="63"/>
        <v>0</v>
      </c>
      <c r="EY74" s="41" t="s">
        <v>125</v>
      </c>
      <c r="EZ74" s="41">
        <f t="shared" si="64"/>
        <v>0</v>
      </c>
      <c r="FA74" s="41" t="str">
        <f t="shared" si="65"/>
        <v>0/0</v>
      </c>
    </row>
    <row r="75" spans="1:157" ht="15.75">
      <c r="A75" s="6">
        <f t="shared" ref="A75:A109" si="80">F75</f>
        <v>0</v>
      </c>
      <c r="B75" s="126">
        <v>66</v>
      </c>
      <c r="C75" s="127">
        <f t="shared" ref="C75:C109" si="81">IF(D75&gt;0,$F$4,0)</f>
        <v>0</v>
      </c>
      <c r="D75" s="377"/>
      <c r="E75" s="378"/>
      <c r="F75" s="379"/>
      <c r="G75" s="377"/>
      <c r="H75" s="377"/>
      <c r="I75" s="377"/>
      <c r="J75" s="384"/>
      <c r="K75" s="128"/>
      <c r="L75" s="129"/>
      <c r="M75" s="129"/>
      <c r="N75" s="129"/>
      <c r="O75" s="129">
        <f t="shared" ref="O75:O109" si="82">SUM(M75:N75)</f>
        <v>0</v>
      </c>
      <c r="P75" s="130">
        <f t="shared" ref="P75:P109" si="83">SUM(K75,L75,O75)</f>
        <v>0</v>
      </c>
      <c r="Q75" s="131"/>
      <c r="R75" s="131"/>
      <c r="S75" s="131">
        <v>0</v>
      </c>
      <c r="T75" s="47">
        <f t="shared" ref="T75:T109" si="84">SUM(Q75:S75)</f>
        <v>0</v>
      </c>
      <c r="U75" s="132"/>
      <c r="V75" s="132"/>
      <c r="W75" s="132">
        <v>0</v>
      </c>
      <c r="X75" s="47">
        <f t="shared" ref="X75:X109" si="85">SUM(U75:W75)</f>
        <v>0</v>
      </c>
      <c r="Y75" s="132">
        <f t="shared" ref="Y75:Y109" si="86">SUM(P75,T75,X75)</f>
        <v>0</v>
      </c>
      <c r="Z75" s="133">
        <f t="shared" ref="Z75:Z109" si="87">IF(OR(Y75="",Y$8=""),"",Y75/Y$8*100)</f>
        <v>0</v>
      </c>
      <c r="AA75" s="134" t="str">
        <f t="shared" ref="AA75:AA109" si="88">IF(OR(Z75="",$F75="",$F75="ab",$F75="ml"),"",IF(Z75&gt;=86,"A",IF(Z75&gt;=71,"B",IF(Z75&gt;=51,"C",IF(Z75&gt;=31,"D",IF(Z75=0,0,"E"))))))</f>
        <v/>
      </c>
      <c r="AB75" s="135">
        <v>0</v>
      </c>
      <c r="AC75" s="136">
        <v>0</v>
      </c>
      <c r="AD75" s="136"/>
      <c r="AE75" s="136"/>
      <c r="AF75" s="136">
        <f t="shared" ref="AF75:AF109" si="89">SUM(AD75:AE75)</f>
        <v>0</v>
      </c>
      <c r="AG75" s="137">
        <f t="shared" ref="AG75:AG109" si="90">SUM(AB75,AC75,AF75)</f>
        <v>0</v>
      </c>
      <c r="AH75" s="138">
        <v>0</v>
      </c>
      <c r="AI75" s="138">
        <v>0</v>
      </c>
      <c r="AJ75" s="138">
        <v>0</v>
      </c>
      <c r="AK75" s="48">
        <f t="shared" ref="AK75:AK109" si="91">SUM(AH75:AJ75)</f>
        <v>0</v>
      </c>
      <c r="AL75" s="139">
        <v>0</v>
      </c>
      <c r="AM75" s="139">
        <v>0</v>
      </c>
      <c r="AN75" s="139">
        <v>0</v>
      </c>
      <c r="AO75" s="48">
        <f t="shared" ref="AO75:AO109" si="92">SUM(AL75:AN75)</f>
        <v>0</v>
      </c>
      <c r="AP75" s="139">
        <f t="shared" ref="AP75:AP109" si="93">AG75+AK75+AO75</f>
        <v>0</v>
      </c>
      <c r="AQ75" s="140">
        <f t="shared" ref="AQ75:AQ109" si="94">IF(OR(AP75="",AP$8=""),"",AP75/AP$8*100)</f>
        <v>0</v>
      </c>
      <c r="AR75" s="141" t="str">
        <f t="shared" ref="AR75:AR109" si="95">IF(OR(AQ75="",$F75="",$F75="ab",$F75="ml"),"",IF(AQ75&gt;=86,"A",IF(AQ75&gt;=71,"B",IF(AQ75&gt;=51,"C",IF(AQ75&gt;=31,"D",IF(AQ75=0,0,"E"))))))</f>
        <v/>
      </c>
      <c r="AS75" s="142">
        <v>0</v>
      </c>
      <c r="AT75" s="143">
        <v>0</v>
      </c>
      <c r="AU75" s="143"/>
      <c r="AV75" s="143"/>
      <c r="AW75" s="143">
        <f t="shared" ref="AW75:AW109" si="96">SUM(AU75:AV75)</f>
        <v>0</v>
      </c>
      <c r="AX75" s="144">
        <f t="shared" ref="AX75:AX109" si="97">SUM(AS75,AT75,AW75)</f>
        <v>0</v>
      </c>
      <c r="AY75" s="145">
        <v>0</v>
      </c>
      <c r="AZ75" s="145">
        <v>0</v>
      </c>
      <c r="BA75" s="145">
        <v>0</v>
      </c>
      <c r="BB75" s="49">
        <f t="shared" ref="BB75:BB109" si="98">SUM(AY75:BA75)</f>
        <v>0</v>
      </c>
      <c r="BC75" s="146">
        <v>0</v>
      </c>
      <c r="BD75" s="146">
        <v>0</v>
      </c>
      <c r="BE75" s="146">
        <v>0</v>
      </c>
      <c r="BF75" s="49">
        <f t="shared" ref="BF75:BF109" si="99">SUM(BC75:BE75)</f>
        <v>0</v>
      </c>
      <c r="BG75" s="146">
        <f t="shared" ref="BG75:BG109" si="100">AX75+BB75+BF75</f>
        <v>0</v>
      </c>
      <c r="BH75" s="147">
        <f t="shared" ref="BH75:BH109" si="101">IF(OR(BG75="",BG$8=""),"",BG75/BG$8*100)</f>
        <v>0</v>
      </c>
      <c r="BI75" s="148" t="str">
        <f t="shared" ref="BI75:BI109" si="102">IF(OR(BH75="",$F75="",$F75="ab",$F75="ml"),"",IF(BH75&gt;=86,"A",IF(BH75&gt;=71,"B",IF(BH75&gt;=51,"C",IF(BH75&gt;=31,"D",IF(BH75=0,0,"E"))))))</f>
        <v/>
      </c>
      <c r="BJ75" s="149">
        <v>0</v>
      </c>
      <c r="BK75" s="150">
        <v>0</v>
      </c>
      <c r="BL75" s="150"/>
      <c r="BM75" s="150"/>
      <c r="BN75" s="150">
        <f t="shared" ref="BN75:BN109" si="103">SUM(BL75:BM75)</f>
        <v>0</v>
      </c>
      <c r="BO75" s="151">
        <f t="shared" ref="BO75:BO109" si="104">SUM(BJ75,BK75,BN75)</f>
        <v>0</v>
      </c>
      <c r="BP75" s="152">
        <v>0</v>
      </c>
      <c r="BQ75" s="152">
        <v>0</v>
      </c>
      <c r="BR75" s="152">
        <v>0</v>
      </c>
      <c r="BS75" s="50">
        <f t="shared" ref="BS75:BS109" si="105">SUM(BP75:BR75)</f>
        <v>0</v>
      </c>
      <c r="BT75" s="153">
        <v>0</v>
      </c>
      <c r="BU75" s="153">
        <v>0</v>
      </c>
      <c r="BV75" s="153">
        <v>0</v>
      </c>
      <c r="BW75" s="50">
        <f t="shared" ref="BW75:BW109" si="106">SUM(BT75:BV75)</f>
        <v>0</v>
      </c>
      <c r="BX75" s="153">
        <f t="shared" ref="BX75:BX109" si="107">BO75+BS75+BW75</f>
        <v>0</v>
      </c>
      <c r="BY75" s="150">
        <f t="shared" ref="BY75:BY109" si="108">IF(OR(BX$8=0,0),"",ROUNDUP(BX75/BX$8*100,0))</f>
        <v>0</v>
      </c>
      <c r="BZ75" s="154" t="str">
        <f t="shared" ref="BZ75:BZ109" si="109">IF(OR(BY75="",$F75="",$F75="ab",$F75="ml"),"",IF(BY75&gt;85,"A",IF(BY75&gt;70,"B",IF(BY75&gt;50,"C",IF(BY75&gt;30,"D",IF(BY75=0,0,"E"))))))</f>
        <v/>
      </c>
      <c r="CA75" s="142">
        <v>0</v>
      </c>
      <c r="CB75" s="143">
        <v>0</v>
      </c>
      <c r="CC75" s="143"/>
      <c r="CD75" s="143"/>
      <c r="CE75" s="143">
        <f t="shared" ref="CE75:CE109" si="110">SUM(CC75:CD75)</f>
        <v>0</v>
      </c>
      <c r="CF75" s="144">
        <f t="shared" ref="CF75:CF109" si="111">SUM(CA75,CB75,CE75)</f>
        <v>0</v>
      </c>
      <c r="CG75" s="145">
        <v>0</v>
      </c>
      <c r="CH75" s="145">
        <v>0</v>
      </c>
      <c r="CI75" s="145">
        <v>0</v>
      </c>
      <c r="CJ75" s="49">
        <f t="shared" ref="CJ75:CJ109" si="112">SUM(CG75:CI75)</f>
        <v>0</v>
      </c>
      <c r="CK75" s="146">
        <v>0</v>
      </c>
      <c r="CL75" s="146">
        <v>0</v>
      </c>
      <c r="CM75" s="146">
        <v>0</v>
      </c>
      <c r="CN75" s="49">
        <f t="shared" ref="CN75:CN109" si="113">SUM(CK75:CM75)</f>
        <v>0</v>
      </c>
      <c r="CO75" s="146">
        <f t="shared" ref="CO75:CO109" si="114">CF75+CJ75+CN75</f>
        <v>0</v>
      </c>
      <c r="CP75" s="147">
        <f t="shared" ref="CP75:CP109" si="115">IF(OR(CO75="",CO$8=""),"",CO75/CO$8*100)</f>
        <v>0</v>
      </c>
      <c r="CQ75" s="148" t="str">
        <f t="shared" ref="CQ75:CQ109" si="116">IF(OR(CP75="",$F75="",$F75="ab",$F75="ml"),"",IF(CP75&gt;=86,"A",IF(CP75&gt;=71,"B",IF(CP75&gt;=51,"C",IF(CP75&gt;=31,"D",IF(CP75=0,0,"E"))))))</f>
        <v/>
      </c>
      <c r="CR75" s="155"/>
      <c r="CS75" s="105"/>
      <c r="CT75" s="105"/>
      <c r="CU75" s="105"/>
      <c r="CV75" s="105"/>
      <c r="CW75" s="156">
        <f t="shared" si="75"/>
        <v>0</v>
      </c>
      <c r="CX75" s="107">
        <f t="shared" ref="CX75:CX109" si="117">IF(OR(CW75="",CW$8=""),"",CW75/CW$8*100)</f>
        <v>0</v>
      </c>
      <c r="CY75" s="108" t="str">
        <f t="shared" si="67"/>
        <v/>
      </c>
      <c r="CZ75" s="157"/>
      <c r="DA75" s="158"/>
      <c r="DB75" s="158"/>
      <c r="DC75" s="158"/>
      <c r="DD75" s="158"/>
      <c r="DE75" s="146">
        <f t="shared" si="76"/>
        <v>0</v>
      </c>
      <c r="DF75" s="159">
        <f t="shared" ref="DF75:DF109" si="118">IF(OR(DE75="",DE$8=""),"",DE75/DE$8*100)</f>
        <v>0</v>
      </c>
      <c r="DG75" s="160" t="str">
        <f t="shared" si="68"/>
        <v/>
      </c>
      <c r="DH75" s="161"/>
      <c r="DI75" s="162"/>
      <c r="DJ75" s="162"/>
      <c r="DK75" s="162"/>
      <c r="DL75" s="162"/>
      <c r="DM75" s="163">
        <f t="shared" si="77"/>
        <v>0</v>
      </c>
      <c r="DN75" s="164">
        <f t="shared" ref="DN75:DN109" si="119">IF(OR(DM75="",DM$8=""),"",DM75/DM$8*100)</f>
        <v>0</v>
      </c>
      <c r="DO75" s="165" t="str">
        <f t="shared" si="69"/>
        <v/>
      </c>
      <c r="DP75" s="166"/>
      <c r="DQ75" s="105"/>
      <c r="DR75" s="105"/>
      <c r="DS75" s="105"/>
      <c r="DT75" s="105"/>
      <c r="DU75" s="156">
        <f t="shared" si="78"/>
        <v>0</v>
      </c>
      <c r="DV75" s="107" t="str">
        <f t="shared" ref="DV75:DV109" si="120">IF(OR(DU75=0,DU$8=0),"",DU75/DU$8*100)</f>
        <v/>
      </c>
      <c r="DW75" s="167" t="str">
        <f t="shared" ref="DW75:DW109" si="121">IF(OR(DV75="",$F75="",$F75="ab",$F75="ml"),"",IF(DV75&gt;=91,"A+",IF(DV75&gt;=76,"A",IF(DV75&gt;=61,"B",IF(DV75&gt;=41,"C",IF(DV75=0,0,"D"))))))</f>
        <v/>
      </c>
      <c r="DX75" s="142"/>
      <c r="DY75" s="143"/>
      <c r="DZ75" s="168" t="str">
        <f t="shared" ref="DZ75:DZ109" si="122">IF(OR(DX75="",DY75=""),"",DY75/DX75*100)</f>
        <v/>
      </c>
      <c r="EA75" s="169">
        <f t="shared" ref="EA75:EA109" si="123">IF(OR($Y$8="",$AP$8="",$BG$8="",$BX$8="",$CO$8=""),"",SUM($Y$8,$AP$8,$BG$8,$BX$8,$CO$8))</f>
        <v>900</v>
      </c>
      <c r="EB75" s="170">
        <f t="shared" ref="EB75:EB109" si="124">IF(OR(Y75="",AP75="",BG75="",BX75="",CO75=""),"",SUM(Y75,AP75,BG75,BX75,CO75))</f>
        <v>0</v>
      </c>
      <c r="EC75" s="171">
        <f t="shared" ref="EC75:EC109" si="125">IF(EA75&gt;0,EB75/EA75*100)</f>
        <v>0</v>
      </c>
      <c r="ED75" s="172" t="str">
        <f t="shared" ref="ED75:ED109" si="126">IF(OR($F75="",$F75="ab",$F75="ml"),"",IF(EC75&gt;=86,"A",IF(EC75&gt;=71,"B",IF(EC75&gt;=51,"C",IF(EC75&gt;=31,"D",IF(EC75=0,0,"E"))))))</f>
        <v/>
      </c>
      <c r="EE75" s="127" t="str">
        <f t="shared" si="79"/>
        <v/>
      </c>
      <c r="EF75" s="127" t="str">
        <f t="shared" ref="EF75:EF109" si="127">IF(EE75="Passed",EC75,"")</f>
        <v/>
      </c>
      <c r="EG75" s="173" t="str">
        <f t="shared" ref="EG75:EG109" si="128">IF(EF75="","",SUMPRODUCT((EF75&lt;EF$10:EF$109)/COUNTIF(EF$10:EF$109,EF$10:EF$109)))</f>
        <v/>
      </c>
      <c r="EH75" s="125">
        <f t="shared" ref="EH75:EH109" si="129">IF(ED75="A+","Excellent",IF(ED75="A","Excellent",IF(ED75="B","Very Good",IF(ED75="C","Good",IF(ED75="D","Average",IF(ED75="E","Needs Improvement",0))))))</f>
        <v>0</v>
      </c>
      <c r="EI75" s="699"/>
      <c r="EJ75" s="700"/>
      <c r="EL75" s="41">
        <f t="shared" ref="EL75:EL109" si="130">CW75</f>
        <v>0</v>
      </c>
      <c r="EM75" s="41" t="s">
        <v>125</v>
      </c>
      <c r="EN75" s="41">
        <f t="shared" ref="EN75:EN109" si="131">$CW$8</f>
        <v>100</v>
      </c>
      <c r="EO75" s="41" t="str">
        <f t="shared" ref="EO75:EO109" si="132">CONCATENATE(EL75,EM75,EN75)</f>
        <v>0/100</v>
      </c>
      <c r="EP75" s="41">
        <f t="shared" ref="EP75:EP109" si="133">DE75</f>
        <v>0</v>
      </c>
      <c r="EQ75" s="41" t="s">
        <v>125</v>
      </c>
      <c r="ER75" s="41">
        <f t="shared" ref="ER75:ER109" si="134">$DE$8</f>
        <v>100</v>
      </c>
      <c r="ES75" s="41" t="str">
        <f t="shared" ref="ES75:ES109" si="135">CONCATENATE(EP75,EQ75,ER75)</f>
        <v>0/100</v>
      </c>
      <c r="ET75" s="41">
        <f t="shared" ref="ET75:ET109" si="136">DM75</f>
        <v>0</v>
      </c>
      <c r="EU75" s="41" t="s">
        <v>125</v>
      </c>
      <c r="EV75" s="41">
        <f t="shared" ref="EV75:EV109" si="137">$DM$8</f>
        <v>100</v>
      </c>
      <c r="EW75" s="41" t="str">
        <f t="shared" ref="EW75:EW109" si="138">CONCATENATE(ET75,EU75,EV75)</f>
        <v>0/100</v>
      </c>
      <c r="EX75" s="41">
        <f t="shared" ref="EX75:EX109" si="139">DU75</f>
        <v>0</v>
      </c>
      <c r="EY75" s="41" t="s">
        <v>125</v>
      </c>
      <c r="EZ75" s="41">
        <f t="shared" ref="EZ75:EZ109" si="140">$DU$8</f>
        <v>0</v>
      </c>
      <c r="FA75" s="41" t="str">
        <f t="shared" ref="FA75:FA109" si="141">CONCATENATE(EX75,EY75,EZ75)</f>
        <v>0/0</v>
      </c>
    </row>
    <row r="76" spans="1:157" ht="15.75">
      <c r="A76" s="6">
        <f t="shared" si="80"/>
        <v>0</v>
      </c>
      <c r="B76" s="169">
        <v>67</v>
      </c>
      <c r="C76" s="127">
        <f t="shared" si="81"/>
        <v>0</v>
      </c>
      <c r="D76" s="377"/>
      <c r="E76" s="378"/>
      <c r="F76" s="379"/>
      <c r="G76" s="377"/>
      <c r="H76" s="377"/>
      <c r="I76" s="377"/>
      <c r="J76" s="384"/>
      <c r="K76" s="128"/>
      <c r="L76" s="129"/>
      <c r="M76" s="129"/>
      <c r="N76" s="129"/>
      <c r="O76" s="129">
        <f t="shared" si="82"/>
        <v>0</v>
      </c>
      <c r="P76" s="130">
        <f t="shared" si="83"/>
        <v>0</v>
      </c>
      <c r="Q76" s="131"/>
      <c r="R76" s="131"/>
      <c r="S76" s="131">
        <v>0</v>
      </c>
      <c r="T76" s="47">
        <f t="shared" si="84"/>
        <v>0</v>
      </c>
      <c r="U76" s="132"/>
      <c r="V76" s="132"/>
      <c r="W76" s="132">
        <v>0</v>
      </c>
      <c r="X76" s="47">
        <f t="shared" si="85"/>
        <v>0</v>
      </c>
      <c r="Y76" s="132">
        <f t="shared" si="86"/>
        <v>0</v>
      </c>
      <c r="Z76" s="133">
        <f t="shared" si="87"/>
        <v>0</v>
      </c>
      <c r="AA76" s="134" t="str">
        <f t="shared" si="88"/>
        <v/>
      </c>
      <c r="AB76" s="135">
        <v>0</v>
      </c>
      <c r="AC76" s="136">
        <v>0</v>
      </c>
      <c r="AD76" s="136"/>
      <c r="AE76" s="136"/>
      <c r="AF76" s="136">
        <f t="shared" si="89"/>
        <v>0</v>
      </c>
      <c r="AG76" s="137">
        <f t="shared" si="90"/>
        <v>0</v>
      </c>
      <c r="AH76" s="138">
        <v>0</v>
      </c>
      <c r="AI76" s="138">
        <v>0</v>
      </c>
      <c r="AJ76" s="138">
        <v>0</v>
      </c>
      <c r="AK76" s="48">
        <f t="shared" si="91"/>
        <v>0</v>
      </c>
      <c r="AL76" s="139">
        <v>0</v>
      </c>
      <c r="AM76" s="139">
        <v>0</v>
      </c>
      <c r="AN76" s="139">
        <v>0</v>
      </c>
      <c r="AO76" s="48">
        <f t="shared" si="92"/>
        <v>0</v>
      </c>
      <c r="AP76" s="139">
        <f t="shared" si="93"/>
        <v>0</v>
      </c>
      <c r="AQ76" s="140">
        <f t="shared" si="94"/>
        <v>0</v>
      </c>
      <c r="AR76" s="141" t="str">
        <f t="shared" si="95"/>
        <v/>
      </c>
      <c r="AS76" s="142">
        <v>0</v>
      </c>
      <c r="AT76" s="143">
        <v>0</v>
      </c>
      <c r="AU76" s="143"/>
      <c r="AV76" s="143"/>
      <c r="AW76" s="143">
        <f t="shared" si="96"/>
        <v>0</v>
      </c>
      <c r="AX76" s="144">
        <f t="shared" si="97"/>
        <v>0</v>
      </c>
      <c r="AY76" s="145">
        <v>0</v>
      </c>
      <c r="AZ76" s="145">
        <v>0</v>
      </c>
      <c r="BA76" s="145">
        <v>0</v>
      </c>
      <c r="BB76" s="49">
        <f t="shared" si="98"/>
        <v>0</v>
      </c>
      <c r="BC76" s="146">
        <v>0</v>
      </c>
      <c r="BD76" s="146">
        <v>0</v>
      </c>
      <c r="BE76" s="146">
        <v>0</v>
      </c>
      <c r="BF76" s="49">
        <f t="shared" si="99"/>
        <v>0</v>
      </c>
      <c r="BG76" s="146">
        <f t="shared" si="100"/>
        <v>0</v>
      </c>
      <c r="BH76" s="147">
        <f t="shared" si="101"/>
        <v>0</v>
      </c>
      <c r="BI76" s="148" t="str">
        <f t="shared" si="102"/>
        <v/>
      </c>
      <c r="BJ76" s="149">
        <v>0</v>
      </c>
      <c r="BK76" s="150">
        <v>0</v>
      </c>
      <c r="BL76" s="150"/>
      <c r="BM76" s="150"/>
      <c r="BN76" s="150">
        <f t="shared" si="103"/>
        <v>0</v>
      </c>
      <c r="BO76" s="151">
        <f t="shared" si="104"/>
        <v>0</v>
      </c>
      <c r="BP76" s="152">
        <v>0</v>
      </c>
      <c r="BQ76" s="152">
        <v>0</v>
      </c>
      <c r="BR76" s="152">
        <v>0</v>
      </c>
      <c r="BS76" s="50">
        <f t="shared" si="105"/>
        <v>0</v>
      </c>
      <c r="BT76" s="153">
        <v>0</v>
      </c>
      <c r="BU76" s="153">
        <v>0</v>
      </c>
      <c r="BV76" s="153">
        <v>0</v>
      </c>
      <c r="BW76" s="50">
        <f t="shared" si="106"/>
        <v>0</v>
      </c>
      <c r="BX76" s="153">
        <f t="shared" si="107"/>
        <v>0</v>
      </c>
      <c r="BY76" s="150">
        <f t="shared" si="108"/>
        <v>0</v>
      </c>
      <c r="BZ76" s="154" t="str">
        <f t="shared" si="109"/>
        <v/>
      </c>
      <c r="CA76" s="142">
        <v>0</v>
      </c>
      <c r="CB76" s="143">
        <v>0</v>
      </c>
      <c r="CC76" s="143"/>
      <c r="CD76" s="143"/>
      <c r="CE76" s="143">
        <f t="shared" si="110"/>
        <v>0</v>
      </c>
      <c r="CF76" s="144">
        <f t="shared" si="111"/>
        <v>0</v>
      </c>
      <c r="CG76" s="145">
        <v>0</v>
      </c>
      <c r="CH76" s="145">
        <v>0</v>
      </c>
      <c r="CI76" s="145">
        <v>0</v>
      </c>
      <c r="CJ76" s="49">
        <f t="shared" si="112"/>
        <v>0</v>
      </c>
      <c r="CK76" s="146">
        <v>0</v>
      </c>
      <c r="CL76" s="146">
        <v>0</v>
      </c>
      <c r="CM76" s="146">
        <v>0</v>
      </c>
      <c r="CN76" s="49">
        <f t="shared" si="113"/>
        <v>0</v>
      </c>
      <c r="CO76" s="146">
        <f t="shared" si="114"/>
        <v>0</v>
      </c>
      <c r="CP76" s="147">
        <f t="shared" si="115"/>
        <v>0</v>
      </c>
      <c r="CQ76" s="148" t="str">
        <f t="shared" si="116"/>
        <v/>
      </c>
      <c r="CR76" s="155"/>
      <c r="CS76" s="105"/>
      <c r="CT76" s="105"/>
      <c r="CU76" s="105"/>
      <c r="CV76" s="105"/>
      <c r="CW76" s="156">
        <f t="shared" si="75"/>
        <v>0</v>
      </c>
      <c r="CX76" s="107">
        <f t="shared" si="117"/>
        <v>0</v>
      </c>
      <c r="CY76" s="108" t="str">
        <f t="shared" ref="CY76:CY109" si="142">IF(OR(CX76="",$F76="",$F76="ab",$F76="ml"),"",IF(CX76&gt;=86,"A",IF(CX76&gt;=71,"B",IF(CX76&gt;=51,"C",IF(CX76&gt;=31,"D",IF(CX76=0,0,"E"))))))</f>
        <v/>
      </c>
      <c r="CZ76" s="157"/>
      <c r="DA76" s="158"/>
      <c r="DB76" s="158"/>
      <c r="DC76" s="158"/>
      <c r="DD76" s="158"/>
      <c r="DE76" s="146">
        <f t="shared" si="76"/>
        <v>0</v>
      </c>
      <c r="DF76" s="159">
        <f t="shared" si="118"/>
        <v>0</v>
      </c>
      <c r="DG76" s="160" t="str">
        <f t="shared" ref="DG76:DG109" si="143">IF(OR(DF76="",$F76="",$F76="ab",$F76="ml"),"",IF(DF76&gt;=86,"A",IF(DF76&gt;=71,"B",IF(DF76&gt;=51,"C",IF(DF76&gt;=31,"D",IF(DF76=0,0,"E"))))))</f>
        <v/>
      </c>
      <c r="DH76" s="161"/>
      <c r="DI76" s="162"/>
      <c r="DJ76" s="162"/>
      <c r="DK76" s="162"/>
      <c r="DL76" s="162"/>
      <c r="DM76" s="163">
        <f t="shared" si="77"/>
        <v>0</v>
      </c>
      <c r="DN76" s="164">
        <f t="shared" si="119"/>
        <v>0</v>
      </c>
      <c r="DO76" s="165" t="str">
        <f t="shared" ref="DO76:DO109" si="144">IF(OR(DN76="",$F76="",$F76="ab",$F76="ml"),"",IF(DN76&gt;=86,"A",IF(DN76&gt;=71,"B",IF(DN76&gt;=51,"C",IF(DN76&gt;=31,"D",IF(DN76=0,0,"E"))))))</f>
        <v/>
      </c>
      <c r="DP76" s="166"/>
      <c r="DQ76" s="105"/>
      <c r="DR76" s="105"/>
      <c r="DS76" s="105"/>
      <c r="DT76" s="105"/>
      <c r="DU76" s="156">
        <f t="shared" si="78"/>
        <v>0</v>
      </c>
      <c r="DV76" s="107" t="str">
        <f t="shared" si="120"/>
        <v/>
      </c>
      <c r="DW76" s="167" t="str">
        <f t="shared" si="121"/>
        <v/>
      </c>
      <c r="DX76" s="142"/>
      <c r="DY76" s="143"/>
      <c r="DZ76" s="168" t="str">
        <f t="shared" si="122"/>
        <v/>
      </c>
      <c r="EA76" s="169">
        <f t="shared" si="123"/>
        <v>900</v>
      </c>
      <c r="EB76" s="170">
        <f t="shared" si="124"/>
        <v>0</v>
      </c>
      <c r="EC76" s="171">
        <f t="shared" si="125"/>
        <v>0</v>
      </c>
      <c r="ED76" s="172" t="str">
        <f t="shared" si="126"/>
        <v/>
      </c>
      <c r="EE76" s="127" t="str">
        <f t="shared" si="79"/>
        <v/>
      </c>
      <c r="EF76" s="127" t="str">
        <f t="shared" si="127"/>
        <v/>
      </c>
      <c r="EG76" s="173" t="str">
        <f t="shared" si="128"/>
        <v/>
      </c>
      <c r="EH76" s="125">
        <f t="shared" si="129"/>
        <v>0</v>
      </c>
      <c r="EI76" s="699"/>
      <c r="EJ76" s="700"/>
      <c r="EL76" s="41">
        <f t="shared" si="130"/>
        <v>0</v>
      </c>
      <c r="EM76" s="41" t="s">
        <v>125</v>
      </c>
      <c r="EN76" s="41">
        <f t="shared" si="131"/>
        <v>100</v>
      </c>
      <c r="EO76" s="41" t="str">
        <f t="shared" si="132"/>
        <v>0/100</v>
      </c>
      <c r="EP76" s="41">
        <f t="shared" si="133"/>
        <v>0</v>
      </c>
      <c r="EQ76" s="41" t="s">
        <v>125</v>
      </c>
      <c r="ER76" s="41">
        <f t="shared" si="134"/>
        <v>100</v>
      </c>
      <c r="ES76" s="41" t="str">
        <f t="shared" si="135"/>
        <v>0/100</v>
      </c>
      <c r="ET76" s="41">
        <f t="shared" si="136"/>
        <v>0</v>
      </c>
      <c r="EU76" s="41" t="s">
        <v>125</v>
      </c>
      <c r="EV76" s="41">
        <f t="shared" si="137"/>
        <v>100</v>
      </c>
      <c r="EW76" s="41" t="str">
        <f t="shared" si="138"/>
        <v>0/100</v>
      </c>
      <c r="EX76" s="41">
        <f t="shared" si="139"/>
        <v>0</v>
      </c>
      <c r="EY76" s="41" t="s">
        <v>125</v>
      </c>
      <c r="EZ76" s="41">
        <f t="shared" si="140"/>
        <v>0</v>
      </c>
      <c r="FA76" s="41" t="str">
        <f t="shared" si="141"/>
        <v>0/0</v>
      </c>
    </row>
    <row r="77" spans="1:157" ht="15.75">
      <c r="A77" s="6">
        <f t="shared" si="80"/>
        <v>0</v>
      </c>
      <c r="B77" s="126">
        <v>68</v>
      </c>
      <c r="C77" s="127">
        <f t="shared" si="81"/>
        <v>0</v>
      </c>
      <c r="D77" s="377"/>
      <c r="E77" s="378"/>
      <c r="F77" s="379"/>
      <c r="G77" s="377"/>
      <c r="H77" s="377"/>
      <c r="I77" s="377"/>
      <c r="J77" s="384"/>
      <c r="K77" s="128"/>
      <c r="L77" s="129"/>
      <c r="M77" s="129"/>
      <c r="N77" s="129"/>
      <c r="O77" s="129">
        <f t="shared" si="82"/>
        <v>0</v>
      </c>
      <c r="P77" s="130">
        <f t="shared" si="83"/>
        <v>0</v>
      </c>
      <c r="Q77" s="131"/>
      <c r="R77" s="131"/>
      <c r="S77" s="131">
        <v>0</v>
      </c>
      <c r="T77" s="47">
        <f t="shared" si="84"/>
        <v>0</v>
      </c>
      <c r="U77" s="132"/>
      <c r="V77" s="132"/>
      <c r="W77" s="132">
        <v>0</v>
      </c>
      <c r="X77" s="47">
        <f t="shared" si="85"/>
        <v>0</v>
      </c>
      <c r="Y77" s="132">
        <f t="shared" si="86"/>
        <v>0</v>
      </c>
      <c r="Z77" s="133">
        <f t="shared" si="87"/>
        <v>0</v>
      </c>
      <c r="AA77" s="134" t="str">
        <f t="shared" si="88"/>
        <v/>
      </c>
      <c r="AB77" s="135">
        <v>0</v>
      </c>
      <c r="AC77" s="136">
        <v>0</v>
      </c>
      <c r="AD77" s="136"/>
      <c r="AE77" s="136"/>
      <c r="AF77" s="136">
        <f t="shared" si="89"/>
        <v>0</v>
      </c>
      <c r="AG77" s="137">
        <f t="shared" si="90"/>
        <v>0</v>
      </c>
      <c r="AH77" s="138">
        <v>0</v>
      </c>
      <c r="AI77" s="138">
        <v>0</v>
      </c>
      <c r="AJ77" s="138">
        <v>0</v>
      </c>
      <c r="AK77" s="48">
        <f t="shared" si="91"/>
        <v>0</v>
      </c>
      <c r="AL77" s="139">
        <v>0</v>
      </c>
      <c r="AM77" s="139">
        <v>0</v>
      </c>
      <c r="AN77" s="139">
        <v>0</v>
      </c>
      <c r="AO77" s="48">
        <f t="shared" si="92"/>
        <v>0</v>
      </c>
      <c r="AP77" s="139">
        <f t="shared" si="93"/>
        <v>0</v>
      </c>
      <c r="AQ77" s="140">
        <f t="shared" si="94"/>
        <v>0</v>
      </c>
      <c r="AR77" s="141" t="str">
        <f t="shared" si="95"/>
        <v/>
      </c>
      <c r="AS77" s="142">
        <v>0</v>
      </c>
      <c r="AT77" s="143">
        <v>0</v>
      </c>
      <c r="AU77" s="143"/>
      <c r="AV77" s="143"/>
      <c r="AW77" s="143">
        <f t="shared" si="96"/>
        <v>0</v>
      </c>
      <c r="AX77" s="144">
        <f t="shared" si="97"/>
        <v>0</v>
      </c>
      <c r="AY77" s="145">
        <v>0</v>
      </c>
      <c r="AZ77" s="145">
        <v>0</v>
      </c>
      <c r="BA77" s="145">
        <v>0</v>
      </c>
      <c r="BB77" s="49">
        <f t="shared" si="98"/>
        <v>0</v>
      </c>
      <c r="BC77" s="146">
        <v>0</v>
      </c>
      <c r="BD77" s="146">
        <v>0</v>
      </c>
      <c r="BE77" s="146">
        <v>0</v>
      </c>
      <c r="BF77" s="49">
        <f t="shared" si="99"/>
        <v>0</v>
      </c>
      <c r="BG77" s="146">
        <f t="shared" si="100"/>
        <v>0</v>
      </c>
      <c r="BH77" s="147">
        <f t="shared" si="101"/>
        <v>0</v>
      </c>
      <c r="BI77" s="148" t="str">
        <f t="shared" si="102"/>
        <v/>
      </c>
      <c r="BJ77" s="149">
        <v>0</v>
      </c>
      <c r="BK77" s="150">
        <v>0</v>
      </c>
      <c r="BL77" s="150"/>
      <c r="BM77" s="150"/>
      <c r="BN77" s="150">
        <f t="shared" si="103"/>
        <v>0</v>
      </c>
      <c r="BO77" s="151">
        <f t="shared" si="104"/>
        <v>0</v>
      </c>
      <c r="BP77" s="152">
        <v>0</v>
      </c>
      <c r="BQ77" s="152">
        <v>0</v>
      </c>
      <c r="BR77" s="152">
        <v>0</v>
      </c>
      <c r="BS77" s="50">
        <f t="shared" si="105"/>
        <v>0</v>
      </c>
      <c r="BT77" s="153">
        <v>0</v>
      </c>
      <c r="BU77" s="153">
        <v>0</v>
      </c>
      <c r="BV77" s="153">
        <v>0</v>
      </c>
      <c r="BW77" s="50">
        <f t="shared" si="106"/>
        <v>0</v>
      </c>
      <c r="BX77" s="153">
        <f t="shared" si="107"/>
        <v>0</v>
      </c>
      <c r="BY77" s="150">
        <f t="shared" si="108"/>
        <v>0</v>
      </c>
      <c r="BZ77" s="154" t="str">
        <f t="shared" si="109"/>
        <v/>
      </c>
      <c r="CA77" s="142">
        <v>0</v>
      </c>
      <c r="CB77" s="143">
        <v>0</v>
      </c>
      <c r="CC77" s="143"/>
      <c r="CD77" s="143"/>
      <c r="CE77" s="143">
        <f t="shared" si="110"/>
        <v>0</v>
      </c>
      <c r="CF77" s="144">
        <f t="shared" si="111"/>
        <v>0</v>
      </c>
      <c r="CG77" s="145">
        <v>0</v>
      </c>
      <c r="CH77" s="145">
        <v>0</v>
      </c>
      <c r="CI77" s="145">
        <v>0</v>
      </c>
      <c r="CJ77" s="49">
        <f t="shared" si="112"/>
        <v>0</v>
      </c>
      <c r="CK77" s="146">
        <v>0</v>
      </c>
      <c r="CL77" s="146">
        <v>0</v>
      </c>
      <c r="CM77" s="146">
        <v>0</v>
      </c>
      <c r="CN77" s="49">
        <f t="shared" si="113"/>
        <v>0</v>
      </c>
      <c r="CO77" s="146">
        <f t="shared" si="114"/>
        <v>0</v>
      </c>
      <c r="CP77" s="147">
        <f t="shared" si="115"/>
        <v>0</v>
      </c>
      <c r="CQ77" s="148" t="str">
        <f t="shared" si="116"/>
        <v/>
      </c>
      <c r="CR77" s="155"/>
      <c r="CS77" s="105"/>
      <c r="CT77" s="105"/>
      <c r="CU77" s="105"/>
      <c r="CV77" s="105"/>
      <c r="CW77" s="156">
        <f t="shared" si="75"/>
        <v>0</v>
      </c>
      <c r="CX77" s="107">
        <f t="shared" si="117"/>
        <v>0</v>
      </c>
      <c r="CY77" s="108" t="str">
        <f t="shared" si="142"/>
        <v/>
      </c>
      <c r="CZ77" s="157"/>
      <c r="DA77" s="158"/>
      <c r="DB77" s="158"/>
      <c r="DC77" s="158"/>
      <c r="DD77" s="158"/>
      <c r="DE77" s="146">
        <f t="shared" si="76"/>
        <v>0</v>
      </c>
      <c r="DF77" s="159">
        <f t="shared" si="118"/>
        <v>0</v>
      </c>
      <c r="DG77" s="160" t="str">
        <f t="shared" si="143"/>
        <v/>
      </c>
      <c r="DH77" s="161"/>
      <c r="DI77" s="162"/>
      <c r="DJ77" s="162"/>
      <c r="DK77" s="162"/>
      <c r="DL77" s="162"/>
      <c r="DM77" s="163">
        <f t="shared" si="77"/>
        <v>0</v>
      </c>
      <c r="DN77" s="164">
        <f t="shared" si="119"/>
        <v>0</v>
      </c>
      <c r="DO77" s="165" t="str">
        <f t="shared" si="144"/>
        <v/>
      </c>
      <c r="DP77" s="166"/>
      <c r="DQ77" s="105"/>
      <c r="DR77" s="105"/>
      <c r="DS77" s="105"/>
      <c r="DT77" s="105"/>
      <c r="DU77" s="156">
        <f t="shared" si="78"/>
        <v>0</v>
      </c>
      <c r="DV77" s="107" t="str">
        <f t="shared" si="120"/>
        <v/>
      </c>
      <c r="DW77" s="167" t="str">
        <f t="shared" si="121"/>
        <v/>
      </c>
      <c r="DX77" s="142"/>
      <c r="DY77" s="143"/>
      <c r="DZ77" s="168" t="str">
        <f t="shared" si="122"/>
        <v/>
      </c>
      <c r="EA77" s="169">
        <f t="shared" si="123"/>
        <v>900</v>
      </c>
      <c r="EB77" s="170">
        <f t="shared" si="124"/>
        <v>0</v>
      </c>
      <c r="EC77" s="171">
        <f t="shared" si="125"/>
        <v>0</v>
      </c>
      <c r="ED77" s="172" t="str">
        <f t="shared" si="126"/>
        <v/>
      </c>
      <c r="EE77" s="127" t="str">
        <f t="shared" si="79"/>
        <v/>
      </c>
      <c r="EF77" s="127" t="str">
        <f t="shared" si="127"/>
        <v/>
      </c>
      <c r="EG77" s="173" t="str">
        <f t="shared" si="128"/>
        <v/>
      </c>
      <c r="EH77" s="125">
        <f t="shared" si="129"/>
        <v>0</v>
      </c>
      <c r="EI77" s="699"/>
      <c r="EJ77" s="700"/>
      <c r="EL77" s="41">
        <f t="shared" si="130"/>
        <v>0</v>
      </c>
      <c r="EM77" s="41" t="s">
        <v>125</v>
      </c>
      <c r="EN77" s="41">
        <f t="shared" si="131"/>
        <v>100</v>
      </c>
      <c r="EO77" s="41" t="str">
        <f t="shared" si="132"/>
        <v>0/100</v>
      </c>
      <c r="EP77" s="41">
        <f t="shared" si="133"/>
        <v>0</v>
      </c>
      <c r="EQ77" s="41" t="s">
        <v>125</v>
      </c>
      <c r="ER77" s="41">
        <f t="shared" si="134"/>
        <v>100</v>
      </c>
      <c r="ES77" s="41" t="str">
        <f t="shared" si="135"/>
        <v>0/100</v>
      </c>
      <c r="ET77" s="41">
        <f t="shared" si="136"/>
        <v>0</v>
      </c>
      <c r="EU77" s="41" t="s">
        <v>125</v>
      </c>
      <c r="EV77" s="41">
        <f t="shared" si="137"/>
        <v>100</v>
      </c>
      <c r="EW77" s="41" t="str">
        <f t="shared" si="138"/>
        <v>0/100</v>
      </c>
      <c r="EX77" s="41">
        <f t="shared" si="139"/>
        <v>0</v>
      </c>
      <c r="EY77" s="41" t="s">
        <v>125</v>
      </c>
      <c r="EZ77" s="41">
        <f t="shared" si="140"/>
        <v>0</v>
      </c>
      <c r="FA77" s="41" t="str">
        <f t="shared" si="141"/>
        <v>0/0</v>
      </c>
    </row>
    <row r="78" spans="1:157" ht="15.75">
      <c r="A78" s="6">
        <f t="shared" si="80"/>
        <v>0</v>
      </c>
      <c r="B78" s="169">
        <v>69</v>
      </c>
      <c r="C78" s="127">
        <f t="shared" si="81"/>
        <v>0</v>
      </c>
      <c r="D78" s="377"/>
      <c r="E78" s="378"/>
      <c r="F78" s="379"/>
      <c r="G78" s="377"/>
      <c r="H78" s="377"/>
      <c r="I78" s="377"/>
      <c r="J78" s="384"/>
      <c r="K78" s="128"/>
      <c r="L78" s="129"/>
      <c r="M78" s="129"/>
      <c r="N78" s="129"/>
      <c r="O78" s="129">
        <f t="shared" si="82"/>
        <v>0</v>
      </c>
      <c r="P78" s="130">
        <f t="shared" si="83"/>
        <v>0</v>
      </c>
      <c r="Q78" s="131"/>
      <c r="R78" s="131"/>
      <c r="S78" s="131">
        <v>0</v>
      </c>
      <c r="T78" s="47">
        <f t="shared" si="84"/>
        <v>0</v>
      </c>
      <c r="U78" s="132"/>
      <c r="V78" s="132"/>
      <c r="W78" s="132">
        <v>0</v>
      </c>
      <c r="X78" s="47">
        <f t="shared" si="85"/>
        <v>0</v>
      </c>
      <c r="Y78" s="132">
        <f t="shared" si="86"/>
        <v>0</v>
      </c>
      <c r="Z78" s="133">
        <f t="shared" si="87"/>
        <v>0</v>
      </c>
      <c r="AA78" s="134" t="str">
        <f t="shared" si="88"/>
        <v/>
      </c>
      <c r="AB78" s="135">
        <v>0</v>
      </c>
      <c r="AC78" s="136">
        <v>0</v>
      </c>
      <c r="AD78" s="136"/>
      <c r="AE78" s="136"/>
      <c r="AF78" s="136">
        <f t="shared" si="89"/>
        <v>0</v>
      </c>
      <c r="AG78" s="137">
        <f t="shared" si="90"/>
        <v>0</v>
      </c>
      <c r="AH78" s="138">
        <v>0</v>
      </c>
      <c r="AI78" s="138">
        <v>0</v>
      </c>
      <c r="AJ78" s="138">
        <v>0</v>
      </c>
      <c r="AK78" s="48">
        <f t="shared" si="91"/>
        <v>0</v>
      </c>
      <c r="AL78" s="139">
        <v>0</v>
      </c>
      <c r="AM78" s="139">
        <v>0</v>
      </c>
      <c r="AN78" s="139">
        <v>0</v>
      </c>
      <c r="AO78" s="48">
        <f t="shared" si="92"/>
        <v>0</v>
      </c>
      <c r="AP78" s="139">
        <f t="shared" si="93"/>
        <v>0</v>
      </c>
      <c r="AQ78" s="140">
        <f t="shared" si="94"/>
        <v>0</v>
      </c>
      <c r="AR78" s="141" t="str">
        <f t="shared" si="95"/>
        <v/>
      </c>
      <c r="AS78" s="142">
        <v>0</v>
      </c>
      <c r="AT78" s="143">
        <v>0</v>
      </c>
      <c r="AU78" s="143"/>
      <c r="AV78" s="143"/>
      <c r="AW78" s="143">
        <f t="shared" si="96"/>
        <v>0</v>
      </c>
      <c r="AX78" s="144">
        <f t="shared" si="97"/>
        <v>0</v>
      </c>
      <c r="AY78" s="145">
        <v>0</v>
      </c>
      <c r="AZ78" s="145">
        <v>0</v>
      </c>
      <c r="BA78" s="145">
        <v>0</v>
      </c>
      <c r="BB78" s="49">
        <f t="shared" si="98"/>
        <v>0</v>
      </c>
      <c r="BC78" s="146">
        <v>0</v>
      </c>
      <c r="BD78" s="146">
        <v>0</v>
      </c>
      <c r="BE78" s="146">
        <v>0</v>
      </c>
      <c r="BF78" s="49">
        <f t="shared" si="99"/>
        <v>0</v>
      </c>
      <c r="BG78" s="146">
        <f t="shared" si="100"/>
        <v>0</v>
      </c>
      <c r="BH78" s="147">
        <f t="shared" si="101"/>
        <v>0</v>
      </c>
      <c r="BI78" s="148" t="str">
        <f t="shared" si="102"/>
        <v/>
      </c>
      <c r="BJ78" s="149">
        <v>0</v>
      </c>
      <c r="BK78" s="150">
        <v>0</v>
      </c>
      <c r="BL78" s="150"/>
      <c r="BM78" s="150"/>
      <c r="BN78" s="150">
        <f t="shared" si="103"/>
        <v>0</v>
      </c>
      <c r="BO78" s="151">
        <f t="shared" si="104"/>
        <v>0</v>
      </c>
      <c r="BP78" s="152">
        <v>0</v>
      </c>
      <c r="BQ78" s="152">
        <v>0</v>
      </c>
      <c r="BR78" s="152">
        <v>0</v>
      </c>
      <c r="BS78" s="50">
        <f t="shared" si="105"/>
        <v>0</v>
      </c>
      <c r="BT78" s="153">
        <v>0</v>
      </c>
      <c r="BU78" s="153">
        <v>0</v>
      </c>
      <c r="BV78" s="153">
        <v>0</v>
      </c>
      <c r="BW78" s="50">
        <f t="shared" si="106"/>
        <v>0</v>
      </c>
      <c r="BX78" s="153">
        <f t="shared" si="107"/>
        <v>0</v>
      </c>
      <c r="BY78" s="150">
        <f t="shared" si="108"/>
        <v>0</v>
      </c>
      <c r="BZ78" s="154" t="str">
        <f t="shared" si="109"/>
        <v/>
      </c>
      <c r="CA78" s="142">
        <v>0</v>
      </c>
      <c r="CB78" s="143">
        <v>0</v>
      </c>
      <c r="CC78" s="143"/>
      <c r="CD78" s="143"/>
      <c r="CE78" s="143">
        <f t="shared" si="110"/>
        <v>0</v>
      </c>
      <c r="CF78" s="144">
        <f t="shared" si="111"/>
        <v>0</v>
      </c>
      <c r="CG78" s="145">
        <v>0</v>
      </c>
      <c r="CH78" s="145">
        <v>0</v>
      </c>
      <c r="CI78" s="145">
        <v>0</v>
      </c>
      <c r="CJ78" s="49">
        <f t="shared" si="112"/>
        <v>0</v>
      </c>
      <c r="CK78" s="146">
        <v>0</v>
      </c>
      <c r="CL78" s="146">
        <v>0</v>
      </c>
      <c r="CM78" s="146">
        <v>0</v>
      </c>
      <c r="CN78" s="49">
        <f t="shared" si="113"/>
        <v>0</v>
      </c>
      <c r="CO78" s="146">
        <f t="shared" si="114"/>
        <v>0</v>
      </c>
      <c r="CP78" s="147">
        <f t="shared" si="115"/>
        <v>0</v>
      </c>
      <c r="CQ78" s="148" t="str">
        <f t="shared" si="116"/>
        <v/>
      </c>
      <c r="CR78" s="155"/>
      <c r="CS78" s="105"/>
      <c r="CT78" s="105"/>
      <c r="CU78" s="105"/>
      <c r="CV78" s="105"/>
      <c r="CW78" s="156">
        <f t="shared" si="75"/>
        <v>0</v>
      </c>
      <c r="CX78" s="107">
        <f t="shared" si="117"/>
        <v>0</v>
      </c>
      <c r="CY78" s="108" t="str">
        <f t="shared" si="142"/>
        <v/>
      </c>
      <c r="CZ78" s="157"/>
      <c r="DA78" s="158"/>
      <c r="DB78" s="158"/>
      <c r="DC78" s="158"/>
      <c r="DD78" s="158"/>
      <c r="DE78" s="146">
        <f t="shared" si="76"/>
        <v>0</v>
      </c>
      <c r="DF78" s="159">
        <f t="shared" si="118"/>
        <v>0</v>
      </c>
      <c r="DG78" s="160" t="str">
        <f t="shared" si="143"/>
        <v/>
      </c>
      <c r="DH78" s="161"/>
      <c r="DI78" s="162"/>
      <c r="DJ78" s="162"/>
      <c r="DK78" s="162"/>
      <c r="DL78" s="162"/>
      <c r="DM78" s="163">
        <f t="shared" si="77"/>
        <v>0</v>
      </c>
      <c r="DN78" s="164">
        <f t="shared" si="119"/>
        <v>0</v>
      </c>
      <c r="DO78" s="165" t="str">
        <f t="shared" si="144"/>
        <v/>
      </c>
      <c r="DP78" s="166"/>
      <c r="DQ78" s="105"/>
      <c r="DR78" s="105"/>
      <c r="DS78" s="105"/>
      <c r="DT78" s="105"/>
      <c r="DU78" s="156">
        <f t="shared" si="78"/>
        <v>0</v>
      </c>
      <c r="DV78" s="107" t="str">
        <f t="shared" si="120"/>
        <v/>
      </c>
      <c r="DW78" s="167" t="str">
        <f t="shared" si="121"/>
        <v/>
      </c>
      <c r="DX78" s="142"/>
      <c r="DY78" s="143"/>
      <c r="DZ78" s="168" t="str">
        <f t="shared" si="122"/>
        <v/>
      </c>
      <c r="EA78" s="169">
        <f t="shared" si="123"/>
        <v>900</v>
      </c>
      <c r="EB78" s="170">
        <f t="shared" si="124"/>
        <v>0</v>
      </c>
      <c r="EC78" s="171">
        <f t="shared" si="125"/>
        <v>0</v>
      </c>
      <c r="ED78" s="172" t="str">
        <f t="shared" si="126"/>
        <v/>
      </c>
      <c r="EE78" s="127" t="str">
        <f t="shared" si="79"/>
        <v/>
      </c>
      <c r="EF78" s="127" t="str">
        <f t="shared" si="127"/>
        <v/>
      </c>
      <c r="EG78" s="173" t="str">
        <f t="shared" si="128"/>
        <v/>
      </c>
      <c r="EH78" s="125">
        <f t="shared" si="129"/>
        <v>0</v>
      </c>
      <c r="EI78" s="699"/>
      <c r="EJ78" s="700"/>
      <c r="EL78" s="41">
        <f t="shared" si="130"/>
        <v>0</v>
      </c>
      <c r="EM78" s="41" t="s">
        <v>125</v>
      </c>
      <c r="EN78" s="41">
        <f t="shared" si="131"/>
        <v>100</v>
      </c>
      <c r="EO78" s="41" t="str">
        <f t="shared" si="132"/>
        <v>0/100</v>
      </c>
      <c r="EP78" s="41">
        <f t="shared" si="133"/>
        <v>0</v>
      </c>
      <c r="EQ78" s="41" t="s">
        <v>125</v>
      </c>
      <c r="ER78" s="41">
        <f t="shared" si="134"/>
        <v>100</v>
      </c>
      <c r="ES78" s="41" t="str">
        <f t="shared" si="135"/>
        <v>0/100</v>
      </c>
      <c r="ET78" s="41">
        <f t="shared" si="136"/>
        <v>0</v>
      </c>
      <c r="EU78" s="41" t="s">
        <v>125</v>
      </c>
      <c r="EV78" s="41">
        <f t="shared" si="137"/>
        <v>100</v>
      </c>
      <c r="EW78" s="41" t="str">
        <f t="shared" si="138"/>
        <v>0/100</v>
      </c>
      <c r="EX78" s="41">
        <f t="shared" si="139"/>
        <v>0</v>
      </c>
      <c r="EY78" s="41" t="s">
        <v>125</v>
      </c>
      <c r="EZ78" s="41">
        <f t="shared" si="140"/>
        <v>0</v>
      </c>
      <c r="FA78" s="41" t="str">
        <f t="shared" si="141"/>
        <v>0/0</v>
      </c>
    </row>
    <row r="79" spans="1:157" ht="15.75">
      <c r="A79" s="6">
        <f t="shared" si="80"/>
        <v>0</v>
      </c>
      <c r="B79" s="126">
        <v>70</v>
      </c>
      <c r="C79" s="127">
        <f t="shared" si="81"/>
        <v>0</v>
      </c>
      <c r="D79" s="377"/>
      <c r="E79" s="378"/>
      <c r="F79" s="379"/>
      <c r="G79" s="377"/>
      <c r="H79" s="377"/>
      <c r="I79" s="377"/>
      <c r="J79" s="384"/>
      <c r="K79" s="128"/>
      <c r="L79" s="129"/>
      <c r="M79" s="129"/>
      <c r="N79" s="129"/>
      <c r="O79" s="129">
        <f t="shared" si="82"/>
        <v>0</v>
      </c>
      <c r="P79" s="130">
        <f t="shared" si="83"/>
        <v>0</v>
      </c>
      <c r="Q79" s="131"/>
      <c r="R79" s="131"/>
      <c r="S79" s="131">
        <v>0</v>
      </c>
      <c r="T79" s="47">
        <f t="shared" si="84"/>
        <v>0</v>
      </c>
      <c r="U79" s="132"/>
      <c r="V79" s="132"/>
      <c r="W79" s="132">
        <v>0</v>
      </c>
      <c r="X79" s="47">
        <f t="shared" si="85"/>
        <v>0</v>
      </c>
      <c r="Y79" s="132">
        <f t="shared" si="86"/>
        <v>0</v>
      </c>
      <c r="Z79" s="133">
        <f t="shared" si="87"/>
        <v>0</v>
      </c>
      <c r="AA79" s="134" t="str">
        <f t="shared" si="88"/>
        <v/>
      </c>
      <c r="AB79" s="135">
        <v>0</v>
      </c>
      <c r="AC79" s="136">
        <v>0</v>
      </c>
      <c r="AD79" s="136"/>
      <c r="AE79" s="136"/>
      <c r="AF79" s="136">
        <f t="shared" si="89"/>
        <v>0</v>
      </c>
      <c r="AG79" s="137">
        <f t="shared" si="90"/>
        <v>0</v>
      </c>
      <c r="AH79" s="138">
        <v>0</v>
      </c>
      <c r="AI79" s="138">
        <v>0</v>
      </c>
      <c r="AJ79" s="138">
        <v>0</v>
      </c>
      <c r="AK79" s="48">
        <f t="shared" si="91"/>
        <v>0</v>
      </c>
      <c r="AL79" s="139">
        <v>0</v>
      </c>
      <c r="AM79" s="139">
        <v>0</v>
      </c>
      <c r="AN79" s="139">
        <v>0</v>
      </c>
      <c r="AO79" s="48">
        <f t="shared" si="92"/>
        <v>0</v>
      </c>
      <c r="AP79" s="139">
        <f t="shared" si="93"/>
        <v>0</v>
      </c>
      <c r="AQ79" s="140">
        <f t="shared" si="94"/>
        <v>0</v>
      </c>
      <c r="AR79" s="141" t="str">
        <f t="shared" si="95"/>
        <v/>
      </c>
      <c r="AS79" s="142">
        <v>0</v>
      </c>
      <c r="AT79" s="143">
        <v>0</v>
      </c>
      <c r="AU79" s="143"/>
      <c r="AV79" s="143"/>
      <c r="AW79" s="143">
        <f t="shared" si="96"/>
        <v>0</v>
      </c>
      <c r="AX79" s="144">
        <f t="shared" si="97"/>
        <v>0</v>
      </c>
      <c r="AY79" s="145">
        <v>0</v>
      </c>
      <c r="AZ79" s="145">
        <v>0</v>
      </c>
      <c r="BA79" s="145">
        <v>0</v>
      </c>
      <c r="BB79" s="49">
        <f t="shared" si="98"/>
        <v>0</v>
      </c>
      <c r="BC79" s="146">
        <v>0</v>
      </c>
      <c r="BD79" s="146">
        <v>0</v>
      </c>
      <c r="BE79" s="146">
        <v>0</v>
      </c>
      <c r="BF79" s="49">
        <f t="shared" si="99"/>
        <v>0</v>
      </c>
      <c r="BG79" s="146">
        <f t="shared" si="100"/>
        <v>0</v>
      </c>
      <c r="BH79" s="147">
        <f t="shared" si="101"/>
        <v>0</v>
      </c>
      <c r="BI79" s="148" t="str">
        <f t="shared" si="102"/>
        <v/>
      </c>
      <c r="BJ79" s="149">
        <v>0</v>
      </c>
      <c r="BK79" s="150">
        <v>0</v>
      </c>
      <c r="BL79" s="150"/>
      <c r="BM79" s="150"/>
      <c r="BN79" s="150">
        <f t="shared" si="103"/>
        <v>0</v>
      </c>
      <c r="BO79" s="151">
        <f t="shared" si="104"/>
        <v>0</v>
      </c>
      <c r="BP79" s="152">
        <v>0</v>
      </c>
      <c r="BQ79" s="152">
        <v>0</v>
      </c>
      <c r="BR79" s="152">
        <v>0</v>
      </c>
      <c r="BS79" s="50">
        <f t="shared" si="105"/>
        <v>0</v>
      </c>
      <c r="BT79" s="153">
        <v>0</v>
      </c>
      <c r="BU79" s="153">
        <v>0</v>
      </c>
      <c r="BV79" s="153">
        <v>0</v>
      </c>
      <c r="BW79" s="50">
        <f t="shared" si="106"/>
        <v>0</v>
      </c>
      <c r="BX79" s="153">
        <f t="shared" si="107"/>
        <v>0</v>
      </c>
      <c r="BY79" s="150">
        <f t="shared" si="108"/>
        <v>0</v>
      </c>
      <c r="BZ79" s="154" t="str">
        <f t="shared" si="109"/>
        <v/>
      </c>
      <c r="CA79" s="142">
        <v>0</v>
      </c>
      <c r="CB79" s="143">
        <v>0</v>
      </c>
      <c r="CC79" s="143"/>
      <c r="CD79" s="143"/>
      <c r="CE79" s="143">
        <f t="shared" si="110"/>
        <v>0</v>
      </c>
      <c r="CF79" s="144">
        <f t="shared" si="111"/>
        <v>0</v>
      </c>
      <c r="CG79" s="145">
        <v>0</v>
      </c>
      <c r="CH79" s="145">
        <v>0</v>
      </c>
      <c r="CI79" s="145">
        <v>0</v>
      </c>
      <c r="CJ79" s="49">
        <f t="shared" si="112"/>
        <v>0</v>
      </c>
      <c r="CK79" s="146">
        <v>0</v>
      </c>
      <c r="CL79" s="146">
        <v>0</v>
      </c>
      <c r="CM79" s="146">
        <v>0</v>
      </c>
      <c r="CN79" s="49">
        <f t="shared" si="113"/>
        <v>0</v>
      </c>
      <c r="CO79" s="146">
        <f t="shared" si="114"/>
        <v>0</v>
      </c>
      <c r="CP79" s="147">
        <f t="shared" si="115"/>
        <v>0</v>
      </c>
      <c r="CQ79" s="148" t="str">
        <f t="shared" si="116"/>
        <v/>
      </c>
      <c r="CR79" s="155"/>
      <c r="CS79" s="105"/>
      <c r="CT79" s="105"/>
      <c r="CU79" s="105"/>
      <c r="CV79" s="105"/>
      <c r="CW79" s="156">
        <f t="shared" si="75"/>
        <v>0</v>
      </c>
      <c r="CX79" s="107">
        <f t="shared" si="117"/>
        <v>0</v>
      </c>
      <c r="CY79" s="108" t="str">
        <f t="shared" si="142"/>
        <v/>
      </c>
      <c r="CZ79" s="157"/>
      <c r="DA79" s="158"/>
      <c r="DB79" s="158"/>
      <c r="DC79" s="158"/>
      <c r="DD79" s="158"/>
      <c r="DE79" s="146">
        <f t="shared" si="76"/>
        <v>0</v>
      </c>
      <c r="DF79" s="159">
        <f t="shared" si="118"/>
        <v>0</v>
      </c>
      <c r="DG79" s="160" t="str">
        <f t="shared" si="143"/>
        <v/>
      </c>
      <c r="DH79" s="161"/>
      <c r="DI79" s="162"/>
      <c r="DJ79" s="162"/>
      <c r="DK79" s="162"/>
      <c r="DL79" s="162"/>
      <c r="DM79" s="163">
        <f t="shared" si="77"/>
        <v>0</v>
      </c>
      <c r="DN79" s="164">
        <f t="shared" si="119"/>
        <v>0</v>
      </c>
      <c r="DO79" s="165" t="str">
        <f t="shared" si="144"/>
        <v/>
      </c>
      <c r="DP79" s="166"/>
      <c r="DQ79" s="105"/>
      <c r="DR79" s="105"/>
      <c r="DS79" s="105"/>
      <c r="DT79" s="105"/>
      <c r="DU79" s="156">
        <f t="shared" si="78"/>
        <v>0</v>
      </c>
      <c r="DV79" s="107" t="str">
        <f t="shared" si="120"/>
        <v/>
      </c>
      <c r="DW79" s="167" t="str">
        <f t="shared" si="121"/>
        <v/>
      </c>
      <c r="DX79" s="142"/>
      <c r="DY79" s="143"/>
      <c r="DZ79" s="168" t="str">
        <f t="shared" si="122"/>
        <v/>
      </c>
      <c r="EA79" s="169">
        <f t="shared" si="123"/>
        <v>900</v>
      </c>
      <c r="EB79" s="170">
        <f t="shared" si="124"/>
        <v>0</v>
      </c>
      <c r="EC79" s="171">
        <f t="shared" si="125"/>
        <v>0</v>
      </c>
      <c r="ED79" s="172" t="str">
        <f t="shared" si="126"/>
        <v/>
      </c>
      <c r="EE79" s="127" t="str">
        <f t="shared" si="79"/>
        <v/>
      </c>
      <c r="EF79" s="127" t="str">
        <f t="shared" si="127"/>
        <v/>
      </c>
      <c r="EG79" s="173" t="str">
        <f t="shared" si="128"/>
        <v/>
      </c>
      <c r="EH79" s="125">
        <f t="shared" si="129"/>
        <v>0</v>
      </c>
      <c r="EI79" s="699"/>
      <c r="EJ79" s="700"/>
      <c r="EL79" s="41">
        <f t="shared" si="130"/>
        <v>0</v>
      </c>
      <c r="EM79" s="41" t="s">
        <v>125</v>
      </c>
      <c r="EN79" s="41">
        <f t="shared" si="131"/>
        <v>100</v>
      </c>
      <c r="EO79" s="41" t="str">
        <f t="shared" si="132"/>
        <v>0/100</v>
      </c>
      <c r="EP79" s="41">
        <f t="shared" si="133"/>
        <v>0</v>
      </c>
      <c r="EQ79" s="41" t="s">
        <v>125</v>
      </c>
      <c r="ER79" s="41">
        <f t="shared" si="134"/>
        <v>100</v>
      </c>
      <c r="ES79" s="41" t="str">
        <f t="shared" si="135"/>
        <v>0/100</v>
      </c>
      <c r="ET79" s="41">
        <f t="shared" si="136"/>
        <v>0</v>
      </c>
      <c r="EU79" s="41" t="s">
        <v>125</v>
      </c>
      <c r="EV79" s="41">
        <f t="shared" si="137"/>
        <v>100</v>
      </c>
      <c r="EW79" s="41" t="str">
        <f t="shared" si="138"/>
        <v>0/100</v>
      </c>
      <c r="EX79" s="41">
        <f t="shared" si="139"/>
        <v>0</v>
      </c>
      <c r="EY79" s="41" t="s">
        <v>125</v>
      </c>
      <c r="EZ79" s="41">
        <f t="shared" si="140"/>
        <v>0</v>
      </c>
      <c r="FA79" s="41" t="str">
        <f t="shared" si="141"/>
        <v>0/0</v>
      </c>
    </row>
    <row r="80" spans="1:157" ht="15.75">
      <c r="A80" s="6">
        <f t="shared" si="80"/>
        <v>0</v>
      </c>
      <c r="B80" s="169">
        <v>71</v>
      </c>
      <c r="C80" s="127">
        <f t="shared" si="81"/>
        <v>0</v>
      </c>
      <c r="D80" s="377"/>
      <c r="E80" s="378"/>
      <c r="F80" s="379"/>
      <c r="G80" s="377"/>
      <c r="H80" s="377"/>
      <c r="I80" s="377"/>
      <c r="J80" s="384"/>
      <c r="K80" s="128"/>
      <c r="L80" s="129"/>
      <c r="M80" s="129"/>
      <c r="N80" s="129"/>
      <c r="O80" s="129">
        <f t="shared" si="82"/>
        <v>0</v>
      </c>
      <c r="P80" s="130">
        <f t="shared" si="83"/>
        <v>0</v>
      </c>
      <c r="Q80" s="131"/>
      <c r="R80" s="131"/>
      <c r="S80" s="131">
        <v>0</v>
      </c>
      <c r="T80" s="47">
        <f t="shared" si="84"/>
        <v>0</v>
      </c>
      <c r="U80" s="132"/>
      <c r="V80" s="132"/>
      <c r="W80" s="132">
        <v>0</v>
      </c>
      <c r="X80" s="47">
        <f t="shared" si="85"/>
        <v>0</v>
      </c>
      <c r="Y80" s="132">
        <f t="shared" si="86"/>
        <v>0</v>
      </c>
      <c r="Z80" s="133">
        <f t="shared" si="87"/>
        <v>0</v>
      </c>
      <c r="AA80" s="134" t="str">
        <f t="shared" si="88"/>
        <v/>
      </c>
      <c r="AB80" s="135">
        <v>0</v>
      </c>
      <c r="AC80" s="136">
        <v>0</v>
      </c>
      <c r="AD80" s="136"/>
      <c r="AE80" s="136"/>
      <c r="AF80" s="136">
        <f t="shared" si="89"/>
        <v>0</v>
      </c>
      <c r="AG80" s="137">
        <f t="shared" si="90"/>
        <v>0</v>
      </c>
      <c r="AH80" s="138">
        <v>0</v>
      </c>
      <c r="AI80" s="138">
        <v>0</v>
      </c>
      <c r="AJ80" s="138">
        <v>0</v>
      </c>
      <c r="AK80" s="48">
        <f t="shared" si="91"/>
        <v>0</v>
      </c>
      <c r="AL80" s="139">
        <v>0</v>
      </c>
      <c r="AM80" s="139">
        <v>0</v>
      </c>
      <c r="AN80" s="139">
        <v>0</v>
      </c>
      <c r="AO80" s="48">
        <f t="shared" si="92"/>
        <v>0</v>
      </c>
      <c r="AP80" s="139">
        <f t="shared" si="93"/>
        <v>0</v>
      </c>
      <c r="AQ80" s="140">
        <f t="shared" si="94"/>
        <v>0</v>
      </c>
      <c r="AR80" s="141" t="str">
        <f t="shared" si="95"/>
        <v/>
      </c>
      <c r="AS80" s="142">
        <v>0</v>
      </c>
      <c r="AT80" s="143">
        <v>0</v>
      </c>
      <c r="AU80" s="143"/>
      <c r="AV80" s="143"/>
      <c r="AW80" s="143">
        <f t="shared" si="96"/>
        <v>0</v>
      </c>
      <c r="AX80" s="144">
        <f t="shared" si="97"/>
        <v>0</v>
      </c>
      <c r="AY80" s="145">
        <v>0</v>
      </c>
      <c r="AZ80" s="145">
        <v>0</v>
      </c>
      <c r="BA80" s="145">
        <v>0</v>
      </c>
      <c r="BB80" s="49">
        <f t="shared" si="98"/>
        <v>0</v>
      </c>
      <c r="BC80" s="146">
        <v>0</v>
      </c>
      <c r="BD80" s="146">
        <v>0</v>
      </c>
      <c r="BE80" s="146">
        <v>0</v>
      </c>
      <c r="BF80" s="49">
        <f t="shared" si="99"/>
        <v>0</v>
      </c>
      <c r="BG80" s="146">
        <f t="shared" si="100"/>
        <v>0</v>
      </c>
      <c r="BH80" s="147">
        <f t="shared" si="101"/>
        <v>0</v>
      </c>
      <c r="BI80" s="148" t="str">
        <f t="shared" si="102"/>
        <v/>
      </c>
      <c r="BJ80" s="149">
        <v>0</v>
      </c>
      <c r="BK80" s="150">
        <v>0</v>
      </c>
      <c r="BL80" s="150"/>
      <c r="BM80" s="150"/>
      <c r="BN80" s="150">
        <f t="shared" si="103"/>
        <v>0</v>
      </c>
      <c r="BO80" s="151">
        <f t="shared" si="104"/>
        <v>0</v>
      </c>
      <c r="BP80" s="152">
        <v>0</v>
      </c>
      <c r="BQ80" s="152">
        <v>0</v>
      </c>
      <c r="BR80" s="152">
        <v>0</v>
      </c>
      <c r="BS80" s="50">
        <f t="shared" si="105"/>
        <v>0</v>
      </c>
      <c r="BT80" s="153">
        <v>0</v>
      </c>
      <c r="BU80" s="153">
        <v>0</v>
      </c>
      <c r="BV80" s="153">
        <v>0</v>
      </c>
      <c r="BW80" s="50">
        <f t="shared" si="106"/>
        <v>0</v>
      </c>
      <c r="BX80" s="153">
        <f t="shared" si="107"/>
        <v>0</v>
      </c>
      <c r="BY80" s="150">
        <f t="shared" si="108"/>
        <v>0</v>
      </c>
      <c r="BZ80" s="154" t="str">
        <f t="shared" si="109"/>
        <v/>
      </c>
      <c r="CA80" s="142">
        <v>0</v>
      </c>
      <c r="CB80" s="143">
        <v>0</v>
      </c>
      <c r="CC80" s="143"/>
      <c r="CD80" s="143"/>
      <c r="CE80" s="143">
        <f t="shared" si="110"/>
        <v>0</v>
      </c>
      <c r="CF80" s="144">
        <f t="shared" si="111"/>
        <v>0</v>
      </c>
      <c r="CG80" s="145">
        <v>0</v>
      </c>
      <c r="CH80" s="145">
        <v>0</v>
      </c>
      <c r="CI80" s="145">
        <v>0</v>
      </c>
      <c r="CJ80" s="49">
        <f t="shared" si="112"/>
        <v>0</v>
      </c>
      <c r="CK80" s="146">
        <v>0</v>
      </c>
      <c r="CL80" s="146">
        <v>0</v>
      </c>
      <c r="CM80" s="146">
        <v>0</v>
      </c>
      <c r="CN80" s="49">
        <f t="shared" si="113"/>
        <v>0</v>
      </c>
      <c r="CO80" s="146">
        <f t="shared" si="114"/>
        <v>0</v>
      </c>
      <c r="CP80" s="147">
        <f t="shared" si="115"/>
        <v>0</v>
      </c>
      <c r="CQ80" s="148" t="str">
        <f t="shared" si="116"/>
        <v/>
      </c>
      <c r="CR80" s="155"/>
      <c r="CS80" s="105"/>
      <c r="CT80" s="105"/>
      <c r="CU80" s="105"/>
      <c r="CV80" s="105"/>
      <c r="CW80" s="156">
        <f t="shared" si="75"/>
        <v>0</v>
      </c>
      <c r="CX80" s="107">
        <f t="shared" si="117"/>
        <v>0</v>
      </c>
      <c r="CY80" s="108" t="str">
        <f t="shared" si="142"/>
        <v/>
      </c>
      <c r="CZ80" s="157"/>
      <c r="DA80" s="158"/>
      <c r="DB80" s="158"/>
      <c r="DC80" s="158"/>
      <c r="DD80" s="158"/>
      <c r="DE80" s="146">
        <f t="shared" si="76"/>
        <v>0</v>
      </c>
      <c r="DF80" s="159">
        <f t="shared" si="118"/>
        <v>0</v>
      </c>
      <c r="DG80" s="160" t="str">
        <f t="shared" si="143"/>
        <v/>
      </c>
      <c r="DH80" s="161"/>
      <c r="DI80" s="162"/>
      <c r="DJ80" s="162"/>
      <c r="DK80" s="162"/>
      <c r="DL80" s="162"/>
      <c r="DM80" s="163">
        <f t="shared" si="77"/>
        <v>0</v>
      </c>
      <c r="DN80" s="164">
        <f t="shared" si="119"/>
        <v>0</v>
      </c>
      <c r="DO80" s="165" t="str">
        <f t="shared" si="144"/>
        <v/>
      </c>
      <c r="DP80" s="166"/>
      <c r="DQ80" s="105"/>
      <c r="DR80" s="105"/>
      <c r="DS80" s="105"/>
      <c r="DT80" s="105"/>
      <c r="DU80" s="156">
        <f t="shared" si="78"/>
        <v>0</v>
      </c>
      <c r="DV80" s="107" t="str">
        <f t="shared" si="120"/>
        <v/>
      </c>
      <c r="DW80" s="167" t="str">
        <f t="shared" si="121"/>
        <v/>
      </c>
      <c r="DX80" s="142"/>
      <c r="DY80" s="143"/>
      <c r="DZ80" s="168" t="str">
        <f t="shared" si="122"/>
        <v/>
      </c>
      <c r="EA80" s="169">
        <f t="shared" si="123"/>
        <v>900</v>
      </c>
      <c r="EB80" s="170">
        <f t="shared" si="124"/>
        <v>0</v>
      </c>
      <c r="EC80" s="171">
        <f t="shared" si="125"/>
        <v>0</v>
      </c>
      <c r="ED80" s="172" t="str">
        <f t="shared" si="126"/>
        <v/>
      </c>
      <c r="EE80" s="127" t="str">
        <f t="shared" si="79"/>
        <v/>
      </c>
      <c r="EF80" s="127" t="str">
        <f t="shared" si="127"/>
        <v/>
      </c>
      <c r="EG80" s="173" t="str">
        <f t="shared" si="128"/>
        <v/>
      </c>
      <c r="EH80" s="125">
        <f t="shared" si="129"/>
        <v>0</v>
      </c>
      <c r="EI80" s="699"/>
      <c r="EJ80" s="700"/>
      <c r="EL80" s="41">
        <f t="shared" si="130"/>
        <v>0</v>
      </c>
      <c r="EM80" s="41" t="s">
        <v>125</v>
      </c>
      <c r="EN80" s="41">
        <f t="shared" si="131"/>
        <v>100</v>
      </c>
      <c r="EO80" s="41" t="str">
        <f t="shared" si="132"/>
        <v>0/100</v>
      </c>
      <c r="EP80" s="41">
        <f t="shared" si="133"/>
        <v>0</v>
      </c>
      <c r="EQ80" s="41" t="s">
        <v>125</v>
      </c>
      <c r="ER80" s="41">
        <f t="shared" si="134"/>
        <v>100</v>
      </c>
      <c r="ES80" s="41" t="str">
        <f t="shared" si="135"/>
        <v>0/100</v>
      </c>
      <c r="ET80" s="41">
        <f t="shared" si="136"/>
        <v>0</v>
      </c>
      <c r="EU80" s="41" t="s">
        <v>125</v>
      </c>
      <c r="EV80" s="41">
        <f t="shared" si="137"/>
        <v>100</v>
      </c>
      <c r="EW80" s="41" t="str">
        <f t="shared" si="138"/>
        <v>0/100</v>
      </c>
      <c r="EX80" s="41">
        <f t="shared" si="139"/>
        <v>0</v>
      </c>
      <c r="EY80" s="41" t="s">
        <v>125</v>
      </c>
      <c r="EZ80" s="41">
        <f t="shared" si="140"/>
        <v>0</v>
      </c>
      <c r="FA80" s="41" t="str">
        <f t="shared" si="141"/>
        <v>0/0</v>
      </c>
    </row>
    <row r="81" spans="1:157" ht="15.75">
      <c r="A81" s="6">
        <f t="shared" si="80"/>
        <v>0</v>
      </c>
      <c r="B81" s="126">
        <v>72</v>
      </c>
      <c r="C81" s="127">
        <f t="shared" si="81"/>
        <v>0</v>
      </c>
      <c r="D81" s="377"/>
      <c r="E81" s="378"/>
      <c r="F81" s="379"/>
      <c r="G81" s="377"/>
      <c r="H81" s="377"/>
      <c r="I81" s="377"/>
      <c r="J81" s="384"/>
      <c r="K81" s="128"/>
      <c r="L81" s="129"/>
      <c r="M81" s="129"/>
      <c r="N81" s="129"/>
      <c r="O81" s="129">
        <f t="shared" si="82"/>
        <v>0</v>
      </c>
      <c r="P81" s="130">
        <f t="shared" si="83"/>
        <v>0</v>
      </c>
      <c r="Q81" s="131"/>
      <c r="R81" s="131"/>
      <c r="S81" s="131">
        <v>0</v>
      </c>
      <c r="T81" s="47">
        <f t="shared" si="84"/>
        <v>0</v>
      </c>
      <c r="U81" s="132"/>
      <c r="V81" s="132"/>
      <c r="W81" s="132">
        <v>0</v>
      </c>
      <c r="X81" s="47">
        <f t="shared" si="85"/>
        <v>0</v>
      </c>
      <c r="Y81" s="132">
        <f t="shared" si="86"/>
        <v>0</v>
      </c>
      <c r="Z81" s="133">
        <f t="shared" si="87"/>
        <v>0</v>
      </c>
      <c r="AA81" s="134" t="str">
        <f t="shared" si="88"/>
        <v/>
      </c>
      <c r="AB81" s="135">
        <v>0</v>
      </c>
      <c r="AC81" s="136">
        <v>0</v>
      </c>
      <c r="AD81" s="136"/>
      <c r="AE81" s="136"/>
      <c r="AF81" s="136">
        <f t="shared" si="89"/>
        <v>0</v>
      </c>
      <c r="AG81" s="137">
        <f t="shared" si="90"/>
        <v>0</v>
      </c>
      <c r="AH81" s="138">
        <v>0</v>
      </c>
      <c r="AI81" s="138">
        <v>0</v>
      </c>
      <c r="AJ81" s="138">
        <v>0</v>
      </c>
      <c r="AK81" s="48">
        <f t="shared" si="91"/>
        <v>0</v>
      </c>
      <c r="AL81" s="139">
        <v>0</v>
      </c>
      <c r="AM81" s="139">
        <v>0</v>
      </c>
      <c r="AN81" s="139">
        <v>0</v>
      </c>
      <c r="AO81" s="48">
        <f t="shared" si="92"/>
        <v>0</v>
      </c>
      <c r="AP81" s="139">
        <f t="shared" si="93"/>
        <v>0</v>
      </c>
      <c r="AQ81" s="140">
        <f t="shared" si="94"/>
        <v>0</v>
      </c>
      <c r="AR81" s="141" t="str">
        <f t="shared" si="95"/>
        <v/>
      </c>
      <c r="AS81" s="142">
        <v>0</v>
      </c>
      <c r="AT81" s="143">
        <v>0</v>
      </c>
      <c r="AU81" s="143"/>
      <c r="AV81" s="143"/>
      <c r="AW81" s="143">
        <f t="shared" si="96"/>
        <v>0</v>
      </c>
      <c r="AX81" s="144">
        <f t="shared" si="97"/>
        <v>0</v>
      </c>
      <c r="AY81" s="145">
        <v>0</v>
      </c>
      <c r="AZ81" s="145">
        <v>0</v>
      </c>
      <c r="BA81" s="145">
        <v>0</v>
      </c>
      <c r="BB81" s="49">
        <f t="shared" si="98"/>
        <v>0</v>
      </c>
      <c r="BC81" s="146">
        <v>0</v>
      </c>
      <c r="BD81" s="146">
        <v>0</v>
      </c>
      <c r="BE81" s="146">
        <v>0</v>
      </c>
      <c r="BF81" s="49">
        <f t="shared" si="99"/>
        <v>0</v>
      </c>
      <c r="BG81" s="146">
        <f t="shared" si="100"/>
        <v>0</v>
      </c>
      <c r="BH81" s="147">
        <f t="shared" si="101"/>
        <v>0</v>
      </c>
      <c r="BI81" s="148" t="str">
        <f t="shared" si="102"/>
        <v/>
      </c>
      <c r="BJ81" s="149">
        <v>0</v>
      </c>
      <c r="BK81" s="150">
        <v>0</v>
      </c>
      <c r="BL81" s="150"/>
      <c r="BM81" s="150"/>
      <c r="BN81" s="150">
        <f t="shared" si="103"/>
        <v>0</v>
      </c>
      <c r="BO81" s="151">
        <f t="shared" si="104"/>
        <v>0</v>
      </c>
      <c r="BP81" s="152">
        <v>0</v>
      </c>
      <c r="BQ81" s="152">
        <v>0</v>
      </c>
      <c r="BR81" s="152">
        <v>0</v>
      </c>
      <c r="BS81" s="50">
        <f t="shared" si="105"/>
        <v>0</v>
      </c>
      <c r="BT81" s="153">
        <v>0</v>
      </c>
      <c r="BU81" s="153">
        <v>0</v>
      </c>
      <c r="BV81" s="153">
        <v>0</v>
      </c>
      <c r="BW81" s="50">
        <f t="shared" si="106"/>
        <v>0</v>
      </c>
      <c r="BX81" s="153">
        <f t="shared" si="107"/>
        <v>0</v>
      </c>
      <c r="BY81" s="150">
        <f t="shared" si="108"/>
        <v>0</v>
      </c>
      <c r="BZ81" s="154" t="str">
        <f t="shared" si="109"/>
        <v/>
      </c>
      <c r="CA81" s="142">
        <v>0</v>
      </c>
      <c r="CB81" s="143">
        <v>0</v>
      </c>
      <c r="CC81" s="143"/>
      <c r="CD81" s="143"/>
      <c r="CE81" s="143">
        <f t="shared" si="110"/>
        <v>0</v>
      </c>
      <c r="CF81" s="144">
        <f t="shared" si="111"/>
        <v>0</v>
      </c>
      <c r="CG81" s="145">
        <v>0</v>
      </c>
      <c r="CH81" s="145">
        <v>0</v>
      </c>
      <c r="CI81" s="145">
        <v>0</v>
      </c>
      <c r="CJ81" s="49">
        <f t="shared" si="112"/>
        <v>0</v>
      </c>
      <c r="CK81" s="146">
        <v>0</v>
      </c>
      <c r="CL81" s="146">
        <v>0</v>
      </c>
      <c r="CM81" s="146">
        <v>0</v>
      </c>
      <c r="CN81" s="49">
        <f t="shared" si="113"/>
        <v>0</v>
      </c>
      <c r="CO81" s="146">
        <f t="shared" si="114"/>
        <v>0</v>
      </c>
      <c r="CP81" s="147">
        <f t="shared" si="115"/>
        <v>0</v>
      </c>
      <c r="CQ81" s="148" t="str">
        <f t="shared" si="116"/>
        <v/>
      </c>
      <c r="CR81" s="155"/>
      <c r="CS81" s="105"/>
      <c r="CT81" s="105"/>
      <c r="CU81" s="105"/>
      <c r="CV81" s="105"/>
      <c r="CW81" s="156">
        <f t="shared" si="75"/>
        <v>0</v>
      </c>
      <c r="CX81" s="107">
        <f t="shared" si="117"/>
        <v>0</v>
      </c>
      <c r="CY81" s="108" t="str">
        <f t="shared" si="142"/>
        <v/>
      </c>
      <c r="CZ81" s="157"/>
      <c r="DA81" s="158"/>
      <c r="DB81" s="158"/>
      <c r="DC81" s="158"/>
      <c r="DD81" s="158"/>
      <c r="DE81" s="146">
        <f t="shared" si="76"/>
        <v>0</v>
      </c>
      <c r="DF81" s="159">
        <f t="shared" si="118"/>
        <v>0</v>
      </c>
      <c r="DG81" s="160" t="str">
        <f t="shared" si="143"/>
        <v/>
      </c>
      <c r="DH81" s="161"/>
      <c r="DI81" s="162"/>
      <c r="DJ81" s="162"/>
      <c r="DK81" s="162"/>
      <c r="DL81" s="162"/>
      <c r="DM81" s="163">
        <f t="shared" si="77"/>
        <v>0</v>
      </c>
      <c r="DN81" s="164">
        <f t="shared" si="119"/>
        <v>0</v>
      </c>
      <c r="DO81" s="165" t="str">
        <f t="shared" si="144"/>
        <v/>
      </c>
      <c r="DP81" s="166"/>
      <c r="DQ81" s="105"/>
      <c r="DR81" s="105"/>
      <c r="DS81" s="105"/>
      <c r="DT81" s="105"/>
      <c r="DU81" s="156">
        <f t="shared" si="78"/>
        <v>0</v>
      </c>
      <c r="DV81" s="107" t="str">
        <f t="shared" si="120"/>
        <v/>
      </c>
      <c r="DW81" s="167" t="str">
        <f t="shared" si="121"/>
        <v/>
      </c>
      <c r="DX81" s="142"/>
      <c r="DY81" s="143"/>
      <c r="DZ81" s="168" t="str">
        <f t="shared" si="122"/>
        <v/>
      </c>
      <c r="EA81" s="169">
        <f t="shared" si="123"/>
        <v>900</v>
      </c>
      <c r="EB81" s="170">
        <f t="shared" si="124"/>
        <v>0</v>
      </c>
      <c r="EC81" s="171">
        <f t="shared" si="125"/>
        <v>0</v>
      </c>
      <c r="ED81" s="172" t="str">
        <f t="shared" si="126"/>
        <v/>
      </c>
      <c r="EE81" s="127" t="str">
        <f t="shared" si="79"/>
        <v/>
      </c>
      <c r="EF81" s="127" t="str">
        <f t="shared" si="127"/>
        <v/>
      </c>
      <c r="EG81" s="173" t="str">
        <f t="shared" si="128"/>
        <v/>
      </c>
      <c r="EH81" s="125">
        <f t="shared" si="129"/>
        <v>0</v>
      </c>
      <c r="EI81" s="699"/>
      <c r="EJ81" s="700"/>
      <c r="EL81" s="41">
        <f t="shared" si="130"/>
        <v>0</v>
      </c>
      <c r="EM81" s="41" t="s">
        <v>125</v>
      </c>
      <c r="EN81" s="41">
        <f t="shared" si="131"/>
        <v>100</v>
      </c>
      <c r="EO81" s="41" t="str">
        <f t="shared" si="132"/>
        <v>0/100</v>
      </c>
      <c r="EP81" s="41">
        <f t="shared" si="133"/>
        <v>0</v>
      </c>
      <c r="EQ81" s="41" t="s">
        <v>125</v>
      </c>
      <c r="ER81" s="41">
        <f t="shared" si="134"/>
        <v>100</v>
      </c>
      <c r="ES81" s="41" t="str">
        <f t="shared" si="135"/>
        <v>0/100</v>
      </c>
      <c r="ET81" s="41">
        <f t="shared" si="136"/>
        <v>0</v>
      </c>
      <c r="EU81" s="41" t="s">
        <v>125</v>
      </c>
      <c r="EV81" s="41">
        <f t="shared" si="137"/>
        <v>100</v>
      </c>
      <c r="EW81" s="41" t="str">
        <f t="shared" si="138"/>
        <v>0/100</v>
      </c>
      <c r="EX81" s="41">
        <f t="shared" si="139"/>
        <v>0</v>
      </c>
      <c r="EY81" s="41" t="s">
        <v>125</v>
      </c>
      <c r="EZ81" s="41">
        <f t="shared" si="140"/>
        <v>0</v>
      </c>
      <c r="FA81" s="41" t="str">
        <f t="shared" si="141"/>
        <v>0/0</v>
      </c>
    </row>
    <row r="82" spans="1:157" ht="15.75">
      <c r="A82" s="6">
        <f t="shared" si="80"/>
        <v>0</v>
      </c>
      <c r="B82" s="169">
        <v>73</v>
      </c>
      <c r="C82" s="127">
        <f t="shared" si="81"/>
        <v>0</v>
      </c>
      <c r="D82" s="377"/>
      <c r="E82" s="378"/>
      <c r="F82" s="379"/>
      <c r="G82" s="377"/>
      <c r="H82" s="377"/>
      <c r="I82" s="377"/>
      <c r="J82" s="384"/>
      <c r="K82" s="128"/>
      <c r="L82" s="129"/>
      <c r="M82" s="129"/>
      <c r="N82" s="129"/>
      <c r="O82" s="129">
        <f t="shared" si="82"/>
        <v>0</v>
      </c>
      <c r="P82" s="130">
        <f t="shared" si="83"/>
        <v>0</v>
      </c>
      <c r="Q82" s="131"/>
      <c r="R82" s="131"/>
      <c r="S82" s="131">
        <v>0</v>
      </c>
      <c r="T82" s="47">
        <f t="shared" si="84"/>
        <v>0</v>
      </c>
      <c r="U82" s="132"/>
      <c r="V82" s="132"/>
      <c r="W82" s="132">
        <v>0</v>
      </c>
      <c r="X82" s="47">
        <f t="shared" si="85"/>
        <v>0</v>
      </c>
      <c r="Y82" s="132">
        <f t="shared" si="86"/>
        <v>0</v>
      </c>
      <c r="Z82" s="133">
        <f t="shared" si="87"/>
        <v>0</v>
      </c>
      <c r="AA82" s="134" t="str">
        <f t="shared" si="88"/>
        <v/>
      </c>
      <c r="AB82" s="135">
        <v>0</v>
      </c>
      <c r="AC82" s="136">
        <v>0</v>
      </c>
      <c r="AD82" s="136"/>
      <c r="AE82" s="136"/>
      <c r="AF82" s="136">
        <f t="shared" si="89"/>
        <v>0</v>
      </c>
      <c r="AG82" s="137">
        <f t="shared" si="90"/>
        <v>0</v>
      </c>
      <c r="AH82" s="138">
        <v>0</v>
      </c>
      <c r="AI82" s="138">
        <v>0</v>
      </c>
      <c r="AJ82" s="138">
        <v>0</v>
      </c>
      <c r="AK82" s="48">
        <f t="shared" si="91"/>
        <v>0</v>
      </c>
      <c r="AL82" s="139">
        <v>0</v>
      </c>
      <c r="AM82" s="139">
        <v>0</v>
      </c>
      <c r="AN82" s="139">
        <v>0</v>
      </c>
      <c r="AO82" s="48">
        <f t="shared" si="92"/>
        <v>0</v>
      </c>
      <c r="AP82" s="139">
        <f t="shared" si="93"/>
        <v>0</v>
      </c>
      <c r="AQ82" s="140">
        <f t="shared" si="94"/>
        <v>0</v>
      </c>
      <c r="AR82" s="141" t="str">
        <f t="shared" si="95"/>
        <v/>
      </c>
      <c r="AS82" s="142">
        <v>0</v>
      </c>
      <c r="AT82" s="143">
        <v>0</v>
      </c>
      <c r="AU82" s="143"/>
      <c r="AV82" s="143"/>
      <c r="AW82" s="143">
        <f t="shared" si="96"/>
        <v>0</v>
      </c>
      <c r="AX82" s="144">
        <f t="shared" si="97"/>
        <v>0</v>
      </c>
      <c r="AY82" s="145">
        <v>0</v>
      </c>
      <c r="AZ82" s="145">
        <v>0</v>
      </c>
      <c r="BA82" s="145">
        <v>0</v>
      </c>
      <c r="BB82" s="49">
        <f t="shared" si="98"/>
        <v>0</v>
      </c>
      <c r="BC82" s="146">
        <v>0</v>
      </c>
      <c r="BD82" s="146">
        <v>0</v>
      </c>
      <c r="BE82" s="146">
        <v>0</v>
      </c>
      <c r="BF82" s="49">
        <f t="shared" si="99"/>
        <v>0</v>
      </c>
      <c r="BG82" s="146">
        <f t="shared" si="100"/>
        <v>0</v>
      </c>
      <c r="BH82" s="147">
        <f t="shared" si="101"/>
        <v>0</v>
      </c>
      <c r="BI82" s="148" t="str">
        <f t="shared" si="102"/>
        <v/>
      </c>
      <c r="BJ82" s="149">
        <v>0</v>
      </c>
      <c r="BK82" s="150">
        <v>0</v>
      </c>
      <c r="BL82" s="150"/>
      <c r="BM82" s="150"/>
      <c r="BN82" s="150">
        <f t="shared" si="103"/>
        <v>0</v>
      </c>
      <c r="BO82" s="151">
        <f t="shared" si="104"/>
        <v>0</v>
      </c>
      <c r="BP82" s="152">
        <v>0</v>
      </c>
      <c r="BQ82" s="152">
        <v>0</v>
      </c>
      <c r="BR82" s="152">
        <v>0</v>
      </c>
      <c r="BS82" s="50">
        <f t="shared" si="105"/>
        <v>0</v>
      </c>
      <c r="BT82" s="153">
        <v>0</v>
      </c>
      <c r="BU82" s="153">
        <v>0</v>
      </c>
      <c r="BV82" s="153">
        <v>0</v>
      </c>
      <c r="BW82" s="50">
        <f t="shared" si="106"/>
        <v>0</v>
      </c>
      <c r="BX82" s="153">
        <f t="shared" si="107"/>
        <v>0</v>
      </c>
      <c r="BY82" s="150">
        <f t="shared" si="108"/>
        <v>0</v>
      </c>
      <c r="BZ82" s="154" t="str">
        <f t="shared" si="109"/>
        <v/>
      </c>
      <c r="CA82" s="142">
        <v>0</v>
      </c>
      <c r="CB82" s="143">
        <v>0</v>
      </c>
      <c r="CC82" s="143"/>
      <c r="CD82" s="143"/>
      <c r="CE82" s="143">
        <f t="shared" si="110"/>
        <v>0</v>
      </c>
      <c r="CF82" s="144">
        <f t="shared" si="111"/>
        <v>0</v>
      </c>
      <c r="CG82" s="145">
        <v>0</v>
      </c>
      <c r="CH82" s="145">
        <v>0</v>
      </c>
      <c r="CI82" s="145">
        <v>0</v>
      </c>
      <c r="CJ82" s="49">
        <f t="shared" si="112"/>
        <v>0</v>
      </c>
      <c r="CK82" s="146">
        <v>0</v>
      </c>
      <c r="CL82" s="146">
        <v>0</v>
      </c>
      <c r="CM82" s="146">
        <v>0</v>
      </c>
      <c r="CN82" s="49">
        <f t="shared" si="113"/>
        <v>0</v>
      </c>
      <c r="CO82" s="146">
        <f t="shared" si="114"/>
        <v>0</v>
      </c>
      <c r="CP82" s="147">
        <f t="shared" si="115"/>
        <v>0</v>
      </c>
      <c r="CQ82" s="148" t="str">
        <f t="shared" si="116"/>
        <v/>
      </c>
      <c r="CR82" s="155"/>
      <c r="CS82" s="105"/>
      <c r="CT82" s="105"/>
      <c r="CU82" s="105"/>
      <c r="CV82" s="105"/>
      <c r="CW82" s="156">
        <f t="shared" si="75"/>
        <v>0</v>
      </c>
      <c r="CX82" s="107">
        <f t="shared" si="117"/>
        <v>0</v>
      </c>
      <c r="CY82" s="108" t="str">
        <f t="shared" si="142"/>
        <v/>
      </c>
      <c r="CZ82" s="157"/>
      <c r="DA82" s="158"/>
      <c r="DB82" s="158"/>
      <c r="DC82" s="158"/>
      <c r="DD82" s="158"/>
      <c r="DE82" s="146">
        <f t="shared" si="76"/>
        <v>0</v>
      </c>
      <c r="DF82" s="159">
        <f t="shared" si="118"/>
        <v>0</v>
      </c>
      <c r="DG82" s="160" t="str">
        <f t="shared" si="143"/>
        <v/>
      </c>
      <c r="DH82" s="161"/>
      <c r="DI82" s="162"/>
      <c r="DJ82" s="162"/>
      <c r="DK82" s="162"/>
      <c r="DL82" s="162"/>
      <c r="DM82" s="163">
        <f t="shared" si="77"/>
        <v>0</v>
      </c>
      <c r="DN82" s="164">
        <f t="shared" si="119"/>
        <v>0</v>
      </c>
      <c r="DO82" s="165" t="str">
        <f t="shared" si="144"/>
        <v/>
      </c>
      <c r="DP82" s="166"/>
      <c r="DQ82" s="105"/>
      <c r="DR82" s="105"/>
      <c r="DS82" s="105"/>
      <c r="DT82" s="105"/>
      <c r="DU82" s="156">
        <f t="shared" si="78"/>
        <v>0</v>
      </c>
      <c r="DV82" s="107" t="str">
        <f t="shared" si="120"/>
        <v/>
      </c>
      <c r="DW82" s="167" t="str">
        <f t="shared" si="121"/>
        <v/>
      </c>
      <c r="DX82" s="142"/>
      <c r="DY82" s="143"/>
      <c r="DZ82" s="168" t="str">
        <f t="shared" si="122"/>
        <v/>
      </c>
      <c r="EA82" s="169">
        <f t="shared" si="123"/>
        <v>900</v>
      </c>
      <c r="EB82" s="170">
        <f t="shared" si="124"/>
        <v>0</v>
      </c>
      <c r="EC82" s="171">
        <f t="shared" si="125"/>
        <v>0</v>
      </c>
      <c r="ED82" s="172" t="str">
        <f t="shared" si="126"/>
        <v/>
      </c>
      <c r="EE82" s="127" t="str">
        <f t="shared" si="79"/>
        <v/>
      </c>
      <c r="EF82" s="127" t="str">
        <f t="shared" si="127"/>
        <v/>
      </c>
      <c r="EG82" s="173" t="str">
        <f t="shared" si="128"/>
        <v/>
      </c>
      <c r="EH82" s="125">
        <f t="shared" si="129"/>
        <v>0</v>
      </c>
      <c r="EI82" s="699"/>
      <c r="EJ82" s="700"/>
      <c r="EL82" s="41">
        <f t="shared" si="130"/>
        <v>0</v>
      </c>
      <c r="EM82" s="41" t="s">
        <v>125</v>
      </c>
      <c r="EN82" s="41">
        <f t="shared" si="131"/>
        <v>100</v>
      </c>
      <c r="EO82" s="41" t="str">
        <f t="shared" si="132"/>
        <v>0/100</v>
      </c>
      <c r="EP82" s="41">
        <f t="shared" si="133"/>
        <v>0</v>
      </c>
      <c r="EQ82" s="41" t="s">
        <v>125</v>
      </c>
      <c r="ER82" s="41">
        <f t="shared" si="134"/>
        <v>100</v>
      </c>
      <c r="ES82" s="41" t="str">
        <f t="shared" si="135"/>
        <v>0/100</v>
      </c>
      <c r="ET82" s="41">
        <f t="shared" si="136"/>
        <v>0</v>
      </c>
      <c r="EU82" s="41" t="s">
        <v>125</v>
      </c>
      <c r="EV82" s="41">
        <f t="shared" si="137"/>
        <v>100</v>
      </c>
      <c r="EW82" s="41" t="str">
        <f t="shared" si="138"/>
        <v>0/100</v>
      </c>
      <c r="EX82" s="41">
        <f t="shared" si="139"/>
        <v>0</v>
      </c>
      <c r="EY82" s="41" t="s">
        <v>125</v>
      </c>
      <c r="EZ82" s="41">
        <f t="shared" si="140"/>
        <v>0</v>
      </c>
      <c r="FA82" s="41" t="str">
        <f t="shared" si="141"/>
        <v>0/0</v>
      </c>
    </row>
    <row r="83" spans="1:157" ht="15.75">
      <c r="A83" s="6">
        <f t="shared" si="80"/>
        <v>0</v>
      </c>
      <c r="B83" s="126">
        <v>74</v>
      </c>
      <c r="C83" s="127">
        <f t="shared" si="81"/>
        <v>0</v>
      </c>
      <c r="D83" s="377"/>
      <c r="E83" s="378"/>
      <c r="F83" s="379"/>
      <c r="G83" s="377"/>
      <c r="H83" s="377"/>
      <c r="I83" s="377"/>
      <c r="J83" s="384"/>
      <c r="K83" s="128"/>
      <c r="L83" s="129"/>
      <c r="M83" s="129"/>
      <c r="N83" s="129"/>
      <c r="O83" s="129">
        <f t="shared" si="82"/>
        <v>0</v>
      </c>
      <c r="P83" s="130">
        <f t="shared" si="83"/>
        <v>0</v>
      </c>
      <c r="Q83" s="131"/>
      <c r="R83" s="131"/>
      <c r="S83" s="131">
        <v>0</v>
      </c>
      <c r="T83" s="47">
        <f t="shared" si="84"/>
        <v>0</v>
      </c>
      <c r="U83" s="132"/>
      <c r="V83" s="132"/>
      <c r="W83" s="132">
        <v>0</v>
      </c>
      <c r="X83" s="47">
        <f t="shared" si="85"/>
        <v>0</v>
      </c>
      <c r="Y83" s="132">
        <f t="shared" si="86"/>
        <v>0</v>
      </c>
      <c r="Z83" s="133">
        <f t="shared" si="87"/>
        <v>0</v>
      </c>
      <c r="AA83" s="134" t="str">
        <f t="shared" si="88"/>
        <v/>
      </c>
      <c r="AB83" s="135">
        <v>0</v>
      </c>
      <c r="AC83" s="136">
        <v>0</v>
      </c>
      <c r="AD83" s="136"/>
      <c r="AE83" s="136"/>
      <c r="AF83" s="136">
        <f t="shared" si="89"/>
        <v>0</v>
      </c>
      <c r="AG83" s="137">
        <f t="shared" si="90"/>
        <v>0</v>
      </c>
      <c r="AH83" s="138">
        <v>0</v>
      </c>
      <c r="AI83" s="138">
        <v>0</v>
      </c>
      <c r="AJ83" s="138">
        <v>0</v>
      </c>
      <c r="AK83" s="48">
        <f t="shared" si="91"/>
        <v>0</v>
      </c>
      <c r="AL83" s="139">
        <v>0</v>
      </c>
      <c r="AM83" s="139">
        <v>0</v>
      </c>
      <c r="AN83" s="139">
        <v>0</v>
      </c>
      <c r="AO83" s="48">
        <f t="shared" si="92"/>
        <v>0</v>
      </c>
      <c r="AP83" s="139">
        <f t="shared" si="93"/>
        <v>0</v>
      </c>
      <c r="AQ83" s="140">
        <f t="shared" si="94"/>
        <v>0</v>
      </c>
      <c r="AR83" s="141" t="str">
        <f t="shared" si="95"/>
        <v/>
      </c>
      <c r="AS83" s="142">
        <v>0</v>
      </c>
      <c r="AT83" s="143">
        <v>0</v>
      </c>
      <c r="AU83" s="143"/>
      <c r="AV83" s="143"/>
      <c r="AW83" s="143">
        <f t="shared" si="96"/>
        <v>0</v>
      </c>
      <c r="AX83" s="144">
        <f t="shared" si="97"/>
        <v>0</v>
      </c>
      <c r="AY83" s="145">
        <v>0</v>
      </c>
      <c r="AZ83" s="145">
        <v>0</v>
      </c>
      <c r="BA83" s="145">
        <v>0</v>
      </c>
      <c r="BB83" s="49">
        <f t="shared" si="98"/>
        <v>0</v>
      </c>
      <c r="BC83" s="146">
        <v>0</v>
      </c>
      <c r="BD83" s="146">
        <v>0</v>
      </c>
      <c r="BE83" s="146">
        <v>0</v>
      </c>
      <c r="BF83" s="49">
        <f t="shared" si="99"/>
        <v>0</v>
      </c>
      <c r="BG83" s="146">
        <f t="shared" si="100"/>
        <v>0</v>
      </c>
      <c r="BH83" s="147">
        <f t="shared" si="101"/>
        <v>0</v>
      </c>
      <c r="BI83" s="148" t="str">
        <f t="shared" si="102"/>
        <v/>
      </c>
      <c r="BJ83" s="149">
        <v>0</v>
      </c>
      <c r="BK83" s="150">
        <v>0</v>
      </c>
      <c r="BL83" s="150"/>
      <c r="BM83" s="150"/>
      <c r="BN83" s="150">
        <f t="shared" si="103"/>
        <v>0</v>
      </c>
      <c r="BO83" s="151">
        <f t="shared" si="104"/>
        <v>0</v>
      </c>
      <c r="BP83" s="152">
        <v>0</v>
      </c>
      <c r="BQ83" s="152">
        <v>0</v>
      </c>
      <c r="BR83" s="152">
        <v>0</v>
      </c>
      <c r="BS83" s="50">
        <f t="shared" si="105"/>
        <v>0</v>
      </c>
      <c r="BT83" s="153">
        <v>0</v>
      </c>
      <c r="BU83" s="153">
        <v>0</v>
      </c>
      <c r="BV83" s="153">
        <v>0</v>
      </c>
      <c r="BW83" s="50">
        <f t="shared" si="106"/>
        <v>0</v>
      </c>
      <c r="BX83" s="153">
        <f t="shared" si="107"/>
        <v>0</v>
      </c>
      <c r="BY83" s="150">
        <f t="shared" si="108"/>
        <v>0</v>
      </c>
      <c r="BZ83" s="154" t="str">
        <f t="shared" si="109"/>
        <v/>
      </c>
      <c r="CA83" s="142">
        <v>0</v>
      </c>
      <c r="CB83" s="143">
        <v>0</v>
      </c>
      <c r="CC83" s="143"/>
      <c r="CD83" s="143"/>
      <c r="CE83" s="143">
        <f t="shared" si="110"/>
        <v>0</v>
      </c>
      <c r="CF83" s="144">
        <f t="shared" si="111"/>
        <v>0</v>
      </c>
      <c r="CG83" s="145">
        <v>0</v>
      </c>
      <c r="CH83" s="145">
        <v>0</v>
      </c>
      <c r="CI83" s="145">
        <v>0</v>
      </c>
      <c r="CJ83" s="49">
        <f t="shared" si="112"/>
        <v>0</v>
      </c>
      <c r="CK83" s="146">
        <v>0</v>
      </c>
      <c r="CL83" s="146">
        <v>0</v>
      </c>
      <c r="CM83" s="146">
        <v>0</v>
      </c>
      <c r="CN83" s="49">
        <f t="shared" si="113"/>
        <v>0</v>
      </c>
      <c r="CO83" s="146">
        <f t="shared" si="114"/>
        <v>0</v>
      </c>
      <c r="CP83" s="147">
        <f t="shared" si="115"/>
        <v>0</v>
      </c>
      <c r="CQ83" s="148" t="str">
        <f t="shared" si="116"/>
        <v/>
      </c>
      <c r="CR83" s="155"/>
      <c r="CS83" s="105"/>
      <c r="CT83" s="105"/>
      <c r="CU83" s="105"/>
      <c r="CV83" s="105"/>
      <c r="CW83" s="156">
        <f t="shared" si="75"/>
        <v>0</v>
      </c>
      <c r="CX83" s="107">
        <f t="shared" si="117"/>
        <v>0</v>
      </c>
      <c r="CY83" s="108" t="str">
        <f t="shared" si="142"/>
        <v/>
      </c>
      <c r="CZ83" s="157"/>
      <c r="DA83" s="158"/>
      <c r="DB83" s="158"/>
      <c r="DC83" s="158"/>
      <c r="DD83" s="158"/>
      <c r="DE83" s="146">
        <f t="shared" si="76"/>
        <v>0</v>
      </c>
      <c r="DF83" s="159">
        <f t="shared" si="118"/>
        <v>0</v>
      </c>
      <c r="DG83" s="160" t="str">
        <f t="shared" si="143"/>
        <v/>
      </c>
      <c r="DH83" s="161"/>
      <c r="DI83" s="162"/>
      <c r="DJ83" s="162"/>
      <c r="DK83" s="162"/>
      <c r="DL83" s="162"/>
      <c r="DM83" s="163">
        <f t="shared" si="77"/>
        <v>0</v>
      </c>
      <c r="DN83" s="164">
        <f t="shared" si="119"/>
        <v>0</v>
      </c>
      <c r="DO83" s="165" t="str">
        <f t="shared" si="144"/>
        <v/>
      </c>
      <c r="DP83" s="166"/>
      <c r="DQ83" s="105"/>
      <c r="DR83" s="105"/>
      <c r="DS83" s="105"/>
      <c r="DT83" s="105"/>
      <c r="DU83" s="156">
        <f t="shared" si="78"/>
        <v>0</v>
      </c>
      <c r="DV83" s="107" t="str">
        <f t="shared" si="120"/>
        <v/>
      </c>
      <c r="DW83" s="167" t="str">
        <f t="shared" si="121"/>
        <v/>
      </c>
      <c r="DX83" s="142"/>
      <c r="DY83" s="143"/>
      <c r="DZ83" s="168" t="str">
        <f t="shared" si="122"/>
        <v/>
      </c>
      <c r="EA83" s="169">
        <f t="shared" si="123"/>
        <v>900</v>
      </c>
      <c r="EB83" s="170">
        <f t="shared" si="124"/>
        <v>0</v>
      </c>
      <c r="EC83" s="171">
        <f t="shared" si="125"/>
        <v>0</v>
      </c>
      <c r="ED83" s="172" t="str">
        <f t="shared" si="126"/>
        <v/>
      </c>
      <c r="EE83" s="127" t="str">
        <f t="shared" si="79"/>
        <v/>
      </c>
      <c r="EF83" s="127" t="str">
        <f t="shared" si="127"/>
        <v/>
      </c>
      <c r="EG83" s="173" t="str">
        <f t="shared" si="128"/>
        <v/>
      </c>
      <c r="EH83" s="125">
        <f t="shared" si="129"/>
        <v>0</v>
      </c>
      <c r="EI83" s="699"/>
      <c r="EJ83" s="700"/>
      <c r="EL83" s="41">
        <f t="shared" si="130"/>
        <v>0</v>
      </c>
      <c r="EM83" s="41" t="s">
        <v>125</v>
      </c>
      <c r="EN83" s="41">
        <f t="shared" si="131"/>
        <v>100</v>
      </c>
      <c r="EO83" s="41" t="str">
        <f t="shared" si="132"/>
        <v>0/100</v>
      </c>
      <c r="EP83" s="41">
        <f t="shared" si="133"/>
        <v>0</v>
      </c>
      <c r="EQ83" s="41" t="s">
        <v>125</v>
      </c>
      <c r="ER83" s="41">
        <f t="shared" si="134"/>
        <v>100</v>
      </c>
      <c r="ES83" s="41" t="str">
        <f t="shared" si="135"/>
        <v>0/100</v>
      </c>
      <c r="ET83" s="41">
        <f t="shared" si="136"/>
        <v>0</v>
      </c>
      <c r="EU83" s="41" t="s">
        <v>125</v>
      </c>
      <c r="EV83" s="41">
        <f t="shared" si="137"/>
        <v>100</v>
      </c>
      <c r="EW83" s="41" t="str">
        <f t="shared" si="138"/>
        <v>0/100</v>
      </c>
      <c r="EX83" s="41">
        <f t="shared" si="139"/>
        <v>0</v>
      </c>
      <c r="EY83" s="41" t="s">
        <v>125</v>
      </c>
      <c r="EZ83" s="41">
        <f t="shared" si="140"/>
        <v>0</v>
      </c>
      <c r="FA83" s="41" t="str">
        <f t="shared" si="141"/>
        <v>0/0</v>
      </c>
    </row>
    <row r="84" spans="1:157" ht="15.75">
      <c r="A84" s="6">
        <f t="shared" si="80"/>
        <v>0</v>
      </c>
      <c r="B84" s="169">
        <v>75</v>
      </c>
      <c r="C84" s="127">
        <f t="shared" si="81"/>
        <v>0</v>
      </c>
      <c r="D84" s="377"/>
      <c r="E84" s="378"/>
      <c r="F84" s="379"/>
      <c r="G84" s="377"/>
      <c r="H84" s="377"/>
      <c r="I84" s="377"/>
      <c r="J84" s="384"/>
      <c r="K84" s="128"/>
      <c r="L84" s="129"/>
      <c r="M84" s="129"/>
      <c r="N84" s="129"/>
      <c r="O84" s="129">
        <f t="shared" si="82"/>
        <v>0</v>
      </c>
      <c r="P84" s="130">
        <f t="shared" si="83"/>
        <v>0</v>
      </c>
      <c r="Q84" s="131"/>
      <c r="R84" s="131"/>
      <c r="S84" s="131">
        <v>0</v>
      </c>
      <c r="T84" s="47">
        <f t="shared" si="84"/>
        <v>0</v>
      </c>
      <c r="U84" s="132"/>
      <c r="V84" s="132"/>
      <c r="W84" s="132">
        <v>0</v>
      </c>
      <c r="X84" s="47">
        <f t="shared" si="85"/>
        <v>0</v>
      </c>
      <c r="Y84" s="132">
        <f t="shared" si="86"/>
        <v>0</v>
      </c>
      <c r="Z84" s="133">
        <f t="shared" si="87"/>
        <v>0</v>
      </c>
      <c r="AA84" s="134" t="str">
        <f t="shared" si="88"/>
        <v/>
      </c>
      <c r="AB84" s="135">
        <v>0</v>
      </c>
      <c r="AC84" s="136">
        <v>0</v>
      </c>
      <c r="AD84" s="136"/>
      <c r="AE84" s="136"/>
      <c r="AF84" s="136">
        <f t="shared" si="89"/>
        <v>0</v>
      </c>
      <c r="AG84" s="137">
        <f t="shared" si="90"/>
        <v>0</v>
      </c>
      <c r="AH84" s="138">
        <v>0</v>
      </c>
      <c r="AI84" s="138">
        <v>0</v>
      </c>
      <c r="AJ84" s="138">
        <v>0</v>
      </c>
      <c r="AK84" s="48">
        <f t="shared" si="91"/>
        <v>0</v>
      </c>
      <c r="AL84" s="139">
        <v>0</v>
      </c>
      <c r="AM84" s="139">
        <v>0</v>
      </c>
      <c r="AN84" s="139">
        <v>0</v>
      </c>
      <c r="AO84" s="48">
        <f t="shared" si="92"/>
        <v>0</v>
      </c>
      <c r="AP84" s="139">
        <f t="shared" si="93"/>
        <v>0</v>
      </c>
      <c r="AQ84" s="140">
        <f t="shared" si="94"/>
        <v>0</v>
      </c>
      <c r="AR84" s="141" t="str">
        <f t="shared" si="95"/>
        <v/>
      </c>
      <c r="AS84" s="142">
        <v>0</v>
      </c>
      <c r="AT84" s="143">
        <v>0</v>
      </c>
      <c r="AU84" s="143"/>
      <c r="AV84" s="143"/>
      <c r="AW84" s="143">
        <f t="shared" si="96"/>
        <v>0</v>
      </c>
      <c r="AX84" s="144">
        <f t="shared" si="97"/>
        <v>0</v>
      </c>
      <c r="AY84" s="145">
        <v>0</v>
      </c>
      <c r="AZ84" s="145">
        <v>0</v>
      </c>
      <c r="BA84" s="145">
        <v>0</v>
      </c>
      <c r="BB84" s="49">
        <f t="shared" si="98"/>
        <v>0</v>
      </c>
      <c r="BC84" s="146">
        <v>0</v>
      </c>
      <c r="BD84" s="146">
        <v>0</v>
      </c>
      <c r="BE84" s="146">
        <v>0</v>
      </c>
      <c r="BF84" s="49">
        <f t="shared" si="99"/>
        <v>0</v>
      </c>
      <c r="BG84" s="146">
        <f t="shared" si="100"/>
        <v>0</v>
      </c>
      <c r="BH84" s="147">
        <f t="shared" si="101"/>
        <v>0</v>
      </c>
      <c r="BI84" s="148" t="str">
        <f t="shared" si="102"/>
        <v/>
      </c>
      <c r="BJ84" s="149">
        <v>0</v>
      </c>
      <c r="BK84" s="150">
        <v>0</v>
      </c>
      <c r="BL84" s="150"/>
      <c r="BM84" s="150"/>
      <c r="BN84" s="150">
        <f t="shared" si="103"/>
        <v>0</v>
      </c>
      <c r="BO84" s="151">
        <f t="shared" si="104"/>
        <v>0</v>
      </c>
      <c r="BP84" s="152">
        <v>0</v>
      </c>
      <c r="BQ84" s="152">
        <v>0</v>
      </c>
      <c r="BR84" s="152">
        <v>0</v>
      </c>
      <c r="BS84" s="50">
        <f t="shared" si="105"/>
        <v>0</v>
      </c>
      <c r="BT84" s="153">
        <v>0</v>
      </c>
      <c r="BU84" s="153">
        <v>0</v>
      </c>
      <c r="BV84" s="153">
        <v>0</v>
      </c>
      <c r="BW84" s="50">
        <f t="shared" si="106"/>
        <v>0</v>
      </c>
      <c r="BX84" s="153">
        <f t="shared" si="107"/>
        <v>0</v>
      </c>
      <c r="BY84" s="150">
        <f t="shared" si="108"/>
        <v>0</v>
      </c>
      <c r="BZ84" s="154" t="str">
        <f t="shared" si="109"/>
        <v/>
      </c>
      <c r="CA84" s="142">
        <v>0</v>
      </c>
      <c r="CB84" s="143">
        <v>0</v>
      </c>
      <c r="CC84" s="143"/>
      <c r="CD84" s="143"/>
      <c r="CE84" s="143">
        <f t="shared" si="110"/>
        <v>0</v>
      </c>
      <c r="CF84" s="144">
        <f t="shared" si="111"/>
        <v>0</v>
      </c>
      <c r="CG84" s="145">
        <v>0</v>
      </c>
      <c r="CH84" s="145">
        <v>0</v>
      </c>
      <c r="CI84" s="145">
        <v>0</v>
      </c>
      <c r="CJ84" s="49">
        <f t="shared" si="112"/>
        <v>0</v>
      </c>
      <c r="CK84" s="146">
        <v>0</v>
      </c>
      <c r="CL84" s="146">
        <v>0</v>
      </c>
      <c r="CM84" s="146">
        <v>0</v>
      </c>
      <c r="CN84" s="49">
        <f t="shared" si="113"/>
        <v>0</v>
      </c>
      <c r="CO84" s="146">
        <f t="shared" si="114"/>
        <v>0</v>
      </c>
      <c r="CP84" s="147">
        <f t="shared" si="115"/>
        <v>0</v>
      </c>
      <c r="CQ84" s="148" t="str">
        <f t="shared" si="116"/>
        <v/>
      </c>
      <c r="CR84" s="155"/>
      <c r="CS84" s="105"/>
      <c r="CT84" s="105"/>
      <c r="CU84" s="105"/>
      <c r="CV84" s="105"/>
      <c r="CW84" s="156">
        <f t="shared" si="75"/>
        <v>0</v>
      </c>
      <c r="CX84" s="107">
        <f t="shared" si="117"/>
        <v>0</v>
      </c>
      <c r="CY84" s="108" t="str">
        <f t="shared" si="142"/>
        <v/>
      </c>
      <c r="CZ84" s="157"/>
      <c r="DA84" s="158"/>
      <c r="DB84" s="158"/>
      <c r="DC84" s="158"/>
      <c r="DD84" s="158"/>
      <c r="DE84" s="146">
        <f t="shared" si="76"/>
        <v>0</v>
      </c>
      <c r="DF84" s="159">
        <f t="shared" si="118"/>
        <v>0</v>
      </c>
      <c r="DG84" s="160" t="str">
        <f t="shared" si="143"/>
        <v/>
      </c>
      <c r="DH84" s="161"/>
      <c r="DI84" s="162"/>
      <c r="DJ84" s="162"/>
      <c r="DK84" s="162"/>
      <c r="DL84" s="162"/>
      <c r="DM84" s="163">
        <f t="shared" si="77"/>
        <v>0</v>
      </c>
      <c r="DN84" s="164">
        <f t="shared" si="119"/>
        <v>0</v>
      </c>
      <c r="DO84" s="165" t="str">
        <f t="shared" si="144"/>
        <v/>
      </c>
      <c r="DP84" s="166"/>
      <c r="DQ84" s="105"/>
      <c r="DR84" s="105"/>
      <c r="DS84" s="105"/>
      <c r="DT84" s="105"/>
      <c r="DU84" s="156">
        <f t="shared" si="78"/>
        <v>0</v>
      </c>
      <c r="DV84" s="107" t="str">
        <f t="shared" si="120"/>
        <v/>
      </c>
      <c r="DW84" s="167" t="str">
        <f t="shared" si="121"/>
        <v/>
      </c>
      <c r="DX84" s="142"/>
      <c r="DY84" s="143"/>
      <c r="DZ84" s="168" t="str">
        <f t="shared" si="122"/>
        <v/>
      </c>
      <c r="EA84" s="169">
        <f t="shared" si="123"/>
        <v>900</v>
      </c>
      <c r="EB84" s="170">
        <f t="shared" si="124"/>
        <v>0</v>
      </c>
      <c r="EC84" s="171">
        <f t="shared" si="125"/>
        <v>0</v>
      </c>
      <c r="ED84" s="172" t="str">
        <f t="shared" si="126"/>
        <v/>
      </c>
      <c r="EE84" s="127" t="str">
        <f t="shared" si="79"/>
        <v/>
      </c>
      <c r="EF84" s="127" t="str">
        <f t="shared" si="127"/>
        <v/>
      </c>
      <c r="EG84" s="173" t="str">
        <f t="shared" si="128"/>
        <v/>
      </c>
      <c r="EH84" s="125">
        <f t="shared" si="129"/>
        <v>0</v>
      </c>
      <c r="EI84" s="699"/>
      <c r="EJ84" s="700"/>
      <c r="EL84" s="41">
        <f t="shared" si="130"/>
        <v>0</v>
      </c>
      <c r="EM84" s="41" t="s">
        <v>125</v>
      </c>
      <c r="EN84" s="41">
        <f t="shared" si="131"/>
        <v>100</v>
      </c>
      <c r="EO84" s="41" t="str">
        <f t="shared" si="132"/>
        <v>0/100</v>
      </c>
      <c r="EP84" s="41">
        <f t="shared" si="133"/>
        <v>0</v>
      </c>
      <c r="EQ84" s="41" t="s">
        <v>125</v>
      </c>
      <c r="ER84" s="41">
        <f t="shared" si="134"/>
        <v>100</v>
      </c>
      <c r="ES84" s="41" t="str">
        <f t="shared" si="135"/>
        <v>0/100</v>
      </c>
      <c r="ET84" s="41">
        <f t="shared" si="136"/>
        <v>0</v>
      </c>
      <c r="EU84" s="41" t="s">
        <v>125</v>
      </c>
      <c r="EV84" s="41">
        <f t="shared" si="137"/>
        <v>100</v>
      </c>
      <c r="EW84" s="41" t="str">
        <f t="shared" si="138"/>
        <v>0/100</v>
      </c>
      <c r="EX84" s="41">
        <f t="shared" si="139"/>
        <v>0</v>
      </c>
      <c r="EY84" s="41" t="s">
        <v>125</v>
      </c>
      <c r="EZ84" s="41">
        <f t="shared" si="140"/>
        <v>0</v>
      </c>
      <c r="FA84" s="41" t="str">
        <f t="shared" si="141"/>
        <v>0/0</v>
      </c>
    </row>
    <row r="85" spans="1:157" ht="15.75">
      <c r="A85" s="6">
        <f t="shared" si="80"/>
        <v>0</v>
      </c>
      <c r="B85" s="126">
        <v>76</v>
      </c>
      <c r="C85" s="127">
        <f t="shared" si="81"/>
        <v>0</v>
      </c>
      <c r="D85" s="377"/>
      <c r="E85" s="378"/>
      <c r="F85" s="379"/>
      <c r="G85" s="377"/>
      <c r="H85" s="377"/>
      <c r="I85" s="377"/>
      <c r="J85" s="384"/>
      <c r="K85" s="128"/>
      <c r="L85" s="129"/>
      <c r="M85" s="129"/>
      <c r="N85" s="129"/>
      <c r="O85" s="129">
        <f t="shared" si="82"/>
        <v>0</v>
      </c>
      <c r="P85" s="130">
        <f t="shared" si="83"/>
        <v>0</v>
      </c>
      <c r="Q85" s="131"/>
      <c r="R85" s="131"/>
      <c r="S85" s="131">
        <v>0</v>
      </c>
      <c r="T85" s="47">
        <f t="shared" si="84"/>
        <v>0</v>
      </c>
      <c r="U85" s="132"/>
      <c r="V85" s="132"/>
      <c r="W85" s="132">
        <v>0</v>
      </c>
      <c r="X85" s="47">
        <f t="shared" si="85"/>
        <v>0</v>
      </c>
      <c r="Y85" s="132">
        <f t="shared" si="86"/>
        <v>0</v>
      </c>
      <c r="Z85" s="133">
        <f t="shared" si="87"/>
        <v>0</v>
      </c>
      <c r="AA85" s="134" t="str">
        <f t="shared" si="88"/>
        <v/>
      </c>
      <c r="AB85" s="135">
        <v>0</v>
      </c>
      <c r="AC85" s="136">
        <v>0</v>
      </c>
      <c r="AD85" s="136"/>
      <c r="AE85" s="136"/>
      <c r="AF85" s="136">
        <f t="shared" si="89"/>
        <v>0</v>
      </c>
      <c r="AG85" s="137">
        <f t="shared" si="90"/>
        <v>0</v>
      </c>
      <c r="AH85" s="138">
        <v>0</v>
      </c>
      <c r="AI85" s="138">
        <v>0</v>
      </c>
      <c r="AJ85" s="138">
        <v>0</v>
      </c>
      <c r="AK85" s="48">
        <f t="shared" si="91"/>
        <v>0</v>
      </c>
      <c r="AL85" s="139">
        <v>0</v>
      </c>
      <c r="AM85" s="139">
        <v>0</v>
      </c>
      <c r="AN85" s="139">
        <v>0</v>
      </c>
      <c r="AO85" s="48">
        <f t="shared" si="92"/>
        <v>0</v>
      </c>
      <c r="AP85" s="139">
        <f t="shared" si="93"/>
        <v>0</v>
      </c>
      <c r="AQ85" s="140">
        <f t="shared" si="94"/>
        <v>0</v>
      </c>
      <c r="AR85" s="141" t="str">
        <f t="shared" si="95"/>
        <v/>
      </c>
      <c r="AS85" s="142">
        <v>0</v>
      </c>
      <c r="AT85" s="143">
        <v>0</v>
      </c>
      <c r="AU85" s="143"/>
      <c r="AV85" s="143"/>
      <c r="AW85" s="143">
        <f t="shared" si="96"/>
        <v>0</v>
      </c>
      <c r="AX85" s="144">
        <f t="shared" si="97"/>
        <v>0</v>
      </c>
      <c r="AY85" s="145">
        <v>0</v>
      </c>
      <c r="AZ85" s="145">
        <v>0</v>
      </c>
      <c r="BA85" s="145">
        <v>0</v>
      </c>
      <c r="BB85" s="49">
        <f t="shared" si="98"/>
        <v>0</v>
      </c>
      <c r="BC85" s="146">
        <v>0</v>
      </c>
      <c r="BD85" s="146">
        <v>0</v>
      </c>
      <c r="BE85" s="146">
        <v>0</v>
      </c>
      <c r="BF85" s="49">
        <f t="shared" si="99"/>
        <v>0</v>
      </c>
      <c r="BG85" s="146">
        <f t="shared" si="100"/>
        <v>0</v>
      </c>
      <c r="BH85" s="147">
        <f t="shared" si="101"/>
        <v>0</v>
      </c>
      <c r="BI85" s="148" t="str">
        <f t="shared" si="102"/>
        <v/>
      </c>
      <c r="BJ85" s="149">
        <v>0</v>
      </c>
      <c r="BK85" s="150">
        <v>0</v>
      </c>
      <c r="BL85" s="150"/>
      <c r="BM85" s="150"/>
      <c r="BN85" s="150">
        <f t="shared" si="103"/>
        <v>0</v>
      </c>
      <c r="BO85" s="151">
        <f t="shared" si="104"/>
        <v>0</v>
      </c>
      <c r="BP85" s="152">
        <v>0</v>
      </c>
      <c r="BQ85" s="152">
        <v>0</v>
      </c>
      <c r="BR85" s="152">
        <v>0</v>
      </c>
      <c r="BS85" s="50">
        <f t="shared" si="105"/>
        <v>0</v>
      </c>
      <c r="BT85" s="153">
        <v>0</v>
      </c>
      <c r="BU85" s="153">
        <v>0</v>
      </c>
      <c r="BV85" s="153">
        <v>0</v>
      </c>
      <c r="BW85" s="50">
        <f t="shared" si="106"/>
        <v>0</v>
      </c>
      <c r="BX85" s="153">
        <f t="shared" si="107"/>
        <v>0</v>
      </c>
      <c r="BY85" s="150">
        <f t="shared" si="108"/>
        <v>0</v>
      </c>
      <c r="BZ85" s="154" t="str">
        <f t="shared" si="109"/>
        <v/>
      </c>
      <c r="CA85" s="142">
        <v>0</v>
      </c>
      <c r="CB85" s="143">
        <v>0</v>
      </c>
      <c r="CC85" s="143"/>
      <c r="CD85" s="143"/>
      <c r="CE85" s="143">
        <f t="shared" si="110"/>
        <v>0</v>
      </c>
      <c r="CF85" s="144">
        <f t="shared" si="111"/>
        <v>0</v>
      </c>
      <c r="CG85" s="145">
        <v>0</v>
      </c>
      <c r="CH85" s="145">
        <v>0</v>
      </c>
      <c r="CI85" s="145">
        <v>0</v>
      </c>
      <c r="CJ85" s="49">
        <f t="shared" si="112"/>
        <v>0</v>
      </c>
      <c r="CK85" s="146">
        <v>0</v>
      </c>
      <c r="CL85" s="146">
        <v>0</v>
      </c>
      <c r="CM85" s="146">
        <v>0</v>
      </c>
      <c r="CN85" s="49">
        <f t="shared" si="113"/>
        <v>0</v>
      </c>
      <c r="CO85" s="146">
        <f t="shared" si="114"/>
        <v>0</v>
      </c>
      <c r="CP85" s="147">
        <f t="shared" si="115"/>
        <v>0</v>
      </c>
      <c r="CQ85" s="148" t="str">
        <f t="shared" si="116"/>
        <v/>
      </c>
      <c r="CR85" s="155"/>
      <c r="CS85" s="105"/>
      <c r="CT85" s="105"/>
      <c r="CU85" s="105"/>
      <c r="CV85" s="105"/>
      <c r="CW85" s="156">
        <f t="shared" si="75"/>
        <v>0</v>
      </c>
      <c r="CX85" s="107">
        <f t="shared" si="117"/>
        <v>0</v>
      </c>
      <c r="CY85" s="108" t="str">
        <f t="shared" si="142"/>
        <v/>
      </c>
      <c r="CZ85" s="157"/>
      <c r="DA85" s="158"/>
      <c r="DB85" s="158"/>
      <c r="DC85" s="158"/>
      <c r="DD85" s="158"/>
      <c r="DE85" s="146">
        <f t="shared" si="76"/>
        <v>0</v>
      </c>
      <c r="DF85" s="159">
        <f t="shared" si="118"/>
        <v>0</v>
      </c>
      <c r="DG85" s="160" t="str">
        <f t="shared" si="143"/>
        <v/>
      </c>
      <c r="DH85" s="161"/>
      <c r="DI85" s="162"/>
      <c r="DJ85" s="162"/>
      <c r="DK85" s="162"/>
      <c r="DL85" s="162"/>
      <c r="DM85" s="163">
        <f t="shared" si="77"/>
        <v>0</v>
      </c>
      <c r="DN85" s="164">
        <f t="shared" si="119"/>
        <v>0</v>
      </c>
      <c r="DO85" s="165" t="str">
        <f t="shared" si="144"/>
        <v/>
      </c>
      <c r="DP85" s="166"/>
      <c r="DQ85" s="105"/>
      <c r="DR85" s="105"/>
      <c r="DS85" s="105"/>
      <c r="DT85" s="105"/>
      <c r="DU85" s="156">
        <f t="shared" si="78"/>
        <v>0</v>
      </c>
      <c r="DV85" s="107" t="str">
        <f t="shared" si="120"/>
        <v/>
      </c>
      <c r="DW85" s="167" t="str">
        <f t="shared" si="121"/>
        <v/>
      </c>
      <c r="DX85" s="142"/>
      <c r="DY85" s="143"/>
      <c r="DZ85" s="168" t="str">
        <f t="shared" si="122"/>
        <v/>
      </c>
      <c r="EA85" s="169">
        <f t="shared" si="123"/>
        <v>900</v>
      </c>
      <c r="EB85" s="170">
        <f t="shared" si="124"/>
        <v>0</v>
      </c>
      <c r="EC85" s="171">
        <f t="shared" si="125"/>
        <v>0</v>
      </c>
      <c r="ED85" s="172" t="str">
        <f t="shared" si="126"/>
        <v/>
      </c>
      <c r="EE85" s="127" t="str">
        <f t="shared" si="79"/>
        <v/>
      </c>
      <c r="EF85" s="127" t="str">
        <f t="shared" si="127"/>
        <v/>
      </c>
      <c r="EG85" s="173" t="str">
        <f t="shared" si="128"/>
        <v/>
      </c>
      <c r="EH85" s="125">
        <f t="shared" si="129"/>
        <v>0</v>
      </c>
      <c r="EI85" s="699"/>
      <c r="EJ85" s="700"/>
      <c r="EL85" s="41">
        <f t="shared" si="130"/>
        <v>0</v>
      </c>
      <c r="EM85" s="41" t="s">
        <v>125</v>
      </c>
      <c r="EN85" s="41">
        <f t="shared" si="131"/>
        <v>100</v>
      </c>
      <c r="EO85" s="41" t="str">
        <f t="shared" si="132"/>
        <v>0/100</v>
      </c>
      <c r="EP85" s="41">
        <f t="shared" si="133"/>
        <v>0</v>
      </c>
      <c r="EQ85" s="41" t="s">
        <v>125</v>
      </c>
      <c r="ER85" s="41">
        <f t="shared" si="134"/>
        <v>100</v>
      </c>
      <c r="ES85" s="41" t="str">
        <f t="shared" si="135"/>
        <v>0/100</v>
      </c>
      <c r="ET85" s="41">
        <f t="shared" si="136"/>
        <v>0</v>
      </c>
      <c r="EU85" s="41" t="s">
        <v>125</v>
      </c>
      <c r="EV85" s="41">
        <f t="shared" si="137"/>
        <v>100</v>
      </c>
      <c r="EW85" s="41" t="str">
        <f t="shared" si="138"/>
        <v>0/100</v>
      </c>
      <c r="EX85" s="41">
        <f t="shared" si="139"/>
        <v>0</v>
      </c>
      <c r="EY85" s="41" t="s">
        <v>125</v>
      </c>
      <c r="EZ85" s="41">
        <f t="shared" si="140"/>
        <v>0</v>
      </c>
      <c r="FA85" s="41" t="str">
        <f t="shared" si="141"/>
        <v>0/0</v>
      </c>
    </row>
    <row r="86" spans="1:157" ht="15.75">
      <c r="A86" s="6">
        <f t="shared" si="80"/>
        <v>0</v>
      </c>
      <c r="B86" s="169">
        <v>77</v>
      </c>
      <c r="C86" s="127">
        <f t="shared" si="81"/>
        <v>0</v>
      </c>
      <c r="D86" s="377"/>
      <c r="E86" s="378"/>
      <c r="F86" s="379"/>
      <c r="G86" s="377"/>
      <c r="H86" s="377"/>
      <c r="I86" s="377"/>
      <c r="J86" s="384"/>
      <c r="K86" s="128"/>
      <c r="L86" s="129"/>
      <c r="M86" s="129"/>
      <c r="N86" s="129"/>
      <c r="O86" s="129">
        <f t="shared" si="82"/>
        <v>0</v>
      </c>
      <c r="P86" s="130">
        <f t="shared" si="83"/>
        <v>0</v>
      </c>
      <c r="Q86" s="131"/>
      <c r="R86" s="131"/>
      <c r="S86" s="131">
        <v>0</v>
      </c>
      <c r="T86" s="47">
        <f t="shared" si="84"/>
        <v>0</v>
      </c>
      <c r="U86" s="132"/>
      <c r="V86" s="132"/>
      <c r="W86" s="132">
        <v>0</v>
      </c>
      <c r="X86" s="47">
        <f t="shared" si="85"/>
        <v>0</v>
      </c>
      <c r="Y86" s="132">
        <f t="shared" si="86"/>
        <v>0</v>
      </c>
      <c r="Z86" s="133">
        <f t="shared" si="87"/>
        <v>0</v>
      </c>
      <c r="AA86" s="134" t="str">
        <f t="shared" si="88"/>
        <v/>
      </c>
      <c r="AB86" s="135">
        <v>0</v>
      </c>
      <c r="AC86" s="136">
        <v>0</v>
      </c>
      <c r="AD86" s="136"/>
      <c r="AE86" s="136"/>
      <c r="AF86" s="136">
        <f t="shared" si="89"/>
        <v>0</v>
      </c>
      <c r="AG86" s="137">
        <f t="shared" si="90"/>
        <v>0</v>
      </c>
      <c r="AH86" s="138">
        <v>0</v>
      </c>
      <c r="AI86" s="138">
        <v>0</v>
      </c>
      <c r="AJ86" s="138">
        <v>0</v>
      </c>
      <c r="AK86" s="48">
        <f t="shared" si="91"/>
        <v>0</v>
      </c>
      <c r="AL86" s="139">
        <v>0</v>
      </c>
      <c r="AM86" s="139">
        <v>0</v>
      </c>
      <c r="AN86" s="139">
        <v>0</v>
      </c>
      <c r="AO86" s="48">
        <f t="shared" si="92"/>
        <v>0</v>
      </c>
      <c r="AP86" s="139">
        <f t="shared" si="93"/>
        <v>0</v>
      </c>
      <c r="AQ86" s="140">
        <f t="shared" si="94"/>
        <v>0</v>
      </c>
      <c r="AR86" s="141" t="str">
        <f t="shared" si="95"/>
        <v/>
      </c>
      <c r="AS86" s="142">
        <v>0</v>
      </c>
      <c r="AT86" s="143">
        <v>0</v>
      </c>
      <c r="AU86" s="143"/>
      <c r="AV86" s="143"/>
      <c r="AW86" s="143">
        <f t="shared" si="96"/>
        <v>0</v>
      </c>
      <c r="AX86" s="144">
        <f t="shared" si="97"/>
        <v>0</v>
      </c>
      <c r="AY86" s="145">
        <v>0</v>
      </c>
      <c r="AZ86" s="145">
        <v>0</v>
      </c>
      <c r="BA86" s="145">
        <v>0</v>
      </c>
      <c r="BB86" s="49">
        <f t="shared" si="98"/>
        <v>0</v>
      </c>
      <c r="BC86" s="146">
        <v>0</v>
      </c>
      <c r="BD86" s="146">
        <v>0</v>
      </c>
      <c r="BE86" s="146">
        <v>0</v>
      </c>
      <c r="BF86" s="49">
        <f t="shared" si="99"/>
        <v>0</v>
      </c>
      <c r="BG86" s="146">
        <f t="shared" si="100"/>
        <v>0</v>
      </c>
      <c r="BH86" s="147">
        <f t="shared" si="101"/>
        <v>0</v>
      </c>
      <c r="BI86" s="148" t="str">
        <f t="shared" si="102"/>
        <v/>
      </c>
      <c r="BJ86" s="149">
        <v>0</v>
      </c>
      <c r="BK86" s="150">
        <v>0</v>
      </c>
      <c r="BL86" s="150"/>
      <c r="BM86" s="150"/>
      <c r="BN86" s="150">
        <f t="shared" si="103"/>
        <v>0</v>
      </c>
      <c r="BO86" s="151">
        <f t="shared" si="104"/>
        <v>0</v>
      </c>
      <c r="BP86" s="152">
        <v>0</v>
      </c>
      <c r="BQ86" s="152">
        <v>0</v>
      </c>
      <c r="BR86" s="152">
        <v>0</v>
      </c>
      <c r="BS86" s="50">
        <f t="shared" si="105"/>
        <v>0</v>
      </c>
      <c r="BT86" s="153">
        <v>0</v>
      </c>
      <c r="BU86" s="153">
        <v>0</v>
      </c>
      <c r="BV86" s="153">
        <v>0</v>
      </c>
      <c r="BW86" s="50">
        <f t="shared" si="106"/>
        <v>0</v>
      </c>
      <c r="BX86" s="153">
        <f t="shared" si="107"/>
        <v>0</v>
      </c>
      <c r="BY86" s="150">
        <f t="shared" si="108"/>
        <v>0</v>
      </c>
      <c r="BZ86" s="154" t="str">
        <f t="shared" si="109"/>
        <v/>
      </c>
      <c r="CA86" s="142">
        <v>0</v>
      </c>
      <c r="CB86" s="143">
        <v>0</v>
      </c>
      <c r="CC86" s="143"/>
      <c r="CD86" s="143"/>
      <c r="CE86" s="143">
        <f t="shared" si="110"/>
        <v>0</v>
      </c>
      <c r="CF86" s="144">
        <f t="shared" si="111"/>
        <v>0</v>
      </c>
      <c r="CG86" s="145">
        <v>0</v>
      </c>
      <c r="CH86" s="145">
        <v>0</v>
      </c>
      <c r="CI86" s="145">
        <v>0</v>
      </c>
      <c r="CJ86" s="49">
        <f t="shared" si="112"/>
        <v>0</v>
      </c>
      <c r="CK86" s="146">
        <v>0</v>
      </c>
      <c r="CL86" s="146">
        <v>0</v>
      </c>
      <c r="CM86" s="146">
        <v>0</v>
      </c>
      <c r="CN86" s="49">
        <f t="shared" si="113"/>
        <v>0</v>
      </c>
      <c r="CO86" s="146">
        <f t="shared" si="114"/>
        <v>0</v>
      </c>
      <c r="CP86" s="147">
        <f t="shared" si="115"/>
        <v>0</v>
      </c>
      <c r="CQ86" s="148" t="str">
        <f t="shared" si="116"/>
        <v/>
      </c>
      <c r="CR86" s="155"/>
      <c r="CS86" s="105"/>
      <c r="CT86" s="105"/>
      <c r="CU86" s="105"/>
      <c r="CV86" s="105"/>
      <c r="CW86" s="156">
        <f t="shared" si="75"/>
        <v>0</v>
      </c>
      <c r="CX86" s="107">
        <f t="shared" si="117"/>
        <v>0</v>
      </c>
      <c r="CY86" s="108" t="str">
        <f t="shared" si="142"/>
        <v/>
      </c>
      <c r="CZ86" s="157"/>
      <c r="DA86" s="158"/>
      <c r="DB86" s="158"/>
      <c r="DC86" s="158"/>
      <c r="DD86" s="158"/>
      <c r="DE86" s="146">
        <f t="shared" si="76"/>
        <v>0</v>
      </c>
      <c r="DF86" s="159">
        <f t="shared" si="118"/>
        <v>0</v>
      </c>
      <c r="DG86" s="160" t="str">
        <f t="shared" si="143"/>
        <v/>
      </c>
      <c r="DH86" s="161"/>
      <c r="DI86" s="162"/>
      <c r="DJ86" s="162"/>
      <c r="DK86" s="162"/>
      <c r="DL86" s="162"/>
      <c r="DM86" s="163">
        <f t="shared" si="77"/>
        <v>0</v>
      </c>
      <c r="DN86" s="164">
        <f t="shared" si="119"/>
        <v>0</v>
      </c>
      <c r="DO86" s="165" t="str">
        <f t="shared" si="144"/>
        <v/>
      </c>
      <c r="DP86" s="166"/>
      <c r="DQ86" s="105"/>
      <c r="DR86" s="105"/>
      <c r="DS86" s="105"/>
      <c r="DT86" s="105"/>
      <c r="DU86" s="156">
        <f t="shared" si="78"/>
        <v>0</v>
      </c>
      <c r="DV86" s="107" t="str">
        <f t="shared" si="120"/>
        <v/>
      </c>
      <c r="DW86" s="167" t="str">
        <f t="shared" si="121"/>
        <v/>
      </c>
      <c r="DX86" s="142"/>
      <c r="DY86" s="143"/>
      <c r="DZ86" s="168" t="str">
        <f t="shared" si="122"/>
        <v/>
      </c>
      <c r="EA86" s="169">
        <f t="shared" si="123"/>
        <v>900</v>
      </c>
      <c r="EB86" s="170">
        <f t="shared" si="124"/>
        <v>0</v>
      </c>
      <c r="EC86" s="171">
        <f t="shared" si="125"/>
        <v>0</v>
      </c>
      <c r="ED86" s="172" t="str">
        <f t="shared" si="126"/>
        <v/>
      </c>
      <c r="EE86" s="127" t="str">
        <f t="shared" si="79"/>
        <v/>
      </c>
      <c r="EF86" s="127" t="str">
        <f t="shared" si="127"/>
        <v/>
      </c>
      <c r="EG86" s="173" t="str">
        <f t="shared" si="128"/>
        <v/>
      </c>
      <c r="EH86" s="125">
        <f t="shared" si="129"/>
        <v>0</v>
      </c>
      <c r="EI86" s="699"/>
      <c r="EJ86" s="700"/>
      <c r="EL86" s="41">
        <f t="shared" si="130"/>
        <v>0</v>
      </c>
      <c r="EM86" s="41" t="s">
        <v>125</v>
      </c>
      <c r="EN86" s="41">
        <f t="shared" si="131"/>
        <v>100</v>
      </c>
      <c r="EO86" s="41" t="str">
        <f t="shared" si="132"/>
        <v>0/100</v>
      </c>
      <c r="EP86" s="41">
        <f t="shared" si="133"/>
        <v>0</v>
      </c>
      <c r="EQ86" s="41" t="s">
        <v>125</v>
      </c>
      <c r="ER86" s="41">
        <f t="shared" si="134"/>
        <v>100</v>
      </c>
      <c r="ES86" s="41" t="str">
        <f t="shared" si="135"/>
        <v>0/100</v>
      </c>
      <c r="ET86" s="41">
        <f t="shared" si="136"/>
        <v>0</v>
      </c>
      <c r="EU86" s="41" t="s">
        <v>125</v>
      </c>
      <c r="EV86" s="41">
        <f t="shared" si="137"/>
        <v>100</v>
      </c>
      <c r="EW86" s="41" t="str">
        <f t="shared" si="138"/>
        <v>0/100</v>
      </c>
      <c r="EX86" s="41">
        <f t="shared" si="139"/>
        <v>0</v>
      </c>
      <c r="EY86" s="41" t="s">
        <v>125</v>
      </c>
      <c r="EZ86" s="41">
        <f t="shared" si="140"/>
        <v>0</v>
      </c>
      <c r="FA86" s="41" t="str">
        <f t="shared" si="141"/>
        <v>0/0</v>
      </c>
    </row>
    <row r="87" spans="1:157" ht="15.75">
      <c r="A87" s="6">
        <f t="shared" si="80"/>
        <v>0</v>
      </c>
      <c r="B87" s="126">
        <v>78</v>
      </c>
      <c r="C87" s="127">
        <f t="shared" si="81"/>
        <v>0</v>
      </c>
      <c r="D87" s="377"/>
      <c r="E87" s="378"/>
      <c r="F87" s="379"/>
      <c r="G87" s="377"/>
      <c r="H87" s="377"/>
      <c r="I87" s="377"/>
      <c r="J87" s="384"/>
      <c r="K87" s="128"/>
      <c r="L87" s="129"/>
      <c r="M87" s="129"/>
      <c r="N87" s="129"/>
      <c r="O87" s="129">
        <f t="shared" si="82"/>
        <v>0</v>
      </c>
      <c r="P87" s="130">
        <f t="shared" si="83"/>
        <v>0</v>
      </c>
      <c r="Q87" s="131"/>
      <c r="R87" s="131"/>
      <c r="S87" s="131">
        <v>0</v>
      </c>
      <c r="T87" s="47">
        <f t="shared" si="84"/>
        <v>0</v>
      </c>
      <c r="U87" s="132"/>
      <c r="V87" s="132"/>
      <c r="W87" s="132">
        <v>0</v>
      </c>
      <c r="X87" s="47">
        <f t="shared" si="85"/>
        <v>0</v>
      </c>
      <c r="Y87" s="132">
        <f t="shared" si="86"/>
        <v>0</v>
      </c>
      <c r="Z87" s="133">
        <f t="shared" si="87"/>
        <v>0</v>
      </c>
      <c r="AA87" s="134" t="str">
        <f t="shared" si="88"/>
        <v/>
      </c>
      <c r="AB87" s="135">
        <v>0</v>
      </c>
      <c r="AC87" s="136">
        <v>0</v>
      </c>
      <c r="AD87" s="136"/>
      <c r="AE87" s="136"/>
      <c r="AF87" s="136">
        <f t="shared" si="89"/>
        <v>0</v>
      </c>
      <c r="AG87" s="137">
        <f t="shared" si="90"/>
        <v>0</v>
      </c>
      <c r="AH87" s="138">
        <v>0</v>
      </c>
      <c r="AI87" s="138">
        <v>0</v>
      </c>
      <c r="AJ87" s="138">
        <v>0</v>
      </c>
      <c r="AK87" s="48">
        <f t="shared" si="91"/>
        <v>0</v>
      </c>
      <c r="AL87" s="139">
        <v>0</v>
      </c>
      <c r="AM87" s="139">
        <v>0</v>
      </c>
      <c r="AN87" s="139">
        <v>0</v>
      </c>
      <c r="AO87" s="48">
        <f t="shared" si="92"/>
        <v>0</v>
      </c>
      <c r="AP87" s="139">
        <f t="shared" si="93"/>
        <v>0</v>
      </c>
      <c r="AQ87" s="140">
        <f t="shared" si="94"/>
        <v>0</v>
      </c>
      <c r="AR87" s="141" t="str">
        <f t="shared" si="95"/>
        <v/>
      </c>
      <c r="AS87" s="142">
        <v>0</v>
      </c>
      <c r="AT87" s="143">
        <v>0</v>
      </c>
      <c r="AU87" s="143"/>
      <c r="AV87" s="143"/>
      <c r="AW87" s="143">
        <f t="shared" si="96"/>
        <v>0</v>
      </c>
      <c r="AX87" s="144">
        <f t="shared" si="97"/>
        <v>0</v>
      </c>
      <c r="AY87" s="145">
        <v>0</v>
      </c>
      <c r="AZ87" s="145">
        <v>0</v>
      </c>
      <c r="BA87" s="145">
        <v>0</v>
      </c>
      <c r="BB87" s="49">
        <f t="shared" si="98"/>
        <v>0</v>
      </c>
      <c r="BC87" s="146">
        <v>0</v>
      </c>
      <c r="BD87" s="146">
        <v>0</v>
      </c>
      <c r="BE87" s="146">
        <v>0</v>
      </c>
      <c r="BF87" s="49">
        <f t="shared" si="99"/>
        <v>0</v>
      </c>
      <c r="BG87" s="146">
        <f t="shared" si="100"/>
        <v>0</v>
      </c>
      <c r="BH87" s="147">
        <f t="shared" si="101"/>
        <v>0</v>
      </c>
      <c r="BI87" s="148" t="str">
        <f t="shared" si="102"/>
        <v/>
      </c>
      <c r="BJ87" s="149">
        <v>0</v>
      </c>
      <c r="BK87" s="150">
        <v>0</v>
      </c>
      <c r="BL87" s="150"/>
      <c r="BM87" s="150"/>
      <c r="BN87" s="150">
        <f t="shared" si="103"/>
        <v>0</v>
      </c>
      <c r="BO87" s="151">
        <f t="shared" si="104"/>
        <v>0</v>
      </c>
      <c r="BP87" s="152">
        <v>0</v>
      </c>
      <c r="BQ87" s="152">
        <v>0</v>
      </c>
      <c r="BR87" s="152">
        <v>0</v>
      </c>
      <c r="BS87" s="50">
        <f t="shared" si="105"/>
        <v>0</v>
      </c>
      <c r="BT87" s="153">
        <v>0</v>
      </c>
      <c r="BU87" s="153">
        <v>0</v>
      </c>
      <c r="BV87" s="153">
        <v>0</v>
      </c>
      <c r="BW87" s="50">
        <f t="shared" si="106"/>
        <v>0</v>
      </c>
      <c r="BX87" s="153">
        <f t="shared" si="107"/>
        <v>0</v>
      </c>
      <c r="BY87" s="150">
        <f t="shared" si="108"/>
        <v>0</v>
      </c>
      <c r="BZ87" s="154" t="str">
        <f t="shared" si="109"/>
        <v/>
      </c>
      <c r="CA87" s="142">
        <v>0</v>
      </c>
      <c r="CB87" s="143">
        <v>0</v>
      </c>
      <c r="CC87" s="143"/>
      <c r="CD87" s="143"/>
      <c r="CE87" s="143">
        <f t="shared" si="110"/>
        <v>0</v>
      </c>
      <c r="CF87" s="144">
        <f t="shared" si="111"/>
        <v>0</v>
      </c>
      <c r="CG87" s="145">
        <v>0</v>
      </c>
      <c r="CH87" s="145">
        <v>0</v>
      </c>
      <c r="CI87" s="145">
        <v>0</v>
      </c>
      <c r="CJ87" s="49">
        <f t="shared" si="112"/>
        <v>0</v>
      </c>
      <c r="CK87" s="146">
        <v>0</v>
      </c>
      <c r="CL87" s="146">
        <v>0</v>
      </c>
      <c r="CM87" s="146">
        <v>0</v>
      </c>
      <c r="CN87" s="49">
        <f t="shared" si="113"/>
        <v>0</v>
      </c>
      <c r="CO87" s="146">
        <f t="shared" si="114"/>
        <v>0</v>
      </c>
      <c r="CP87" s="147">
        <f t="shared" si="115"/>
        <v>0</v>
      </c>
      <c r="CQ87" s="148" t="str">
        <f t="shared" si="116"/>
        <v/>
      </c>
      <c r="CR87" s="155"/>
      <c r="CS87" s="105"/>
      <c r="CT87" s="105"/>
      <c r="CU87" s="105"/>
      <c r="CV87" s="105"/>
      <c r="CW87" s="156">
        <f t="shared" si="75"/>
        <v>0</v>
      </c>
      <c r="CX87" s="107">
        <f t="shared" si="117"/>
        <v>0</v>
      </c>
      <c r="CY87" s="108" t="str">
        <f t="shared" si="142"/>
        <v/>
      </c>
      <c r="CZ87" s="157"/>
      <c r="DA87" s="158"/>
      <c r="DB87" s="158"/>
      <c r="DC87" s="158"/>
      <c r="DD87" s="158"/>
      <c r="DE87" s="146">
        <f t="shared" si="76"/>
        <v>0</v>
      </c>
      <c r="DF87" s="159">
        <f t="shared" si="118"/>
        <v>0</v>
      </c>
      <c r="DG87" s="160" t="str">
        <f t="shared" si="143"/>
        <v/>
      </c>
      <c r="DH87" s="161"/>
      <c r="DI87" s="162"/>
      <c r="DJ87" s="162"/>
      <c r="DK87" s="162"/>
      <c r="DL87" s="162"/>
      <c r="DM87" s="163">
        <f t="shared" si="77"/>
        <v>0</v>
      </c>
      <c r="DN87" s="164">
        <f t="shared" si="119"/>
        <v>0</v>
      </c>
      <c r="DO87" s="165" t="str">
        <f t="shared" si="144"/>
        <v/>
      </c>
      <c r="DP87" s="166"/>
      <c r="DQ87" s="105"/>
      <c r="DR87" s="105"/>
      <c r="DS87" s="105"/>
      <c r="DT87" s="105"/>
      <c r="DU87" s="156">
        <f t="shared" si="78"/>
        <v>0</v>
      </c>
      <c r="DV87" s="107" t="str">
        <f t="shared" si="120"/>
        <v/>
      </c>
      <c r="DW87" s="167" t="str">
        <f t="shared" si="121"/>
        <v/>
      </c>
      <c r="DX87" s="142"/>
      <c r="DY87" s="143"/>
      <c r="DZ87" s="168" t="str">
        <f t="shared" si="122"/>
        <v/>
      </c>
      <c r="EA87" s="169">
        <f t="shared" si="123"/>
        <v>900</v>
      </c>
      <c r="EB87" s="170">
        <f t="shared" si="124"/>
        <v>0</v>
      </c>
      <c r="EC87" s="171">
        <f t="shared" si="125"/>
        <v>0</v>
      </c>
      <c r="ED87" s="172" t="str">
        <f t="shared" si="126"/>
        <v/>
      </c>
      <c r="EE87" s="127" t="str">
        <f t="shared" si="79"/>
        <v/>
      </c>
      <c r="EF87" s="127" t="str">
        <f t="shared" si="127"/>
        <v/>
      </c>
      <c r="EG87" s="173" t="str">
        <f t="shared" si="128"/>
        <v/>
      </c>
      <c r="EH87" s="125">
        <f t="shared" si="129"/>
        <v>0</v>
      </c>
      <c r="EI87" s="699"/>
      <c r="EJ87" s="700"/>
      <c r="EL87" s="41">
        <f t="shared" si="130"/>
        <v>0</v>
      </c>
      <c r="EM87" s="41" t="s">
        <v>125</v>
      </c>
      <c r="EN87" s="41">
        <f t="shared" si="131"/>
        <v>100</v>
      </c>
      <c r="EO87" s="41" t="str">
        <f t="shared" si="132"/>
        <v>0/100</v>
      </c>
      <c r="EP87" s="41">
        <f t="shared" si="133"/>
        <v>0</v>
      </c>
      <c r="EQ87" s="41" t="s">
        <v>125</v>
      </c>
      <c r="ER87" s="41">
        <f t="shared" si="134"/>
        <v>100</v>
      </c>
      <c r="ES87" s="41" t="str">
        <f t="shared" si="135"/>
        <v>0/100</v>
      </c>
      <c r="ET87" s="41">
        <f t="shared" si="136"/>
        <v>0</v>
      </c>
      <c r="EU87" s="41" t="s">
        <v>125</v>
      </c>
      <c r="EV87" s="41">
        <f t="shared" si="137"/>
        <v>100</v>
      </c>
      <c r="EW87" s="41" t="str">
        <f t="shared" si="138"/>
        <v>0/100</v>
      </c>
      <c r="EX87" s="41">
        <f t="shared" si="139"/>
        <v>0</v>
      </c>
      <c r="EY87" s="41" t="s">
        <v>125</v>
      </c>
      <c r="EZ87" s="41">
        <f t="shared" si="140"/>
        <v>0</v>
      </c>
      <c r="FA87" s="41" t="str">
        <f t="shared" si="141"/>
        <v>0/0</v>
      </c>
    </row>
    <row r="88" spans="1:157" ht="15.75">
      <c r="A88" s="6">
        <f t="shared" si="80"/>
        <v>0</v>
      </c>
      <c r="B88" s="169">
        <v>79</v>
      </c>
      <c r="C88" s="127">
        <f t="shared" si="81"/>
        <v>0</v>
      </c>
      <c r="D88" s="377"/>
      <c r="E88" s="378"/>
      <c r="F88" s="379"/>
      <c r="G88" s="377"/>
      <c r="H88" s="377"/>
      <c r="I88" s="377"/>
      <c r="J88" s="384"/>
      <c r="K88" s="128"/>
      <c r="L88" s="129"/>
      <c r="M88" s="129"/>
      <c r="N88" s="129"/>
      <c r="O88" s="129">
        <f t="shared" si="82"/>
        <v>0</v>
      </c>
      <c r="P88" s="130">
        <f t="shared" si="83"/>
        <v>0</v>
      </c>
      <c r="Q88" s="131"/>
      <c r="R88" s="131"/>
      <c r="S88" s="131">
        <v>0</v>
      </c>
      <c r="T88" s="47">
        <f t="shared" si="84"/>
        <v>0</v>
      </c>
      <c r="U88" s="132"/>
      <c r="V88" s="132"/>
      <c r="W88" s="132">
        <v>0</v>
      </c>
      <c r="X88" s="47">
        <f t="shared" si="85"/>
        <v>0</v>
      </c>
      <c r="Y88" s="132">
        <f t="shared" si="86"/>
        <v>0</v>
      </c>
      <c r="Z88" s="133">
        <f t="shared" si="87"/>
        <v>0</v>
      </c>
      <c r="AA88" s="134" t="str">
        <f t="shared" si="88"/>
        <v/>
      </c>
      <c r="AB88" s="135">
        <v>0</v>
      </c>
      <c r="AC88" s="136">
        <v>0</v>
      </c>
      <c r="AD88" s="136"/>
      <c r="AE88" s="136"/>
      <c r="AF88" s="136">
        <f t="shared" si="89"/>
        <v>0</v>
      </c>
      <c r="AG88" s="137">
        <f t="shared" si="90"/>
        <v>0</v>
      </c>
      <c r="AH88" s="138">
        <v>0</v>
      </c>
      <c r="AI88" s="138">
        <v>0</v>
      </c>
      <c r="AJ88" s="138">
        <v>0</v>
      </c>
      <c r="AK88" s="48">
        <f t="shared" si="91"/>
        <v>0</v>
      </c>
      <c r="AL88" s="139">
        <v>0</v>
      </c>
      <c r="AM88" s="139">
        <v>0</v>
      </c>
      <c r="AN88" s="139">
        <v>0</v>
      </c>
      <c r="AO88" s="48">
        <f t="shared" si="92"/>
        <v>0</v>
      </c>
      <c r="AP88" s="139">
        <f t="shared" si="93"/>
        <v>0</v>
      </c>
      <c r="AQ88" s="140">
        <f t="shared" si="94"/>
        <v>0</v>
      </c>
      <c r="AR88" s="141" t="str">
        <f t="shared" si="95"/>
        <v/>
      </c>
      <c r="AS88" s="142">
        <v>0</v>
      </c>
      <c r="AT88" s="143">
        <v>0</v>
      </c>
      <c r="AU88" s="143"/>
      <c r="AV88" s="143"/>
      <c r="AW88" s="143">
        <f t="shared" si="96"/>
        <v>0</v>
      </c>
      <c r="AX88" s="144">
        <f t="shared" si="97"/>
        <v>0</v>
      </c>
      <c r="AY88" s="145">
        <v>0</v>
      </c>
      <c r="AZ88" s="145">
        <v>0</v>
      </c>
      <c r="BA88" s="145">
        <v>0</v>
      </c>
      <c r="BB88" s="49">
        <f t="shared" si="98"/>
        <v>0</v>
      </c>
      <c r="BC88" s="146">
        <v>0</v>
      </c>
      <c r="BD88" s="146">
        <v>0</v>
      </c>
      <c r="BE88" s="146">
        <v>0</v>
      </c>
      <c r="BF88" s="49">
        <f t="shared" si="99"/>
        <v>0</v>
      </c>
      <c r="BG88" s="146">
        <f t="shared" si="100"/>
        <v>0</v>
      </c>
      <c r="BH88" s="147">
        <f t="shared" si="101"/>
        <v>0</v>
      </c>
      <c r="BI88" s="148" t="str">
        <f t="shared" si="102"/>
        <v/>
      </c>
      <c r="BJ88" s="149">
        <v>0</v>
      </c>
      <c r="BK88" s="150">
        <v>0</v>
      </c>
      <c r="BL88" s="150"/>
      <c r="BM88" s="150"/>
      <c r="BN88" s="150">
        <f t="shared" si="103"/>
        <v>0</v>
      </c>
      <c r="BO88" s="151">
        <f t="shared" si="104"/>
        <v>0</v>
      </c>
      <c r="BP88" s="152">
        <v>0</v>
      </c>
      <c r="BQ88" s="152">
        <v>0</v>
      </c>
      <c r="BR88" s="152">
        <v>0</v>
      </c>
      <c r="BS88" s="50">
        <f t="shared" si="105"/>
        <v>0</v>
      </c>
      <c r="BT88" s="153">
        <v>0</v>
      </c>
      <c r="BU88" s="153">
        <v>0</v>
      </c>
      <c r="BV88" s="153">
        <v>0</v>
      </c>
      <c r="BW88" s="50">
        <f t="shared" si="106"/>
        <v>0</v>
      </c>
      <c r="BX88" s="153">
        <f t="shared" si="107"/>
        <v>0</v>
      </c>
      <c r="BY88" s="150">
        <f t="shared" si="108"/>
        <v>0</v>
      </c>
      <c r="BZ88" s="154" t="str">
        <f t="shared" si="109"/>
        <v/>
      </c>
      <c r="CA88" s="142">
        <v>0</v>
      </c>
      <c r="CB88" s="143">
        <v>0</v>
      </c>
      <c r="CC88" s="143"/>
      <c r="CD88" s="143"/>
      <c r="CE88" s="143">
        <f t="shared" si="110"/>
        <v>0</v>
      </c>
      <c r="CF88" s="144">
        <f t="shared" si="111"/>
        <v>0</v>
      </c>
      <c r="CG88" s="145">
        <v>0</v>
      </c>
      <c r="CH88" s="145">
        <v>0</v>
      </c>
      <c r="CI88" s="145">
        <v>0</v>
      </c>
      <c r="CJ88" s="49">
        <f t="shared" si="112"/>
        <v>0</v>
      </c>
      <c r="CK88" s="146">
        <v>0</v>
      </c>
      <c r="CL88" s="146">
        <v>0</v>
      </c>
      <c r="CM88" s="146">
        <v>0</v>
      </c>
      <c r="CN88" s="49">
        <f t="shared" si="113"/>
        <v>0</v>
      </c>
      <c r="CO88" s="146">
        <f t="shared" si="114"/>
        <v>0</v>
      </c>
      <c r="CP88" s="147">
        <f t="shared" si="115"/>
        <v>0</v>
      </c>
      <c r="CQ88" s="148" t="str">
        <f t="shared" si="116"/>
        <v/>
      </c>
      <c r="CR88" s="155"/>
      <c r="CS88" s="105"/>
      <c r="CT88" s="105"/>
      <c r="CU88" s="105"/>
      <c r="CV88" s="105"/>
      <c r="CW88" s="156">
        <f t="shared" si="75"/>
        <v>0</v>
      </c>
      <c r="CX88" s="107">
        <f t="shared" si="117"/>
        <v>0</v>
      </c>
      <c r="CY88" s="108" t="str">
        <f t="shared" si="142"/>
        <v/>
      </c>
      <c r="CZ88" s="157"/>
      <c r="DA88" s="158"/>
      <c r="DB88" s="158"/>
      <c r="DC88" s="158"/>
      <c r="DD88" s="158"/>
      <c r="DE88" s="146">
        <f t="shared" si="76"/>
        <v>0</v>
      </c>
      <c r="DF88" s="159">
        <f t="shared" si="118"/>
        <v>0</v>
      </c>
      <c r="DG88" s="160" t="str">
        <f t="shared" si="143"/>
        <v/>
      </c>
      <c r="DH88" s="161"/>
      <c r="DI88" s="162"/>
      <c r="DJ88" s="162"/>
      <c r="DK88" s="162"/>
      <c r="DL88" s="162"/>
      <c r="DM88" s="163">
        <f t="shared" si="77"/>
        <v>0</v>
      </c>
      <c r="DN88" s="164">
        <f t="shared" si="119"/>
        <v>0</v>
      </c>
      <c r="DO88" s="165" t="str">
        <f t="shared" si="144"/>
        <v/>
      </c>
      <c r="DP88" s="166"/>
      <c r="DQ88" s="105"/>
      <c r="DR88" s="105"/>
      <c r="DS88" s="105"/>
      <c r="DT88" s="105"/>
      <c r="DU88" s="156">
        <f t="shared" si="78"/>
        <v>0</v>
      </c>
      <c r="DV88" s="107" t="str">
        <f t="shared" si="120"/>
        <v/>
      </c>
      <c r="DW88" s="167" t="str">
        <f t="shared" si="121"/>
        <v/>
      </c>
      <c r="DX88" s="142"/>
      <c r="DY88" s="143"/>
      <c r="DZ88" s="168" t="str">
        <f t="shared" si="122"/>
        <v/>
      </c>
      <c r="EA88" s="169">
        <f t="shared" si="123"/>
        <v>900</v>
      </c>
      <c r="EB88" s="170">
        <f t="shared" si="124"/>
        <v>0</v>
      </c>
      <c r="EC88" s="171">
        <f t="shared" si="125"/>
        <v>0</v>
      </c>
      <c r="ED88" s="172" t="str">
        <f t="shared" si="126"/>
        <v/>
      </c>
      <c r="EE88" s="127" t="str">
        <f t="shared" si="79"/>
        <v/>
      </c>
      <c r="EF88" s="127" t="str">
        <f t="shared" si="127"/>
        <v/>
      </c>
      <c r="EG88" s="173" t="str">
        <f t="shared" si="128"/>
        <v/>
      </c>
      <c r="EH88" s="125">
        <f t="shared" si="129"/>
        <v>0</v>
      </c>
      <c r="EI88" s="699"/>
      <c r="EJ88" s="700"/>
      <c r="EL88" s="41">
        <f t="shared" si="130"/>
        <v>0</v>
      </c>
      <c r="EM88" s="41" t="s">
        <v>125</v>
      </c>
      <c r="EN88" s="41">
        <f t="shared" si="131"/>
        <v>100</v>
      </c>
      <c r="EO88" s="41" t="str">
        <f t="shared" si="132"/>
        <v>0/100</v>
      </c>
      <c r="EP88" s="41">
        <f t="shared" si="133"/>
        <v>0</v>
      </c>
      <c r="EQ88" s="41" t="s">
        <v>125</v>
      </c>
      <c r="ER88" s="41">
        <f t="shared" si="134"/>
        <v>100</v>
      </c>
      <c r="ES88" s="41" t="str">
        <f t="shared" si="135"/>
        <v>0/100</v>
      </c>
      <c r="ET88" s="41">
        <f t="shared" si="136"/>
        <v>0</v>
      </c>
      <c r="EU88" s="41" t="s">
        <v>125</v>
      </c>
      <c r="EV88" s="41">
        <f t="shared" si="137"/>
        <v>100</v>
      </c>
      <c r="EW88" s="41" t="str">
        <f t="shared" si="138"/>
        <v>0/100</v>
      </c>
      <c r="EX88" s="41">
        <f t="shared" si="139"/>
        <v>0</v>
      </c>
      <c r="EY88" s="41" t="s">
        <v>125</v>
      </c>
      <c r="EZ88" s="41">
        <f t="shared" si="140"/>
        <v>0</v>
      </c>
      <c r="FA88" s="41" t="str">
        <f t="shared" si="141"/>
        <v>0/0</v>
      </c>
    </row>
    <row r="89" spans="1:157" ht="15.75">
      <c r="A89" s="6">
        <f t="shared" si="80"/>
        <v>0</v>
      </c>
      <c r="B89" s="126">
        <v>80</v>
      </c>
      <c r="C89" s="127">
        <f t="shared" si="81"/>
        <v>0</v>
      </c>
      <c r="D89" s="377"/>
      <c r="E89" s="378"/>
      <c r="F89" s="379"/>
      <c r="G89" s="377"/>
      <c r="H89" s="377"/>
      <c r="I89" s="377"/>
      <c r="J89" s="384"/>
      <c r="K89" s="128"/>
      <c r="L89" s="129"/>
      <c r="M89" s="129"/>
      <c r="N89" s="129"/>
      <c r="O89" s="129">
        <f t="shared" si="82"/>
        <v>0</v>
      </c>
      <c r="P89" s="130">
        <f t="shared" si="83"/>
        <v>0</v>
      </c>
      <c r="Q89" s="131"/>
      <c r="R89" s="131"/>
      <c r="S89" s="131">
        <v>0</v>
      </c>
      <c r="T89" s="47">
        <f t="shared" si="84"/>
        <v>0</v>
      </c>
      <c r="U89" s="132"/>
      <c r="V89" s="132"/>
      <c r="W89" s="132">
        <v>0</v>
      </c>
      <c r="X89" s="47">
        <f t="shared" si="85"/>
        <v>0</v>
      </c>
      <c r="Y89" s="132">
        <f t="shared" si="86"/>
        <v>0</v>
      </c>
      <c r="Z89" s="133">
        <f t="shared" si="87"/>
        <v>0</v>
      </c>
      <c r="AA89" s="134" t="str">
        <f t="shared" si="88"/>
        <v/>
      </c>
      <c r="AB89" s="135">
        <v>0</v>
      </c>
      <c r="AC89" s="136">
        <v>0</v>
      </c>
      <c r="AD89" s="136"/>
      <c r="AE89" s="136"/>
      <c r="AF89" s="136">
        <f t="shared" si="89"/>
        <v>0</v>
      </c>
      <c r="AG89" s="137">
        <f t="shared" si="90"/>
        <v>0</v>
      </c>
      <c r="AH89" s="138">
        <v>0</v>
      </c>
      <c r="AI89" s="138">
        <v>0</v>
      </c>
      <c r="AJ89" s="138">
        <v>0</v>
      </c>
      <c r="AK89" s="48">
        <f t="shared" si="91"/>
        <v>0</v>
      </c>
      <c r="AL89" s="139">
        <v>0</v>
      </c>
      <c r="AM89" s="139">
        <v>0</v>
      </c>
      <c r="AN89" s="139">
        <v>0</v>
      </c>
      <c r="AO89" s="48">
        <f t="shared" si="92"/>
        <v>0</v>
      </c>
      <c r="AP89" s="139">
        <f t="shared" si="93"/>
        <v>0</v>
      </c>
      <c r="AQ89" s="140">
        <f t="shared" si="94"/>
        <v>0</v>
      </c>
      <c r="AR89" s="141" t="str">
        <f t="shared" si="95"/>
        <v/>
      </c>
      <c r="AS89" s="142">
        <v>0</v>
      </c>
      <c r="AT89" s="143">
        <v>0</v>
      </c>
      <c r="AU89" s="143"/>
      <c r="AV89" s="143"/>
      <c r="AW89" s="143">
        <f t="shared" si="96"/>
        <v>0</v>
      </c>
      <c r="AX89" s="144">
        <f t="shared" si="97"/>
        <v>0</v>
      </c>
      <c r="AY89" s="145">
        <v>0</v>
      </c>
      <c r="AZ89" s="145">
        <v>0</v>
      </c>
      <c r="BA89" s="145">
        <v>0</v>
      </c>
      <c r="BB89" s="49">
        <f t="shared" si="98"/>
        <v>0</v>
      </c>
      <c r="BC89" s="146">
        <v>0</v>
      </c>
      <c r="BD89" s="146">
        <v>0</v>
      </c>
      <c r="BE89" s="146">
        <v>0</v>
      </c>
      <c r="BF89" s="49">
        <f t="shared" si="99"/>
        <v>0</v>
      </c>
      <c r="BG89" s="146">
        <f t="shared" si="100"/>
        <v>0</v>
      </c>
      <c r="BH89" s="147">
        <f t="shared" si="101"/>
        <v>0</v>
      </c>
      <c r="BI89" s="148" t="str">
        <f t="shared" si="102"/>
        <v/>
      </c>
      <c r="BJ89" s="149">
        <v>0</v>
      </c>
      <c r="BK89" s="150">
        <v>0</v>
      </c>
      <c r="BL89" s="150"/>
      <c r="BM89" s="150"/>
      <c r="BN89" s="150">
        <f t="shared" si="103"/>
        <v>0</v>
      </c>
      <c r="BO89" s="151">
        <f t="shared" si="104"/>
        <v>0</v>
      </c>
      <c r="BP89" s="152">
        <v>0</v>
      </c>
      <c r="BQ89" s="152">
        <v>0</v>
      </c>
      <c r="BR89" s="152">
        <v>0</v>
      </c>
      <c r="BS89" s="50">
        <f t="shared" si="105"/>
        <v>0</v>
      </c>
      <c r="BT89" s="153">
        <v>0</v>
      </c>
      <c r="BU89" s="153">
        <v>0</v>
      </c>
      <c r="BV89" s="153">
        <v>0</v>
      </c>
      <c r="BW89" s="50">
        <f t="shared" si="106"/>
        <v>0</v>
      </c>
      <c r="BX89" s="153">
        <f t="shared" si="107"/>
        <v>0</v>
      </c>
      <c r="BY89" s="150">
        <f t="shared" si="108"/>
        <v>0</v>
      </c>
      <c r="BZ89" s="154" t="str">
        <f t="shared" si="109"/>
        <v/>
      </c>
      <c r="CA89" s="142">
        <v>0</v>
      </c>
      <c r="CB89" s="143">
        <v>0</v>
      </c>
      <c r="CC89" s="143"/>
      <c r="CD89" s="143"/>
      <c r="CE89" s="143">
        <f t="shared" si="110"/>
        <v>0</v>
      </c>
      <c r="CF89" s="144">
        <f t="shared" si="111"/>
        <v>0</v>
      </c>
      <c r="CG89" s="145">
        <v>0</v>
      </c>
      <c r="CH89" s="145">
        <v>0</v>
      </c>
      <c r="CI89" s="145">
        <v>0</v>
      </c>
      <c r="CJ89" s="49">
        <f t="shared" si="112"/>
        <v>0</v>
      </c>
      <c r="CK89" s="146">
        <v>0</v>
      </c>
      <c r="CL89" s="146">
        <v>0</v>
      </c>
      <c r="CM89" s="146">
        <v>0</v>
      </c>
      <c r="CN89" s="49">
        <f t="shared" si="113"/>
        <v>0</v>
      </c>
      <c r="CO89" s="146">
        <f t="shared" si="114"/>
        <v>0</v>
      </c>
      <c r="CP89" s="147">
        <f t="shared" si="115"/>
        <v>0</v>
      </c>
      <c r="CQ89" s="148" t="str">
        <f t="shared" si="116"/>
        <v/>
      </c>
      <c r="CR89" s="155"/>
      <c r="CS89" s="105"/>
      <c r="CT89" s="105"/>
      <c r="CU89" s="105"/>
      <c r="CV89" s="105"/>
      <c r="CW89" s="156">
        <f t="shared" si="75"/>
        <v>0</v>
      </c>
      <c r="CX89" s="107">
        <f t="shared" si="117"/>
        <v>0</v>
      </c>
      <c r="CY89" s="108" t="str">
        <f t="shared" si="142"/>
        <v/>
      </c>
      <c r="CZ89" s="157"/>
      <c r="DA89" s="158"/>
      <c r="DB89" s="158"/>
      <c r="DC89" s="158"/>
      <c r="DD89" s="158"/>
      <c r="DE89" s="146">
        <f t="shared" si="76"/>
        <v>0</v>
      </c>
      <c r="DF89" s="159">
        <f t="shared" si="118"/>
        <v>0</v>
      </c>
      <c r="DG89" s="160" t="str">
        <f t="shared" si="143"/>
        <v/>
      </c>
      <c r="DH89" s="161"/>
      <c r="DI89" s="162"/>
      <c r="DJ89" s="162"/>
      <c r="DK89" s="162"/>
      <c r="DL89" s="162"/>
      <c r="DM89" s="163">
        <f t="shared" si="77"/>
        <v>0</v>
      </c>
      <c r="DN89" s="164">
        <f t="shared" si="119"/>
        <v>0</v>
      </c>
      <c r="DO89" s="165" t="str">
        <f t="shared" si="144"/>
        <v/>
      </c>
      <c r="DP89" s="166"/>
      <c r="DQ89" s="105"/>
      <c r="DR89" s="105"/>
      <c r="DS89" s="105"/>
      <c r="DT89" s="105"/>
      <c r="DU89" s="156">
        <f t="shared" si="78"/>
        <v>0</v>
      </c>
      <c r="DV89" s="107" t="str">
        <f t="shared" si="120"/>
        <v/>
      </c>
      <c r="DW89" s="167" t="str">
        <f t="shared" si="121"/>
        <v/>
      </c>
      <c r="DX89" s="142"/>
      <c r="DY89" s="143"/>
      <c r="DZ89" s="168" t="str">
        <f t="shared" si="122"/>
        <v/>
      </c>
      <c r="EA89" s="169">
        <f t="shared" si="123"/>
        <v>900</v>
      </c>
      <c r="EB89" s="170">
        <f t="shared" si="124"/>
        <v>0</v>
      </c>
      <c r="EC89" s="171">
        <f t="shared" si="125"/>
        <v>0</v>
      </c>
      <c r="ED89" s="172" t="str">
        <f t="shared" si="126"/>
        <v/>
      </c>
      <c r="EE89" s="127" t="str">
        <f t="shared" si="79"/>
        <v/>
      </c>
      <c r="EF89" s="127" t="str">
        <f t="shared" si="127"/>
        <v/>
      </c>
      <c r="EG89" s="173" t="str">
        <f t="shared" si="128"/>
        <v/>
      </c>
      <c r="EH89" s="125">
        <f t="shared" si="129"/>
        <v>0</v>
      </c>
      <c r="EI89" s="699"/>
      <c r="EJ89" s="700"/>
      <c r="EL89" s="41">
        <f t="shared" si="130"/>
        <v>0</v>
      </c>
      <c r="EM89" s="41" t="s">
        <v>125</v>
      </c>
      <c r="EN89" s="41">
        <f t="shared" si="131"/>
        <v>100</v>
      </c>
      <c r="EO89" s="41" t="str">
        <f t="shared" si="132"/>
        <v>0/100</v>
      </c>
      <c r="EP89" s="41">
        <f t="shared" si="133"/>
        <v>0</v>
      </c>
      <c r="EQ89" s="41" t="s">
        <v>125</v>
      </c>
      <c r="ER89" s="41">
        <f t="shared" si="134"/>
        <v>100</v>
      </c>
      <c r="ES89" s="41" t="str">
        <f t="shared" si="135"/>
        <v>0/100</v>
      </c>
      <c r="ET89" s="41">
        <f t="shared" si="136"/>
        <v>0</v>
      </c>
      <c r="EU89" s="41" t="s">
        <v>125</v>
      </c>
      <c r="EV89" s="41">
        <f t="shared" si="137"/>
        <v>100</v>
      </c>
      <c r="EW89" s="41" t="str">
        <f t="shared" si="138"/>
        <v>0/100</v>
      </c>
      <c r="EX89" s="41">
        <f t="shared" si="139"/>
        <v>0</v>
      </c>
      <c r="EY89" s="41" t="s">
        <v>125</v>
      </c>
      <c r="EZ89" s="41">
        <f t="shared" si="140"/>
        <v>0</v>
      </c>
      <c r="FA89" s="41" t="str">
        <f t="shared" si="141"/>
        <v>0/0</v>
      </c>
    </row>
    <row r="90" spans="1:157" ht="15.75">
      <c r="A90" s="6">
        <f t="shared" si="80"/>
        <v>0</v>
      </c>
      <c r="B90" s="169">
        <v>81</v>
      </c>
      <c r="C90" s="127">
        <f t="shared" si="81"/>
        <v>0</v>
      </c>
      <c r="D90" s="377"/>
      <c r="E90" s="378"/>
      <c r="F90" s="379"/>
      <c r="G90" s="377"/>
      <c r="H90" s="377"/>
      <c r="I90" s="377"/>
      <c r="J90" s="384"/>
      <c r="K90" s="128"/>
      <c r="L90" s="129"/>
      <c r="M90" s="129"/>
      <c r="N90" s="129"/>
      <c r="O90" s="129">
        <f t="shared" si="82"/>
        <v>0</v>
      </c>
      <c r="P90" s="130">
        <f t="shared" si="83"/>
        <v>0</v>
      </c>
      <c r="Q90" s="131"/>
      <c r="R90" s="131"/>
      <c r="S90" s="131">
        <v>0</v>
      </c>
      <c r="T90" s="47">
        <f t="shared" si="84"/>
        <v>0</v>
      </c>
      <c r="U90" s="132"/>
      <c r="V90" s="132"/>
      <c r="W90" s="132">
        <v>0</v>
      </c>
      <c r="X90" s="47">
        <f t="shared" si="85"/>
        <v>0</v>
      </c>
      <c r="Y90" s="132">
        <f t="shared" si="86"/>
        <v>0</v>
      </c>
      <c r="Z90" s="133">
        <f t="shared" si="87"/>
        <v>0</v>
      </c>
      <c r="AA90" s="134" t="str">
        <f t="shared" si="88"/>
        <v/>
      </c>
      <c r="AB90" s="135">
        <v>0</v>
      </c>
      <c r="AC90" s="136">
        <v>0</v>
      </c>
      <c r="AD90" s="136"/>
      <c r="AE90" s="136"/>
      <c r="AF90" s="136">
        <f t="shared" si="89"/>
        <v>0</v>
      </c>
      <c r="AG90" s="137">
        <f t="shared" si="90"/>
        <v>0</v>
      </c>
      <c r="AH90" s="138">
        <v>0</v>
      </c>
      <c r="AI90" s="138">
        <v>0</v>
      </c>
      <c r="AJ90" s="138">
        <v>0</v>
      </c>
      <c r="AK90" s="48">
        <f t="shared" si="91"/>
        <v>0</v>
      </c>
      <c r="AL90" s="139">
        <v>0</v>
      </c>
      <c r="AM90" s="139">
        <v>0</v>
      </c>
      <c r="AN90" s="139">
        <v>0</v>
      </c>
      <c r="AO90" s="48">
        <f t="shared" si="92"/>
        <v>0</v>
      </c>
      <c r="AP90" s="139">
        <f t="shared" si="93"/>
        <v>0</v>
      </c>
      <c r="AQ90" s="140">
        <f t="shared" si="94"/>
        <v>0</v>
      </c>
      <c r="AR90" s="141" t="str">
        <f t="shared" si="95"/>
        <v/>
      </c>
      <c r="AS90" s="142">
        <v>0</v>
      </c>
      <c r="AT90" s="143">
        <v>0</v>
      </c>
      <c r="AU90" s="143"/>
      <c r="AV90" s="143"/>
      <c r="AW90" s="143">
        <f t="shared" si="96"/>
        <v>0</v>
      </c>
      <c r="AX90" s="144">
        <f t="shared" si="97"/>
        <v>0</v>
      </c>
      <c r="AY90" s="145">
        <v>0</v>
      </c>
      <c r="AZ90" s="145">
        <v>0</v>
      </c>
      <c r="BA90" s="145">
        <v>0</v>
      </c>
      <c r="BB90" s="49">
        <f t="shared" si="98"/>
        <v>0</v>
      </c>
      <c r="BC90" s="146">
        <v>0</v>
      </c>
      <c r="BD90" s="146">
        <v>0</v>
      </c>
      <c r="BE90" s="146">
        <v>0</v>
      </c>
      <c r="BF90" s="49">
        <f t="shared" si="99"/>
        <v>0</v>
      </c>
      <c r="BG90" s="146">
        <f t="shared" si="100"/>
        <v>0</v>
      </c>
      <c r="BH90" s="147">
        <f t="shared" si="101"/>
        <v>0</v>
      </c>
      <c r="BI90" s="148" t="str">
        <f t="shared" si="102"/>
        <v/>
      </c>
      <c r="BJ90" s="149">
        <v>0</v>
      </c>
      <c r="BK90" s="150">
        <v>0</v>
      </c>
      <c r="BL90" s="150"/>
      <c r="BM90" s="150"/>
      <c r="BN90" s="150">
        <f t="shared" si="103"/>
        <v>0</v>
      </c>
      <c r="BO90" s="151">
        <f t="shared" si="104"/>
        <v>0</v>
      </c>
      <c r="BP90" s="152">
        <v>0</v>
      </c>
      <c r="BQ90" s="152">
        <v>0</v>
      </c>
      <c r="BR90" s="152">
        <v>0</v>
      </c>
      <c r="BS90" s="50">
        <f t="shared" si="105"/>
        <v>0</v>
      </c>
      <c r="BT90" s="153">
        <v>0</v>
      </c>
      <c r="BU90" s="153">
        <v>0</v>
      </c>
      <c r="BV90" s="153">
        <v>0</v>
      </c>
      <c r="BW90" s="50">
        <f t="shared" si="106"/>
        <v>0</v>
      </c>
      <c r="BX90" s="153">
        <f t="shared" si="107"/>
        <v>0</v>
      </c>
      <c r="BY90" s="150">
        <f t="shared" si="108"/>
        <v>0</v>
      </c>
      <c r="BZ90" s="154" t="str">
        <f t="shared" si="109"/>
        <v/>
      </c>
      <c r="CA90" s="142">
        <v>0</v>
      </c>
      <c r="CB90" s="143">
        <v>0</v>
      </c>
      <c r="CC90" s="143"/>
      <c r="CD90" s="143"/>
      <c r="CE90" s="143">
        <f t="shared" si="110"/>
        <v>0</v>
      </c>
      <c r="CF90" s="144">
        <f t="shared" si="111"/>
        <v>0</v>
      </c>
      <c r="CG90" s="145">
        <v>0</v>
      </c>
      <c r="CH90" s="145">
        <v>0</v>
      </c>
      <c r="CI90" s="145">
        <v>0</v>
      </c>
      <c r="CJ90" s="49">
        <f t="shared" si="112"/>
        <v>0</v>
      </c>
      <c r="CK90" s="146">
        <v>0</v>
      </c>
      <c r="CL90" s="146">
        <v>0</v>
      </c>
      <c r="CM90" s="146">
        <v>0</v>
      </c>
      <c r="CN90" s="49">
        <f t="shared" si="113"/>
        <v>0</v>
      </c>
      <c r="CO90" s="146">
        <f t="shared" si="114"/>
        <v>0</v>
      </c>
      <c r="CP90" s="147">
        <f t="shared" si="115"/>
        <v>0</v>
      </c>
      <c r="CQ90" s="148" t="str">
        <f t="shared" si="116"/>
        <v/>
      </c>
      <c r="CR90" s="155"/>
      <c r="CS90" s="105"/>
      <c r="CT90" s="105"/>
      <c r="CU90" s="105"/>
      <c r="CV90" s="105"/>
      <c r="CW90" s="156">
        <f t="shared" si="75"/>
        <v>0</v>
      </c>
      <c r="CX90" s="107">
        <f t="shared" si="117"/>
        <v>0</v>
      </c>
      <c r="CY90" s="108" t="str">
        <f t="shared" si="142"/>
        <v/>
      </c>
      <c r="CZ90" s="157"/>
      <c r="DA90" s="158"/>
      <c r="DB90" s="158"/>
      <c r="DC90" s="158"/>
      <c r="DD90" s="158"/>
      <c r="DE90" s="146">
        <f t="shared" si="76"/>
        <v>0</v>
      </c>
      <c r="DF90" s="159">
        <f t="shared" si="118"/>
        <v>0</v>
      </c>
      <c r="DG90" s="160" t="str">
        <f t="shared" si="143"/>
        <v/>
      </c>
      <c r="DH90" s="161"/>
      <c r="DI90" s="162"/>
      <c r="DJ90" s="162"/>
      <c r="DK90" s="162"/>
      <c r="DL90" s="162"/>
      <c r="DM90" s="163">
        <f t="shared" si="77"/>
        <v>0</v>
      </c>
      <c r="DN90" s="164">
        <f t="shared" si="119"/>
        <v>0</v>
      </c>
      <c r="DO90" s="165" t="str">
        <f t="shared" si="144"/>
        <v/>
      </c>
      <c r="DP90" s="166"/>
      <c r="DQ90" s="105"/>
      <c r="DR90" s="105"/>
      <c r="DS90" s="105"/>
      <c r="DT90" s="105"/>
      <c r="DU90" s="156">
        <f t="shared" si="78"/>
        <v>0</v>
      </c>
      <c r="DV90" s="107" t="str">
        <f t="shared" si="120"/>
        <v/>
      </c>
      <c r="DW90" s="167" t="str">
        <f t="shared" si="121"/>
        <v/>
      </c>
      <c r="DX90" s="142"/>
      <c r="DY90" s="143"/>
      <c r="DZ90" s="168" t="str">
        <f t="shared" si="122"/>
        <v/>
      </c>
      <c r="EA90" s="169">
        <f t="shared" si="123"/>
        <v>900</v>
      </c>
      <c r="EB90" s="170">
        <f t="shared" si="124"/>
        <v>0</v>
      </c>
      <c r="EC90" s="171">
        <f t="shared" si="125"/>
        <v>0</v>
      </c>
      <c r="ED90" s="172" t="str">
        <f t="shared" si="126"/>
        <v/>
      </c>
      <c r="EE90" s="127" t="str">
        <f t="shared" si="79"/>
        <v/>
      </c>
      <c r="EF90" s="127" t="str">
        <f t="shared" si="127"/>
        <v/>
      </c>
      <c r="EG90" s="173" t="str">
        <f t="shared" si="128"/>
        <v/>
      </c>
      <c r="EH90" s="125">
        <f t="shared" si="129"/>
        <v>0</v>
      </c>
      <c r="EI90" s="699"/>
      <c r="EJ90" s="700"/>
      <c r="EL90" s="41">
        <f t="shared" si="130"/>
        <v>0</v>
      </c>
      <c r="EM90" s="41" t="s">
        <v>125</v>
      </c>
      <c r="EN90" s="41">
        <f t="shared" si="131"/>
        <v>100</v>
      </c>
      <c r="EO90" s="41" t="str">
        <f t="shared" si="132"/>
        <v>0/100</v>
      </c>
      <c r="EP90" s="41">
        <f t="shared" si="133"/>
        <v>0</v>
      </c>
      <c r="EQ90" s="41" t="s">
        <v>125</v>
      </c>
      <c r="ER90" s="41">
        <f t="shared" si="134"/>
        <v>100</v>
      </c>
      <c r="ES90" s="41" t="str">
        <f t="shared" si="135"/>
        <v>0/100</v>
      </c>
      <c r="ET90" s="41">
        <f t="shared" si="136"/>
        <v>0</v>
      </c>
      <c r="EU90" s="41" t="s">
        <v>125</v>
      </c>
      <c r="EV90" s="41">
        <f t="shared" si="137"/>
        <v>100</v>
      </c>
      <c r="EW90" s="41" t="str">
        <f t="shared" si="138"/>
        <v>0/100</v>
      </c>
      <c r="EX90" s="41">
        <f t="shared" si="139"/>
        <v>0</v>
      </c>
      <c r="EY90" s="41" t="s">
        <v>125</v>
      </c>
      <c r="EZ90" s="41">
        <f t="shared" si="140"/>
        <v>0</v>
      </c>
      <c r="FA90" s="41" t="str">
        <f t="shared" si="141"/>
        <v>0/0</v>
      </c>
    </row>
    <row r="91" spans="1:157" ht="15.75">
      <c r="A91" s="6">
        <f t="shared" si="80"/>
        <v>0</v>
      </c>
      <c r="B91" s="126">
        <v>82</v>
      </c>
      <c r="C91" s="127">
        <f t="shared" si="81"/>
        <v>0</v>
      </c>
      <c r="D91" s="377"/>
      <c r="E91" s="378"/>
      <c r="F91" s="379"/>
      <c r="G91" s="377"/>
      <c r="H91" s="377"/>
      <c r="I91" s="377"/>
      <c r="J91" s="384"/>
      <c r="K91" s="128"/>
      <c r="L91" s="129"/>
      <c r="M91" s="129"/>
      <c r="N91" s="129"/>
      <c r="O91" s="129">
        <f t="shared" si="82"/>
        <v>0</v>
      </c>
      <c r="P91" s="130">
        <f t="shared" si="83"/>
        <v>0</v>
      </c>
      <c r="Q91" s="131"/>
      <c r="R91" s="131"/>
      <c r="S91" s="131">
        <v>0</v>
      </c>
      <c r="T91" s="47">
        <f t="shared" si="84"/>
        <v>0</v>
      </c>
      <c r="U91" s="132"/>
      <c r="V91" s="132"/>
      <c r="W91" s="132">
        <v>0</v>
      </c>
      <c r="X91" s="47">
        <f t="shared" si="85"/>
        <v>0</v>
      </c>
      <c r="Y91" s="132">
        <f t="shared" si="86"/>
        <v>0</v>
      </c>
      <c r="Z91" s="133">
        <f t="shared" si="87"/>
        <v>0</v>
      </c>
      <c r="AA91" s="134" t="str">
        <f t="shared" si="88"/>
        <v/>
      </c>
      <c r="AB91" s="135">
        <v>0</v>
      </c>
      <c r="AC91" s="136">
        <v>0</v>
      </c>
      <c r="AD91" s="136"/>
      <c r="AE91" s="136"/>
      <c r="AF91" s="136">
        <f t="shared" si="89"/>
        <v>0</v>
      </c>
      <c r="AG91" s="137">
        <f t="shared" si="90"/>
        <v>0</v>
      </c>
      <c r="AH91" s="138">
        <v>0</v>
      </c>
      <c r="AI91" s="138">
        <v>0</v>
      </c>
      <c r="AJ91" s="138">
        <v>0</v>
      </c>
      <c r="AK91" s="48">
        <f t="shared" si="91"/>
        <v>0</v>
      </c>
      <c r="AL91" s="139">
        <v>0</v>
      </c>
      <c r="AM91" s="139">
        <v>0</v>
      </c>
      <c r="AN91" s="139">
        <v>0</v>
      </c>
      <c r="AO91" s="48">
        <f t="shared" si="92"/>
        <v>0</v>
      </c>
      <c r="AP91" s="139">
        <f t="shared" si="93"/>
        <v>0</v>
      </c>
      <c r="AQ91" s="140">
        <f t="shared" si="94"/>
        <v>0</v>
      </c>
      <c r="AR91" s="141" t="str">
        <f t="shared" si="95"/>
        <v/>
      </c>
      <c r="AS91" s="142">
        <v>0</v>
      </c>
      <c r="AT91" s="143">
        <v>0</v>
      </c>
      <c r="AU91" s="143"/>
      <c r="AV91" s="143"/>
      <c r="AW91" s="143">
        <f t="shared" si="96"/>
        <v>0</v>
      </c>
      <c r="AX91" s="144">
        <f t="shared" si="97"/>
        <v>0</v>
      </c>
      <c r="AY91" s="145">
        <v>0</v>
      </c>
      <c r="AZ91" s="145">
        <v>0</v>
      </c>
      <c r="BA91" s="145">
        <v>0</v>
      </c>
      <c r="BB91" s="49">
        <f t="shared" si="98"/>
        <v>0</v>
      </c>
      <c r="BC91" s="146">
        <v>0</v>
      </c>
      <c r="BD91" s="146">
        <v>0</v>
      </c>
      <c r="BE91" s="146">
        <v>0</v>
      </c>
      <c r="BF91" s="49">
        <f t="shared" si="99"/>
        <v>0</v>
      </c>
      <c r="BG91" s="146">
        <f t="shared" si="100"/>
        <v>0</v>
      </c>
      <c r="BH91" s="147">
        <f t="shared" si="101"/>
        <v>0</v>
      </c>
      <c r="BI91" s="148" t="str">
        <f t="shared" si="102"/>
        <v/>
      </c>
      <c r="BJ91" s="149">
        <v>0</v>
      </c>
      <c r="BK91" s="150">
        <v>0</v>
      </c>
      <c r="BL91" s="150"/>
      <c r="BM91" s="150"/>
      <c r="BN91" s="150">
        <f t="shared" si="103"/>
        <v>0</v>
      </c>
      <c r="BO91" s="151">
        <f t="shared" si="104"/>
        <v>0</v>
      </c>
      <c r="BP91" s="152">
        <v>0</v>
      </c>
      <c r="BQ91" s="152">
        <v>0</v>
      </c>
      <c r="BR91" s="152">
        <v>0</v>
      </c>
      <c r="BS91" s="50">
        <f t="shared" si="105"/>
        <v>0</v>
      </c>
      <c r="BT91" s="153">
        <v>0</v>
      </c>
      <c r="BU91" s="153">
        <v>0</v>
      </c>
      <c r="BV91" s="153">
        <v>0</v>
      </c>
      <c r="BW91" s="50">
        <f t="shared" si="106"/>
        <v>0</v>
      </c>
      <c r="BX91" s="153">
        <f t="shared" si="107"/>
        <v>0</v>
      </c>
      <c r="BY91" s="150">
        <f t="shared" si="108"/>
        <v>0</v>
      </c>
      <c r="BZ91" s="154" t="str">
        <f t="shared" si="109"/>
        <v/>
      </c>
      <c r="CA91" s="142">
        <v>0</v>
      </c>
      <c r="CB91" s="143">
        <v>0</v>
      </c>
      <c r="CC91" s="143"/>
      <c r="CD91" s="143"/>
      <c r="CE91" s="143">
        <f t="shared" si="110"/>
        <v>0</v>
      </c>
      <c r="CF91" s="144">
        <f t="shared" si="111"/>
        <v>0</v>
      </c>
      <c r="CG91" s="145">
        <v>0</v>
      </c>
      <c r="CH91" s="145">
        <v>0</v>
      </c>
      <c r="CI91" s="145">
        <v>0</v>
      </c>
      <c r="CJ91" s="49">
        <f t="shared" si="112"/>
        <v>0</v>
      </c>
      <c r="CK91" s="146">
        <v>0</v>
      </c>
      <c r="CL91" s="146">
        <v>0</v>
      </c>
      <c r="CM91" s="146">
        <v>0</v>
      </c>
      <c r="CN91" s="49">
        <f t="shared" si="113"/>
        <v>0</v>
      </c>
      <c r="CO91" s="146">
        <f t="shared" si="114"/>
        <v>0</v>
      </c>
      <c r="CP91" s="147">
        <f t="shared" si="115"/>
        <v>0</v>
      </c>
      <c r="CQ91" s="148" t="str">
        <f t="shared" si="116"/>
        <v/>
      </c>
      <c r="CR91" s="155"/>
      <c r="CS91" s="105"/>
      <c r="CT91" s="105"/>
      <c r="CU91" s="105"/>
      <c r="CV91" s="105"/>
      <c r="CW91" s="156">
        <f t="shared" si="75"/>
        <v>0</v>
      </c>
      <c r="CX91" s="107">
        <f t="shared" si="117"/>
        <v>0</v>
      </c>
      <c r="CY91" s="108" t="str">
        <f t="shared" si="142"/>
        <v/>
      </c>
      <c r="CZ91" s="157"/>
      <c r="DA91" s="158"/>
      <c r="DB91" s="158"/>
      <c r="DC91" s="158"/>
      <c r="DD91" s="158"/>
      <c r="DE91" s="146">
        <f t="shared" si="76"/>
        <v>0</v>
      </c>
      <c r="DF91" s="159">
        <f t="shared" si="118"/>
        <v>0</v>
      </c>
      <c r="DG91" s="160" t="str">
        <f t="shared" si="143"/>
        <v/>
      </c>
      <c r="DH91" s="161"/>
      <c r="DI91" s="162"/>
      <c r="DJ91" s="162"/>
      <c r="DK91" s="162"/>
      <c r="DL91" s="162"/>
      <c r="DM91" s="163">
        <f t="shared" si="77"/>
        <v>0</v>
      </c>
      <c r="DN91" s="164">
        <f t="shared" si="119"/>
        <v>0</v>
      </c>
      <c r="DO91" s="165" t="str">
        <f t="shared" si="144"/>
        <v/>
      </c>
      <c r="DP91" s="166"/>
      <c r="DQ91" s="105"/>
      <c r="DR91" s="105"/>
      <c r="DS91" s="105"/>
      <c r="DT91" s="105"/>
      <c r="DU91" s="156">
        <f t="shared" si="78"/>
        <v>0</v>
      </c>
      <c r="DV91" s="107" t="str">
        <f t="shared" si="120"/>
        <v/>
      </c>
      <c r="DW91" s="167" t="str">
        <f t="shared" si="121"/>
        <v/>
      </c>
      <c r="DX91" s="142"/>
      <c r="DY91" s="143"/>
      <c r="DZ91" s="168" t="str">
        <f t="shared" si="122"/>
        <v/>
      </c>
      <c r="EA91" s="169">
        <f t="shared" si="123"/>
        <v>900</v>
      </c>
      <c r="EB91" s="170">
        <f t="shared" si="124"/>
        <v>0</v>
      </c>
      <c r="EC91" s="171">
        <f t="shared" si="125"/>
        <v>0</v>
      </c>
      <c r="ED91" s="172" t="str">
        <f t="shared" si="126"/>
        <v/>
      </c>
      <c r="EE91" s="127" t="str">
        <f t="shared" si="79"/>
        <v/>
      </c>
      <c r="EF91" s="127" t="str">
        <f t="shared" si="127"/>
        <v/>
      </c>
      <c r="EG91" s="173" t="str">
        <f t="shared" si="128"/>
        <v/>
      </c>
      <c r="EH91" s="125">
        <f t="shared" si="129"/>
        <v>0</v>
      </c>
      <c r="EI91" s="699"/>
      <c r="EJ91" s="700"/>
      <c r="EL91" s="41">
        <f t="shared" si="130"/>
        <v>0</v>
      </c>
      <c r="EM91" s="41" t="s">
        <v>125</v>
      </c>
      <c r="EN91" s="41">
        <f t="shared" si="131"/>
        <v>100</v>
      </c>
      <c r="EO91" s="41" t="str">
        <f t="shared" si="132"/>
        <v>0/100</v>
      </c>
      <c r="EP91" s="41">
        <f t="shared" si="133"/>
        <v>0</v>
      </c>
      <c r="EQ91" s="41" t="s">
        <v>125</v>
      </c>
      <c r="ER91" s="41">
        <f t="shared" si="134"/>
        <v>100</v>
      </c>
      <c r="ES91" s="41" t="str">
        <f t="shared" si="135"/>
        <v>0/100</v>
      </c>
      <c r="ET91" s="41">
        <f t="shared" si="136"/>
        <v>0</v>
      </c>
      <c r="EU91" s="41" t="s">
        <v>125</v>
      </c>
      <c r="EV91" s="41">
        <f t="shared" si="137"/>
        <v>100</v>
      </c>
      <c r="EW91" s="41" t="str">
        <f t="shared" si="138"/>
        <v>0/100</v>
      </c>
      <c r="EX91" s="41">
        <f t="shared" si="139"/>
        <v>0</v>
      </c>
      <c r="EY91" s="41" t="s">
        <v>125</v>
      </c>
      <c r="EZ91" s="41">
        <f t="shared" si="140"/>
        <v>0</v>
      </c>
      <c r="FA91" s="41" t="str">
        <f t="shared" si="141"/>
        <v>0/0</v>
      </c>
    </row>
    <row r="92" spans="1:157" ht="15.75">
      <c r="A92" s="6">
        <f t="shared" si="80"/>
        <v>0</v>
      </c>
      <c r="B92" s="169">
        <v>83</v>
      </c>
      <c r="C92" s="127">
        <f t="shared" si="81"/>
        <v>0</v>
      </c>
      <c r="D92" s="377"/>
      <c r="E92" s="378"/>
      <c r="F92" s="379"/>
      <c r="G92" s="377"/>
      <c r="H92" s="377"/>
      <c r="I92" s="377"/>
      <c r="J92" s="384"/>
      <c r="K92" s="128"/>
      <c r="L92" s="129"/>
      <c r="M92" s="129"/>
      <c r="N92" s="129"/>
      <c r="O92" s="129">
        <f t="shared" si="82"/>
        <v>0</v>
      </c>
      <c r="P92" s="130">
        <f t="shared" si="83"/>
        <v>0</v>
      </c>
      <c r="Q92" s="131"/>
      <c r="R92" s="131"/>
      <c r="S92" s="131">
        <v>0</v>
      </c>
      <c r="T92" s="47">
        <f t="shared" si="84"/>
        <v>0</v>
      </c>
      <c r="U92" s="132"/>
      <c r="V92" s="132"/>
      <c r="W92" s="132">
        <v>0</v>
      </c>
      <c r="X92" s="47">
        <f t="shared" si="85"/>
        <v>0</v>
      </c>
      <c r="Y92" s="132">
        <f t="shared" si="86"/>
        <v>0</v>
      </c>
      <c r="Z92" s="133">
        <f t="shared" si="87"/>
        <v>0</v>
      </c>
      <c r="AA92" s="134" t="str">
        <f t="shared" si="88"/>
        <v/>
      </c>
      <c r="AB92" s="135">
        <v>0</v>
      </c>
      <c r="AC92" s="136">
        <v>0</v>
      </c>
      <c r="AD92" s="136"/>
      <c r="AE92" s="136"/>
      <c r="AF92" s="136">
        <f t="shared" si="89"/>
        <v>0</v>
      </c>
      <c r="AG92" s="137">
        <f t="shared" si="90"/>
        <v>0</v>
      </c>
      <c r="AH92" s="138">
        <v>0</v>
      </c>
      <c r="AI92" s="138">
        <v>0</v>
      </c>
      <c r="AJ92" s="138">
        <v>0</v>
      </c>
      <c r="AK92" s="48">
        <f t="shared" si="91"/>
        <v>0</v>
      </c>
      <c r="AL92" s="139">
        <v>0</v>
      </c>
      <c r="AM92" s="139">
        <v>0</v>
      </c>
      <c r="AN92" s="139">
        <v>0</v>
      </c>
      <c r="AO92" s="48">
        <f t="shared" si="92"/>
        <v>0</v>
      </c>
      <c r="AP92" s="139">
        <f t="shared" si="93"/>
        <v>0</v>
      </c>
      <c r="AQ92" s="140">
        <f t="shared" si="94"/>
        <v>0</v>
      </c>
      <c r="AR92" s="141" t="str">
        <f t="shared" si="95"/>
        <v/>
      </c>
      <c r="AS92" s="142">
        <v>0</v>
      </c>
      <c r="AT92" s="143">
        <v>0</v>
      </c>
      <c r="AU92" s="143"/>
      <c r="AV92" s="143"/>
      <c r="AW92" s="143">
        <f t="shared" si="96"/>
        <v>0</v>
      </c>
      <c r="AX92" s="144">
        <f t="shared" si="97"/>
        <v>0</v>
      </c>
      <c r="AY92" s="145">
        <v>0</v>
      </c>
      <c r="AZ92" s="145">
        <v>0</v>
      </c>
      <c r="BA92" s="145">
        <v>0</v>
      </c>
      <c r="BB92" s="49">
        <f t="shared" si="98"/>
        <v>0</v>
      </c>
      <c r="BC92" s="146">
        <v>0</v>
      </c>
      <c r="BD92" s="146">
        <v>0</v>
      </c>
      <c r="BE92" s="146">
        <v>0</v>
      </c>
      <c r="BF92" s="49">
        <f t="shared" si="99"/>
        <v>0</v>
      </c>
      <c r="BG92" s="146">
        <f t="shared" si="100"/>
        <v>0</v>
      </c>
      <c r="BH92" s="147">
        <f t="shared" si="101"/>
        <v>0</v>
      </c>
      <c r="BI92" s="148" t="str">
        <f t="shared" si="102"/>
        <v/>
      </c>
      <c r="BJ92" s="149">
        <v>0</v>
      </c>
      <c r="BK92" s="150">
        <v>0</v>
      </c>
      <c r="BL92" s="150"/>
      <c r="BM92" s="150"/>
      <c r="BN92" s="150">
        <f t="shared" si="103"/>
        <v>0</v>
      </c>
      <c r="BO92" s="151">
        <f t="shared" si="104"/>
        <v>0</v>
      </c>
      <c r="BP92" s="152">
        <v>0</v>
      </c>
      <c r="BQ92" s="152">
        <v>0</v>
      </c>
      <c r="BR92" s="152">
        <v>0</v>
      </c>
      <c r="BS92" s="50">
        <f t="shared" si="105"/>
        <v>0</v>
      </c>
      <c r="BT92" s="153">
        <v>0</v>
      </c>
      <c r="BU92" s="153">
        <v>0</v>
      </c>
      <c r="BV92" s="153">
        <v>0</v>
      </c>
      <c r="BW92" s="50">
        <f t="shared" si="106"/>
        <v>0</v>
      </c>
      <c r="BX92" s="153">
        <f t="shared" si="107"/>
        <v>0</v>
      </c>
      <c r="BY92" s="150">
        <f t="shared" si="108"/>
        <v>0</v>
      </c>
      <c r="BZ92" s="154" t="str">
        <f t="shared" si="109"/>
        <v/>
      </c>
      <c r="CA92" s="142">
        <v>0</v>
      </c>
      <c r="CB92" s="143">
        <v>0</v>
      </c>
      <c r="CC92" s="143"/>
      <c r="CD92" s="143"/>
      <c r="CE92" s="143">
        <f t="shared" si="110"/>
        <v>0</v>
      </c>
      <c r="CF92" s="144">
        <f t="shared" si="111"/>
        <v>0</v>
      </c>
      <c r="CG92" s="145">
        <v>0</v>
      </c>
      <c r="CH92" s="145">
        <v>0</v>
      </c>
      <c r="CI92" s="145">
        <v>0</v>
      </c>
      <c r="CJ92" s="49">
        <f t="shared" si="112"/>
        <v>0</v>
      </c>
      <c r="CK92" s="146">
        <v>0</v>
      </c>
      <c r="CL92" s="146">
        <v>0</v>
      </c>
      <c r="CM92" s="146">
        <v>0</v>
      </c>
      <c r="CN92" s="49">
        <f t="shared" si="113"/>
        <v>0</v>
      </c>
      <c r="CO92" s="146">
        <f t="shared" si="114"/>
        <v>0</v>
      </c>
      <c r="CP92" s="147">
        <f t="shared" si="115"/>
        <v>0</v>
      </c>
      <c r="CQ92" s="148" t="str">
        <f t="shared" si="116"/>
        <v/>
      </c>
      <c r="CR92" s="155"/>
      <c r="CS92" s="105"/>
      <c r="CT92" s="105"/>
      <c r="CU92" s="105"/>
      <c r="CV92" s="105"/>
      <c r="CW92" s="156">
        <f t="shared" si="75"/>
        <v>0</v>
      </c>
      <c r="CX92" s="107">
        <f t="shared" si="117"/>
        <v>0</v>
      </c>
      <c r="CY92" s="108" t="str">
        <f t="shared" si="142"/>
        <v/>
      </c>
      <c r="CZ92" s="157"/>
      <c r="DA92" s="158"/>
      <c r="DB92" s="158"/>
      <c r="DC92" s="158"/>
      <c r="DD92" s="158"/>
      <c r="DE92" s="146">
        <f t="shared" si="76"/>
        <v>0</v>
      </c>
      <c r="DF92" s="159">
        <f t="shared" si="118"/>
        <v>0</v>
      </c>
      <c r="DG92" s="160" t="str">
        <f t="shared" si="143"/>
        <v/>
      </c>
      <c r="DH92" s="161"/>
      <c r="DI92" s="162"/>
      <c r="DJ92" s="162"/>
      <c r="DK92" s="162"/>
      <c r="DL92" s="162"/>
      <c r="DM92" s="163">
        <f t="shared" si="77"/>
        <v>0</v>
      </c>
      <c r="DN92" s="164">
        <f t="shared" si="119"/>
        <v>0</v>
      </c>
      <c r="DO92" s="165" t="str">
        <f t="shared" si="144"/>
        <v/>
      </c>
      <c r="DP92" s="166"/>
      <c r="DQ92" s="105"/>
      <c r="DR92" s="105"/>
      <c r="DS92" s="105"/>
      <c r="DT92" s="105"/>
      <c r="DU92" s="156">
        <f t="shared" si="78"/>
        <v>0</v>
      </c>
      <c r="DV92" s="107" t="str">
        <f t="shared" si="120"/>
        <v/>
      </c>
      <c r="DW92" s="167" t="str">
        <f t="shared" si="121"/>
        <v/>
      </c>
      <c r="DX92" s="142"/>
      <c r="DY92" s="143"/>
      <c r="DZ92" s="168" t="str">
        <f t="shared" si="122"/>
        <v/>
      </c>
      <c r="EA92" s="169">
        <f t="shared" si="123"/>
        <v>900</v>
      </c>
      <c r="EB92" s="170">
        <f t="shared" si="124"/>
        <v>0</v>
      </c>
      <c r="EC92" s="171">
        <f t="shared" si="125"/>
        <v>0</v>
      </c>
      <c r="ED92" s="172" t="str">
        <f t="shared" si="126"/>
        <v/>
      </c>
      <c r="EE92" s="127" t="str">
        <f t="shared" si="79"/>
        <v/>
      </c>
      <c r="EF92" s="127" t="str">
        <f t="shared" si="127"/>
        <v/>
      </c>
      <c r="EG92" s="173" t="str">
        <f t="shared" si="128"/>
        <v/>
      </c>
      <c r="EH92" s="125">
        <f t="shared" si="129"/>
        <v>0</v>
      </c>
      <c r="EI92" s="699"/>
      <c r="EJ92" s="700"/>
      <c r="EL92" s="41">
        <f t="shared" si="130"/>
        <v>0</v>
      </c>
      <c r="EM92" s="41" t="s">
        <v>125</v>
      </c>
      <c r="EN92" s="41">
        <f t="shared" si="131"/>
        <v>100</v>
      </c>
      <c r="EO92" s="41" t="str">
        <f t="shared" si="132"/>
        <v>0/100</v>
      </c>
      <c r="EP92" s="41">
        <f t="shared" si="133"/>
        <v>0</v>
      </c>
      <c r="EQ92" s="41" t="s">
        <v>125</v>
      </c>
      <c r="ER92" s="41">
        <f t="shared" si="134"/>
        <v>100</v>
      </c>
      <c r="ES92" s="41" t="str">
        <f t="shared" si="135"/>
        <v>0/100</v>
      </c>
      <c r="ET92" s="41">
        <f t="shared" si="136"/>
        <v>0</v>
      </c>
      <c r="EU92" s="41" t="s">
        <v>125</v>
      </c>
      <c r="EV92" s="41">
        <f t="shared" si="137"/>
        <v>100</v>
      </c>
      <c r="EW92" s="41" t="str">
        <f t="shared" si="138"/>
        <v>0/100</v>
      </c>
      <c r="EX92" s="41">
        <f t="shared" si="139"/>
        <v>0</v>
      </c>
      <c r="EY92" s="41" t="s">
        <v>125</v>
      </c>
      <c r="EZ92" s="41">
        <f t="shared" si="140"/>
        <v>0</v>
      </c>
      <c r="FA92" s="41" t="str">
        <f t="shared" si="141"/>
        <v>0/0</v>
      </c>
    </row>
    <row r="93" spans="1:157" ht="15.75">
      <c r="A93" s="6">
        <f t="shared" si="80"/>
        <v>0</v>
      </c>
      <c r="B93" s="126">
        <v>84</v>
      </c>
      <c r="C93" s="127">
        <f t="shared" si="81"/>
        <v>0</v>
      </c>
      <c r="D93" s="377"/>
      <c r="E93" s="378"/>
      <c r="F93" s="379"/>
      <c r="G93" s="377"/>
      <c r="H93" s="377"/>
      <c r="I93" s="377"/>
      <c r="J93" s="384"/>
      <c r="K93" s="128"/>
      <c r="L93" s="129"/>
      <c r="M93" s="129"/>
      <c r="N93" s="129"/>
      <c r="O93" s="129">
        <f t="shared" si="82"/>
        <v>0</v>
      </c>
      <c r="P93" s="130">
        <f t="shared" si="83"/>
        <v>0</v>
      </c>
      <c r="Q93" s="131"/>
      <c r="R93" s="131"/>
      <c r="S93" s="131">
        <v>0</v>
      </c>
      <c r="T93" s="47">
        <f t="shared" si="84"/>
        <v>0</v>
      </c>
      <c r="U93" s="132"/>
      <c r="V93" s="132"/>
      <c r="W93" s="132">
        <v>0</v>
      </c>
      <c r="X93" s="47">
        <f t="shared" si="85"/>
        <v>0</v>
      </c>
      <c r="Y93" s="132">
        <f t="shared" si="86"/>
        <v>0</v>
      </c>
      <c r="Z93" s="133">
        <f t="shared" si="87"/>
        <v>0</v>
      </c>
      <c r="AA93" s="134" t="str">
        <f t="shared" si="88"/>
        <v/>
      </c>
      <c r="AB93" s="135">
        <v>0</v>
      </c>
      <c r="AC93" s="136">
        <v>0</v>
      </c>
      <c r="AD93" s="136"/>
      <c r="AE93" s="136"/>
      <c r="AF93" s="136">
        <f t="shared" si="89"/>
        <v>0</v>
      </c>
      <c r="AG93" s="137">
        <f t="shared" si="90"/>
        <v>0</v>
      </c>
      <c r="AH93" s="138">
        <v>0</v>
      </c>
      <c r="AI93" s="138">
        <v>0</v>
      </c>
      <c r="AJ93" s="138">
        <v>0</v>
      </c>
      <c r="AK93" s="48">
        <f t="shared" si="91"/>
        <v>0</v>
      </c>
      <c r="AL93" s="139">
        <v>0</v>
      </c>
      <c r="AM93" s="139">
        <v>0</v>
      </c>
      <c r="AN93" s="139">
        <v>0</v>
      </c>
      <c r="AO93" s="48">
        <f t="shared" si="92"/>
        <v>0</v>
      </c>
      <c r="AP93" s="139">
        <f t="shared" si="93"/>
        <v>0</v>
      </c>
      <c r="AQ93" s="140">
        <f t="shared" si="94"/>
        <v>0</v>
      </c>
      <c r="AR93" s="141" t="str">
        <f t="shared" si="95"/>
        <v/>
      </c>
      <c r="AS93" s="142">
        <v>0</v>
      </c>
      <c r="AT93" s="143">
        <v>0</v>
      </c>
      <c r="AU93" s="143"/>
      <c r="AV93" s="143"/>
      <c r="AW93" s="143">
        <f t="shared" si="96"/>
        <v>0</v>
      </c>
      <c r="AX93" s="144">
        <f t="shared" si="97"/>
        <v>0</v>
      </c>
      <c r="AY93" s="145">
        <v>0</v>
      </c>
      <c r="AZ93" s="145">
        <v>0</v>
      </c>
      <c r="BA93" s="145">
        <v>0</v>
      </c>
      <c r="BB93" s="49">
        <f t="shared" si="98"/>
        <v>0</v>
      </c>
      <c r="BC93" s="146">
        <v>0</v>
      </c>
      <c r="BD93" s="146">
        <v>0</v>
      </c>
      <c r="BE93" s="146">
        <v>0</v>
      </c>
      <c r="BF93" s="49">
        <f t="shared" si="99"/>
        <v>0</v>
      </c>
      <c r="BG93" s="146">
        <f t="shared" si="100"/>
        <v>0</v>
      </c>
      <c r="BH93" s="147">
        <f t="shared" si="101"/>
        <v>0</v>
      </c>
      <c r="BI93" s="148" t="str">
        <f t="shared" si="102"/>
        <v/>
      </c>
      <c r="BJ93" s="149">
        <v>0</v>
      </c>
      <c r="BK93" s="150">
        <v>0</v>
      </c>
      <c r="BL93" s="150"/>
      <c r="BM93" s="150"/>
      <c r="BN93" s="150">
        <f t="shared" si="103"/>
        <v>0</v>
      </c>
      <c r="BO93" s="151">
        <f t="shared" si="104"/>
        <v>0</v>
      </c>
      <c r="BP93" s="152">
        <v>0</v>
      </c>
      <c r="BQ93" s="152">
        <v>0</v>
      </c>
      <c r="BR93" s="152">
        <v>0</v>
      </c>
      <c r="BS93" s="50">
        <f t="shared" si="105"/>
        <v>0</v>
      </c>
      <c r="BT93" s="153">
        <v>0</v>
      </c>
      <c r="BU93" s="153">
        <v>0</v>
      </c>
      <c r="BV93" s="153">
        <v>0</v>
      </c>
      <c r="BW93" s="50">
        <f t="shared" si="106"/>
        <v>0</v>
      </c>
      <c r="BX93" s="153">
        <f t="shared" si="107"/>
        <v>0</v>
      </c>
      <c r="BY93" s="150">
        <f t="shared" si="108"/>
        <v>0</v>
      </c>
      <c r="BZ93" s="154" t="str">
        <f t="shared" si="109"/>
        <v/>
      </c>
      <c r="CA93" s="142">
        <v>0</v>
      </c>
      <c r="CB93" s="143">
        <v>0</v>
      </c>
      <c r="CC93" s="143"/>
      <c r="CD93" s="143"/>
      <c r="CE93" s="143">
        <f t="shared" si="110"/>
        <v>0</v>
      </c>
      <c r="CF93" s="144">
        <f t="shared" si="111"/>
        <v>0</v>
      </c>
      <c r="CG93" s="145">
        <v>0</v>
      </c>
      <c r="CH93" s="145">
        <v>0</v>
      </c>
      <c r="CI93" s="145">
        <v>0</v>
      </c>
      <c r="CJ93" s="49">
        <f t="shared" si="112"/>
        <v>0</v>
      </c>
      <c r="CK93" s="146">
        <v>0</v>
      </c>
      <c r="CL93" s="146">
        <v>0</v>
      </c>
      <c r="CM93" s="146">
        <v>0</v>
      </c>
      <c r="CN93" s="49">
        <f t="shared" si="113"/>
        <v>0</v>
      </c>
      <c r="CO93" s="146">
        <f t="shared" si="114"/>
        <v>0</v>
      </c>
      <c r="CP93" s="147">
        <f t="shared" si="115"/>
        <v>0</v>
      </c>
      <c r="CQ93" s="148" t="str">
        <f t="shared" si="116"/>
        <v/>
      </c>
      <c r="CR93" s="155"/>
      <c r="CS93" s="105"/>
      <c r="CT93" s="105"/>
      <c r="CU93" s="105"/>
      <c r="CV93" s="105"/>
      <c r="CW93" s="156">
        <f t="shared" si="75"/>
        <v>0</v>
      </c>
      <c r="CX93" s="107">
        <f t="shared" si="117"/>
        <v>0</v>
      </c>
      <c r="CY93" s="108" t="str">
        <f t="shared" si="142"/>
        <v/>
      </c>
      <c r="CZ93" s="157"/>
      <c r="DA93" s="158"/>
      <c r="DB93" s="158"/>
      <c r="DC93" s="158"/>
      <c r="DD93" s="158"/>
      <c r="DE93" s="146">
        <f t="shared" si="76"/>
        <v>0</v>
      </c>
      <c r="DF93" s="159">
        <f t="shared" si="118"/>
        <v>0</v>
      </c>
      <c r="DG93" s="160" t="str">
        <f t="shared" si="143"/>
        <v/>
      </c>
      <c r="DH93" s="161"/>
      <c r="DI93" s="162"/>
      <c r="DJ93" s="162"/>
      <c r="DK93" s="162"/>
      <c r="DL93" s="162"/>
      <c r="DM93" s="163">
        <f t="shared" si="77"/>
        <v>0</v>
      </c>
      <c r="DN93" s="164">
        <f t="shared" si="119"/>
        <v>0</v>
      </c>
      <c r="DO93" s="165" t="str">
        <f t="shared" si="144"/>
        <v/>
      </c>
      <c r="DP93" s="166"/>
      <c r="DQ93" s="105"/>
      <c r="DR93" s="105"/>
      <c r="DS93" s="105"/>
      <c r="DT93" s="105"/>
      <c r="DU93" s="156">
        <f t="shared" si="78"/>
        <v>0</v>
      </c>
      <c r="DV93" s="107" t="str">
        <f t="shared" si="120"/>
        <v/>
      </c>
      <c r="DW93" s="167" t="str">
        <f t="shared" si="121"/>
        <v/>
      </c>
      <c r="DX93" s="142"/>
      <c r="DY93" s="143"/>
      <c r="DZ93" s="168" t="str">
        <f t="shared" si="122"/>
        <v/>
      </c>
      <c r="EA93" s="169">
        <f t="shared" si="123"/>
        <v>900</v>
      </c>
      <c r="EB93" s="170">
        <f t="shared" si="124"/>
        <v>0</v>
      </c>
      <c r="EC93" s="171">
        <f t="shared" si="125"/>
        <v>0</v>
      </c>
      <c r="ED93" s="172" t="str">
        <f t="shared" si="126"/>
        <v/>
      </c>
      <c r="EE93" s="127" t="str">
        <f t="shared" si="79"/>
        <v/>
      </c>
      <c r="EF93" s="127" t="str">
        <f t="shared" si="127"/>
        <v/>
      </c>
      <c r="EG93" s="173" t="str">
        <f t="shared" si="128"/>
        <v/>
      </c>
      <c r="EH93" s="125">
        <f t="shared" si="129"/>
        <v>0</v>
      </c>
      <c r="EI93" s="699"/>
      <c r="EJ93" s="700"/>
      <c r="EL93" s="41">
        <f t="shared" si="130"/>
        <v>0</v>
      </c>
      <c r="EM93" s="41" t="s">
        <v>125</v>
      </c>
      <c r="EN93" s="41">
        <f t="shared" si="131"/>
        <v>100</v>
      </c>
      <c r="EO93" s="41" t="str">
        <f t="shared" si="132"/>
        <v>0/100</v>
      </c>
      <c r="EP93" s="41">
        <f t="shared" si="133"/>
        <v>0</v>
      </c>
      <c r="EQ93" s="41" t="s">
        <v>125</v>
      </c>
      <c r="ER93" s="41">
        <f t="shared" si="134"/>
        <v>100</v>
      </c>
      <c r="ES93" s="41" t="str">
        <f t="shared" si="135"/>
        <v>0/100</v>
      </c>
      <c r="ET93" s="41">
        <f t="shared" si="136"/>
        <v>0</v>
      </c>
      <c r="EU93" s="41" t="s">
        <v>125</v>
      </c>
      <c r="EV93" s="41">
        <f t="shared" si="137"/>
        <v>100</v>
      </c>
      <c r="EW93" s="41" t="str">
        <f t="shared" si="138"/>
        <v>0/100</v>
      </c>
      <c r="EX93" s="41">
        <f t="shared" si="139"/>
        <v>0</v>
      </c>
      <c r="EY93" s="41" t="s">
        <v>125</v>
      </c>
      <c r="EZ93" s="41">
        <f t="shared" si="140"/>
        <v>0</v>
      </c>
      <c r="FA93" s="41" t="str">
        <f t="shared" si="141"/>
        <v>0/0</v>
      </c>
    </row>
    <row r="94" spans="1:157" ht="15.75">
      <c r="A94" s="6">
        <f t="shared" si="80"/>
        <v>0</v>
      </c>
      <c r="B94" s="169">
        <v>85</v>
      </c>
      <c r="C94" s="127">
        <f t="shared" si="81"/>
        <v>0</v>
      </c>
      <c r="D94" s="377"/>
      <c r="E94" s="378"/>
      <c r="F94" s="379"/>
      <c r="G94" s="377"/>
      <c r="H94" s="377"/>
      <c r="I94" s="377"/>
      <c r="J94" s="384"/>
      <c r="K94" s="128"/>
      <c r="L94" s="129"/>
      <c r="M94" s="129"/>
      <c r="N94" s="129"/>
      <c r="O94" s="129">
        <f t="shared" si="82"/>
        <v>0</v>
      </c>
      <c r="P94" s="130">
        <f t="shared" si="83"/>
        <v>0</v>
      </c>
      <c r="Q94" s="131"/>
      <c r="R94" s="131"/>
      <c r="S94" s="131">
        <v>0</v>
      </c>
      <c r="T94" s="47">
        <f t="shared" si="84"/>
        <v>0</v>
      </c>
      <c r="U94" s="132"/>
      <c r="V94" s="132"/>
      <c r="W94" s="132">
        <v>0</v>
      </c>
      <c r="X94" s="47">
        <f t="shared" si="85"/>
        <v>0</v>
      </c>
      <c r="Y94" s="132">
        <f t="shared" si="86"/>
        <v>0</v>
      </c>
      <c r="Z94" s="133">
        <f t="shared" si="87"/>
        <v>0</v>
      </c>
      <c r="AA94" s="134" t="str">
        <f t="shared" si="88"/>
        <v/>
      </c>
      <c r="AB94" s="135">
        <v>0</v>
      </c>
      <c r="AC94" s="136">
        <v>0</v>
      </c>
      <c r="AD94" s="136"/>
      <c r="AE94" s="136"/>
      <c r="AF94" s="136">
        <f t="shared" si="89"/>
        <v>0</v>
      </c>
      <c r="AG94" s="137">
        <f t="shared" si="90"/>
        <v>0</v>
      </c>
      <c r="AH94" s="138">
        <v>0</v>
      </c>
      <c r="AI94" s="138">
        <v>0</v>
      </c>
      <c r="AJ94" s="138">
        <v>0</v>
      </c>
      <c r="AK94" s="48">
        <f t="shared" si="91"/>
        <v>0</v>
      </c>
      <c r="AL94" s="139">
        <v>0</v>
      </c>
      <c r="AM94" s="139">
        <v>0</v>
      </c>
      <c r="AN94" s="139">
        <v>0</v>
      </c>
      <c r="AO94" s="48">
        <f t="shared" si="92"/>
        <v>0</v>
      </c>
      <c r="AP94" s="139">
        <f t="shared" si="93"/>
        <v>0</v>
      </c>
      <c r="AQ94" s="140">
        <f t="shared" si="94"/>
        <v>0</v>
      </c>
      <c r="AR94" s="141" t="str">
        <f t="shared" si="95"/>
        <v/>
      </c>
      <c r="AS94" s="142">
        <v>0</v>
      </c>
      <c r="AT94" s="143">
        <v>0</v>
      </c>
      <c r="AU94" s="143"/>
      <c r="AV94" s="143"/>
      <c r="AW94" s="143">
        <f t="shared" si="96"/>
        <v>0</v>
      </c>
      <c r="AX94" s="144">
        <f t="shared" si="97"/>
        <v>0</v>
      </c>
      <c r="AY94" s="145">
        <v>0</v>
      </c>
      <c r="AZ94" s="145">
        <v>0</v>
      </c>
      <c r="BA94" s="145">
        <v>0</v>
      </c>
      <c r="BB94" s="49">
        <f t="shared" si="98"/>
        <v>0</v>
      </c>
      <c r="BC94" s="146">
        <v>0</v>
      </c>
      <c r="BD94" s="146">
        <v>0</v>
      </c>
      <c r="BE94" s="146">
        <v>0</v>
      </c>
      <c r="BF94" s="49">
        <f t="shared" si="99"/>
        <v>0</v>
      </c>
      <c r="BG94" s="146">
        <f t="shared" si="100"/>
        <v>0</v>
      </c>
      <c r="BH94" s="147">
        <f t="shared" si="101"/>
        <v>0</v>
      </c>
      <c r="BI94" s="148" t="str">
        <f t="shared" si="102"/>
        <v/>
      </c>
      <c r="BJ94" s="149">
        <v>0</v>
      </c>
      <c r="BK94" s="150">
        <v>0</v>
      </c>
      <c r="BL94" s="150"/>
      <c r="BM94" s="150"/>
      <c r="BN94" s="150">
        <f t="shared" si="103"/>
        <v>0</v>
      </c>
      <c r="BO94" s="151">
        <f t="shared" si="104"/>
        <v>0</v>
      </c>
      <c r="BP94" s="152">
        <v>0</v>
      </c>
      <c r="BQ94" s="152">
        <v>0</v>
      </c>
      <c r="BR94" s="152">
        <v>0</v>
      </c>
      <c r="BS94" s="50">
        <f t="shared" si="105"/>
        <v>0</v>
      </c>
      <c r="BT94" s="153">
        <v>0</v>
      </c>
      <c r="BU94" s="153">
        <v>0</v>
      </c>
      <c r="BV94" s="153">
        <v>0</v>
      </c>
      <c r="BW94" s="50">
        <f t="shared" si="106"/>
        <v>0</v>
      </c>
      <c r="BX94" s="153">
        <f t="shared" si="107"/>
        <v>0</v>
      </c>
      <c r="BY94" s="150">
        <f t="shared" si="108"/>
        <v>0</v>
      </c>
      <c r="BZ94" s="154" t="str">
        <f t="shared" si="109"/>
        <v/>
      </c>
      <c r="CA94" s="142">
        <v>0</v>
      </c>
      <c r="CB94" s="143">
        <v>0</v>
      </c>
      <c r="CC94" s="143"/>
      <c r="CD94" s="143"/>
      <c r="CE94" s="143">
        <f t="shared" si="110"/>
        <v>0</v>
      </c>
      <c r="CF94" s="144">
        <f t="shared" si="111"/>
        <v>0</v>
      </c>
      <c r="CG94" s="145">
        <v>0</v>
      </c>
      <c r="CH94" s="145">
        <v>0</v>
      </c>
      <c r="CI94" s="145">
        <v>0</v>
      </c>
      <c r="CJ94" s="49">
        <f t="shared" si="112"/>
        <v>0</v>
      </c>
      <c r="CK94" s="146">
        <v>0</v>
      </c>
      <c r="CL94" s="146">
        <v>0</v>
      </c>
      <c r="CM94" s="146">
        <v>0</v>
      </c>
      <c r="CN94" s="49">
        <f t="shared" si="113"/>
        <v>0</v>
      </c>
      <c r="CO94" s="146">
        <f t="shared" si="114"/>
        <v>0</v>
      </c>
      <c r="CP94" s="147">
        <f t="shared" si="115"/>
        <v>0</v>
      </c>
      <c r="CQ94" s="148" t="str">
        <f t="shared" si="116"/>
        <v/>
      </c>
      <c r="CR94" s="155"/>
      <c r="CS94" s="105"/>
      <c r="CT94" s="105"/>
      <c r="CU94" s="105"/>
      <c r="CV94" s="105"/>
      <c r="CW94" s="156">
        <f t="shared" si="75"/>
        <v>0</v>
      </c>
      <c r="CX94" s="107">
        <f t="shared" si="117"/>
        <v>0</v>
      </c>
      <c r="CY94" s="108" t="str">
        <f t="shared" si="142"/>
        <v/>
      </c>
      <c r="CZ94" s="157"/>
      <c r="DA94" s="158"/>
      <c r="DB94" s="158"/>
      <c r="DC94" s="158"/>
      <c r="DD94" s="158"/>
      <c r="DE94" s="146">
        <f t="shared" si="76"/>
        <v>0</v>
      </c>
      <c r="DF94" s="159">
        <f t="shared" si="118"/>
        <v>0</v>
      </c>
      <c r="DG94" s="160" t="str">
        <f t="shared" si="143"/>
        <v/>
      </c>
      <c r="DH94" s="161"/>
      <c r="DI94" s="162"/>
      <c r="DJ94" s="162"/>
      <c r="DK94" s="162"/>
      <c r="DL94" s="162"/>
      <c r="DM94" s="163">
        <f t="shared" si="77"/>
        <v>0</v>
      </c>
      <c r="DN94" s="164">
        <f t="shared" si="119"/>
        <v>0</v>
      </c>
      <c r="DO94" s="165" t="str">
        <f t="shared" si="144"/>
        <v/>
      </c>
      <c r="DP94" s="166"/>
      <c r="DQ94" s="105"/>
      <c r="DR94" s="105"/>
      <c r="DS94" s="105"/>
      <c r="DT94" s="105"/>
      <c r="DU94" s="156">
        <f t="shared" si="78"/>
        <v>0</v>
      </c>
      <c r="DV94" s="107" t="str">
        <f t="shared" si="120"/>
        <v/>
      </c>
      <c r="DW94" s="167" t="str">
        <f t="shared" si="121"/>
        <v/>
      </c>
      <c r="DX94" s="142"/>
      <c r="DY94" s="143"/>
      <c r="DZ94" s="168" t="str">
        <f t="shared" si="122"/>
        <v/>
      </c>
      <c r="EA94" s="169">
        <f t="shared" si="123"/>
        <v>900</v>
      </c>
      <c r="EB94" s="170">
        <f t="shared" si="124"/>
        <v>0</v>
      </c>
      <c r="EC94" s="171">
        <f t="shared" si="125"/>
        <v>0</v>
      </c>
      <c r="ED94" s="172" t="str">
        <f t="shared" si="126"/>
        <v/>
      </c>
      <c r="EE94" s="127" t="str">
        <f t="shared" si="79"/>
        <v/>
      </c>
      <c r="EF94" s="127" t="str">
        <f t="shared" si="127"/>
        <v/>
      </c>
      <c r="EG94" s="173" t="str">
        <f t="shared" si="128"/>
        <v/>
      </c>
      <c r="EH94" s="125">
        <f t="shared" si="129"/>
        <v>0</v>
      </c>
      <c r="EI94" s="699"/>
      <c r="EJ94" s="700"/>
      <c r="EL94" s="41">
        <f t="shared" si="130"/>
        <v>0</v>
      </c>
      <c r="EM94" s="41" t="s">
        <v>125</v>
      </c>
      <c r="EN94" s="41">
        <f t="shared" si="131"/>
        <v>100</v>
      </c>
      <c r="EO94" s="41" t="str">
        <f t="shared" si="132"/>
        <v>0/100</v>
      </c>
      <c r="EP94" s="41">
        <f t="shared" si="133"/>
        <v>0</v>
      </c>
      <c r="EQ94" s="41" t="s">
        <v>125</v>
      </c>
      <c r="ER94" s="41">
        <f t="shared" si="134"/>
        <v>100</v>
      </c>
      <c r="ES94" s="41" t="str">
        <f t="shared" si="135"/>
        <v>0/100</v>
      </c>
      <c r="ET94" s="41">
        <f t="shared" si="136"/>
        <v>0</v>
      </c>
      <c r="EU94" s="41" t="s">
        <v>125</v>
      </c>
      <c r="EV94" s="41">
        <f t="shared" si="137"/>
        <v>100</v>
      </c>
      <c r="EW94" s="41" t="str">
        <f t="shared" si="138"/>
        <v>0/100</v>
      </c>
      <c r="EX94" s="41">
        <f t="shared" si="139"/>
        <v>0</v>
      </c>
      <c r="EY94" s="41" t="s">
        <v>125</v>
      </c>
      <c r="EZ94" s="41">
        <f t="shared" si="140"/>
        <v>0</v>
      </c>
      <c r="FA94" s="41" t="str">
        <f t="shared" si="141"/>
        <v>0/0</v>
      </c>
    </row>
    <row r="95" spans="1:157" ht="15.75">
      <c r="A95" s="6">
        <f t="shared" si="80"/>
        <v>0</v>
      </c>
      <c r="B95" s="126">
        <v>86</v>
      </c>
      <c r="C95" s="127">
        <f t="shared" si="81"/>
        <v>0</v>
      </c>
      <c r="D95" s="377"/>
      <c r="E95" s="378"/>
      <c r="F95" s="379"/>
      <c r="G95" s="377"/>
      <c r="H95" s="377"/>
      <c r="I95" s="377"/>
      <c r="J95" s="384"/>
      <c r="K95" s="128"/>
      <c r="L95" s="129"/>
      <c r="M95" s="129"/>
      <c r="N95" s="129"/>
      <c r="O95" s="129">
        <f t="shared" si="82"/>
        <v>0</v>
      </c>
      <c r="P95" s="130">
        <f t="shared" si="83"/>
        <v>0</v>
      </c>
      <c r="Q95" s="131"/>
      <c r="R95" s="131"/>
      <c r="S95" s="131">
        <v>0</v>
      </c>
      <c r="T95" s="47">
        <f t="shared" si="84"/>
        <v>0</v>
      </c>
      <c r="U95" s="132"/>
      <c r="V95" s="132"/>
      <c r="W95" s="132">
        <v>0</v>
      </c>
      <c r="X95" s="47">
        <f t="shared" si="85"/>
        <v>0</v>
      </c>
      <c r="Y95" s="132">
        <f t="shared" si="86"/>
        <v>0</v>
      </c>
      <c r="Z95" s="133">
        <f t="shared" si="87"/>
        <v>0</v>
      </c>
      <c r="AA95" s="134" t="str">
        <f t="shared" si="88"/>
        <v/>
      </c>
      <c r="AB95" s="135">
        <v>0</v>
      </c>
      <c r="AC95" s="136">
        <v>0</v>
      </c>
      <c r="AD95" s="136"/>
      <c r="AE95" s="136"/>
      <c r="AF95" s="136">
        <f t="shared" si="89"/>
        <v>0</v>
      </c>
      <c r="AG95" s="137">
        <f t="shared" si="90"/>
        <v>0</v>
      </c>
      <c r="AH95" s="138">
        <v>0</v>
      </c>
      <c r="AI95" s="138">
        <v>0</v>
      </c>
      <c r="AJ95" s="138">
        <v>0</v>
      </c>
      <c r="AK95" s="48">
        <f t="shared" si="91"/>
        <v>0</v>
      </c>
      <c r="AL95" s="139">
        <v>0</v>
      </c>
      <c r="AM95" s="139">
        <v>0</v>
      </c>
      <c r="AN95" s="139">
        <v>0</v>
      </c>
      <c r="AO95" s="48">
        <f t="shared" si="92"/>
        <v>0</v>
      </c>
      <c r="AP95" s="139">
        <f t="shared" si="93"/>
        <v>0</v>
      </c>
      <c r="AQ95" s="140">
        <f t="shared" si="94"/>
        <v>0</v>
      </c>
      <c r="AR95" s="141" t="str">
        <f t="shared" si="95"/>
        <v/>
      </c>
      <c r="AS95" s="142">
        <v>0</v>
      </c>
      <c r="AT95" s="143">
        <v>0</v>
      </c>
      <c r="AU95" s="143"/>
      <c r="AV95" s="143"/>
      <c r="AW95" s="143">
        <f t="shared" si="96"/>
        <v>0</v>
      </c>
      <c r="AX95" s="144">
        <f t="shared" si="97"/>
        <v>0</v>
      </c>
      <c r="AY95" s="145">
        <v>0</v>
      </c>
      <c r="AZ95" s="145">
        <v>0</v>
      </c>
      <c r="BA95" s="145">
        <v>0</v>
      </c>
      <c r="BB95" s="49">
        <f t="shared" si="98"/>
        <v>0</v>
      </c>
      <c r="BC95" s="146">
        <v>0</v>
      </c>
      <c r="BD95" s="146">
        <v>0</v>
      </c>
      <c r="BE95" s="146">
        <v>0</v>
      </c>
      <c r="BF95" s="49">
        <f t="shared" si="99"/>
        <v>0</v>
      </c>
      <c r="BG95" s="146">
        <f t="shared" si="100"/>
        <v>0</v>
      </c>
      <c r="BH95" s="147">
        <f t="shared" si="101"/>
        <v>0</v>
      </c>
      <c r="BI95" s="148" t="str">
        <f t="shared" si="102"/>
        <v/>
      </c>
      <c r="BJ95" s="149">
        <v>0</v>
      </c>
      <c r="BK95" s="150">
        <v>0</v>
      </c>
      <c r="BL95" s="150"/>
      <c r="BM95" s="150"/>
      <c r="BN95" s="150">
        <f t="shared" si="103"/>
        <v>0</v>
      </c>
      <c r="BO95" s="151">
        <f t="shared" si="104"/>
        <v>0</v>
      </c>
      <c r="BP95" s="152">
        <v>0</v>
      </c>
      <c r="BQ95" s="152">
        <v>0</v>
      </c>
      <c r="BR95" s="152">
        <v>0</v>
      </c>
      <c r="BS95" s="50">
        <f t="shared" si="105"/>
        <v>0</v>
      </c>
      <c r="BT95" s="153">
        <v>0</v>
      </c>
      <c r="BU95" s="153">
        <v>0</v>
      </c>
      <c r="BV95" s="153">
        <v>0</v>
      </c>
      <c r="BW95" s="50">
        <f t="shared" si="106"/>
        <v>0</v>
      </c>
      <c r="BX95" s="153">
        <f t="shared" si="107"/>
        <v>0</v>
      </c>
      <c r="BY95" s="150">
        <f t="shared" si="108"/>
        <v>0</v>
      </c>
      <c r="BZ95" s="154" t="str">
        <f t="shared" si="109"/>
        <v/>
      </c>
      <c r="CA95" s="142">
        <v>0</v>
      </c>
      <c r="CB95" s="143">
        <v>0</v>
      </c>
      <c r="CC95" s="143"/>
      <c r="CD95" s="143"/>
      <c r="CE95" s="143">
        <f t="shared" si="110"/>
        <v>0</v>
      </c>
      <c r="CF95" s="144">
        <f t="shared" si="111"/>
        <v>0</v>
      </c>
      <c r="CG95" s="145">
        <v>0</v>
      </c>
      <c r="CH95" s="145">
        <v>0</v>
      </c>
      <c r="CI95" s="145">
        <v>0</v>
      </c>
      <c r="CJ95" s="49">
        <f t="shared" si="112"/>
        <v>0</v>
      </c>
      <c r="CK95" s="146">
        <v>0</v>
      </c>
      <c r="CL95" s="146">
        <v>0</v>
      </c>
      <c r="CM95" s="146">
        <v>0</v>
      </c>
      <c r="CN95" s="49">
        <f t="shared" si="113"/>
        <v>0</v>
      </c>
      <c r="CO95" s="146">
        <f t="shared" si="114"/>
        <v>0</v>
      </c>
      <c r="CP95" s="147">
        <f t="shared" si="115"/>
        <v>0</v>
      </c>
      <c r="CQ95" s="148" t="str">
        <f t="shared" si="116"/>
        <v/>
      </c>
      <c r="CR95" s="155"/>
      <c r="CS95" s="105"/>
      <c r="CT95" s="105"/>
      <c r="CU95" s="105"/>
      <c r="CV95" s="105"/>
      <c r="CW95" s="156">
        <f t="shared" si="75"/>
        <v>0</v>
      </c>
      <c r="CX95" s="107">
        <f t="shared" si="117"/>
        <v>0</v>
      </c>
      <c r="CY95" s="108" t="str">
        <f t="shared" si="142"/>
        <v/>
      </c>
      <c r="CZ95" s="157"/>
      <c r="DA95" s="158"/>
      <c r="DB95" s="158"/>
      <c r="DC95" s="158"/>
      <c r="DD95" s="158"/>
      <c r="DE95" s="146">
        <f t="shared" si="76"/>
        <v>0</v>
      </c>
      <c r="DF95" s="159">
        <f t="shared" si="118"/>
        <v>0</v>
      </c>
      <c r="DG95" s="160" t="str">
        <f t="shared" si="143"/>
        <v/>
      </c>
      <c r="DH95" s="161"/>
      <c r="DI95" s="162"/>
      <c r="DJ95" s="162"/>
      <c r="DK95" s="162"/>
      <c r="DL95" s="162"/>
      <c r="DM95" s="163">
        <f t="shared" si="77"/>
        <v>0</v>
      </c>
      <c r="DN95" s="164">
        <f t="shared" si="119"/>
        <v>0</v>
      </c>
      <c r="DO95" s="165" t="str">
        <f t="shared" si="144"/>
        <v/>
      </c>
      <c r="DP95" s="166"/>
      <c r="DQ95" s="105"/>
      <c r="DR95" s="105"/>
      <c r="DS95" s="105"/>
      <c r="DT95" s="105"/>
      <c r="DU95" s="156">
        <f t="shared" si="78"/>
        <v>0</v>
      </c>
      <c r="DV95" s="107" t="str">
        <f t="shared" si="120"/>
        <v/>
      </c>
      <c r="DW95" s="167" t="str">
        <f t="shared" si="121"/>
        <v/>
      </c>
      <c r="DX95" s="142"/>
      <c r="DY95" s="143"/>
      <c r="DZ95" s="168" t="str">
        <f t="shared" si="122"/>
        <v/>
      </c>
      <c r="EA95" s="169">
        <f t="shared" si="123"/>
        <v>900</v>
      </c>
      <c r="EB95" s="170">
        <f t="shared" si="124"/>
        <v>0</v>
      </c>
      <c r="EC95" s="171">
        <f t="shared" si="125"/>
        <v>0</v>
      </c>
      <c r="ED95" s="172" t="str">
        <f t="shared" si="126"/>
        <v/>
      </c>
      <c r="EE95" s="127" t="str">
        <f t="shared" si="79"/>
        <v/>
      </c>
      <c r="EF95" s="127" t="str">
        <f t="shared" si="127"/>
        <v/>
      </c>
      <c r="EG95" s="173" t="str">
        <f t="shared" si="128"/>
        <v/>
      </c>
      <c r="EH95" s="125">
        <f t="shared" si="129"/>
        <v>0</v>
      </c>
      <c r="EI95" s="699"/>
      <c r="EJ95" s="700"/>
      <c r="EL95" s="41">
        <f t="shared" si="130"/>
        <v>0</v>
      </c>
      <c r="EM95" s="41" t="s">
        <v>125</v>
      </c>
      <c r="EN95" s="41">
        <f t="shared" si="131"/>
        <v>100</v>
      </c>
      <c r="EO95" s="41" t="str">
        <f t="shared" si="132"/>
        <v>0/100</v>
      </c>
      <c r="EP95" s="41">
        <f t="shared" si="133"/>
        <v>0</v>
      </c>
      <c r="EQ95" s="41" t="s">
        <v>125</v>
      </c>
      <c r="ER95" s="41">
        <f t="shared" si="134"/>
        <v>100</v>
      </c>
      <c r="ES95" s="41" t="str">
        <f t="shared" si="135"/>
        <v>0/100</v>
      </c>
      <c r="ET95" s="41">
        <f t="shared" si="136"/>
        <v>0</v>
      </c>
      <c r="EU95" s="41" t="s">
        <v>125</v>
      </c>
      <c r="EV95" s="41">
        <f t="shared" si="137"/>
        <v>100</v>
      </c>
      <c r="EW95" s="41" t="str">
        <f t="shared" si="138"/>
        <v>0/100</v>
      </c>
      <c r="EX95" s="41">
        <f t="shared" si="139"/>
        <v>0</v>
      </c>
      <c r="EY95" s="41" t="s">
        <v>125</v>
      </c>
      <c r="EZ95" s="41">
        <f t="shared" si="140"/>
        <v>0</v>
      </c>
      <c r="FA95" s="41" t="str">
        <f t="shared" si="141"/>
        <v>0/0</v>
      </c>
    </row>
    <row r="96" spans="1:157" ht="15.75">
      <c r="A96" s="6">
        <f t="shared" si="80"/>
        <v>0</v>
      </c>
      <c r="B96" s="169">
        <v>87</v>
      </c>
      <c r="C96" s="127">
        <f t="shared" si="81"/>
        <v>0</v>
      </c>
      <c r="D96" s="377"/>
      <c r="E96" s="378"/>
      <c r="F96" s="379"/>
      <c r="G96" s="377"/>
      <c r="H96" s="377"/>
      <c r="I96" s="377"/>
      <c r="J96" s="384"/>
      <c r="K96" s="128"/>
      <c r="L96" s="129"/>
      <c r="M96" s="129"/>
      <c r="N96" s="129"/>
      <c r="O96" s="129">
        <f t="shared" si="82"/>
        <v>0</v>
      </c>
      <c r="P96" s="130">
        <f t="shared" si="83"/>
        <v>0</v>
      </c>
      <c r="Q96" s="131"/>
      <c r="R96" s="131"/>
      <c r="S96" s="131">
        <v>0</v>
      </c>
      <c r="T96" s="47">
        <f t="shared" si="84"/>
        <v>0</v>
      </c>
      <c r="U96" s="132"/>
      <c r="V96" s="132"/>
      <c r="W96" s="132">
        <v>0</v>
      </c>
      <c r="X96" s="47">
        <f t="shared" si="85"/>
        <v>0</v>
      </c>
      <c r="Y96" s="132">
        <f t="shared" si="86"/>
        <v>0</v>
      </c>
      <c r="Z96" s="133">
        <f t="shared" si="87"/>
        <v>0</v>
      </c>
      <c r="AA96" s="134" t="str">
        <f t="shared" si="88"/>
        <v/>
      </c>
      <c r="AB96" s="135">
        <v>0</v>
      </c>
      <c r="AC96" s="136">
        <v>0</v>
      </c>
      <c r="AD96" s="136"/>
      <c r="AE96" s="136"/>
      <c r="AF96" s="136">
        <f t="shared" si="89"/>
        <v>0</v>
      </c>
      <c r="AG96" s="137">
        <f t="shared" si="90"/>
        <v>0</v>
      </c>
      <c r="AH96" s="138">
        <v>0</v>
      </c>
      <c r="AI96" s="138">
        <v>0</v>
      </c>
      <c r="AJ96" s="138">
        <v>0</v>
      </c>
      <c r="AK96" s="48">
        <f t="shared" si="91"/>
        <v>0</v>
      </c>
      <c r="AL96" s="139">
        <v>0</v>
      </c>
      <c r="AM96" s="139">
        <v>0</v>
      </c>
      <c r="AN96" s="139">
        <v>0</v>
      </c>
      <c r="AO96" s="48">
        <f t="shared" si="92"/>
        <v>0</v>
      </c>
      <c r="AP96" s="139">
        <f t="shared" si="93"/>
        <v>0</v>
      </c>
      <c r="AQ96" s="140">
        <f t="shared" si="94"/>
        <v>0</v>
      </c>
      <c r="AR96" s="141" t="str">
        <f t="shared" si="95"/>
        <v/>
      </c>
      <c r="AS96" s="142">
        <v>0</v>
      </c>
      <c r="AT96" s="143">
        <v>0</v>
      </c>
      <c r="AU96" s="143"/>
      <c r="AV96" s="143"/>
      <c r="AW96" s="143">
        <f t="shared" si="96"/>
        <v>0</v>
      </c>
      <c r="AX96" s="144">
        <f t="shared" si="97"/>
        <v>0</v>
      </c>
      <c r="AY96" s="145">
        <v>0</v>
      </c>
      <c r="AZ96" s="145">
        <v>0</v>
      </c>
      <c r="BA96" s="145">
        <v>0</v>
      </c>
      <c r="BB96" s="49">
        <f t="shared" si="98"/>
        <v>0</v>
      </c>
      <c r="BC96" s="146">
        <v>0</v>
      </c>
      <c r="BD96" s="146">
        <v>0</v>
      </c>
      <c r="BE96" s="146">
        <v>0</v>
      </c>
      <c r="BF96" s="49">
        <f t="shared" si="99"/>
        <v>0</v>
      </c>
      <c r="BG96" s="146">
        <f t="shared" si="100"/>
        <v>0</v>
      </c>
      <c r="BH96" s="147">
        <f t="shared" si="101"/>
        <v>0</v>
      </c>
      <c r="BI96" s="148" t="str">
        <f t="shared" si="102"/>
        <v/>
      </c>
      <c r="BJ96" s="149">
        <v>0</v>
      </c>
      <c r="BK96" s="150">
        <v>0</v>
      </c>
      <c r="BL96" s="150"/>
      <c r="BM96" s="150"/>
      <c r="BN96" s="150">
        <f t="shared" si="103"/>
        <v>0</v>
      </c>
      <c r="BO96" s="151">
        <f t="shared" si="104"/>
        <v>0</v>
      </c>
      <c r="BP96" s="152">
        <v>0</v>
      </c>
      <c r="BQ96" s="152">
        <v>0</v>
      </c>
      <c r="BR96" s="152">
        <v>0</v>
      </c>
      <c r="BS96" s="50">
        <f t="shared" si="105"/>
        <v>0</v>
      </c>
      <c r="BT96" s="153">
        <v>0</v>
      </c>
      <c r="BU96" s="153">
        <v>0</v>
      </c>
      <c r="BV96" s="153">
        <v>0</v>
      </c>
      <c r="BW96" s="50">
        <f t="shared" si="106"/>
        <v>0</v>
      </c>
      <c r="BX96" s="153">
        <f t="shared" si="107"/>
        <v>0</v>
      </c>
      <c r="BY96" s="150">
        <f t="shared" si="108"/>
        <v>0</v>
      </c>
      <c r="BZ96" s="154" t="str">
        <f t="shared" si="109"/>
        <v/>
      </c>
      <c r="CA96" s="142">
        <v>0</v>
      </c>
      <c r="CB96" s="143">
        <v>0</v>
      </c>
      <c r="CC96" s="143"/>
      <c r="CD96" s="143"/>
      <c r="CE96" s="143">
        <f t="shared" si="110"/>
        <v>0</v>
      </c>
      <c r="CF96" s="144">
        <f t="shared" si="111"/>
        <v>0</v>
      </c>
      <c r="CG96" s="145">
        <v>0</v>
      </c>
      <c r="CH96" s="145">
        <v>0</v>
      </c>
      <c r="CI96" s="145">
        <v>0</v>
      </c>
      <c r="CJ96" s="49">
        <f t="shared" si="112"/>
        <v>0</v>
      </c>
      <c r="CK96" s="146">
        <v>0</v>
      </c>
      <c r="CL96" s="146">
        <v>0</v>
      </c>
      <c r="CM96" s="146">
        <v>0</v>
      </c>
      <c r="CN96" s="49">
        <f t="shared" si="113"/>
        <v>0</v>
      </c>
      <c r="CO96" s="146">
        <f t="shared" si="114"/>
        <v>0</v>
      </c>
      <c r="CP96" s="147">
        <f t="shared" si="115"/>
        <v>0</v>
      </c>
      <c r="CQ96" s="148" t="str">
        <f t="shared" si="116"/>
        <v/>
      </c>
      <c r="CR96" s="155"/>
      <c r="CS96" s="105"/>
      <c r="CT96" s="105"/>
      <c r="CU96" s="105"/>
      <c r="CV96" s="105"/>
      <c r="CW96" s="156">
        <f t="shared" si="75"/>
        <v>0</v>
      </c>
      <c r="CX96" s="107">
        <f t="shared" si="117"/>
        <v>0</v>
      </c>
      <c r="CY96" s="108" t="str">
        <f t="shared" si="142"/>
        <v/>
      </c>
      <c r="CZ96" s="157"/>
      <c r="DA96" s="158"/>
      <c r="DB96" s="158"/>
      <c r="DC96" s="158"/>
      <c r="DD96" s="158"/>
      <c r="DE96" s="146">
        <f t="shared" si="76"/>
        <v>0</v>
      </c>
      <c r="DF96" s="159">
        <f t="shared" si="118"/>
        <v>0</v>
      </c>
      <c r="DG96" s="160" t="str">
        <f t="shared" si="143"/>
        <v/>
      </c>
      <c r="DH96" s="161"/>
      <c r="DI96" s="162"/>
      <c r="DJ96" s="162"/>
      <c r="DK96" s="162"/>
      <c r="DL96" s="162"/>
      <c r="DM96" s="163">
        <f t="shared" si="77"/>
        <v>0</v>
      </c>
      <c r="DN96" s="164">
        <f t="shared" si="119"/>
        <v>0</v>
      </c>
      <c r="DO96" s="165" t="str">
        <f t="shared" si="144"/>
        <v/>
      </c>
      <c r="DP96" s="166"/>
      <c r="DQ96" s="105"/>
      <c r="DR96" s="105"/>
      <c r="DS96" s="105"/>
      <c r="DT96" s="105"/>
      <c r="DU96" s="156">
        <f t="shared" si="78"/>
        <v>0</v>
      </c>
      <c r="DV96" s="107" t="str">
        <f t="shared" si="120"/>
        <v/>
      </c>
      <c r="DW96" s="167" t="str">
        <f t="shared" si="121"/>
        <v/>
      </c>
      <c r="DX96" s="142"/>
      <c r="DY96" s="143"/>
      <c r="DZ96" s="168" t="str">
        <f t="shared" si="122"/>
        <v/>
      </c>
      <c r="EA96" s="169">
        <f t="shared" si="123"/>
        <v>900</v>
      </c>
      <c r="EB96" s="170">
        <f t="shared" si="124"/>
        <v>0</v>
      </c>
      <c r="EC96" s="171">
        <f t="shared" si="125"/>
        <v>0</v>
      </c>
      <c r="ED96" s="172" t="str">
        <f t="shared" si="126"/>
        <v/>
      </c>
      <c r="EE96" s="127" t="str">
        <f t="shared" si="79"/>
        <v/>
      </c>
      <c r="EF96" s="127" t="str">
        <f t="shared" si="127"/>
        <v/>
      </c>
      <c r="EG96" s="173" t="str">
        <f t="shared" si="128"/>
        <v/>
      </c>
      <c r="EH96" s="125">
        <f t="shared" si="129"/>
        <v>0</v>
      </c>
      <c r="EI96" s="699"/>
      <c r="EJ96" s="700"/>
      <c r="EL96" s="41">
        <f t="shared" si="130"/>
        <v>0</v>
      </c>
      <c r="EM96" s="41" t="s">
        <v>125</v>
      </c>
      <c r="EN96" s="41">
        <f t="shared" si="131"/>
        <v>100</v>
      </c>
      <c r="EO96" s="41" t="str">
        <f t="shared" si="132"/>
        <v>0/100</v>
      </c>
      <c r="EP96" s="41">
        <f t="shared" si="133"/>
        <v>0</v>
      </c>
      <c r="EQ96" s="41" t="s">
        <v>125</v>
      </c>
      <c r="ER96" s="41">
        <f t="shared" si="134"/>
        <v>100</v>
      </c>
      <c r="ES96" s="41" t="str">
        <f t="shared" si="135"/>
        <v>0/100</v>
      </c>
      <c r="ET96" s="41">
        <f t="shared" si="136"/>
        <v>0</v>
      </c>
      <c r="EU96" s="41" t="s">
        <v>125</v>
      </c>
      <c r="EV96" s="41">
        <f t="shared" si="137"/>
        <v>100</v>
      </c>
      <c r="EW96" s="41" t="str">
        <f t="shared" si="138"/>
        <v>0/100</v>
      </c>
      <c r="EX96" s="41">
        <f t="shared" si="139"/>
        <v>0</v>
      </c>
      <c r="EY96" s="41" t="s">
        <v>125</v>
      </c>
      <c r="EZ96" s="41">
        <f t="shared" si="140"/>
        <v>0</v>
      </c>
      <c r="FA96" s="41" t="str">
        <f t="shared" si="141"/>
        <v>0/0</v>
      </c>
    </row>
    <row r="97" spans="1:157" ht="15.75">
      <c r="A97" s="6">
        <f t="shared" si="80"/>
        <v>0</v>
      </c>
      <c r="B97" s="126">
        <v>88</v>
      </c>
      <c r="C97" s="127">
        <f t="shared" si="81"/>
        <v>0</v>
      </c>
      <c r="D97" s="377"/>
      <c r="E97" s="378"/>
      <c r="F97" s="379"/>
      <c r="G97" s="377"/>
      <c r="H97" s="377"/>
      <c r="I97" s="377"/>
      <c r="J97" s="384"/>
      <c r="K97" s="128"/>
      <c r="L97" s="129"/>
      <c r="M97" s="129"/>
      <c r="N97" s="129"/>
      <c r="O97" s="129">
        <f t="shared" si="82"/>
        <v>0</v>
      </c>
      <c r="P97" s="130">
        <f t="shared" si="83"/>
        <v>0</v>
      </c>
      <c r="Q97" s="131"/>
      <c r="R97" s="131"/>
      <c r="S97" s="131">
        <v>0</v>
      </c>
      <c r="T97" s="47">
        <f t="shared" si="84"/>
        <v>0</v>
      </c>
      <c r="U97" s="132"/>
      <c r="V97" s="132"/>
      <c r="W97" s="132">
        <v>0</v>
      </c>
      <c r="X97" s="47">
        <f t="shared" si="85"/>
        <v>0</v>
      </c>
      <c r="Y97" s="132">
        <f t="shared" si="86"/>
        <v>0</v>
      </c>
      <c r="Z97" s="133">
        <f t="shared" si="87"/>
        <v>0</v>
      </c>
      <c r="AA97" s="134" t="str">
        <f t="shared" si="88"/>
        <v/>
      </c>
      <c r="AB97" s="135">
        <v>0</v>
      </c>
      <c r="AC97" s="136">
        <v>0</v>
      </c>
      <c r="AD97" s="136"/>
      <c r="AE97" s="136"/>
      <c r="AF97" s="136">
        <f t="shared" si="89"/>
        <v>0</v>
      </c>
      <c r="AG97" s="137">
        <f t="shared" si="90"/>
        <v>0</v>
      </c>
      <c r="AH97" s="138">
        <v>0</v>
      </c>
      <c r="AI97" s="138">
        <v>0</v>
      </c>
      <c r="AJ97" s="138">
        <v>0</v>
      </c>
      <c r="AK97" s="48">
        <f t="shared" si="91"/>
        <v>0</v>
      </c>
      <c r="AL97" s="139">
        <v>0</v>
      </c>
      <c r="AM97" s="139">
        <v>0</v>
      </c>
      <c r="AN97" s="139">
        <v>0</v>
      </c>
      <c r="AO97" s="48">
        <f t="shared" si="92"/>
        <v>0</v>
      </c>
      <c r="AP97" s="139">
        <f t="shared" si="93"/>
        <v>0</v>
      </c>
      <c r="AQ97" s="140">
        <f t="shared" si="94"/>
        <v>0</v>
      </c>
      <c r="AR97" s="141" t="str">
        <f t="shared" si="95"/>
        <v/>
      </c>
      <c r="AS97" s="142">
        <v>0</v>
      </c>
      <c r="AT97" s="143">
        <v>0</v>
      </c>
      <c r="AU97" s="143"/>
      <c r="AV97" s="143"/>
      <c r="AW97" s="143">
        <f t="shared" si="96"/>
        <v>0</v>
      </c>
      <c r="AX97" s="144">
        <f t="shared" si="97"/>
        <v>0</v>
      </c>
      <c r="AY97" s="145">
        <v>0</v>
      </c>
      <c r="AZ97" s="145">
        <v>0</v>
      </c>
      <c r="BA97" s="145">
        <v>0</v>
      </c>
      <c r="BB97" s="49">
        <f t="shared" si="98"/>
        <v>0</v>
      </c>
      <c r="BC97" s="146">
        <v>0</v>
      </c>
      <c r="BD97" s="146">
        <v>0</v>
      </c>
      <c r="BE97" s="146">
        <v>0</v>
      </c>
      <c r="BF97" s="49">
        <f t="shared" si="99"/>
        <v>0</v>
      </c>
      <c r="BG97" s="146">
        <f t="shared" si="100"/>
        <v>0</v>
      </c>
      <c r="BH97" s="147">
        <f t="shared" si="101"/>
        <v>0</v>
      </c>
      <c r="BI97" s="148" t="str">
        <f t="shared" si="102"/>
        <v/>
      </c>
      <c r="BJ97" s="149">
        <v>0</v>
      </c>
      <c r="BK97" s="150">
        <v>0</v>
      </c>
      <c r="BL97" s="150"/>
      <c r="BM97" s="150"/>
      <c r="BN97" s="150">
        <f t="shared" si="103"/>
        <v>0</v>
      </c>
      <c r="BO97" s="151">
        <f t="shared" si="104"/>
        <v>0</v>
      </c>
      <c r="BP97" s="152">
        <v>0</v>
      </c>
      <c r="BQ97" s="152">
        <v>0</v>
      </c>
      <c r="BR97" s="152">
        <v>0</v>
      </c>
      <c r="BS97" s="50">
        <f t="shared" si="105"/>
        <v>0</v>
      </c>
      <c r="BT97" s="153">
        <v>0</v>
      </c>
      <c r="BU97" s="153">
        <v>0</v>
      </c>
      <c r="BV97" s="153">
        <v>0</v>
      </c>
      <c r="BW97" s="50">
        <f t="shared" si="106"/>
        <v>0</v>
      </c>
      <c r="BX97" s="153">
        <f t="shared" si="107"/>
        <v>0</v>
      </c>
      <c r="BY97" s="150">
        <f t="shared" si="108"/>
        <v>0</v>
      </c>
      <c r="BZ97" s="154" t="str">
        <f t="shared" si="109"/>
        <v/>
      </c>
      <c r="CA97" s="142">
        <v>0</v>
      </c>
      <c r="CB97" s="143">
        <v>0</v>
      </c>
      <c r="CC97" s="143"/>
      <c r="CD97" s="143"/>
      <c r="CE97" s="143">
        <f t="shared" si="110"/>
        <v>0</v>
      </c>
      <c r="CF97" s="144">
        <f t="shared" si="111"/>
        <v>0</v>
      </c>
      <c r="CG97" s="145">
        <v>0</v>
      </c>
      <c r="CH97" s="145">
        <v>0</v>
      </c>
      <c r="CI97" s="145">
        <v>0</v>
      </c>
      <c r="CJ97" s="49">
        <f t="shared" si="112"/>
        <v>0</v>
      </c>
      <c r="CK97" s="146">
        <v>0</v>
      </c>
      <c r="CL97" s="146">
        <v>0</v>
      </c>
      <c r="CM97" s="146">
        <v>0</v>
      </c>
      <c r="CN97" s="49">
        <f t="shared" si="113"/>
        <v>0</v>
      </c>
      <c r="CO97" s="146">
        <f t="shared" si="114"/>
        <v>0</v>
      </c>
      <c r="CP97" s="147">
        <f t="shared" si="115"/>
        <v>0</v>
      </c>
      <c r="CQ97" s="148" t="str">
        <f t="shared" si="116"/>
        <v/>
      </c>
      <c r="CR97" s="155"/>
      <c r="CS97" s="105"/>
      <c r="CT97" s="105"/>
      <c r="CU97" s="105"/>
      <c r="CV97" s="105"/>
      <c r="CW97" s="156">
        <f t="shared" si="75"/>
        <v>0</v>
      </c>
      <c r="CX97" s="107">
        <f t="shared" si="117"/>
        <v>0</v>
      </c>
      <c r="CY97" s="108" t="str">
        <f t="shared" si="142"/>
        <v/>
      </c>
      <c r="CZ97" s="157"/>
      <c r="DA97" s="158"/>
      <c r="DB97" s="158"/>
      <c r="DC97" s="158"/>
      <c r="DD97" s="158"/>
      <c r="DE97" s="146">
        <f t="shared" si="76"/>
        <v>0</v>
      </c>
      <c r="DF97" s="159">
        <f t="shared" si="118"/>
        <v>0</v>
      </c>
      <c r="DG97" s="160" t="str">
        <f t="shared" si="143"/>
        <v/>
      </c>
      <c r="DH97" s="161"/>
      <c r="DI97" s="162"/>
      <c r="DJ97" s="162"/>
      <c r="DK97" s="162"/>
      <c r="DL97" s="162"/>
      <c r="DM97" s="163">
        <f t="shared" si="77"/>
        <v>0</v>
      </c>
      <c r="DN97" s="164">
        <f t="shared" si="119"/>
        <v>0</v>
      </c>
      <c r="DO97" s="165" t="str">
        <f t="shared" si="144"/>
        <v/>
      </c>
      <c r="DP97" s="166"/>
      <c r="DQ97" s="105"/>
      <c r="DR97" s="105"/>
      <c r="DS97" s="105"/>
      <c r="DT97" s="105"/>
      <c r="DU97" s="156">
        <f t="shared" si="78"/>
        <v>0</v>
      </c>
      <c r="DV97" s="107" t="str">
        <f t="shared" si="120"/>
        <v/>
      </c>
      <c r="DW97" s="167" t="str">
        <f t="shared" si="121"/>
        <v/>
      </c>
      <c r="DX97" s="142"/>
      <c r="DY97" s="143"/>
      <c r="DZ97" s="168" t="str">
        <f t="shared" si="122"/>
        <v/>
      </c>
      <c r="EA97" s="169">
        <f t="shared" si="123"/>
        <v>900</v>
      </c>
      <c r="EB97" s="170">
        <f t="shared" si="124"/>
        <v>0</v>
      </c>
      <c r="EC97" s="171">
        <f t="shared" si="125"/>
        <v>0</v>
      </c>
      <c r="ED97" s="172" t="str">
        <f t="shared" si="126"/>
        <v/>
      </c>
      <c r="EE97" s="127" t="str">
        <f t="shared" si="79"/>
        <v/>
      </c>
      <c r="EF97" s="127" t="str">
        <f t="shared" si="127"/>
        <v/>
      </c>
      <c r="EG97" s="173" t="str">
        <f t="shared" si="128"/>
        <v/>
      </c>
      <c r="EH97" s="125">
        <f t="shared" si="129"/>
        <v>0</v>
      </c>
      <c r="EI97" s="699"/>
      <c r="EJ97" s="700"/>
      <c r="EL97" s="41">
        <f t="shared" si="130"/>
        <v>0</v>
      </c>
      <c r="EM97" s="41" t="s">
        <v>125</v>
      </c>
      <c r="EN97" s="41">
        <f t="shared" si="131"/>
        <v>100</v>
      </c>
      <c r="EO97" s="41" t="str">
        <f t="shared" si="132"/>
        <v>0/100</v>
      </c>
      <c r="EP97" s="41">
        <f t="shared" si="133"/>
        <v>0</v>
      </c>
      <c r="EQ97" s="41" t="s">
        <v>125</v>
      </c>
      <c r="ER97" s="41">
        <f t="shared" si="134"/>
        <v>100</v>
      </c>
      <c r="ES97" s="41" t="str">
        <f t="shared" si="135"/>
        <v>0/100</v>
      </c>
      <c r="ET97" s="41">
        <f t="shared" si="136"/>
        <v>0</v>
      </c>
      <c r="EU97" s="41" t="s">
        <v>125</v>
      </c>
      <c r="EV97" s="41">
        <f t="shared" si="137"/>
        <v>100</v>
      </c>
      <c r="EW97" s="41" t="str">
        <f t="shared" si="138"/>
        <v>0/100</v>
      </c>
      <c r="EX97" s="41">
        <f t="shared" si="139"/>
        <v>0</v>
      </c>
      <c r="EY97" s="41" t="s">
        <v>125</v>
      </c>
      <c r="EZ97" s="41">
        <f t="shared" si="140"/>
        <v>0</v>
      </c>
      <c r="FA97" s="41" t="str">
        <f t="shared" si="141"/>
        <v>0/0</v>
      </c>
    </row>
    <row r="98" spans="1:157" ht="15.75">
      <c r="A98" s="6">
        <f t="shared" si="80"/>
        <v>0</v>
      </c>
      <c r="B98" s="169">
        <v>89</v>
      </c>
      <c r="C98" s="127">
        <f t="shared" si="81"/>
        <v>0</v>
      </c>
      <c r="D98" s="377"/>
      <c r="E98" s="378"/>
      <c r="F98" s="379"/>
      <c r="G98" s="377"/>
      <c r="H98" s="377"/>
      <c r="I98" s="377"/>
      <c r="J98" s="384"/>
      <c r="K98" s="128"/>
      <c r="L98" s="129"/>
      <c r="M98" s="129"/>
      <c r="N98" s="129"/>
      <c r="O98" s="129">
        <f t="shared" si="82"/>
        <v>0</v>
      </c>
      <c r="P98" s="130">
        <f t="shared" si="83"/>
        <v>0</v>
      </c>
      <c r="Q98" s="131"/>
      <c r="R98" s="131"/>
      <c r="S98" s="131">
        <v>0</v>
      </c>
      <c r="T98" s="47">
        <f t="shared" si="84"/>
        <v>0</v>
      </c>
      <c r="U98" s="132"/>
      <c r="V98" s="132"/>
      <c r="W98" s="132">
        <v>0</v>
      </c>
      <c r="X98" s="47">
        <f t="shared" si="85"/>
        <v>0</v>
      </c>
      <c r="Y98" s="132">
        <f t="shared" si="86"/>
        <v>0</v>
      </c>
      <c r="Z98" s="133">
        <f t="shared" si="87"/>
        <v>0</v>
      </c>
      <c r="AA98" s="134" t="str">
        <f t="shared" si="88"/>
        <v/>
      </c>
      <c r="AB98" s="135">
        <v>0</v>
      </c>
      <c r="AC98" s="136">
        <v>0</v>
      </c>
      <c r="AD98" s="136"/>
      <c r="AE98" s="136"/>
      <c r="AF98" s="136">
        <f t="shared" si="89"/>
        <v>0</v>
      </c>
      <c r="AG98" s="137">
        <f t="shared" si="90"/>
        <v>0</v>
      </c>
      <c r="AH98" s="138">
        <v>0</v>
      </c>
      <c r="AI98" s="138">
        <v>0</v>
      </c>
      <c r="AJ98" s="138">
        <v>0</v>
      </c>
      <c r="AK98" s="48">
        <f t="shared" si="91"/>
        <v>0</v>
      </c>
      <c r="AL98" s="139">
        <v>0</v>
      </c>
      <c r="AM98" s="139">
        <v>0</v>
      </c>
      <c r="AN98" s="139">
        <v>0</v>
      </c>
      <c r="AO98" s="48">
        <f t="shared" si="92"/>
        <v>0</v>
      </c>
      <c r="AP98" s="139">
        <f t="shared" si="93"/>
        <v>0</v>
      </c>
      <c r="AQ98" s="140">
        <f t="shared" si="94"/>
        <v>0</v>
      </c>
      <c r="AR98" s="141" t="str">
        <f t="shared" si="95"/>
        <v/>
      </c>
      <c r="AS98" s="142">
        <v>0</v>
      </c>
      <c r="AT98" s="143">
        <v>0</v>
      </c>
      <c r="AU98" s="143"/>
      <c r="AV98" s="143"/>
      <c r="AW98" s="143">
        <f t="shared" si="96"/>
        <v>0</v>
      </c>
      <c r="AX98" s="144">
        <f t="shared" si="97"/>
        <v>0</v>
      </c>
      <c r="AY98" s="145">
        <v>0</v>
      </c>
      <c r="AZ98" s="145">
        <v>0</v>
      </c>
      <c r="BA98" s="145">
        <v>0</v>
      </c>
      <c r="BB98" s="49">
        <f t="shared" si="98"/>
        <v>0</v>
      </c>
      <c r="BC98" s="146">
        <v>0</v>
      </c>
      <c r="BD98" s="146">
        <v>0</v>
      </c>
      <c r="BE98" s="146">
        <v>0</v>
      </c>
      <c r="BF98" s="49">
        <f t="shared" si="99"/>
        <v>0</v>
      </c>
      <c r="BG98" s="146">
        <f t="shared" si="100"/>
        <v>0</v>
      </c>
      <c r="BH98" s="147">
        <f t="shared" si="101"/>
        <v>0</v>
      </c>
      <c r="BI98" s="148" t="str">
        <f t="shared" si="102"/>
        <v/>
      </c>
      <c r="BJ98" s="149">
        <v>0</v>
      </c>
      <c r="BK98" s="150">
        <v>0</v>
      </c>
      <c r="BL98" s="150"/>
      <c r="BM98" s="150"/>
      <c r="BN98" s="150">
        <f t="shared" si="103"/>
        <v>0</v>
      </c>
      <c r="BO98" s="151">
        <f t="shared" si="104"/>
        <v>0</v>
      </c>
      <c r="BP98" s="152">
        <v>0</v>
      </c>
      <c r="BQ98" s="152">
        <v>0</v>
      </c>
      <c r="BR98" s="152">
        <v>0</v>
      </c>
      <c r="BS98" s="50">
        <f t="shared" si="105"/>
        <v>0</v>
      </c>
      <c r="BT98" s="153">
        <v>0</v>
      </c>
      <c r="BU98" s="153">
        <v>0</v>
      </c>
      <c r="BV98" s="153">
        <v>0</v>
      </c>
      <c r="BW98" s="50">
        <f t="shared" si="106"/>
        <v>0</v>
      </c>
      <c r="BX98" s="153">
        <f t="shared" si="107"/>
        <v>0</v>
      </c>
      <c r="BY98" s="150">
        <f t="shared" si="108"/>
        <v>0</v>
      </c>
      <c r="BZ98" s="154" t="str">
        <f t="shared" si="109"/>
        <v/>
      </c>
      <c r="CA98" s="142">
        <v>0</v>
      </c>
      <c r="CB98" s="143">
        <v>0</v>
      </c>
      <c r="CC98" s="143"/>
      <c r="CD98" s="143"/>
      <c r="CE98" s="143">
        <f t="shared" si="110"/>
        <v>0</v>
      </c>
      <c r="CF98" s="144">
        <f t="shared" si="111"/>
        <v>0</v>
      </c>
      <c r="CG98" s="145">
        <v>0</v>
      </c>
      <c r="CH98" s="145">
        <v>0</v>
      </c>
      <c r="CI98" s="145">
        <v>0</v>
      </c>
      <c r="CJ98" s="49">
        <f t="shared" si="112"/>
        <v>0</v>
      </c>
      <c r="CK98" s="146">
        <v>0</v>
      </c>
      <c r="CL98" s="146">
        <v>0</v>
      </c>
      <c r="CM98" s="146">
        <v>0</v>
      </c>
      <c r="CN98" s="49">
        <f t="shared" si="113"/>
        <v>0</v>
      </c>
      <c r="CO98" s="146">
        <f t="shared" si="114"/>
        <v>0</v>
      </c>
      <c r="CP98" s="147">
        <f t="shared" si="115"/>
        <v>0</v>
      </c>
      <c r="CQ98" s="148" t="str">
        <f t="shared" si="116"/>
        <v/>
      </c>
      <c r="CR98" s="155"/>
      <c r="CS98" s="105"/>
      <c r="CT98" s="105"/>
      <c r="CU98" s="105"/>
      <c r="CV98" s="105"/>
      <c r="CW98" s="156">
        <f t="shared" si="75"/>
        <v>0</v>
      </c>
      <c r="CX98" s="107">
        <f t="shared" si="117"/>
        <v>0</v>
      </c>
      <c r="CY98" s="108" t="str">
        <f t="shared" si="142"/>
        <v/>
      </c>
      <c r="CZ98" s="157"/>
      <c r="DA98" s="158"/>
      <c r="DB98" s="158"/>
      <c r="DC98" s="158"/>
      <c r="DD98" s="158"/>
      <c r="DE98" s="146">
        <f t="shared" si="76"/>
        <v>0</v>
      </c>
      <c r="DF98" s="159">
        <f t="shared" si="118"/>
        <v>0</v>
      </c>
      <c r="DG98" s="160" t="str">
        <f t="shared" si="143"/>
        <v/>
      </c>
      <c r="DH98" s="161"/>
      <c r="DI98" s="162"/>
      <c r="DJ98" s="162"/>
      <c r="DK98" s="162"/>
      <c r="DL98" s="162"/>
      <c r="DM98" s="163">
        <f t="shared" si="77"/>
        <v>0</v>
      </c>
      <c r="DN98" s="164">
        <f t="shared" si="119"/>
        <v>0</v>
      </c>
      <c r="DO98" s="165" t="str">
        <f t="shared" si="144"/>
        <v/>
      </c>
      <c r="DP98" s="166"/>
      <c r="DQ98" s="105"/>
      <c r="DR98" s="105"/>
      <c r="DS98" s="105"/>
      <c r="DT98" s="105"/>
      <c r="DU98" s="156">
        <f t="shared" si="78"/>
        <v>0</v>
      </c>
      <c r="DV98" s="107" t="str">
        <f t="shared" si="120"/>
        <v/>
      </c>
      <c r="DW98" s="167" t="str">
        <f t="shared" si="121"/>
        <v/>
      </c>
      <c r="DX98" s="142"/>
      <c r="DY98" s="143"/>
      <c r="DZ98" s="168" t="str">
        <f t="shared" si="122"/>
        <v/>
      </c>
      <c r="EA98" s="169">
        <f t="shared" si="123"/>
        <v>900</v>
      </c>
      <c r="EB98" s="170">
        <f t="shared" si="124"/>
        <v>0</v>
      </c>
      <c r="EC98" s="171">
        <f t="shared" si="125"/>
        <v>0</v>
      </c>
      <c r="ED98" s="172" t="str">
        <f t="shared" si="126"/>
        <v/>
      </c>
      <c r="EE98" s="127" t="str">
        <f t="shared" si="79"/>
        <v/>
      </c>
      <c r="EF98" s="127" t="str">
        <f t="shared" si="127"/>
        <v/>
      </c>
      <c r="EG98" s="173" t="str">
        <f t="shared" si="128"/>
        <v/>
      </c>
      <c r="EH98" s="125">
        <f t="shared" si="129"/>
        <v>0</v>
      </c>
      <c r="EI98" s="699"/>
      <c r="EJ98" s="700"/>
      <c r="EL98" s="41">
        <f t="shared" si="130"/>
        <v>0</v>
      </c>
      <c r="EM98" s="41" t="s">
        <v>125</v>
      </c>
      <c r="EN98" s="41">
        <f t="shared" si="131"/>
        <v>100</v>
      </c>
      <c r="EO98" s="41" t="str">
        <f t="shared" si="132"/>
        <v>0/100</v>
      </c>
      <c r="EP98" s="41">
        <f t="shared" si="133"/>
        <v>0</v>
      </c>
      <c r="EQ98" s="41" t="s">
        <v>125</v>
      </c>
      <c r="ER98" s="41">
        <f t="shared" si="134"/>
        <v>100</v>
      </c>
      <c r="ES98" s="41" t="str">
        <f t="shared" si="135"/>
        <v>0/100</v>
      </c>
      <c r="ET98" s="41">
        <f t="shared" si="136"/>
        <v>0</v>
      </c>
      <c r="EU98" s="41" t="s">
        <v>125</v>
      </c>
      <c r="EV98" s="41">
        <f t="shared" si="137"/>
        <v>100</v>
      </c>
      <c r="EW98" s="41" t="str">
        <f t="shared" si="138"/>
        <v>0/100</v>
      </c>
      <c r="EX98" s="41">
        <f t="shared" si="139"/>
        <v>0</v>
      </c>
      <c r="EY98" s="41" t="s">
        <v>125</v>
      </c>
      <c r="EZ98" s="41">
        <f t="shared" si="140"/>
        <v>0</v>
      </c>
      <c r="FA98" s="41" t="str">
        <f t="shared" si="141"/>
        <v>0/0</v>
      </c>
    </row>
    <row r="99" spans="1:157" ht="15.75">
      <c r="A99" s="6">
        <f t="shared" si="80"/>
        <v>0</v>
      </c>
      <c r="B99" s="126">
        <v>90</v>
      </c>
      <c r="C99" s="127">
        <f t="shared" si="81"/>
        <v>0</v>
      </c>
      <c r="D99" s="377"/>
      <c r="E99" s="378"/>
      <c r="F99" s="379"/>
      <c r="G99" s="377"/>
      <c r="H99" s="377"/>
      <c r="I99" s="377"/>
      <c r="J99" s="384"/>
      <c r="K99" s="128"/>
      <c r="L99" s="129"/>
      <c r="M99" s="129"/>
      <c r="N99" s="129"/>
      <c r="O99" s="129">
        <f t="shared" si="82"/>
        <v>0</v>
      </c>
      <c r="P99" s="130">
        <f t="shared" si="83"/>
        <v>0</v>
      </c>
      <c r="Q99" s="131"/>
      <c r="R99" s="131"/>
      <c r="S99" s="131">
        <v>0</v>
      </c>
      <c r="T99" s="47">
        <f t="shared" si="84"/>
        <v>0</v>
      </c>
      <c r="U99" s="132"/>
      <c r="V99" s="132"/>
      <c r="W99" s="132">
        <v>0</v>
      </c>
      <c r="X99" s="47">
        <f t="shared" si="85"/>
        <v>0</v>
      </c>
      <c r="Y99" s="132">
        <f t="shared" si="86"/>
        <v>0</v>
      </c>
      <c r="Z99" s="133">
        <f t="shared" si="87"/>
        <v>0</v>
      </c>
      <c r="AA99" s="134" t="str">
        <f t="shared" si="88"/>
        <v/>
      </c>
      <c r="AB99" s="135">
        <v>0</v>
      </c>
      <c r="AC99" s="136">
        <v>0</v>
      </c>
      <c r="AD99" s="136"/>
      <c r="AE99" s="136"/>
      <c r="AF99" s="136">
        <f t="shared" si="89"/>
        <v>0</v>
      </c>
      <c r="AG99" s="137">
        <f t="shared" si="90"/>
        <v>0</v>
      </c>
      <c r="AH99" s="138">
        <v>0</v>
      </c>
      <c r="AI99" s="138">
        <v>0</v>
      </c>
      <c r="AJ99" s="138">
        <v>0</v>
      </c>
      <c r="AK99" s="48">
        <f t="shared" si="91"/>
        <v>0</v>
      </c>
      <c r="AL99" s="139">
        <v>0</v>
      </c>
      <c r="AM99" s="139">
        <v>0</v>
      </c>
      <c r="AN99" s="139">
        <v>0</v>
      </c>
      <c r="AO99" s="48">
        <f t="shared" si="92"/>
        <v>0</v>
      </c>
      <c r="AP99" s="139">
        <f t="shared" si="93"/>
        <v>0</v>
      </c>
      <c r="AQ99" s="140">
        <f t="shared" si="94"/>
        <v>0</v>
      </c>
      <c r="AR99" s="141" t="str">
        <f t="shared" si="95"/>
        <v/>
      </c>
      <c r="AS99" s="142">
        <v>0</v>
      </c>
      <c r="AT99" s="143">
        <v>0</v>
      </c>
      <c r="AU99" s="143"/>
      <c r="AV99" s="143"/>
      <c r="AW99" s="143">
        <f t="shared" si="96"/>
        <v>0</v>
      </c>
      <c r="AX99" s="144">
        <f t="shared" si="97"/>
        <v>0</v>
      </c>
      <c r="AY99" s="145">
        <v>0</v>
      </c>
      <c r="AZ99" s="145">
        <v>0</v>
      </c>
      <c r="BA99" s="145">
        <v>0</v>
      </c>
      <c r="BB99" s="49">
        <f t="shared" si="98"/>
        <v>0</v>
      </c>
      <c r="BC99" s="146">
        <v>0</v>
      </c>
      <c r="BD99" s="146">
        <v>0</v>
      </c>
      <c r="BE99" s="146">
        <v>0</v>
      </c>
      <c r="BF99" s="49">
        <f t="shared" si="99"/>
        <v>0</v>
      </c>
      <c r="BG99" s="146">
        <f t="shared" si="100"/>
        <v>0</v>
      </c>
      <c r="BH99" s="147">
        <f t="shared" si="101"/>
        <v>0</v>
      </c>
      <c r="BI99" s="148" t="str">
        <f t="shared" si="102"/>
        <v/>
      </c>
      <c r="BJ99" s="149">
        <v>0</v>
      </c>
      <c r="BK99" s="150">
        <v>0</v>
      </c>
      <c r="BL99" s="150"/>
      <c r="BM99" s="150"/>
      <c r="BN99" s="150">
        <f t="shared" si="103"/>
        <v>0</v>
      </c>
      <c r="BO99" s="151">
        <f t="shared" si="104"/>
        <v>0</v>
      </c>
      <c r="BP99" s="152">
        <v>0</v>
      </c>
      <c r="BQ99" s="152">
        <v>0</v>
      </c>
      <c r="BR99" s="152">
        <v>0</v>
      </c>
      <c r="BS99" s="50">
        <f t="shared" si="105"/>
        <v>0</v>
      </c>
      <c r="BT99" s="153">
        <v>0</v>
      </c>
      <c r="BU99" s="153">
        <v>0</v>
      </c>
      <c r="BV99" s="153">
        <v>0</v>
      </c>
      <c r="BW99" s="50">
        <f t="shared" si="106"/>
        <v>0</v>
      </c>
      <c r="BX99" s="153">
        <f t="shared" si="107"/>
        <v>0</v>
      </c>
      <c r="BY99" s="150">
        <f t="shared" si="108"/>
        <v>0</v>
      </c>
      <c r="BZ99" s="154" t="str">
        <f t="shared" si="109"/>
        <v/>
      </c>
      <c r="CA99" s="142">
        <v>0</v>
      </c>
      <c r="CB99" s="143">
        <v>0</v>
      </c>
      <c r="CC99" s="143"/>
      <c r="CD99" s="143"/>
      <c r="CE99" s="143">
        <f t="shared" si="110"/>
        <v>0</v>
      </c>
      <c r="CF99" s="144">
        <f t="shared" si="111"/>
        <v>0</v>
      </c>
      <c r="CG99" s="145">
        <v>0</v>
      </c>
      <c r="CH99" s="145">
        <v>0</v>
      </c>
      <c r="CI99" s="145">
        <v>0</v>
      </c>
      <c r="CJ99" s="49">
        <f t="shared" si="112"/>
        <v>0</v>
      </c>
      <c r="CK99" s="146">
        <v>0</v>
      </c>
      <c r="CL99" s="146">
        <v>0</v>
      </c>
      <c r="CM99" s="146">
        <v>0</v>
      </c>
      <c r="CN99" s="49">
        <f t="shared" si="113"/>
        <v>0</v>
      </c>
      <c r="CO99" s="146">
        <f t="shared" si="114"/>
        <v>0</v>
      </c>
      <c r="CP99" s="147">
        <f t="shared" si="115"/>
        <v>0</v>
      </c>
      <c r="CQ99" s="148" t="str">
        <f t="shared" si="116"/>
        <v/>
      </c>
      <c r="CR99" s="155"/>
      <c r="CS99" s="105"/>
      <c r="CT99" s="105"/>
      <c r="CU99" s="105"/>
      <c r="CV99" s="105"/>
      <c r="CW99" s="156">
        <f t="shared" si="75"/>
        <v>0</v>
      </c>
      <c r="CX99" s="107">
        <f t="shared" si="117"/>
        <v>0</v>
      </c>
      <c r="CY99" s="108" t="str">
        <f t="shared" si="142"/>
        <v/>
      </c>
      <c r="CZ99" s="157"/>
      <c r="DA99" s="158"/>
      <c r="DB99" s="158"/>
      <c r="DC99" s="158"/>
      <c r="DD99" s="158"/>
      <c r="DE99" s="146">
        <f t="shared" si="76"/>
        <v>0</v>
      </c>
      <c r="DF99" s="159">
        <f t="shared" si="118"/>
        <v>0</v>
      </c>
      <c r="DG99" s="160" t="str">
        <f t="shared" si="143"/>
        <v/>
      </c>
      <c r="DH99" s="161"/>
      <c r="DI99" s="162"/>
      <c r="DJ99" s="162"/>
      <c r="DK99" s="162"/>
      <c r="DL99" s="162"/>
      <c r="DM99" s="163">
        <f t="shared" si="77"/>
        <v>0</v>
      </c>
      <c r="DN99" s="164">
        <f t="shared" si="119"/>
        <v>0</v>
      </c>
      <c r="DO99" s="165" t="str">
        <f t="shared" si="144"/>
        <v/>
      </c>
      <c r="DP99" s="166"/>
      <c r="DQ99" s="105"/>
      <c r="DR99" s="105"/>
      <c r="DS99" s="105"/>
      <c r="DT99" s="105"/>
      <c r="DU99" s="156">
        <f t="shared" si="78"/>
        <v>0</v>
      </c>
      <c r="DV99" s="107" t="str">
        <f t="shared" si="120"/>
        <v/>
      </c>
      <c r="DW99" s="167" t="str">
        <f t="shared" si="121"/>
        <v/>
      </c>
      <c r="DX99" s="142"/>
      <c r="DY99" s="143"/>
      <c r="DZ99" s="168" t="str">
        <f t="shared" si="122"/>
        <v/>
      </c>
      <c r="EA99" s="169">
        <f t="shared" si="123"/>
        <v>900</v>
      </c>
      <c r="EB99" s="170">
        <f t="shared" si="124"/>
        <v>0</v>
      </c>
      <c r="EC99" s="171">
        <f t="shared" si="125"/>
        <v>0</v>
      </c>
      <c r="ED99" s="172" t="str">
        <f t="shared" si="126"/>
        <v/>
      </c>
      <c r="EE99" s="127" t="str">
        <f t="shared" si="79"/>
        <v/>
      </c>
      <c r="EF99" s="127" t="str">
        <f t="shared" si="127"/>
        <v/>
      </c>
      <c r="EG99" s="173" t="str">
        <f t="shared" si="128"/>
        <v/>
      </c>
      <c r="EH99" s="125">
        <f t="shared" si="129"/>
        <v>0</v>
      </c>
      <c r="EI99" s="699"/>
      <c r="EJ99" s="700"/>
      <c r="EL99" s="41">
        <f t="shared" si="130"/>
        <v>0</v>
      </c>
      <c r="EM99" s="41" t="s">
        <v>125</v>
      </c>
      <c r="EN99" s="41">
        <f t="shared" si="131"/>
        <v>100</v>
      </c>
      <c r="EO99" s="41" t="str">
        <f t="shared" si="132"/>
        <v>0/100</v>
      </c>
      <c r="EP99" s="41">
        <f t="shared" si="133"/>
        <v>0</v>
      </c>
      <c r="EQ99" s="41" t="s">
        <v>125</v>
      </c>
      <c r="ER99" s="41">
        <f t="shared" si="134"/>
        <v>100</v>
      </c>
      <c r="ES99" s="41" t="str">
        <f t="shared" si="135"/>
        <v>0/100</v>
      </c>
      <c r="ET99" s="41">
        <f t="shared" si="136"/>
        <v>0</v>
      </c>
      <c r="EU99" s="41" t="s">
        <v>125</v>
      </c>
      <c r="EV99" s="41">
        <f t="shared" si="137"/>
        <v>100</v>
      </c>
      <c r="EW99" s="41" t="str">
        <f t="shared" si="138"/>
        <v>0/100</v>
      </c>
      <c r="EX99" s="41">
        <f t="shared" si="139"/>
        <v>0</v>
      </c>
      <c r="EY99" s="41" t="s">
        <v>125</v>
      </c>
      <c r="EZ99" s="41">
        <f t="shared" si="140"/>
        <v>0</v>
      </c>
      <c r="FA99" s="41" t="str">
        <f t="shared" si="141"/>
        <v>0/0</v>
      </c>
    </row>
    <row r="100" spans="1:157" ht="15.75">
      <c r="A100" s="6">
        <f t="shared" si="80"/>
        <v>0</v>
      </c>
      <c r="B100" s="169">
        <v>91</v>
      </c>
      <c r="C100" s="127">
        <f t="shared" si="81"/>
        <v>0</v>
      </c>
      <c r="D100" s="377"/>
      <c r="E100" s="378"/>
      <c r="F100" s="379"/>
      <c r="G100" s="377"/>
      <c r="H100" s="377"/>
      <c r="I100" s="377"/>
      <c r="J100" s="384"/>
      <c r="K100" s="128"/>
      <c r="L100" s="129"/>
      <c r="M100" s="129"/>
      <c r="N100" s="129"/>
      <c r="O100" s="129">
        <f t="shared" si="82"/>
        <v>0</v>
      </c>
      <c r="P100" s="130">
        <f t="shared" si="83"/>
        <v>0</v>
      </c>
      <c r="Q100" s="131"/>
      <c r="R100" s="131"/>
      <c r="S100" s="131">
        <v>0</v>
      </c>
      <c r="T100" s="47">
        <f t="shared" si="84"/>
        <v>0</v>
      </c>
      <c r="U100" s="132"/>
      <c r="V100" s="132"/>
      <c r="W100" s="132">
        <v>0</v>
      </c>
      <c r="X100" s="47">
        <f t="shared" si="85"/>
        <v>0</v>
      </c>
      <c r="Y100" s="132">
        <f t="shared" si="86"/>
        <v>0</v>
      </c>
      <c r="Z100" s="133">
        <f t="shared" si="87"/>
        <v>0</v>
      </c>
      <c r="AA100" s="134" t="str">
        <f t="shared" si="88"/>
        <v/>
      </c>
      <c r="AB100" s="135">
        <v>0</v>
      </c>
      <c r="AC100" s="136">
        <v>0</v>
      </c>
      <c r="AD100" s="136"/>
      <c r="AE100" s="136"/>
      <c r="AF100" s="136">
        <f t="shared" si="89"/>
        <v>0</v>
      </c>
      <c r="AG100" s="137">
        <f t="shared" si="90"/>
        <v>0</v>
      </c>
      <c r="AH100" s="138">
        <v>0</v>
      </c>
      <c r="AI100" s="138">
        <v>0</v>
      </c>
      <c r="AJ100" s="138">
        <v>0</v>
      </c>
      <c r="AK100" s="48">
        <f t="shared" si="91"/>
        <v>0</v>
      </c>
      <c r="AL100" s="139">
        <v>0</v>
      </c>
      <c r="AM100" s="139">
        <v>0</v>
      </c>
      <c r="AN100" s="139">
        <v>0</v>
      </c>
      <c r="AO100" s="48">
        <f t="shared" si="92"/>
        <v>0</v>
      </c>
      <c r="AP100" s="139">
        <f t="shared" si="93"/>
        <v>0</v>
      </c>
      <c r="AQ100" s="140">
        <f t="shared" si="94"/>
        <v>0</v>
      </c>
      <c r="AR100" s="141" t="str">
        <f t="shared" si="95"/>
        <v/>
      </c>
      <c r="AS100" s="142">
        <v>0</v>
      </c>
      <c r="AT100" s="143">
        <v>0</v>
      </c>
      <c r="AU100" s="143"/>
      <c r="AV100" s="143"/>
      <c r="AW100" s="143">
        <f t="shared" si="96"/>
        <v>0</v>
      </c>
      <c r="AX100" s="144">
        <f t="shared" si="97"/>
        <v>0</v>
      </c>
      <c r="AY100" s="145">
        <v>0</v>
      </c>
      <c r="AZ100" s="145">
        <v>0</v>
      </c>
      <c r="BA100" s="145">
        <v>0</v>
      </c>
      <c r="BB100" s="49">
        <f t="shared" si="98"/>
        <v>0</v>
      </c>
      <c r="BC100" s="146">
        <v>0</v>
      </c>
      <c r="BD100" s="146">
        <v>0</v>
      </c>
      <c r="BE100" s="146">
        <v>0</v>
      </c>
      <c r="BF100" s="49">
        <f t="shared" si="99"/>
        <v>0</v>
      </c>
      <c r="BG100" s="146">
        <f t="shared" si="100"/>
        <v>0</v>
      </c>
      <c r="BH100" s="147">
        <f t="shared" si="101"/>
        <v>0</v>
      </c>
      <c r="BI100" s="148" t="str">
        <f t="shared" si="102"/>
        <v/>
      </c>
      <c r="BJ100" s="149">
        <v>0</v>
      </c>
      <c r="BK100" s="150">
        <v>0</v>
      </c>
      <c r="BL100" s="150"/>
      <c r="BM100" s="150"/>
      <c r="BN100" s="150">
        <f t="shared" si="103"/>
        <v>0</v>
      </c>
      <c r="BO100" s="151">
        <f t="shared" si="104"/>
        <v>0</v>
      </c>
      <c r="BP100" s="152">
        <v>0</v>
      </c>
      <c r="BQ100" s="152">
        <v>0</v>
      </c>
      <c r="BR100" s="152">
        <v>0</v>
      </c>
      <c r="BS100" s="50">
        <f t="shared" si="105"/>
        <v>0</v>
      </c>
      <c r="BT100" s="153">
        <v>0</v>
      </c>
      <c r="BU100" s="153">
        <v>0</v>
      </c>
      <c r="BV100" s="153">
        <v>0</v>
      </c>
      <c r="BW100" s="50">
        <f t="shared" si="106"/>
        <v>0</v>
      </c>
      <c r="BX100" s="153">
        <f t="shared" si="107"/>
        <v>0</v>
      </c>
      <c r="BY100" s="150">
        <f t="shared" si="108"/>
        <v>0</v>
      </c>
      <c r="BZ100" s="154" t="str">
        <f t="shared" si="109"/>
        <v/>
      </c>
      <c r="CA100" s="142">
        <v>0</v>
      </c>
      <c r="CB100" s="143">
        <v>0</v>
      </c>
      <c r="CC100" s="143"/>
      <c r="CD100" s="143"/>
      <c r="CE100" s="143">
        <f t="shared" si="110"/>
        <v>0</v>
      </c>
      <c r="CF100" s="144">
        <f t="shared" si="111"/>
        <v>0</v>
      </c>
      <c r="CG100" s="145">
        <v>0</v>
      </c>
      <c r="CH100" s="145">
        <v>0</v>
      </c>
      <c r="CI100" s="145">
        <v>0</v>
      </c>
      <c r="CJ100" s="49">
        <f t="shared" si="112"/>
        <v>0</v>
      </c>
      <c r="CK100" s="146">
        <v>0</v>
      </c>
      <c r="CL100" s="146">
        <v>0</v>
      </c>
      <c r="CM100" s="146">
        <v>0</v>
      </c>
      <c r="CN100" s="49">
        <f t="shared" si="113"/>
        <v>0</v>
      </c>
      <c r="CO100" s="146">
        <f t="shared" si="114"/>
        <v>0</v>
      </c>
      <c r="CP100" s="147">
        <f t="shared" si="115"/>
        <v>0</v>
      </c>
      <c r="CQ100" s="148" t="str">
        <f t="shared" si="116"/>
        <v/>
      </c>
      <c r="CR100" s="155"/>
      <c r="CS100" s="105"/>
      <c r="CT100" s="105"/>
      <c r="CU100" s="105"/>
      <c r="CV100" s="105"/>
      <c r="CW100" s="156">
        <f t="shared" si="75"/>
        <v>0</v>
      </c>
      <c r="CX100" s="107">
        <f t="shared" si="117"/>
        <v>0</v>
      </c>
      <c r="CY100" s="108" t="str">
        <f t="shared" si="142"/>
        <v/>
      </c>
      <c r="CZ100" s="157"/>
      <c r="DA100" s="158"/>
      <c r="DB100" s="158"/>
      <c r="DC100" s="158"/>
      <c r="DD100" s="158"/>
      <c r="DE100" s="146">
        <f t="shared" si="76"/>
        <v>0</v>
      </c>
      <c r="DF100" s="159">
        <f t="shared" si="118"/>
        <v>0</v>
      </c>
      <c r="DG100" s="160" t="str">
        <f t="shared" si="143"/>
        <v/>
      </c>
      <c r="DH100" s="161"/>
      <c r="DI100" s="162"/>
      <c r="DJ100" s="162"/>
      <c r="DK100" s="162"/>
      <c r="DL100" s="162"/>
      <c r="DM100" s="163">
        <f t="shared" si="77"/>
        <v>0</v>
      </c>
      <c r="DN100" s="164">
        <f t="shared" si="119"/>
        <v>0</v>
      </c>
      <c r="DO100" s="165" t="str">
        <f t="shared" si="144"/>
        <v/>
      </c>
      <c r="DP100" s="166"/>
      <c r="DQ100" s="105"/>
      <c r="DR100" s="105"/>
      <c r="DS100" s="105"/>
      <c r="DT100" s="105"/>
      <c r="DU100" s="156">
        <f t="shared" si="78"/>
        <v>0</v>
      </c>
      <c r="DV100" s="107" t="str">
        <f t="shared" si="120"/>
        <v/>
      </c>
      <c r="DW100" s="167" t="str">
        <f t="shared" si="121"/>
        <v/>
      </c>
      <c r="DX100" s="142"/>
      <c r="DY100" s="143"/>
      <c r="DZ100" s="168" t="str">
        <f t="shared" si="122"/>
        <v/>
      </c>
      <c r="EA100" s="169">
        <f t="shared" si="123"/>
        <v>900</v>
      </c>
      <c r="EB100" s="170">
        <f t="shared" si="124"/>
        <v>0</v>
      </c>
      <c r="EC100" s="171">
        <f t="shared" si="125"/>
        <v>0</v>
      </c>
      <c r="ED100" s="172" t="str">
        <f t="shared" si="126"/>
        <v/>
      </c>
      <c r="EE100" s="127" t="str">
        <f t="shared" si="79"/>
        <v/>
      </c>
      <c r="EF100" s="127" t="str">
        <f t="shared" si="127"/>
        <v/>
      </c>
      <c r="EG100" s="173" t="str">
        <f t="shared" si="128"/>
        <v/>
      </c>
      <c r="EH100" s="125">
        <f t="shared" si="129"/>
        <v>0</v>
      </c>
      <c r="EI100" s="699"/>
      <c r="EJ100" s="700"/>
      <c r="EL100" s="41">
        <f t="shared" si="130"/>
        <v>0</v>
      </c>
      <c r="EM100" s="41" t="s">
        <v>125</v>
      </c>
      <c r="EN100" s="41">
        <f t="shared" si="131"/>
        <v>100</v>
      </c>
      <c r="EO100" s="41" t="str">
        <f t="shared" si="132"/>
        <v>0/100</v>
      </c>
      <c r="EP100" s="41">
        <f t="shared" si="133"/>
        <v>0</v>
      </c>
      <c r="EQ100" s="41" t="s">
        <v>125</v>
      </c>
      <c r="ER100" s="41">
        <f t="shared" si="134"/>
        <v>100</v>
      </c>
      <c r="ES100" s="41" t="str">
        <f t="shared" si="135"/>
        <v>0/100</v>
      </c>
      <c r="ET100" s="41">
        <f t="shared" si="136"/>
        <v>0</v>
      </c>
      <c r="EU100" s="41" t="s">
        <v>125</v>
      </c>
      <c r="EV100" s="41">
        <f t="shared" si="137"/>
        <v>100</v>
      </c>
      <c r="EW100" s="41" t="str">
        <f t="shared" si="138"/>
        <v>0/100</v>
      </c>
      <c r="EX100" s="41">
        <f t="shared" si="139"/>
        <v>0</v>
      </c>
      <c r="EY100" s="41" t="s">
        <v>125</v>
      </c>
      <c r="EZ100" s="41">
        <f t="shared" si="140"/>
        <v>0</v>
      </c>
      <c r="FA100" s="41" t="str">
        <f t="shared" si="141"/>
        <v>0/0</v>
      </c>
    </row>
    <row r="101" spans="1:157" ht="15.75">
      <c r="A101" s="6">
        <f t="shared" si="80"/>
        <v>0</v>
      </c>
      <c r="B101" s="126">
        <v>92</v>
      </c>
      <c r="C101" s="127">
        <f t="shared" si="81"/>
        <v>0</v>
      </c>
      <c r="D101" s="377"/>
      <c r="E101" s="378"/>
      <c r="F101" s="379"/>
      <c r="G101" s="377"/>
      <c r="H101" s="377"/>
      <c r="I101" s="377"/>
      <c r="J101" s="384"/>
      <c r="K101" s="128"/>
      <c r="L101" s="129"/>
      <c r="M101" s="129"/>
      <c r="N101" s="129"/>
      <c r="O101" s="129">
        <f t="shared" si="82"/>
        <v>0</v>
      </c>
      <c r="P101" s="130">
        <f t="shared" si="83"/>
        <v>0</v>
      </c>
      <c r="Q101" s="131"/>
      <c r="R101" s="131"/>
      <c r="S101" s="131">
        <v>0</v>
      </c>
      <c r="T101" s="47">
        <f t="shared" si="84"/>
        <v>0</v>
      </c>
      <c r="U101" s="132"/>
      <c r="V101" s="132"/>
      <c r="W101" s="132">
        <v>0</v>
      </c>
      <c r="X101" s="47">
        <f t="shared" si="85"/>
        <v>0</v>
      </c>
      <c r="Y101" s="132">
        <f t="shared" si="86"/>
        <v>0</v>
      </c>
      <c r="Z101" s="133">
        <f t="shared" si="87"/>
        <v>0</v>
      </c>
      <c r="AA101" s="134" t="str">
        <f t="shared" si="88"/>
        <v/>
      </c>
      <c r="AB101" s="135">
        <v>0</v>
      </c>
      <c r="AC101" s="136">
        <v>0</v>
      </c>
      <c r="AD101" s="136"/>
      <c r="AE101" s="136"/>
      <c r="AF101" s="136">
        <f t="shared" si="89"/>
        <v>0</v>
      </c>
      <c r="AG101" s="137">
        <f t="shared" si="90"/>
        <v>0</v>
      </c>
      <c r="AH101" s="138">
        <v>0</v>
      </c>
      <c r="AI101" s="138">
        <v>0</v>
      </c>
      <c r="AJ101" s="138">
        <v>0</v>
      </c>
      <c r="AK101" s="48">
        <f t="shared" si="91"/>
        <v>0</v>
      </c>
      <c r="AL101" s="139">
        <v>0</v>
      </c>
      <c r="AM101" s="139">
        <v>0</v>
      </c>
      <c r="AN101" s="139">
        <v>0</v>
      </c>
      <c r="AO101" s="48">
        <f t="shared" si="92"/>
        <v>0</v>
      </c>
      <c r="AP101" s="139">
        <f t="shared" si="93"/>
        <v>0</v>
      </c>
      <c r="AQ101" s="140">
        <f t="shared" si="94"/>
        <v>0</v>
      </c>
      <c r="AR101" s="141" t="str">
        <f t="shared" si="95"/>
        <v/>
      </c>
      <c r="AS101" s="142">
        <v>0</v>
      </c>
      <c r="AT101" s="143">
        <v>0</v>
      </c>
      <c r="AU101" s="143"/>
      <c r="AV101" s="143"/>
      <c r="AW101" s="143">
        <f t="shared" si="96"/>
        <v>0</v>
      </c>
      <c r="AX101" s="144">
        <f t="shared" si="97"/>
        <v>0</v>
      </c>
      <c r="AY101" s="145">
        <v>0</v>
      </c>
      <c r="AZ101" s="145">
        <v>0</v>
      </c>
      <c r="BA101" s="145">
        <v>0</v>
      </c>
      <c r="BB101" s="49">
        <f t="shared" si="98"/>
        <v>0</v>
      </c>
      <c r="BC101" s="146">
        <v>0</v>
      </c>
      <c r="BD101" s="146">
        <v>0</v>
      </c>
      <c r="BE101" s="146">
        <v>0</v>
      </c>
      <c r="BF101" s="49">
        <f t="shared" si="99"/>
        <v>0</v>
      </c>
      <c r="BG101" s="146">
        <f t="shared" si="100"/>
        <v>0</v>
      </c>
      <c r="BH101" s="147">
        <f t="shared" si="101"/>
        <v>0</v>
      </c>
      <c r="BI101" s="148" t="str">
        <f t="shared" si="102"/>
        <v/>
      </c>
      <c r="BJ101" s="149">
        <v>0</v>
      </c>
      <c r="BK101" s="150">
        <v>0</v>
      </c>
      <c r="BL101" s="150"/>
      <c r="BM101" s="150"/>
      <c r="BN101" s="150">
        <f t="shared" si="103"/>
        <v>0</v>
      </c>
      <c r="BO101" s="151">
        <f t="shared" si="104"/>
        <v>0</v>
      </c>
      <c r="BP101" s="152">
        <v>0</v>
      </c>
      <c r="BQ101" s="152">
        <v>0</v>
      </c>
      <c r="BR101" s="152">
        <v>0</v>
      </c>
      <c r="BS101" s="50">
        <f t="shared" si="105"/>
        <v>0</v>
      </c>
      <c r="BT101" s="153">
        <v>0</v>
      </c>
      <c r="BU101" s="153">
        <v>0</v>
      </c>
      <c r="BV101" s="153">
        <v>0</v>
      </c>
      <c r="BW101" s="50">
        <f t="shared" si="106"/>
        <v>0</v>
      </c>
      <c r="BX101" s="153">
        <f t="shared" si="107"/>
        <v>0</v>
      </c>
      <c r="BY101" s="150">
        <f t="shared" si="108"/>
        <v>0</v>
      </c>
      <c r="BZ101" s="154" t="str">
        <f t="shared" si="109"/>
        <v/>
      </c>
      <c r="CA101" s="142">
        <v>0</v>
      </c>
      <c r="CB101" s="143">
        <v>0</v>
      </c>
      <c r="CC101" s="143"/>
      <c r="CD101" s="143"/>
      <c r="CE101" s="143">
        <f t="shared" si="110"/>
        <v>0</v>
      </c>
      <c r="CF101" s="144">
        <f t="shared" si="111"/>
        <v>0</v>
      </c>
      <c r="CG101" s="145">
        <v>0</v>
      </c>
      <c r="CH101" s="145">
        <v>0</v>
      </c>
      <c r="CI101" s="145">
        <v>0</v>
      </c>
      <c r="CJ101" s="49">
        <f t="shared" si="112"/>
        <v>0</v>
      </c>
      <c r="CK101" s="146">
        <v>0</v>
      </c>
      <c r="CL101" s="146">
        <v>0</v>
      </c>
      <c r="CM101" s="146">
        <v>0</v>
      </c>
      <c r="CN101" s="49">
        <f t="shared" si="113"/>
        <v>0</v>
      </c>
      <c r="CO101" s="146">
        <f t="shared" si="114"/>
        <v>0</v>
      </c>
      <c r="CP101" s="147">
        <f t="shared" si="115"/>
        <v>0</v>
      </c>
      <c r="CQ101" s="148" t="str">
        <f t="shared" si="116"/>
        <v/>
      </c>
      <c r="CR101" s="155"/>
      <c r="CS101" s="105"/>
      <c r="CT101" s="105"/>
      <c r="CU101" s="105"/>
      <c r="CV101" s="105"/>
      <c r="CW101" s="156">
        <f t="shared" si="75"/>
        <v>0</v>
      </c>
      <c r="CX101" s="107">
        <f t="shared" si="117"/>
        <v>0</v>
      </c>
      <c r="CY101" s="108" t="str">
        <f t="shared" si="142"/>
        <v/>
      </c>
      <c r="CZ101" s="157"/>
      <c r="DA101" s="158"/>
      <c r="DB101" s="158"/>
      <c r="DC101" s="158"/>
      <c r="DD101" s="158"/>
      <c r="DE101" s="146">
        <f t="shared" si="76"/>
        <v>0</v>
      </c>
      <c r="DF101" s="159">
        <f t="shared" si="118"/>
        <v>0</v>
      </c>
      <c r="DG101" s="160" t="str">
        <f t="shared" si="143"/>
        <v/>
      </c>
      <c r="DH101" s="161"/>
      <c r="DI101" s="162"/>
      <c r="DJ101" s="162"/>
      <c r="DK101" s="162"/>
      <c r="DL101" s="162"/>
      <c r="DM101" s="163">
        <f t="shared" si="77"/>
        <v>0</v>
      </c>
      <c r="DN101" s="164">
        <f t="shared" si="119"/>
        <v>0</v>
      </c>
      <c r="DO101" s="165" t="str">
        <f t="shared" si="144"/>
        <v/>
      </c>
      <c r="DP101" s="166"/>
      <c r="DQ101" s="105"/>
      <c r="DR101" s="105"/>
      <c r="DS101" s="105"/>
      <c r="DT101" s="105"/>
      <c r="DU101" s="156">
        <f t="shared" si="78"/>
        <v>0</v>
      </c>
      <c r="DV101" s="107" t="str">
        <f t="shared" si="120"/>
        <v/>
      </c>
      <c r="DW101" s="167" t="str">
        <f t="shared" si="121"/>
        <v/>
      </c>
      <c r="DX101" s="142"/>
      <c r="DY101" s="143"/>
      <c r="DZ101" s="168" t="str">
        <f t="shared" si="122"/>
        <v/>
      </c>
      <c r="EA101" s="169">
        <f t="shared" si="123"/>
        <v>900</v>
      </c>
      <c r="EB101" s="170">
        <f t="shared" si="124"/>
        <v>0</v>
      </c>
      <c r="EC101" s="171">
        <f t="shared" si="125"/>
        <v>0</v>
      </c>
      <c r="ED101" s="172" t="str">
        <f t="shared" si="126"/>
        <v/>
      </c>
      <c r="EE101" s="127" t="str">
        <f t="shared" si="79"/>
        <v/>
      </c>
      <c r="EF101" s="127" t="str">
        <f t="shared" si="127"/>
        <v/>
      </c>
      <c r="EG101" s="173" t="str">
        <f t="shared" si="128"/>
        <v/>
      </c>
      <c r="EH101" s="125">
        <f t="shared" si="129"/>
        <v>0</v>
      </c>
      <c r="EI101" s="699"/>
      <c r="EJ101" s="700"/>
      <c r="EL101" s="41">
        <f t="shared" si="130"/>
        <v>0</v>
      </c>
      <c r="EM101" s="41" t="s">
        <v>125</v>
      </c>
      <c r="EN101" s="41">
        <f t="shared" si="131"/>
        <v>100</v>
      </c>
      <c r="EO101" s="41" t="str">
        <f t="shared" si="132"/>
        <v>0/100</v>
      </c>
      <c r="EP101" s="41">
        <f t="shared" si="133"/>
        <v>0</v>
      </c>
      <c r="EQ101" s="41" t="s">
        <v>125</v>
      </c>
      <c r="ER101" s="41">
        <f t="shared" si="134"/>
        <v>100</v>
      </c>
      <c r="ES101" s="41" t="str">
        <f t="shared" si="135"/>
        <v>0/100</v>
      </c>
      <c r="ET101" s="41">
        <f t="shared" si="136"/>
        <v>0</v>
      </c>
      <c r="EU101" s="41" t="s">
        <v>125</v>
      </c>
      <c r="EV101" s="41">
        <f t="shared" si="137"/>
        <v>100</v>
      </c>
      <c r="EW101" s="41" t="str">
        <f t="shared" si="138"/>
        <v>0/100</v>
      </c>
      <c r="EX101" s="41">
        <f t="shared" si="139"/>
        <v>0</v>
      </c>
      <c r="EY101" s="41" t="s">
        <v>125</v>
      </c>
      <c r="EZ101" s="41">
        <f t="shared" si="140"/>
        <v>0</v>
      </c>
      <c r="FA101" s="41" t="str">
        <f t="shared" si="141"/>
        <v>0/0</v>
      </c>
    </row>
    <row r="102" spans="1:157" ht="15.75">
      <c r="A102" s="6">
        <f t="shared" si="80"/>
        <v>0</v>
      </c>
      <c r="B102" s="169">
        <v>93</v>
      </c>
      <c r="C102" s="127">
        <f t="shared" si="81"/>
        <v>0</v>
      </c>
      <c r="D102" s="377"/>
      <c r="E102" s="378"/>
      <c r="F102" s="379"/>
      <c r="G102" s="377"/>
      <c r="H102" s="377"/>
      <c r="I102" s="377"/>
      <c r="J102" s="384"/>
      <c r="K102" s="128"/>
      <c r="L102" s="129"/>
      <c r="M102" s="129"/>
      <c r="N102" s="129"/>
      <c r="O102" s="129">
        <f t="shared" si="82"/>
        <v>0</v>
      </c>
      <c r="P102" s="130">
        <f t="shared" si="83"/>
        <v>0</v>
      </c>
      <c r="Q102" s="131"/>
      <c r="R102" s="131"/>
      <c r="S102" s="131">
        <v>0</v>
      </c>
      <c r="T102" s="47">
        <f t="shared" si="84"/>
        <v>0</v>
      </c>
      <c r="U102" s="132"/>
      <c r="V102" s="132"/>
      <c r="W102" s="132">
        <v>0</v>
      </c>
      <c r="X102" s="47">
        <f t="shared" si="85"/>
        <v>0</v>
      </c>
      <c r="Y102" s="132">
        <f t="shared" si="86"/>
        <v>0</v>
      </c>
      <c r="Z102" s="133">
        <f t="shared" si="87"/>
        <v>0</v>
      </c>
      <c r="AA102" s="134" t="str">
        <f t="shared" si="88"/>
        <v/>
      </c>
      <c r="AB102" s="135">
        <v>0</v>
      </c>
      <c r="AC102" s="136">
        <v>0</v>
      </c>
      <c r="AD102" s="136"/>
      <c r="AE102" s="136"/>
      <c r="AF102" s="136">
        <f t="shared" si="89"/>
        <v>0</v>
      </c>
      <c r="AG102" s="137">
        <f t="shared" si="90"/>
        <v>0</v>
      </c>
      <c r="AH102" s="138">
        <v>0</v>
      </c>
      <c r="AI102" s="138">
        <v>0</v>
      </c>
      <c r="AJ102" s="138">
        <v>0</v>
      </c>
      <c r="AK102" s="48">
        <f t="shared" si="91"/>
        <v>0</v>
      </c>
      <c r="AL102" s="139">
        <v>0</v>
      </c>
      <c r="AM102" s="139">
        <v>0</v>
      </c>
      <c r="AN102" s="139">
        <v>0</v>
      </c>
      <c r="AO102" s="48">
        <f t="shared" si="92"/>
        <v>0</v>
      </c>
      <c r="AP102" s="139">
        <f t="shared" si="93"/>
        <v>0</v>
      </c>
      <c r="AQ102" s="140">
        <f t="shared" si="94"/>
        <v>0</v>
      </c>
      <c r="AR102" s="141" t="str">
        <f t="shared" si="95"/>
        <v/>
      </c>
      <c r="AS102" s="142">
        <v>0</v>
      </c>
      <c r="AT102" s="143">
        <v>0</v>
      </c>
      <c r="AU102" s="143"/>
      <c r="AV102" s="143"/>
      <c r="AW102" s="143">
        <f t="shared" si="96"/>
        <v>0</v>
      </c>
      <c r="AX102" s="144">
        <f t="shared" si="97"/>
        <v>0</v>
      </c>
      <c r="AY102" s="145">
        <v>0</v>
      </c>
      <c r="AZ102" s="145">
        <v>0</v>
      </c>
      <c r="BA102" s="145">
        <v>0</v>
      </c>
      <c r="BB102" s="49">
        <f t="shared" si="98"/>
        <v>0</v>
      </c>
      <c r="BC102" s="146">
        <v>0</v>
      </c>
      <c r="BD102" s="146">
        <v>0</v>
      </c>
      <c r="BE102" s="146">
        <v>0</v>
      </c>
      <c r="BF102" s="49">
        <f t="shared" si="99"/>
        <v>0</v>
      </c>
      <c r="BG102" s="146">
        <f t="shared" si="100"/>
        <v>0</v>
      </c>
      <c r="BH102" s="147">
        <f t="shared" si="101"/>
        <v>0</v>
      </c>
      <c r="BI102" s="148" t="str">
        <f t="shared" si="102"/>
        <v/>
      </c>
      <c r="BJ102" s="149">
        <v>0</v>
      </c>
      <c r="BK102" s="150">
        <v>0</v>
      </c>
      <c r="BL102" s="150"/>
      <c r="BM102" s="150"/>
      <c r="BN102" s="150">
        <f t="shared" si="103"/>
        <v>0</v>
      </c>
      <c r="BO102" s="151">
        <f t="shared" si="104"/>
        <v>0</v>
      </c>
      <c r="BP102" s="152">
        <v>0</v>
      </c>
      <c r="BQ102" s="152">
        <v>0</v>
      </c>
      <c r="BR102" s="152">
        <v>0</v>
      </c>
      <c r="BS102" s="50">
        <f t="shared" si="105"/>
        <v>0</v>
      </c>
      <c r="BT102" s="153">
        <v>0</v>
      </c>
      <c r="BU102" s="153">
        <v>0</v>
      </c>
      <c r="BV102" s="153">
        <v>0</v>
      </c>
      <c r="BW102" s="50">
        <f t="shared" si="106"/>
        <v>0</v>
      </c>
      <c r="BX102" s="153">
        <f t="shared" si="107"/>
        <v>0</v>
      </c>
      <c r="BY102" s="150">
        <f t="shared" si="108"/>
        <v>0</v>
      </c>
      <c r="BZ102" s="154" t="str">
        <f t="shared" si="109"/>
        <v/>
      </c>
      <c r="CA102" s="142">
        <v>0</v>
      </c>
      <c r="CB102" s="143">
        <v>0</v>
      </c>
      <c r="CC102" s="143"/>
      <c r="CD102" s="143"/>
      <c r="CE102" s="143">
        <f t="shared" si="110"/>
        <v>0</v>
      </c>
      <c r="CF102" s="144">
        <f t="shared" si="111"/>
        <v>0</v>
      </c>
      <c r="CG102" s="145">
        <v>0</v>
      </c>
      <c r="CH102" s="145">
        <v>0</v>
      </c>
      <c r="CI102" s="145">
        <v>0</v>
      </c>
      <c r="CJ102" s="49">
        <f t="shared" si="112"/>
        <v>0</v>
      </c>
      <c r="CK102" s="146">
        <v>0</v>
      </c>
      <c r="CL102" s="146">
        <v>0</v>
      </c>
      <c r="CM102" s="146">
        <v>0</v>
      </c>
      <c r="CN102" s="49">
        <f t="shared" si="113"/>
        <v>0</v>
      </c>
      <c r="CO102" s="146">
        <f t="shared" si="114"/>
        <v>0</v>
      </c>
      <c r="CP102" s="147">
        <f t="shared" si="115"/>
        <v>0</v>
      </c>
      <c r="CQ102" s="148" t="str">
        <f t="shared" si="116"/>
        <v/>
      </c>
      <c r="CR102" s="155"/>
      <c r="CS102" s="105"/>
      <c r="CT102" s="105"/>
      <c r="CU102" s="105"/>
      <c r="CV102" s="105"/>
      <c r="CW102" s="156">
        <f t="shared" si="75"/>
        <v>0</v>
      </c>
      <c r="CX102" s="107">
        <f t="shared" si="117"/>
        <v>0</v>
      </c>
      <c r="CY102" s="108" t="str">
        <f t="shared" si="142"/>
        <v/>
      </c>
      <c r="CZ102" s="157"/>
      <c r="DA102" s="158"/>
      <c r="DB102" s="158"/>
      <c r="DC102" s="158"/>
      <c r="DD102" s="158"/>
      <c r="DE102" s="146">
        <f t="shared" si="76"/>
        <v>0</v>
      </c>
      <c r="DF102" s="159">
        <f t="shared" si="118"/>
        <v>0</v>
      </c>
      <c r="DG102" s="160" t="str">
        <f t="shared" si="143"/>
        <v/>
      </c>
      <c r="DH102" s="161"/>
      <c r="DI102" s="162"/>
      <c r="DJ102" s="162"/>
      <c r="DK102" s="162"/>
      <c r="DL102" s="162"/>
      <c r="DM102" s="163">
        <f t="shared" si="77"/>
        <v>0</v>
      </c>
      <c r="DN102" s="164">
        <f t="shared" si="119"/>
        <v>0</v>
      </c>
      <c r="DO102" s="165" t="str">
        <f t="shared" si="144"/>
        <v/>
      </c>
      <c r="DP102" s="166"/>
      <c r="DQ102" s="105"/>
      <c r="DR102" s="105"/>
      <c r="DS102" s="105"/>
      <c r="DT102" s="105"/>
      <c r="DU102" s="156">
        <f t="shared" si="78"/>
        <v>0</v>
      </c>
      <c r="DV102" s="107" t="str">
        <f t="shared" si="120"/>
        <v/>
      </c>
      <c r="DW102" s="167" t="str">
        <f t="shared" si="121"/>
        <v/>
      </c>
      <c r="DX102" s="142"/>
      <c r="DY102" s="143"/>
      <c r="DZ102" s="168" t="str">
        <f t="shared" si="122"/>
        <v/>
      </c>
      <c r="EA102" s="169">
        <f t="shared" si="123"/>
        <v>900</v>
      </c>
      <c r="EB102" s="170">
        <f t="shared" si="124"/>
        <v>0</v>
      </c>
      <c r="EC102" s="171">
        <f t="shared" si="125"/>
        <v>0</v>
      </c>
      <c r="ED102" s="172" t="str">
        <f t="shared" si="126"/>
        <v/>
      </c>
      <c r="EE102" s="127" t="str">
        <f t="shared" si="79"/>
        <v/>
      </c>
      <c r="EF102" s="127" t="str">
        <f t="shared" si="127"/>
        <v/>
      </c>
      <c r="EG102" s="173" t="str">
        <f t="shared" si="128"/>
        <v/>
      </c>
      <c r="EH102" s="125">
        <f t="shared" si="129"/>
        <v>0</v>
      </c>
      <c r="EI102" s="699"/>
      <c r="EJ102" s="700"/>
      <c r="EL102" s="41">
        <f t="shared" si="130"/>
        <v>0</v>
      </c>
      <c r="EM102" s="41" t="s">
        <v>125</v>
      </c>
      <c r="EN102" s="41">
        <f t="shared" si="131"/>
        <v>100</v>
      </c>
      <c r="EO102" s="41" t="str">
        <f t="shared" si="132"/>
        <v>0/100</v>
      </c>
      <c r="EP102" s="41">
        <f t="shared" si="133"/>
        <v>0</v>
      </c>
      <c r="EQ102" s="41" t="s">
        <v>125</v>
      </c>
      <c r="ER102" s="41">
        <f t="shared" si="134"/>
        <v>100</v>
      </c>
      <c r="ES102" s="41" t="str">
        <f t="shared" si="135"/>
        <v>0/100</v>
      </c>
      <c r="ET102" s="41">
        <f t="shared" si="136"/>
        <v>0</v>
      </c>
      <c r="EU102" s="41" t="s">
        <v>125</v>
      </c>
      <c r="EV102" s="41">
        <f t="shared" si="137"/>
        <v>100</v>
      </c>
      <c r="EW102" s="41" t="str">
        <f t="shared" si="138"/>
        <v>0/100</v>
      </c>
      <c r="EX102" s="41">
        <f t="shared" si="139"/>
        <v>0</v>
      </c>
      <c r="EY102" s="41" t="s">
        <v>125</v>
      </c>
      <c r="EZ102" s="41">
        <f t="shared" si="140"/>
        <v>0</v>
      </c>
      <c r="FA102" s="41" t="str">
        <f t="shared" si="141"/>
        <v>0/0</v>
      </c>
    </row>
    <row r="103" spans="1:157" ht="15.75">
      <c r="A103" s="6">
        <f t="shared" si="80"/>
        <v>0</v>
      </c>
      <c r="B103" s="126">
        <v>94</v>
      </c>
      <c r="C103" s="127">
        <f t="shared" si="81"/>
        <v>0</v>
      </c>
      <c r="D103" s="377"/>
      <c r="E103" s="378"/>
      <c r="F103" s="379"/>
      <c r="G103" s="377"/>
      <c r="H103" s="377"/>
      <c r="I103" s="377"/>
      <c r="J103" s="384"/>
      <c r="K103" s="128"/>
      <c r="L103" s="129"/>
      <c r="M103" s="129"/>
      <c r="N103" s="129"/>
      <c r="O103" s="129">
        <f t="shared" si="82"/>
        <v>0</v>
      </c>
      <c r="P103" s="130">
        <f t="shared" si="83"/>
        <v>0</v>
      </c>
      <c r="Q103" s="131"/>
      <c r="R103" s="131"/>
      <c r="S103" s="131">
        <v>0</v>
      </c>
      <c r="T103" s="47">
        <f t="shared" si="84"/>
        <v>0</v>
      </c>
      <c r="U103" s="132"/>
      <c r="V103" s="132"/>
      <c r="W103" s="132">
        <v>0</v>
      </c>
      <c r="X103" s="47">
        <f t="shared" si="85"/>
        <v>0</v>
      </c>
      <c r="Y103" s="132">
        <f t="shared" si="86"/>
        <v>0</v>
      </c>
      <c r="Z103" s="133">
        <f t="shared" si="87"/>
        <v>0</v>
      </c>
      <c r="AA103" s="134" t="str">
        <f t="shared" si="88"/>
        <v/>
      </c>
      <c r="AB103" s="135">
        <v>0</v>
      </c>
      <c r="AC103" s="136">
        <v>0</v>
      </c>
      <c r="AD103" s="136"/>
      <c r="AE103" s="136"/>
      <c r="AF103" s="136">
        <f t="shared" si="89"/>
        <v>0</v>
      </c>
      <c r="AG103" s="137">
        <f t="shared" si="90"/>
        <v>0</v>
      </c>
      <c r="AH103" s="138">
        <v>0</v>
      </c>
      <c r="AI103" s="138">
        <v>0</v>
      </c>
      <c r="AJ103" s="138">
        <v>0</v>
      </c>
      <c r="AK103" s="48">
        <f t="shared" si="91"/>
        <v>0</v>
      </c>
      <c r="AL103" s="139">
        <v>0</v>
      </c>
      <c r="AM103" s="139">
        <v>0</v>
      </c>
      <c r="AN103" s="139">
        <v>0</v>
      </c>
      <c r="AO103" s="48">
        <f t="shared" si="92"/>
        <v>0</v>
      </c>
      <c r="AP103" s="139">
        <f t="shared" si="93"/>
        <v>0</v>
      </c>
      <c r="AQ103" s="140">
        <f t="shared" si="94"/>
        <v>0</v>
      </c>
      <c r="AR103" s="141" t="str">
        <f t="shared" si="95"/>
        <v/>
      </c>
      <c r="AS103" s="142">
        <v>0</v>
      </c>
      <c r="AT103" s="143">
        <v>0</v>
      </c>
      <c r="AU103" s="143"/>
      <c r="AV103" s="143"/>
      <c r="AW103" s="143">
        <f t="shared" si="96"/>
        <v>0</v>
      </c>
      <c r="AX103" s="144">
        <f t="shared" si="97"/>
        <v>0</v>
      </c>
      <c r="AY103" s="145">
        <v>0</v>
      </c>
      <c r="AZ103" s="145">
        <v>0</v>
      </c>
      <c r="BA103" s="145">
        <v>0</v>
      </c>
      <c r="BB103" s="49">
        <f t="shared" si="98"/>
        <v>0</v>
      </c>
      <c r="BC103" s="146">
        <v>0</v>
      </c>
      <c r="BD103" s="146">
        <v>0</v>
      </c>
      <c r="BE103" s="146">
        <v>0</v>
      </c>
      <c r="BF103" s="49">
        <f t="shared" si="99"/>
        <v>0</v>
      </c>
      <c r="BG103" s="146">
        <f t="shared" si="100"/>
        <v>0</v>
      </c>
      <c r="BH103" s="147">
        <f t="shared" si="101"/>
        <v>0</v>
      </c>
      <c r="BI103" s="148" t="str">
        <f t="shared" si="102"/>
        <v/>
      </c>
      <c r="BJ103" s="149">
        <v>0</v>
      </c>
      <c r="BK103" s="150">
        <v>0</v>
      </c>
      <c r="BL103" s="150"/>
      <c r="BM103" s="150"/>
      <c r="BN103" s="150">
        <f t="shared" si="103"/>
        <v>0</v>
      </c>
      <c r="BO103" s="151">
        <f t="shared" si="104"/>
        <v>0</v>
      </c>
      <c r="BP103" s="152">
        <v>0</v>
      </c>
      <c r="BQ103" s="152">
        <v>0</v>
      </c>
      <c r="BR103" s="152">
        <v>0</v>
      </c>
      <c r="BS103" s="50">
        <f t="shared" si="105"/>
        <v>0</v>
      </c>
      <c r="BT103" s="153">
        <v>0</v>
      </c>
      <c r="BU103" s="153">
        <v>0</v>
      </c>
      <c r="BV103" s="153">
        <v>0</v>
      </c>
      <c r="BW103" s="50">
        <f t="shared" si="106"/>
        <v>0</v>
      </c>
      <c r="BX103" s="153">
        <f t="shared" si="107"/>
        <v>0</v>
      </c>
      <c r="BY103" s="150">
        <f t="shared" si="108"/>
        <v>0</v>
      </c>
      <c r="BZ103" s="154" t="str">
        <f t="shared" si="109"/>
        <v/>
      </c>
      <c r="CA103" s="142">
        <v>0</v>
      </c>
      <c r="CB103" s="143">
        <v>0</v>
      </c>
      <c r="CC103" s="143"/>
      <c r="CD103" s="143"/>
      <c r="CE103" s="143">
        <f t="shared" si="110"/>
        <v>0</v>
      </c>
      <c r="CF103" s="144">
        <f t="shared" si="111"/>
        <v>0</v>
      </c>
      <c r="CG103" s="145">
        <v>0</v>
      </c>
      <c r="CH103" s="145">
        <v>0</v>
      </c>
      <c r="CI103" s="145">
        <v>0</v>
      </c>
      <c r="CJ103" s="49">
        <f t="shared" si="112"/>
        <v>0</v>
      </c>
      <c r="CK103" s="146">
        <v>0</v>
      </c>
      <c r="CL103" s="146">
        <v>0</v>
      </c>
      <c r="CM103" s="146">
        <v>0</v>
      </c>
      <c r="CN103" s="49">
        <f t="shared" si="113"/>
        <v>0</v>
      </c>
      <c r="CO103" s="146">
        <f t="shared" si="114"/>
        <v>0</v>
      </c>
      <c r="CP103" s="147">
        <f t="shared" si="115"/>
        <v>0</v>
      </c>
      <c r="CQ103" s="148" t="str">
        <f t="shared" si="116"/>
        <v/>
      </c>
      <c r="CR103" s="155"/>
      <c r="CS103" s="105"/>
      <c r="CT103" s="105"/>
      <c r="CU103" s="105"/>
      <c r="CV103" s="105"/>
      <c r="CW103" s="156">
        <f t="shared" si="75"/>
        <v>0</v>
      </c>
      <c r="CX103" s="107">
        <f t="shared" si="117"/>
        <v>0</v>
      </c>
      <c r="CY103" s="108" t="str">
        <f t="shared" si="142"/>
        <v/>
      </c>
      <c r="CZ103" s="157"/>
      <c r="DA103" s="158"/>
      <c r="DB103" s="158"/>
      <c r="DC103" s="158"/>
      <c r="DD103" s="158"/>
      <c r="DE103" s="146">
        <f t="shared" si="76"/>
        <v>0</v>
      </c>
      <c r="DF103" s="159">
        <f t="shared" si="118"/>
        <v>0</v>
      </c>
      <c r="DG103" s="160" t="str">
        <f t="shared" si="143"/>
        <v/>
      </c>
      <c r="DH103" s="161"/>
      <c r="DI103" s="162"/>
      <c r="DJ103" s="162"/>
      <c r="DK103" s="162"/>
      <c r="DL103" s="162"/>
      <c r="DM103" s="163">
        <f t="shared" si="77"/>
        <v>0</v>
      </c>
      <c r="DN103" s="164">
        <f t="shared" si="119"/>
        <v>0</v>
      </c>
      <c r="DO103" s="165" t="str">
        <f t="shared" si="144"/>
        <v/>
      </c>
      <c r="DP103" s="166"/>
      <c r="DQ103" s="105"/>
      <c r="DR103" s="105"/>
      <c r="DS103" s="105"/>
      <c r="DT103" s="105"/>
      <c r="DU103" s="156">
        <f t="shared" si="78"/>
        <v>0</v>
      </c>
      <c r="DV103" s="107" t="str">
        <f t="shared" si="120"/>
        <v/>
      </c>
      <c r="DW103" s="167" t="str">
        <f t="shared" si="121"/>
        <v/>
      </c>
      <c r="DX103" s="142"/>
      <c r="DY103" s="143"/>
      <c r="DZ103" s="168" t="str">
        <f t="shared" si="122"/>
        <v/>
      </c>
      <c r="EA103" s="169">
        <f t="shared" si="123"/>
        <v>900</v>
      </c>
      <c r="EB103" s="170">
        <f t="shared" si="124"/>
        <v>0</v>
      </c>
      <c r="EC103" s="171">
        <f t="shared" si="125"/>
        <v>0</v>
      </c>
      <c r="ED103" s="172" t="str">
        <f t="shared" si="126"/>
        <v/>
      </c>
      <c r="EE103" s="127" t="str">
        <f t="shared" si="79"/>
        <v/>
      </c>
      <c r="EF103" s="127" t="str">
        <f t="shared" si="127"/>
        <v/>
      </c>
      <c r="EG103" s="173" t="str">
        <f t="shared" si="128"/>
        <v/>
      </c>
      <c r="EH103" s="125">
        <f t="shared" si="129"/>
        <v>0</v>
      </c>
      <c r="EI103" s="699"/>
      <c r="EJ103" s="700"/>
      <c r="EL103" s="41">
        <f t="shared" si="130"/>
        <v>0</v>
      </c>
      <c r="EM103" s="41" t="s">
        <v>125</v>
      </c>
      <c r="EN103" s="41">
        <f t="shared" si="131"/>
        <v>100</v>
      </c>
      <c r="EO103" s="41" t="str">
        <f t="shared" si="132"/>
        <v>0/100</v>
      </c>
      <c r="EP103" s="41">
        <f t="shared" si="133"/>
        <v>0</v>
      </c>
      <c r="EQ103" s="41" t="s">
        <v>125</v>
      </c>
      <c r="ER103" s="41">
        <f t="shared" si="134"/>
        <v>100</v>
      </c>
      <c r="ES103" s="41" t="str">
        <f t="shared" si="135"/>
        <v>0/100</v>
      </c>
      <c r="ET103" s="41">
        <f t="shared" si="136"/>
        <v>0</v>
      </c>
      <c r="EU103" s="41" t="s">
        <v>125</v>
      </c>
      <c r="EV103" s="41">
        <f t="shared" si="137"/>
        <v>100</v>
      </c>
      <c r="EW103" s="41" t="str">
        <f t="shared" si="138"/>
        <v>0/100</v>
      </c>
      <c r="EX103" s="41">
        <f t="shared" si="139"/>
        <v>0</v>
      </c>
      <c r="EY103" s="41" t="s">
        <v>125</v>
      </c>
      <c r="EZ103" s="41">
        <f t="shared" si="140"/>
        <v>0</v>
      </c>
      <c r="FA103" s="41" t="str">
        <f t="shared" si="141"/>
        <v>0/0</v>
      </c>
    </row>
    <row r="104" spans="1:157" ht="15.75">
      <c r="A104" s="6">
        <f t="shared" si="80"/>
        <v>0</v>
      </c>
      <c r="B104" s="169">
        <v>95</v>
      </c>
      <c r="C104" s="127">
        <f t="shared" si="81"/>
        <v>0</v>
      </c>
      <c r="D104" s="377"/>
      <c r="E104" s="378"/>
      <c r="F104" s="379"/>
      <c r="G104" s="377"/>
      <c r="H104" s="377"/>
      <c r="I104" s="377"/>
      <c r="J104" s="384"/>
      <c r="K104" s="128"/>
      <c r="L104" s="129"/>
      <c r="M104" s="129"/>
      <c r="N104" s="129"/>
      <c r="O104" s="129">
        <f t="shared" si="82"/>
        <v>0</v>
      </c>
      <c r="P104" s="130">
        <f t="shared" si="83"/>
        <v>0</v>
      </c>
      <c r="Q104" s="131"/>
      <c r="R104" s="131"/>
      <c r="S104" s="131">
        <v>0</v>
      </c>
      <c r="T104" s="47">
        <f t="shared" si="84"/>
        <v>0</v>
      </c>
      <c r="U104" s="132"/>
      <c r="V104" s="132"/>
      <c r="W104" s="132">
        <v>0</v>
      </c>
      <c r="X104" s="47">
        <f t="shared" si="85"/>
        <v>0</v>
      </c>
      <c r="Y104" s="132">
        <f t="shared" si="86"/>
        <v>0</v>
      </c>
      <c r="Z104" s="133">
        <f t="shared" si="87"/>
        <v>0</v>
      </c>
      <c r="AA104" s="134" t="str">
        <f t="shared" si="88"/>
        <v/>
      </c>
      <c r="AB104" s="135">
        <v>0</v>
      </c>
      <c r="AC104" s="136">
        <v>0</v>
      </c>
      <c r="AD104" s="136"/>
      <c r="AE104" s="136"/>
      <c r="AF104" s="136">
        <f t="shared" si="89"/>
        <v>0</v>
      </c>
      <c r="AG104" s="137">
        <f t="shared" si="90"/>
        <v>0</v>
      </c>
      <c r="AH104" s="138">
        <v>0</v>
      </c>
      <c r="AI104" s="138">
        <v>0</v>
      </c>
      <c r="AJ104" s="138">
        <v>0</v>
      </c>
      <c r="AK104" s="48">
        <f t="shared" si="91"/>
        <v>0</v>
      </c>
      <c r="AL104" s="139">
        <v>0</v>
      </c>
      <c r="AM104" s="139">
        <v>0</v>
      </c>
      <c r="AN104" s="139">
        <v>0</v>
      </c>
      <c r="AO104" s="48">
        <f t="shared" si="92"/>
        <v>0</v>
      </c>
      <c r="AP104" s="139">
        <f t="shared" si="93"/>
        <v>0</v>
      </c>
      <c r="AQ104" s="140">
        <f t="shared" si="94"/>
        <v>0</v>
      </c>
      <c r="AR104" s="141" t="str">
        <f t="shared" si="95"/>
        <v/>
      </c>
      <c r="AS104" s="142">
        <v>0</v>
      </c>
      <c r="AT104" s="143">
        <v>0</v>
      </c>
      <c r="AU104" s="143"/>
      <c r="AV104" s="143"/>
      <c r="AW104" s="143">
        <f t="shared" si="96"/>
        <v>0</v>
      </c>
      <c r="AX104" s="144">
        <f t="shared" si="97"/>
        <v>0</v>
      </c>
      <c r="AY104" s="145">
        <v>0</v>
      </c>
      <c r="AZ104" s="145">
        <v>0</v>
      </c>
      <c r="BA104" s="145">
        <v>0</v>
      </c>
      <c r="BB104" s="49">
        <f t="shared" si="98"/>
        <v>0</v>
      </c>
      <c r="BC104" s="146">
        <v>0</v>
      </c>
      <c r="BD104" s="146">
        <v>0</v>
      </c>
      <c r="BE104" s="146">
        <v>0</v>
      </c>
      <c r="BF104" s="49">
        <f t="shared" si="99"/>
        <v>0</v>
      </c>
      <c r="BG104" s="146">
        <f t="shared" si="100"/>
        <v>0</v>
      </c>
      <c r="BH104" s="147">
        <f t="shared" si="101"/>
        <v>0</v>
      </c>
      <c r="BI104" s="148" t="str">
        <f t="shared" si="102"/>
        <v/>
      </c>
      <c r="BJ104" s="149">
        <v>0</v>
      </c>
      <c r="BK104" s="150">
        <v>0</v>
      </c>
      <c r="BL104" s="150"/>
      <c r="BM104" s="150"/>
      <c r="BN104" s="150">
        <f t="shared" si="103"/>
        <v>0</v>
      </c>
      <c r="BO104" s="151">
        <f t="shared" si="104"/>
        <v>0</v>
      </c>
      <c r="BP104" s="152">
        <v>0</v>
      </c>
      <c r="BQ104" s="152">
        <v>0</v>
      </c>
      <c r="BR104" s="152">
        <v>0</v>
      </c>
      <c r="BS104" s="50">
        <f t="shared" si="105"/>
        <v>0</v>
      </c>
      <c r="BT104" s="153">
        <v>0</v>
      </c>
      <c r="BU104" s="153">
        <v>0</v>
      </c>
      <c r="BV104" s="153">
        <v>0</v>
      </c>
      <c r="BW104" s="50">
        <f t="shared" si="106"/>
        <v>0</v>
      </c>
      <c r="BX104" s="153">
        <f t="shared" si="107"/>
        <v>0</v>
      </c>
      <c r="BY104" s="150">
        <f t="shared" si="108"/>
        <v>0</v>
      </c>
      <c r="BZ104" s="154" t="str">
        <f t="shared" si="109"/>
        <v/>
      </c>
      <c r="CA104" s="142">
        <v>0</v>
      </c>
      <c r="CB104" s="143">
        <v>0</v>
      </c>
      <c r="CC104" s="143"/>
      <c r="CD104" s="143"/>
      <c r="CE104" s="143">
        <f t="shared" si="110"/>
        <v>0</v>
      </c>
      <c r="CF104" s="144">
        <f t="shared" si="111"/>
        <v>0</v>
      </c>
      <c r="CG104" s="145">
        <v>0</v>
      </c>
      <c r="CH104" s="145">
        <v>0</v>
      </c>
      <c r="CI104" s="145">
        <v>0</v>
      </c>
      <c r="CJ104" s="49">
        <f t="shared" si="112"/>
        <v>0</v>
      </c>
      <c r="CK104" s="146">
        <v>0</v>
      </c>
      <c r="CL104" s="146">
        <v>0</v>
      </c>
      <c r="CM104" s="146">
        <v>0</v>
      </c>
      <c r="CN104" s="49">
        <f t="shared" si="113"/>
        <v>0</v>
      </c>
      <c r="CO104" s="146">
        <f t="shared" si="114"/>
        <v>0</v>
      </c>
      <c r="CP104" s="147">
        <f t="shared" si="115"/>
        <v>0</v>
      </c>
      <c r="CQ104" s="148" t="str">
        <f t="shared" si="116"/>
        <v/>
      </c>
      <c r="CR104" s="155"/>
      <c r="CS104" s="105"/>
      <c r="CT104" s="105"/>
      <c r="CU104" s="105"/>
      <c r="CV104" s="105"/>
      <c r="CW104" s="156">
        <f t="shared" si="75"/>
        <v>0</v>
      </c>
      <c r="CX104" s="107">
        <f t="shared" si="117"/>
        <v>0</v>
      </c>
      <c r="CY104" s="108" t="str">
        <f t="shared" si="142"/>
        <v/>
      </c>
      <c r="CZ104" s="157"/>
      <c r="DA104" s="158"/>
      <c r="DB104" s="158"/>
      <c r="DC104" s="158"/>
      <c r="DD104" s="158"/>
      <c r="DE104" s="146">
        <f t="shared" si="76"/>
        <v>0</v>
      </c>
      <c r="DF104" s="159">
        <f t="shared" si="118"/>
        <v>0</v>
      </c>
      <c r="DG104" s="160" t="str">
        <f t="shared" si="143"/>
        <v/>
      </c>
      <c r="DH104" s="161"/>
      <c r="DI104" s="162"/>
      <c r="DJ104" s="162"/>
      <c r="DK104" s="162"/>
      <c r="DL104" s="162"/>
      <c r="DM104" s="163">
        <f t="shared" si="77"/>
        <v>0</v>
      </c>
      <c r="DN104" s="164">
        <f t="shared" si="119"/>
        <v>0</v>
      </c>
      <c r="DO104" s="165" t="str">
        <f t="shared" si="144"/>
        <v/>
      </c>
      <c r="DP104" s="166"/>
      <c r="DQ104" s="105"/>
      <c r="DR104" s="105"/>
      <c r="DS104" s="105"/>
      <c r="DT104" s="105"/>
      <c r="DU104" s="156">
        <f t="shared" si="78"/>
        <v>0</v>
      </c>
      <c r="DV104" s="107" t="str">
        <f t="shared" si="120"/>
        <v/>
      </c>
      <c r="DW104" s="167" t="str">
        <f t="shared" si="121"/>
        <v/>
      </c>
      <c r="DX104" s="142"/>
      <c r="DY104" s="143"/>
      <c r="DZ104" s="168" t="str">
        <f t="shared" si="122"/>
        <v/>
      </c>
      <c r="EA104" s="169">
        <f t="shared" si="123"/>
        <v>900</v>
      </c>
      <c r="EB104" s="170">
        <f t="shared" si="124"/>
        <v>0</v>
      </c>
      <c r="EC104" s="171">
        <f t="shared" si="125"/>
        <v>0</v>
      </c>
      <c r="ED104" s="172" t="str">
        <f t="shared" si="126"/>
        <v/>
      </c>
      <c r="EE104" s="127" t="str">
        <f t="shared" si="79"/>
        <v/>
      </c>
      <c r="EF104" s="127" t="str">
        <f t="shared" si="127"/>
        <v/>
      </c>
      <c r="EG104" s="173" t="str">
        <f t="shared" si="128"/>
        <v/>
      </c>
      <c r="EH104" s="125">
        <f t="shared" si="129"/>
        <v>0</v>
      </c>
      <c r="EI104" s="699"/>
      <c r="EJ104" s="700"/>
      <c r="EL104" s="41">
        <f t="shared" si="130"/>
        <v>0</v>
      </c>
      <c r="EM104" s="41" t="s">
        <v>125</v>
      </c>
      <c r="EN104" s="41">
        <f t="shared" si="131"/>
        <v>100</v>
      </c>
      <c r="EO104" s="41" t="str">
        <f t="shared" si="132"/>
        <v>0/100</v>
      </c>
      <c r="EP104" s="41">
        <f t="shared" si="133"/>
        <v>0</v>
      </c>
      <c r="EQ104" s="41" t="s">
        <v>125</v>
      </c>
      <c r="ER104" s="41">
        <f t="shared" si="134"/>
        <v>100</v>
      </c>
      <c r="ES104" s="41" t="str">
        <f t="shared" si="135"/>
        <v>0/100</v>
      </c>
      <c r="ET104" s="41">
        <f t="shared" si="136"/>
        <v>0</v>
      </c>
      <c r="EU104" s="41" t="s">
        <v>125</v>
      </c>
      <c r="EV104" s="41">
        <f t="shared" si="137"/>
        <v>100</v>
      </c>
      <c r="EW104" s="41" t="str">
        <f t="shared" si="138"/>
        <v>0/100</v>
      </c>
      <c r="EX104" s="41">
        <f t="shared" si="139"/>
        <v>0</v>
      </c>
      <c r="EY104" s="41" t="s">
        <v>125</v>
      </c>
      <c r="EZ104" s="41">
        <f t="shared" si="140"/>
        <v>0</v>
      </c>
      <c r="FA104" s="41" t="str">
        <f t="shared" si="141"/>
        <v>0/0</v>
      </c>
    </row>
    <row r="105" spans="1:157" ht="15.75">
      <c r="A105" s="6">
        <f t="shared" si="80"/>
        <v>0</v>
      </c>
      <c r="B105" s="126">
        <v>96</v>
      </c>
      <c r="C105" s="127">
        <f t="shared" si="81"/>
        <v>0</v>
      </c>
      <c r="D105" s="377"/>
      <c r="E105" s="378"/>
      <c r="F105" s="379"/>
      <c r="G105" s="377"/>
      <c r="H105" s="377"/>
      <c r="I105" s="377"/>
      <c r="J105" s="384"/>
      <c r="K105" s="128"/>
      <c r="L105" s="129"/>
      <c r="M105" s="129"/>
      <c r="N105" s="129"/>
      <c r="O105" s="129">
        <f t="shared" si="82"/>
        <v>0</v>
      </c>
      <c r="P105" s="130">
        <f t="shared" si="83"/>
        <v>0</v>
      </c>
      <c r="Q105" s="131"/>
      <c r="R105" s="131"/>
      <c r="S105" s="131">
        <v>0</v>
      </c>
      <c r="T105" s="47">
        <f t="shared" si="84"/>
        <v>0</v>
      </c>
      <c r="U105" s="132"/>
      <c r="V105" s="132"/>
      <c r="W105" s="132">
        <v>0</v>
      </c>
      <c r="X105" s="47">
        <f t="shared" si="85"/>
        <v>0</v>
      </c>
      <c r="Y105" s="132">
        <f t="shared" si="86"/>
        <v>0</v>
      </c>
      <c r="Z105" s="133">
        <f t="shared" si="87"/>
        <v>0</v>
      </c>
      <c r="AA105" s="134" t="str">
        <f t="shared" si="88"/>
        <v/>
      </c>
      <c r="AB105" s="135">
        <v>0</v>
      </c>
      <c r="AC105" s="136">
        <v>0</v>
      </c>
      <c r="AD105" s="136"/>
      <c r="AE105" s="136"/>
      <c r="AF105" s="136">
        <f t="shared" si="89"/>
        <v>0</v>
      </c>
      <c r="AG105" s="137">
        <f t="shared" si="90"/>
        <v>0</v>
      </c>
      <c r="AH105" s="138">
        <v>0</v>
      </c>
      <c r="AI105" s="138">
        <v>0</v>
      </c>
      <c r="AJ105" s="138">
        <v>0</v>
      </c>
      <c r="AK105" s="48">
        <f t="shared" si="91"/>
        <v>0</v>
      </c>
      <c r="AL105" s="139">
        <v>0</v>
      </c>
      <c r="AM105" s="139">
        <v>0</v>
      </c>
      <c r="AN105" s="139">
        <v>0</v>
      </c>
      <c r="AO105" s="48">
        <f t="shared" si="92"/>
        <v>0</v>
      </c>
      <c r="AP105" s="139">
        <f t="shared" si="93"/>
        <v>0</v>
      </c>
      <c r="AQ105" s="140">
        <f t="shared" si="94"/>
        <v>0</v>
      </c>
      <c r="AR105" s="141" t="str">
        <f t="shared" si="95"/>
        <v/>
      </c>
      <c r="AS105" s="142">
        <v>0</v>
      </c>
      <c r="AT105" s="143">
        <v>0</v>
      </c>
      <c r="AU105" s="143"/>
      <c r="AV105" s="143"/>
      <c r="AW105" s="143">
        <f t="shared" si="96"/>
        <v>0</v>
      </c>
      <c r="AX105" s="144">
        <f t="shared" si="97"/>
        <v>0</v>
      </c>
      <c r="AY105" s="145">
        <v>0</v>
      </c>
      <c r="AZ105" s="145">
        <v>0</v>
      </c>
      <c r="BA105" s="145">
        <v>0</v>
      </c>
      <c r="BB105" s="49">
        <f t="shared" si="98"/>
        <v>0</v>
      </c>
      <c r="BC105" s="146">
        <v>0</v>
      </c>
      <c r="BD105" s="146">
        <v>0</v>
      </c>
      <c r="BE105" s="146">
        <v>0</v>
      </c>
      <c r="BF105" s="49">
        <f t="shared" si="99"/>
        <v>0</v>
      </c>
      <c r="BG105" s="146">
        <f t="shared" si="100"/>
        <v>0</v>
      </c>
      <c r="BH105" s="147">
        <f t="shared" si="101"/>
        <v>0</v>
      </c>
      <c r="BI105" s="148" t="str">
        <f t="shared" si="102"/>
        <v/>
      </c>
      <c r="BJ105" s="149">
        <v>0</v>
      </c>
      <c r="BK105" s="150">
        <v>0</v>
      </c>
      <c r="BL105" s="150"/>
      <c r="BM105" s="150"/>
      <c r="BN105" s="150">
        <f t="shared" si="103"/>
        <v>0</v>
      </c>
      <c r="BO105" s="151">
        <f t="shared" si="104"/>
        <v>0</v>
      </c>
      <c r="BP105" s="152">
        <v>0</v>
      </c>
      <c r="BQ105" s="152">
        <v>0</v>
      </c>
      <c r="BR105" s="152">
        <v>0</v>
      </c>
      <c r="BS105" s="50">
        <f t="shared" si="105"/>
        <v>0</v>
      </c>
      <c r="BT105" s="153">
        <v>0</v>
      </c>
      <c r="BU105" s="153">
        <v>0</v>
      </c>
      <c r="BV105" s="153">
        <v>0</v>
      </c>
      <c r="BW105" s="50">
        <f t="shared" si="106"/>
        <v>0</v>
      </c>
      <c r="BX105" s="153">
        <f t="shared" si="107"/>
        <v>0</v>
      </c>
      <c r="BY105" s="150">
        <f t="shared" si="108"/>
        <v>0</v>
      </c>
      <c r="BZ105" s="154" t="str">
        <f t="shared" si="109"/>
        <v/>
      </c>
      <c r="CA105" s="142">
        <v>0</v>
      </c>
      <c r="CB105" s="143">
        <v>0</v>
      </c>
      <c r="CC105" s="143"/>
      <c r="CD105" s="143"/>
      <c r="CE105" s="143">
        <f t="shared" si="110"/>
        <v>0</v>
      </c>
      <c r="CF105" s="144">
        <f t="shared" si="111"/>
        <v>0</v>
      </c>
      <c r="CG105" s="145">
        <v>0</v>
      </c>
      <c r="CH105" s="145">
        <v>0</v>
      </c>
      <c r="CI105" s="145">
        <v>0</v>
      </c>
      <c r="CJ105" s="49">
        <f t="shared" si="112"/>
        <v>0</v>
      </c>
      <c r="CK105" s="146">
        <v>0</v>
      </c>
      <c r="CL105" s="146">
        <v>0</v>
      </c>
      <c r="CM105" s="146">
        <v>0</v>
      </c>
      <c r="CN105" s="49">
        <f t="shared" si="113"/>
        <v>0</v>
      </c>
      <c r="CO105" s="146">
        <f t="shared" si="114"/>
        <v>0</v>
      </c>
      <c r="CP105" s="147">
        <f t="shared" si="115"/>
        <v>0</v>
      </c>
      <c r="CQ105" s="148" t="str">
        <f t="shared" si="116"/>
        <v/>
      </c>
      <c r="CR105" s="155"/>
      <c r="CS105" s="105"/>
      <c r="CT105" s="105"/>
      <c r="CU105" s="105"/>
      <c r="CV105" s="105"/>
      <c r="CW105" s="156">
        <f t="shared" si="75"/>
        <v>0</v>
      </c>
      <c r="CX105" s="107">
        <f t="shared" si="117"/>
        <v>0</v>
      </c>
      <c r="CY105" s="108" t="str">
        <f t="shared" si="142"/>
        <v/>
      </c>
      <c r="CZ105" s="157"/>
      <c r="DA105" s="158"/>
      <c r="DB105" s="158"/>
      <c r="DC105" s="158"/>
      <c r="DD105" s="158"/>
      <c r="DE105" s="146">
        <f t="shared" si="76"/>
        <v>0</v>
      </c>
      <c r="DF105" s="159">
        <f t="shared" si="118"/>
        <v>0</v>
      </c>
      <c r="DG105" s="160" t="str">
        <f t="shared" si="143"/>
        <v/>
      </c>
      <c r="DH105" s="161"/>
      <c r="DI105" s="162"/>
      <c r="DJ105" s="162"/>
      <c r="DK105" s="162"/>
      <c r="DL105" s="162"/>
      <c r="DM105" s="163">
        <f t="shared" si="77"/>
        <v>0</v>
      </c>
      <c r="DN105" s="164">
        <f t="shared" si="119"/>
        <v>0</v>
      </c>
      <c r="DO105" s="165" t="str">
        <f t="shared" si="144"/>
        <v/>
      </c>
      <c r="DP105" s="166"/>
      <c r="DQ105" s="105"/>
      <c r="DR105" s="105"/>
      <c r="DS105" s="105"/>
      <c r="DT105" s="105"/>
      <c r="DU105" s="156">
        <f t="shared" si="78"/>
        <v>0</v>
      </c>
      <c r="DV105" s="107" t="str">
        <f t="shared" si="120"/>
        <v/>
      </c>
      <c r="DW105" s="167" t="str">
        <f t="shared" si="121"/>
        <v/>
      </c>
      <c r="DX105" s="142"/>
      <c r="DY105" s="143"/>
      <c r="DZ105" s="168" t="str">
        <f t="shared" si="122"/>
        <v/>
      </c>
      <c r="EA105" s="169">
        <f t="shared" si="123"/>
        <v>900</v>
      </c>
      <c r="EB105" s="170">
        <f t="shared" si="124"/>
        <v>0</v>
      </c>
      <c r="EC105" s="171">
        <f t="shared" si="125"/>
        <v>0</v>
      </c>
      <c r="ED105" s="172" t="str">
        <f t="shared" si="126"/>
        <v/>
      </c>
      <c r="EE105" s="127" t="str">
        <f t="shared" si="79"/>
        <v/>
      </c>
      <c r="EF105" s="127" t="str">
        <f t="shared" si="127"/>
        <v/>
      </c>
      <c r="EG105" s="173" t="str">
        <f t="shared" si="128"/>
        <v/>
      </c>
      <c r="EH105" s="125">
        <f t="shared" si="129"/>
        <v>0</v>
      </c>
      <c r="EI105" s="699"/>
      <c r="EJ105" s="700"/>
      <c r="EL105" s="41">
        <f t="shared" si="130"/>
        <v>0</v>
      </c>
      <c r="EM105" s="41" t="s">
        <v>125</v>
      </c>
      <c r="EN105" s="41">
        <f t="shared" si="131"/>
        <v>100</v>
      </c>
      <c r="EO105" s="41" t="str">
        <f t="shared" si="132"/>
        <v>0/100</v>
      </c>
      <c r="EP105" s="41">
        <f t="shared" si="133"/>
        <v>0</v>
      </c>
      <c r="EQ105" s="41" t="s">
        <v>125</v>
      </c>
      <c r="ER105" s="41">
        <f t="shared" si="134"/>
        <v>100</v>
      </c>
      <c r="ES105" s="41" t="str">
        <f t="shared" si="135"/>
        <v>0/100</v>
      </c>
      <c r="ET105" s="41">
        <f t="shared" si="136"/>
        <v>0</v>
      </c>
      <c r="EU105" s="41" t="s">
        <v>125</v>
      </c>
      <c r="EV105" s="41">
        <f t="shared" si="137"/>
        <v>100</v>
      </c>
      <c r="EW105" s="41" t="str">
        <f t="shared" si="138"/>
        <v>0/100</v>
      </c>
      <c r="EX105" s="41">
        <f t="shared" si="139"/>
        <v>0</v>
      </c>
      <c r="EY105" s="41" t="s">
        <v>125</v>
      </c>
      <c r="EZ105" s="41">
        <f t="shared" si="140"/>
        <v>0</v>
      </c>
      <c r="FA105" s="41" t="str">
        <f t="shared" si="141"/>
        <v>0/0</v>
      </c>
    </row>
    <row r="106" spans="1:157" ht="15.75">
      <c r="A106" s="6">
        <f t="shared" si="80"/>
        <v>0</v>
      </c>
      <c r="B106" s="169">
        <v>97</v>
      </c>
      <c r="C106" s="127">
        <f t="shared" si="81"/>
        <v>0</v>
      </c>
      <c r="D106" s="377"/>
      <c r="E106" s="378"/>
      <c r="F106" s="379"/>
      <c r="G106" s="377"/>
      <c r="H106" s="377"/>
      <c r="I106" s="377"/>
      <c r="J106" s="384"/>
      <c r="K106" s="128"/>
      <c r="L106" s="129"/>
      <c r="M106" s="129"/>
      <c r="N106" s="129"/>
      <c r="O106" s="129">
        <f t="shared" si="82"/>
        <v>0</v>
      </c>
      <c r="P106" s="130">
        <f t="shared" si="83"/>
        <v>0</v>
      </c>
      <c r="Q106" s="131"/>
      <c r="R106" s="131"/>
      <c r="S106" s="131">
        <v>0</v>
      </c>
      <c r="T106" s="47">
        <f t="shared" si="84"/>
        <v>0</v>
      </c>
      <c r="U106" s="132"/>
      <c r="V106" s="132"/>
      <c r="W106" s="132">
        <v>0</v>
      </c>
      <c r="X106" s="47">
        <f t="shared" si="85"/>
        <v>0</v>
      </c>
      <c r="Y106" s="132">
        <f t="shared" si="86"/>
        <v>0</v>
      </c>
      <c r="Z106" s="133">
        <f t="shared" si="87"/>
        <v>0</v>
      </c>
      <c r="AA106" s="134" t="str">
        <f t="shared" si="88"/>
        <v/>
      </c>
      <c r="AB106" s="135">
        <v>0</v>
      </c>
      <c r="AC106" s="136">
        <v>0</v>
      </c>
      <c r="AD106" s="136"/>
      <c r="AE106" s="136"/>
      <c r="AF106" s="136">
        <f t="shared" si="89"/>
        <v>0</v>
      </c>
      <c r="AG106" s="137">
        <f t="shared" si="90"/>
        <v>0</v>
      </c>
      <c r="AH106" s="138">
        <v>0</v>
      </c>
      <c r="AI106" s="138">
        <v>0</v>
      </c>
      <c r="AJ106" s="138">
        <v>0</v>
      </c>
      <c r="AK106" s="48">
        <f t="shared" si="91"/>
        <v>0</v>
      </c>
      <c r="AL106" s="139">
        <v>0</v>
      </c>
      <c r="AM106" s="139">
        <v>0</v>
      </c>
      <c r="AN106" s="139">
        <v>0</v>
      </c>
      <c r="AO106" s="48">
        <f t="shared" si="92"/>
        <v>0</v>
      </c>
      <c r="AP106" s="139">
        <f t="shared" si="93"/>
        <v>0</v>
      </c>
      <c r="AQ106" s="140">
        <f t="shared" si="94"/>
        <v>0</v>
      </c>
      <c r="AR106" s="141" t="str">
        <f t="shared" si="95"/>
        <v/>
      </c>
      <c r="AS106" s="142">
        <v>0</v>
      </c>
      <c r="AT106" s="143">
        <v>0</v>
      </c>
      <c r="AU106" s="143"/>
      <c r="AV106" s="143"/>
      <c r="AW106" s="143">
        <f t="shared" si="96"/>
        <v>0</v>
      </c>
      <c r="AX106" s="144">
        <f t="shared" si="97"/>
        <v>0</v>
      </c>
      <c r="AY106" s="145">
        <v>0</v>
      </c>
      <c r="AZ106" s="145">
        <v>0</v>
      </c>
      <c r="BA106" s="145">
        <v>0</v>
      </c>
      <c r="BB106" s="49">
        <f t="shared" si="98"/>
        <v>0</v>
      </c>
      <c r="BC106" s="146">
        <v>0</v>
      </c>
      <c r="BD106" s="146">
        <v>0</v>
      </c>
      <c r="BE106" s="146">
        <v>0</v>
      </c>
      <c r="BF106" s="49">
        <f t="shared" si="99"/>
        <v>0</v>
      </c>
      <c r="BG106" s="146">
        <f t="shared" si="100"/>
        <v>0</v>
      </c>
      <c r="BH106" s="147">
        <f t="shared" si="101"/>
        <v>0</v>
      </c>
      <c r="BI106" s="148" t="str">
        <f t="shared" si="102"/>
        <v/>
      </c>
      <c r="BJ106" s="149">
        <v>0</v>
      </c>
      <c r="BK106" s="150">
        <v>0</v>
      </c>
      <c r="BL106" s="150"/>
      <c r="BM106" s="150"/>
      <c r="BN106" s="150">
        <f t="shared" si="103"/>
        <v>0</v>
      </c>
      <c r="BO106" s="151">
        <f t="shared" si="104"/>
        <v>0</v>
      </c>
      <c r="BP106" s="152">
        <v>0</v>
      </c>
      <c r="BQ106" s="152">
        <v>0</v>
      </c>
      <c r="BR106" s="152">
        <v>0</v>
      </c>
      <c r="BS106" s="50">
        <f t="shared" si="105"/>
        <v>0</v>
      </c>
      <c r="BT106" s="153">
        <v>0</v>
      </c>
      <c r="BU106" s="153">
        <v>0</v>
      </c>
      <c r="BV106" s="153">
        <v>0</v>
      </c>
      <c r="BW106" s="50">
        <f t="shared" si="106"/>
        <v>0</v>
      </c>
      <c r="BX106" s="153">
        <f t="shared" si="107"/>
        <v>0</v>
      </c>
      <c r="BY106" s="150">
        <f t="shared" si="108"/>
        <v>0</v>
      </c>
      <c r="BZ106" s="154" t="str">
        <f t="shared" si="109"/>
        <v/>
      </c>
      <c r="CA106" s="142">
        <v>0</v>
      </c>
      <c r="CB106" s="143">
        <v>0</v>
      </c>
      <c r="CC106" s="143"/>
      <c r="CD106" s="143"/>
      <c r="CE106" s="143">
        <f t="shared" si="110"/>
        <v>0</v>
      </c>
      <c r="CF106" s="144">
        <f t="shared" si="111"/>
        <v>0</v>
      </c>
      <c r="CG106" s="145">
        <v>0</v>
      </c>
      <c r="CH106" s="145">
        <v>0</v>
      </c>
      <c r="CI106" s="145">
        <v>0</v>
      </c>
      <c r="CJ106" s="49">
        <f t="shared" si="112"/>
        <v>0</v>
      </c>
      <c r="CK106" s="146">
        <v>0</v>
      </c>
      <c r="CL106" s="146">
        <v>0</v>
      </c>
      <c r="CM106" s="146">
        <v>0</v>
      </c>
      <c r="CN106" s="49">
        <f t="shared" si="113"/>
        <v>0</v>
      </c>
      <c r="CO106" s="146">
        <f t="shared" si="114"/>
        <v>0</v>
      </c>
      <c r="CP106" s="147">
        <f t="shared" si="115"/>
        <v>0</v>
      </c>
      <c r="CQ106" s="148" t="str">
        <f t="shared" si="116"/>
        <v/>
      </c>
      <c r="CR106" s="155"/>
      <c r="CS106" s="105"/>
      <c r="CT106" s="105"/>
      <c r="CU106" s="105"/>
      <c r="CV106" s="105"/>
      <c r="CW106" s="156">
        <f t="shared" ref="CW106:CW109" si="145">SUM(CR106:CV106)</f>
        <v>0</v>
      </c>
      <c r="CX106" s="107">
        <f t="shared" si="117"/>
        <v>0</v>
      </c>
      <c r="CY106" s="108" t="str">
        <f t="shared" si="142"/>
        <v/>
      </c>
      <c r="CZ106" s="157"/>
      <c r="DA106" s="158"/>
      <c r="DB106" s="158"/>
      <c r="DC106" s="158"/>
      <c r="DD106" s="158"/>
      <c r="DE106" s="146">
        <f t="shared" ref="DE106:DE109" si="146">SUM(CZ106:DD106)</f>
        <v>0</v>
      </c>
      <c r="DF106" s="159">
        <f t="shared" si="118"/>
        <v>0</v>
      </c>
      <c r="DG106" s="160" t="str">
        <f t="shared" si="143"/>
        <v/>
      </c>
      <c r="DH106" s="161"/>
      <c r="DI106" s="162"/>
      <c r="DJ106" s="162"/>
      <c r="DK106" s="162"/>
      <c r="DL106" s="162"/>
      <c r="DM106" s="163">
        <f t="shared" ref="DM106:DM109" si="147">SUM(DH106:DL106)</f>
        <v>0</v>
      </c>
      <c r="DN106" s="164">
        <f t="shared" si="119"/>
        <v>0</v>
      </c>
      <c r="DO106" s="165" t="str">
        <f t="shared" si="144"/>
        <v/>
      </c>
      <c r="DP106" s="166"/>
      <c r="DQ106" s="105"/>
      <c r="DR106" s="105"/>
      <c r="DS106" s="105"/>
      <c r="DT106" s="105"/>
      <c r="DU106" s="156">
        <f t="shared" ref="DU106:DU109" si="148">SUM(DP106:DT106)</f>
        <v>0</v>
      </c>
      <c r="DV106" s="107" t="str">
        <f t="shared" si="120"/>
        <v/>
      </c>
      <c r="DW106" s="167" t="str">
        <f t="shared" si="121"/>
        <v/>
      </c>
      <c r="DX106" s="142"/>
      <c r="DY106" s="143"/>
      <c r="DZ106" s="168" t="str">
        <f t="shared" si="122"/>
        <v/>
      </c>
      <c r="EA106" s="169">
        <f t="shared" si="123"/>
        <v>900</v>
      </c>
      <c r="EB106" s="170">
        <f t="shared" si="124"/>
        <v>0</v>
      </c>
      <c r="EC106" s="171">
        <f t="shared" si="125"/>
        <v>0</v>
      </c>
      <c r="ED106" s="172" t="str">
        <f t="shared" si="126"/>
        <v/>
      </c>
      <c r="EE106" s="127" t="str">
        <f t="shared" si="79"/>
        <v/>
      </c>
      <c r="EF106" s="127" t="str">
        <f t="shared" si="127"/>
        <v/>
      </c>
      <c r="EG106" s="173" t="str">
        <f t="shared" si="128"/>
        <v/>
      </c>
      <c r="EH106" s="125">
        <f t="shared" si="129"/>
        <v>0</v>
      </c>
      <c r="EI106" s="699"/>
      <c r="EJ106" s="700"/>
      <c r="EL106" s="41">
        <f t="shared" si="130"/>
        <v>0</v>
      </c>
      <c r="EM106" s="41" t="s">
        <v>125</v>
      </c>
      <c r="EN106" s="41">
        <f t="shared" si="131"/>
        <v>100</v>
      </c>
      <c r="EO106" s="41" t="str">
        <f t="shared" si="132"/>
        <v>0/100</v>
      </c>
      <c r="EP106" s="41">
        <f t="shared" si="133"/>
        <v>0</v>
      </c>
      <c r="EQ106" s="41" t="s">
        <v>125</v>
      </c>
      <c r="ER106" s="41">
        <f t="shared" si="134"/>
        <v>100</v>
      </c>
      <c r="ES106" s="41" t="str">
        <f t="shared" si="135"/>
        <v>0/100</v>
      </c>
      <c r="ET106" s="41">
        <f t="shared" si="136"/>
        <v>0</v>
      </c>
      <c r="EU106" s="41" t="s">
        <v>125</v>
      </c>
      <c r="EV106" s="41">
        <f t="shared" si="137"/>
        <v>100</v>
      </c>
      <c r="EW106" s="41" t="str">
        <f t="shared" si="138"/>
        <v>0/100</v>
      </c>
      <c r="EX106" s="41">
        <f t="shared" si="139"/>
        <v>0</v>
      </c>
      <c r="EY106" s="41" t="s">
        <v>125</v>
      </c>
      <c r="EZ106" s="41">
        <f t="shared" si="140"/>
        <v>0</v>
      </c>
      <c r="FA106" s="41" t="str">
        <f t="shared" si="141"/>
        <v>0/0</v>
      </c>
    </row>
    <row r="107" spans="1:157" ht="25.5" customHeight="1">
      <c r="A107" s="6">
        <f t="shared" si="80"/>
        <v>0</v>
      </c>
      <c r="B107" s="126">
        <v>98</v>
      </c>
      <c r="C107" s="127">
        <f t="shared" si="81"/>
        <v>0</v>
      </c>
      <c r="D107" s="377"/>
      <c r="E107" s="378"/>
      <c r="F107" s="379"/>
      <c r="G107" s="377"/>
      <c r="H107" s="377"/>
      <c r="I107" s="377"/>
      <c r="J107" s="384"/>
      <c r="K107" s="128"/>
      <c r="L107" s="129"/>
      <c r="M107" s="129"/>
      <c r="N107" s="129"/>
      <c r="O107" s="129">
        <f t="shared" si="82"/>
        <v>0</v>
      </c>
      <c r="P107" s="130">
        <f t="shared" si="83"/>
        <v>0</v>
      </c>
      <c r="Q107" s="131"/>
      <c r="R107" s="131"/>
      <c r="S107" s="131">
        <v>0</v>
      </c>
      <c r="T107" s="47">
        <f t="shared" si="84"/>
        <v>0</v>
      </c>
      <c r="U107" s="132"/>
      <c r="V107" s="132"/>
      <c r="W107" s="132">
        <v>0</v>
      </c>
      <c r="X107" s="47">
        <f t="shared" si="85"/>
        <v>0</v>
      </c>
      <c r="Y107" s="132">
        <f t="shared" si="86"/>
        <v>0</v>
      </c>
      <c r="Z107" s="133">
        <f t="shared" si="87"/>
        <v>0</v>
      </c>
      <c r="AA107" s="134" t="str">
        <f t="shared" si="88"/>
        <v/>
      </c>
      <c r="AB107" s="135">
        <v>0</v>
      </c>
      <c r="AC107" s="136">
        <v>0</v>
      </c>
      <c r="AD107" s="136"/>
      <c r="AE107" s="136"/>
      <c r="AF107" s="136">
        <f t="shared" si="89"/>
        <v>0</v>
      </c>
      <c r="AG107" s="137">
        <f t="shared" si="90"/>
        <v>0</v>
      </c>
      <c r="AH107" s="138">
        <v>0</v>
      </c>
      <c r="AI107" s="138">
        <v>0</v>
      </c>
      <c r="AJ107" s="138">
        <v>0</v>
      </c>
      <c r="AK107" s="48">
        <f t="shared" si="91"/>
        <v>0</v>
      </c>
      <c r="AL107" s="139">
        <v>0</v>
      </c>
      <c r="AM107" s="139">
        <v>0</v>
      </c>
      <c r="AN107" s="139">
        <v>0</v>
      </c>
      <c r="AO107" s="48">
        <f t="shared" si="92"/>
        <v>0</v>
      </c>
      <c r="AP107" s="139">
        <f t="shared" si="93"/>
        <v>0</v>
      </c>
      <c r="AQ107" s="140">
        <f t="shared" si="94"/>
        <v>0</v>
      </c>
      <c r="AR107" s="141" t="str">
        <f t="shared" si="95"/>
        <v/>
      </c>
      <c r="AS107" s="142">
        <v>0</v>
      </c>
      <c r="AT107" s="143">
        <v>0</v>
      </c>
      <c r="AU107" s="143"/>
      <c r="AV107" s="143"/>
      <c r="AW107" s="143">
        <f t="shared" si="96"/>
        <v>0</v>
      </c>
      <c r="AX107" s="144">
        <f t="shared" si="97"/>
        <v>0</v>
      </c>
      <c r="AY107" s="145">
        <v>0</v>
      </c>
      <c r="AZ107" s="145">
        <v>0</v>
      </c>
      <c r="BA107" s="145">
        <v>0</v>
      </c>
      <c r="BB107" s="49">
        <f t="shared" si="98"/>
        <v>0</v>
      </c>
      <c r="BC107" s="146">
        <v>0</v>
      </c>
      <c r="BD107" s="146">
        <v>0</v>
      </c>
      <c r="BE107" s="146">
        <v>0</v>
      </c>
      <c r="BF107" s="49">
        <f t="shared" si="99"/>
        <v>0</v>
      </c>
      <c r="BG107" s="146">
        <f t="shared" si="100"/>
        <v>0</v>
      </c>
      <c r="BH107" s="147">
        <f t="shared" si="101"/>
        <v>0</v>
      </c>
      <c r="BI107" s="148" t="str">
        <f t="shared" si="102"/>
        <v/>
      </c>
      <c r="BJ107" s="149">
        <v>0</v>
      </c>
      <c r="BK107" s="150">
        <v>0</v>
      </c>
      <c r="BL107" s="150"/>
      <c r="BM107" s="150"/>
      <c r="BN107" s="150">
        <f t="shared" si="103"/>
        <v>0</v>
      </c>
      <c r="BO107" s="151">
        <f t="shared" si="104"/>
        <v>0</v>
      </c>
      <c r="BP107" s="152">
        <v>0</v>
      </c>
      <c r="BQ107" s="152">
        <v>0</v>
      </c>
      <c r="BR107" s="152">
        <v>0</v>
      </c>
      <c r="BS107" s="50">
        <f t="shared" si="105"/>
        <v>0</v>
      </c>
      <c r="BT107" s="153">
        <v>0</v>
      </c>
      <c r="BU107" s="153">
        <v>0</v>
      </c>
      <c r="BV107" s="153">
        <v>0</v>
      </c>
      <c r="BW107" s="50">
        <f t="shared" si="106"/>
        <v>0</v>
      </c>
      <c r="BX107" s="153">
        <f t="shared" si="107"/>
        <v>0</v>
      </c>
      <c r="BY107" s="150">
        <f t="shared" si="108"/>
        <v>0</v>
      </c>
      <c r="BZ107" s="154" t="str">
        <f t="shared" si="109"/>
        <v/>
      </c>
      <c r="CA107" s="142">
        <v>0</v>
      </c>
      <c r="CB107" s="143">
        <v>0</v>
      </c>
      <c r="CC107" s="143"/>
      <c r="CD107" s="143"/>
      <c r="CE107" s="143">
        <f t="shared" si="110"/>
        <v>0</v>
      </c>
      <c r="CF107" s="144">
        <f t="shared" si="111"/>
        <v>0</v>
      </c>
      <c r="CG107" s="145">
        <v>0</v>
      </c>
      <c r="CH107" s="145">
        <v>0</v>
      </c>
      <c r="CI107" s="145">
        <v>0</v>
      </c>
      <c r="CJ107" s="49">
        <f t="shared" si="112"/>
        <v>0</v>
      </c>
      <c r="CK107" s="146">
        <v>0</v>
      </c>
      <c r="CL107" s="146">
        <v>0</v>
      </c>
      <c r="CM107" s="146">
        <v>0</v>
      </c>
      <c r="CN107" s="49">
        <f t="shared" si="113"/>
        <v>0</v>
      </c>
      <c r="CO107" s="146">
        <f t="shared" si="114"/>
        <v>0</v>
      </c>
      <c r="CP107" s="147">
        <f t="shared" si="115"/>
        <v>0</v>
      </c>
      <c r="CQ107" s="148" t="str">
        <f t="shared" si="116"/>
        <v/>
      </c>
      <c r="CR107" s="155"/>
      <c r="CS107" s="105"/>
      <c r="CT107" s="105"/>
      <c r="CU107" s="105"/>
      <c r="CV107" s="105"/>
      <c r="CW107" s="156">
        <f t="shared" si="145"/>
        <v>0</v>
      </c>
      <c r="CX107" s="107">
        <f t="shared" si="117"/>
        <v>0</v>
      </c>
      <c r="CY107" s="108" t="str">
        <f t="shared" si="142"/>
        <v/>
      </c>
      <c r="CZ107" s="157"/>
      <c r="DA107" s="158"/>
      <c r="DB107" s="158"/>
      <c r="DC107" s="158"/>
      <c r="DD107" s="158"/>
      <c r="DE107" s="146">
        <f t="shared" si="146"/>
        <v>0</v>
      </c>
      <c r="DF107" s="159">
        <f t="shared" si="118"/>
        <v>0</v>
      </c>
      <c r="DG107" s="160" t="str">
        <f t="shared" si="143"/>
        <v/>
      </c>
      <c r="DH107" s="161"/>
      <c r="DI107" s="162"/>
      <c r="DJ107" s="162"/>
      <c r="DK107" s="162"/>
      <c r="DL107" s="162"/>
      <c r="DM107" s="163">
        <f t="shared" si="147"/>
        <v>0</v>
      </c>
      <c r="DN107" s="164">
        <f t="shared" si="119"/>
        <v>0</v>
      </c>
      <c r="DO107" s="165" t="str">
        <f t="shared" si="144"/>
        <v/>
      </c>
      <c r="DP107" s="166"/>
      <c r="DQ107" s="105"/>
      <c r="DR107" s="105"/>
      <c r="DS107" s="105"/>
      <c r="DT107" s="105"/>
      <c r="DU107" s="156">
        <f t="shared" si="148"/>
        <v>0</v>
      </c>
      <c r="DV107" s="107" t="str">
        <f t="shared" si="120"/>
        <v/>
      </c>
      <c r="DW107" s="167" t="str">
        <f t="shared" si="121"/>
        <v/>
      </c>
      <c r="DX107" s="142"/>
      <c r="DY107" s="143"/>
      <c r="DZ107" s="168" t="str">
        <f t="shared" si="122"/>
        <v/>
      </c>
      <c r="EA107" s="169">
        <f t="shared" si="123"/>
        <v>900</v>
      </c>
      <c r="EB107" s="170">
        <f t="shared" si="124"/>
        <v>0</v>
      </c>
      <c r="EC107" s="171">
        <f t="shared" si="125"/>
        <v>0</v>
      </c>
      <c r="ED107" s="172" t="str">
        <f t="shared" si="126"/>
        <v/>
      </c>
      <c r="EE107" s="127" t="str">
        <f t="shared" si="79"/>
        <v/>
      </c>
      <c r="EF107" s="127" t="str">
        <f t="shared" si="127"/>
        <v/>
      </c>
      <c r="EG107" s="173" t="str">
        <f t="shared" si="128"/>
        <v/>
      </c>
      <c r="EH107" s="125">
        <f t="shared" si="129"/>
        <v>0</v>
      </c>
      <c r="EI107" s="699"/>
      <c r="EJ107" s="700"/>
      <c r="EL107" s="41">
        <f t="shared" si="130"/>
        <v>0</v>
      </c>
      <c r="EM107" s="41" t="s">
        <v>125</v>
      </c>
      <c r="EN107" s="41">
        <f t="shared" si="131"/>
        <v>100</v>
      </c>
      <c r="EO107" s="41" t="str">
        <f t="shared" si="132"/>
        <v>0/100</v>
      </c>
      <c r="EP107" s="41">
        <f t="shared" si="133"/>
        <v>0</v>
      </c>
      <c r="EQ107" s="41" t="s">
        <v>125</v>
      </c>
      <c r="ER107" s="41">
        <f t="shared" si="134"/>
        <v>100</v>
      </c>
      <c r="ES107" s="41" t="str">
        <f t="shared" si="135"/>
        <v>0/100</v>
      </c>
      <c r="ET107" s="41">
        <f t="shared" si="136"/>
        <v>0</v>
      </c>
      <c r="EU107" s="41" t="s">
        <v>125</v>
      </c>
      <c r="EV107" s="41">
        <f t="shared" si="137"/>
        <v>100</v>
      </c>
      <c r="EW107" s="41" t="str">
        <f t="shared" si="138"/>
        <v>0/100</v>
      </c>
      <c r="EX107" s="41">
        <f t="shared" si="139"/>
        <v>0</v>
      </c>
      <c r="EY107" s="41" t="s">
        <v>125</v>
      </c>
      <c r="EZ107" s="41">
        <f t="shared" si="140"/>
        <v>0</v>
      </c>
      <c r="FA107" s="41" t="str">
        <f t="shared" si="141"/>
        <v>0/0</v>
      </c>
    </row>
    <row r="108" spans="1:157" ht="25.5" customHeight="1">
      <c r="A108" s="6">
        <f t="shared" si="80"/>
        <v>0</v>
      </c>
      <c r="B108" s="169">
        <v>99</v>
      </c>
      <c r="C108" s="127">
        <f t="shared" si="81"/>
        <v>0</v>
      </c>
      <c r="D108" s="377"/>
      <c r="E108" s="378"/>
      <c r="F108" s="379"/>
      <c r="G108" s="377"/>
      <c r="H108" s="377"/>
      <c r="I108" s="377"/>
      <c r="J108" s="384"/>
      <c r="K108" s="128"/>
      <c r="L108" s="129"/>
      <c r="M108" s="129"/>
      <c r="N108" s="129"/>
      <c r="O108" s="129">
        <f t="shared" si="82"/>
        <v>0</v>
      </c>
      <c r="P108" s="130">
        <f t="shared" si="83"/>
        <v>0</v>
      </c>
      <c r="Q108" s="131"/>
      <c r="R108" s="131"/>
      <c r="S108" s="131">
        <v>0</v>
      </c>
      <c r="T108" s="47">
        <f t="shared" si="84"/>
        <v>0</v>
      </c>
      <c r="U108" s="132"/>
      <c r="V108" s="132"/>
      <c r="W108" s="132">
        <v>0</v>
      </c>
      <c r="X108" s="47">
        <f t="shared" si="85"/>
        <v>0</v>
      </c>
      <c r="Y108" s="132">
        <f t="shared" si="86"/>
        <v>0</v>
      </c>
      <c r="Z108" s="133">
        <f t="shared" si="87"/>
        <v>0</v>
      </c>
      <c r="AA108" s="134" t="str">
        <f t="shared" si="88"/>
        <v/>
      </c>
      <c r="AB108" s="135">
        <v>0</v>
      </c>
      <c r="AC108" s="136">
        <v>0</v>
      </c>
      <c r="AD108" s="136"/>
      <c r="AE108" s="136"/>
      <c r="AF108" s="136">
        <f t="shared" si="89"/>
        <v>0</v>
      </c>
      <c r="AG108" s="137">
        <f t="shared" si="90"/>
        <v>0</v>
      </c>
      <c r="AH108" s="138">
        <v>0</v>
      </c>
      <c r="AI108" s="138">
        <v>0</v>
      </c>
      <c r="AJ108" s="138">
        <v>0</v>
      </c>
      <c r="AK108" s="48">
        <f t="shared" si="91"/>
        <v>0</v>
      </c>
      <c r="AL108" s="139">
        <v>0</v>
      </c>
      <c r="AM108" s="139">
        <v>0</v>
      </c>
      <c r="AN108" s="139">
        <v>0</v>
      </c>
      <c r="AO108" s="48">
        <f t="shared" si="92"/>
        <v>0</v>
      </c>
      <c r="AP108" s="139">
        <f t="shared" si="93"/>
        <v>0</v>
      </c>
      <c r="AQ108" s="140">
        <f t="shared" si="94"/>
        <v>0</v>
      </c>
      <c r="AR108" s="141" t="str">
        <f t="shared" si="95"/>
        <v/>
      </c>
      <c r="AS108" s="142">
        <v>0</v>
      </c>
      <c r="AT108" s="143">
        <v>0</v>
      </c>
      <c r="AU108" s="143"/>
      <c r="AV108" s="143"/>
      <c r="AW108" s="143">
        <f t="shared" si="96"/>
        <v>0</v>
      </c>
      <c r="AX108" s="144">
        <f t="shared" si="97"/>
        <v>0</v>
      </c>
      <c r="AY108" s="145">
        <v>0</v>
      </c>
      <c r="AZ108" s="145">
        <v>0</v>
      </c>
      <c r="BA108" s="145">
        <v>0</v>
      </c>
      <c r="BB108" s="49">
        <f t="shared" si="98"/>
        <v>0</v>
      </c>
      <c r="BC108" s="146">
        <v>0</v>
      </c>
      <c r="BD108" s="146">
        <v>0</v>
      </c>
      <c r="BE108" s="146">
        <v>0</v>
      </c>
      <c r="BF108" s="49">
        <f t="shared" si="99"/>
        <v>0</v>
      </c>
      <c r="BG108" s="146">
        <f t="shared" si="100"/>
        <v>0</v>
      </c>
      <c r="BH108" s="147">
        <f t="shared" si="101"/>
        <v>0</v>
      </c>
      <c r="BI108" s="148" t="str">
        <f t="shared" si="102"/>
        <v/>
      </c>
      <c r="BJ108" s="149">
        <v>0</v>
      </c>
      <c r="BK108" s="150">
        <v>0</v>
      </c>
      <c r="BL108" s="150"/>
      <c r="BM108" s="150"/>
      <c r="BN108" s="150">
        <f t="shared" si="103"/>
        <v>0</v>
      </c>
      <c r="BO108" s="151">
        <f t="shared" si="104"/>
        <v>0</v>
      </c>
      <c r="BP108" s="152">
        <v>0</v>
      </c>
      <c r="BQ108" s="152">
        <v>0</v>
      </c>
      <c r="BR108" s="152">
        <v>0</v>
      </c>
      <c r="BS108" s="50">
        <f t="shared" si="105"/>
        <v>0</v>
      </c>
      <c r="BT108" s="153">
        <v>0</v>
      </c>
      <c r="BU108" s="153">
        <v>0</v>
      </c>
      <c r="BV108" s="153">
        <v>0</v>
      </c>
      <c r="BW108" s="50">
        <f t="shared" si="106"/>
        <v>0</v>
      </c>
      <c r="BX108" s="153">
        <f t="shared" si="107"/>
        <v>0</v>
      </c>
      <c r="BY108" s="150">
        <f t="shared" si="108"/>
        <v>0</v>
      </c>
      <c r="BZ108" s="154" t="str">
        <f t="shared" si="109"/>
        <v/>
      </c>
      <c r="CA108" s="142">
        <v>0</v>
      </c>
      <c r="CB108" s="143">
        <v>0</v>
      </c>
      <c r="CC108" s="143"/>
      <c r="CD108" s="143"/>
      <c r="CE108" s="143">
        <f t="shared" si="110"/>
        <v>0</v>
      </c>
      <c r="CF108" s="144">
        <f t="shared" si="111"/>
        <v>0</v>
      </c>
      <c r="CG108" s="145">
        <v>0</v>
      </c>
      <c r="CH108" s="145">
        <v>0</v>
      </c>
      <c r="CI108" s="145">
        <v>0</v>
      </c>
      <c r="CJ108" s="49">
        <f t="shared" si="112"/>
        <v>0</v>
      </c>
      <c r="CK108" s="146">
        <v>0</v>
      </c>
      <c r="CL108" s="146">
        <v>0</v>
      </c>
      <c r="CM108" s="146">
        <v>0</v>
      </c>
      <c r="CN108" s="49">
        <f t="shared" si="113"/>
        <v>0</v>
      </c>
      <c r="CO108" s="146">
        <f t="shared" si="114"/>
        <v>0</v>
      </c>
      <c r="CP108" s="147">
        <f t="shared" si="115"/>
        <v>0</v>
      </c>
      <c r="CQ108" s="148" t="str">
        <f t="shared" si="116"/>
        <v/>
      </c>
      <c r="CR108" s="155"/>
      <c r="CS108" s="105"/>
      <c r="CT108" s="105"/>
      <c r="CU108" s="105"/>
      <c r="CV108" s="105"/>
      <c r="CW108" s="156">
        <f t="shared" si="145"/>
        <v>0</v>
      </c>
      <c r="CX108" s="107">
        <f t="shared" si="117"/>
        <v>0</v>
      </c>
      <c r="CY108" s="108" t="str">
        <f t="shared" si="142"/>
        <v/>
      </c>
      <c r="CZ108" s="157"/>
      <c r="DA108" s="158"/>
      <c r="DB108" s="158"/>
      <c r="DC108" s="158"/>
      <c r="DD108" s="158"/>
      <c r="DE108" s="146">
        <f t="shared" si="146"/>
        <v>0</v>
      </c>
      <c r="DF108" s="159">
        <f t="shared" si="118"/>
        <v>0</v>
      </c>
      <c r="DG108" s="160" t="str">
        <f t="shared" si="143"/>
        <v/>
      </c>
      <c r="DH108" s="161"/>
      <c r="DI108" s="162"/>
      <c r="DJ108" s="162"/>
      <c r="DK108" s="162"/>
      <c r="DL108" s="162"/>
      <c r="DM108" s="163">
        <f t="shared" si="147"/>
        <v>0</v>
      </c>
      <c r="DN108" s="164">
        <f t="shared" si="119"/>
        <v>0</v>
      </c>
      <c r="DO108" s="165" t="str">
        <f t="shared" si="144"/>
        <v/>
      </c>
      <c r="DP108" s="166"/>
      <c r="DQ108" s="105"/>
      <c r="DR108" s="105"/>
      <c r="DS108" s="105"/>
      <c r="DT108" s="105"/>
      <c r="DU108" s="156">
        <f t="shared" si="148"/>
        <v>0</v>
      </c>
      <c r="DV108" s="107" t="str">
        <f t="shared" si="120"/>
        <v/>
      </c>
      <c r="DW108" s="167" t="str">
        <f t="shared" si="121"/>
        <v/>
      </c>
      <c r="DX108" s="142"/>
      <c r="DY108" s="143"/>
      <c r="DZ108" s="168" t="str">
        <f t="shared" si="122"/>
        <v/>
      </c>
      <c r="EA108" s="169">
        <f t="shared" si="123"/>
        <v>900</v>
      </c>
      <c r="EB108" s="170">
        <f t="shared" si="124"/>
        <v>0</v>
      </c>
      <c r="EC108" s="171">
        <f t="shared" si="125"/>
        <v>0</v>
      </c>
      <c r="ED108" s="172" t="str">
        <f t="shared" si="126"/>
        <v/>
      </c>
      <c r="EE108" s="127" t="str">
        <f t="shared" si="79"/>
        <v/>
      </c>
      <c r="EF108" s="127" t="str">
        <f t="shared" si="127"/>
        <v/>
      </c>
      <c r="EG108" s="173" t="str">
        <f t="shared" si="128"/>
        <v/>
      </c>
      <c r="EH108" s="125">
        <f t="shared" si="129"/>
        <v>0</v>
      </c>
      <c r="EI108" s="699"/>
      <c r="EJ108" s="700"/>
      <c r="EL108" s="41">
        <f t="shared" si="130"/>
        <v>0</v>
      </c>
      <c r="EM108" s="41" t="s">
        <v>125</v>
      </c>
      <c r="EN108" s="41">
        <f t="shared" si="131"/>
        <v>100</v>
      </c>
      <c r="EO108" s="41" t="str">
        <f t="shared" si="132"/>
        <v>0/100</v>
      </c>
      <c r="EP108" s="41">
        <f t="shared" si="133"/>
        <v>0</v>
      </c>
      <c r="EQ108" s="41" t="s">
        <v>125</v>
      </c>
      <c r="ER108" s="41">
        <f t="shared" si="134"/>
        <v>100</v>
      </c>
      <c r="ES108" s="41" t="str">
        <f t="shared" si="135"/>
        <v>0/100</v>
      </c>
      <c r="ET108" s="41">
        <f t="shared" si="136"/>
        <v>0</v>
      </c>
      <c r="EU108" s="41" t="s">
        <v>125</v>
      </c>
      <c r="EV108" s="41">
        <f t="shared" si="137"/>
        <v>100</v>
      </c>
      <c r="EW108" s="41" t="str">
        <f t="shared" si="138"/>
        <v>0/100</v>
      </c>
      <c r="EX108" s="41">
        <f t="shared" si="139"/>
        <v>0</v>
      </c>
      <c r="EY108" s="41" t="s">
        <v>125</v>
      </c>
      <c r="EZ108" s="41">
        <f t="shared" si="140"/>
        <v>0</v>
      </c>
      <c r="FA108" s="41" t="str">
        <f t="shared" si="141"/>
        <v>0/0</v>
      </c>
    </row>
    <row r="109" spans="1:157" ht="25.5" customHeight="1" thickBot="1">
      <c r="A109" s="6">
        <f t="shared" si="80"/>
        <v>0</v>
      </c>
      <c r="B109" s="174">
        <v>100</v>
      </c>
      <c r="C109" s="175">
        <f t="shared" si="81"/>
        <v>0</v>
      </c>
      <c r="D109" s="380"/>
      <c r="E109" s="381"/>
      <c r="F109" s="382"/>
      <c r="G109" s="380"/>
      <c r="H109" s="380"/>
      <c r="I109" s="380"/>
      <c r="J109" s="385"/>
      <c r="K109" s="176"/>
      <c r="L109" s="177"/>
      <c r="M109" s="177"/>
      <c r="N109" s="177"/>
      <c r="O109" s="177">
        <f t="shared" si="82"/>
        <v>0</v>
      </c>
      <c r="P109" s="178">
        <f t="shared" si="83"/>
        <v>0</v>
      </c>
      <c r="Q109" s="179"/>
      <c r="R109" s="179"/>
      <c r="S109" s="179">
        <v>0</v>
      </c>
      <c r="T109" s="54">
        <f t="shared" si="84"/>
        <v>0</v>
      </c>
      <c r="U109" s="180"/>
      <c r="V109" s="180"/>
      <c r="W109" s="180">
        <v>0</v>
      </c>
      <c r="X109" s="54">
        <f t="shared" si="85"/>
        <v>0</v>
      </c>
      <c r="Y109" s="180">
        <f t="shared" si="86"/>
        <v>0</v>
      </c>
      <c r="Z109" s="181">
        <f t="shared" si="87"/>
        <v>0</v>
      </c>
      <c r="AA109" s="182" t="str">
        <f t="shared" si="88"/>
        <v/>
      </c>
      <c r="AB109" s="183">
        <v>0</v>
      </c>
      <c r="AC109" s="184">
        <v>0</v>
      </c>
      <c r="AD109" s="184"/>
      <c r="AE109" s="184"/>
      <c r="AF109" s="184">
        <f t="shared" si="89"/>
        <v>0</v>
      </c>
      <c r="AG109" s="185">
        <f t="shared" si="90"/>
        <v>0</v>
      </c>
      <c r="AH109" s="186">
        <v>0</v>
      </c>
      <c r="AI109" s="186">
        <v>0</v>
      </c>
      <c r="AJ109" s="186">
        <v>0</v>
      </c>
      <c r="AK109" s="53">
        <f t="shared" si="91"/>
        <v>0</v>
      </c>
      <c r="AL109" s="187">
        <v>0</v>
      </c>
      <c r="AM109" s="187">
        <v>0</v>
      </c>
      <c r="AN109" s="187">
        <v>0</v>
      </c>
      <c r="AO109" s="53">
        <f t="shared" si="92"/>
        <v>0</v>
      </c>
      <c r="AP109" s="187">
        <f t="shared" si="93"/>
        <v>0</v>
      </c>
      <c r="AQ109" s="188">
        <f t="shared" si="94"/>
        <v>0</v>
      </c>
      <c r="AR109" s="189" t="str">
        <f t="shared" si="95"/>
        <v/>
      </c>
      <c r="AS109" s="190">
        <v>0</v>
      </c>
      <c r="AT109" s="191">
        <v>0</v>
      </c>
      <c r="AU109" s="191"/>
      <c r="AV109" s="191"/>
      <c r="AW109" s="191">
        <f t="shared" si="96"/>
        <v>0</v>
      </c>
      <c r="AX109" s="192">
        <f t="shared" si="97"/>
        <v>0</v>
      </c>
      <c r="AY109" s="193">
        <v>0</v>
      </c>
      <c r="AZ109" s="193">
        <v>0</v>
      </c>
      <c r="BA109" s="193">
        <v>0</v>
      </c>
      <c r="BB109" s="52">
        <f t="shared" si="98"/>
        <v>0</v>
      </c>
      <c r="BC109" s="194">
        <v>0</v>
      </c>
      <c r="BD109" s="194">
        <v>0</v>
      </c>
      <c r="BE109" s="194">
        <v>0</v>
      </c>
      <c r="BF109" s="52">
        <f t="shared" si="99"/>
        <v>0</v>
      </c>
      <c r="BG109" s="194">
        <f t="shared" si="100"/>
        <v>0</v>
      </c>
      <c r="BH109" s="195">
        <f t="shared" si="101"/>
        <v>0</v>
      </c>
      <c r="BI109" s="196" t="str">
        <f t="shared" si="102"/>
        <v/>
      </c>
      <c r="BJ109" s="197">
        <v>0</v>
      </c>
      <c r="BK109" s="198">
        <v>0</v>
      </c>
      <c r="BL109" s="198"/>
      <c r="BM109" s="198"/>
      <c r="BN109" s="198">
        <f t="shared" si="103"/>
        <v>0</v>
      </c>
      <c r="BO109" s="199">
        <f t="shared" si="104"/>
        <v>0</v>
      </c>
      <c r="BP109" s="200">
        <v>0</v>
      </c>
      <c r="BQ109" s="200">
        <v>0</v>
      </c>
      <c r="BR109" s="200">
        <v>0</v>
      </c>
      <c r="BS109" s="51">
        <f t="shared" si="105"/>
        <v>0</v>
      </c>
      <c r="BT109" s="201">
        <v>0</v>
      </c>
      <c r="BU109" s="201">
        <v>0</v>
      </c>
      <c r="BV109" s="201">
        <v>0</v>
      </c>
      <c r="BW109" s="51">
        <f t="shared" si="106"/>
        <v>0</v>
      </c>
      <c r="BX109" s="201">
        <f t="shared" si="107"/>
        <v>0</v>
      </c>
      <c r="BY109" s="198">
        <f t="shared" si="108"/>
        <v>0</v>
      </c>
      <c r="BZ109" s="202" t="str">
        <f t="shared" si="109"/>
        <v/>
      </c>
      <c r="CA109" s="190">
        <v>0</v>
      </c>
      <c r="CB109" s="191">
        <v>0</v>
      </c>
      <c r="CC109" s="191"/>
      <c r="CD109" s="191"/>
      <c r="CE109" s="191">
        <f t="shared" si="110"/>
        <v>0</v>
      </c>
      <c r="CF109" s="192">
        <f t="shared" si="111"/>
        <v>0</v>
      </c>
      <c r="CG109" s="193">
        <v>0</v>
      </c>
      <c r="CH109" s="193">
        <v>0</v>
      </c>
      <c r="CI109" s="193">
        <v>0</v>
      </c>
      <c r="CJ109" s="52">
        <f t="shared" si="112"/>
        <v>0</v>
      </c>
      <c r="CK109" s="194">
        <v>0</v>
      </c>
      <c r="CL109" s="194">
        <v>0</v>
      </c>
      <c r="CM109" s="194">
        <v>0</v>
      </c>
      <c r="CN109" s="52">
        <f t="shared" si="113"/>
        <v>0</v>
      </c>
      <c r="CO109" s="194">
        <f t="shared" si="114"/>
        <v>0</v>
      </c>
      <c r="CP109" s="195">
        <f t="shared" si="115"/>
        <v>0</v>
      </c>
      <c r="CQ109" s="196" t="str">
        <f t="shared" si="116"/>
        <v/>
      </c>
      <c r="CR109" s="203"/>
      <c r="CS109" s="204"/>
      <c r="CT109" s="204"/>
      <c r="CU109" s="204"/>
      <c r="CV109" s="204"/>
      <c r="CW109" s="205">
        <f t="shared" si="145"/>
        <v>0</v>
      </c>
      <c r="CX109" s="107">
        <f t="shared" si="117"/>
        <v>0</v>
      </c>
      <c r="CY109" s="108" t="str">
        <f t="shared" si="142"/>
        <v/>
      </c>
      <c r="CZ109" s="206"/>
      <c r="DA109" s="207"/>
      <c r="DB109" s="207"/>
      <c r="DC109" s="207"/>
      <c r="DD109" s="207"/>
      <c r="DE109" s="194">
        <f t="shared" si="146"/>
        <v>0</v>
      </c>
      <c r="DF109" s="208">
        <f t="shared" si="118"/>
        <v>0</v>
      </c>
      <c r="DG109" s="209" t="str">
        <f t="shared" si="143"/>
        <v/>
      </c>
      <c r="DH109" s="210"/>
      <c r="DI109" s="211"/>
      <c r="DJ109" s="211"/>
      <c r="DK109" s="211"/>
      <c r="DL109" s="211"/>
      <c r="DM109" s="212">
        <f t="shared" si="147"/>
        <v>0</v>
      </c>
      <c r="DN109" s="213">
        <f t="shared" si="119"/>
        <v>0</v>
      </c>
      <c r="DO109" s="214" t="str">
        <f t="shared" si="144"/>
        <v/>
      </c>
      <c r="DP109" s="215"/>
      <c r="DQ109" s="216"/>
      <c r="DR109" s="216"/>
      <c r="DS109" s="216"/>
      <c r="DT109" s="216"/>
      <c r="DU109" s="205">
        <f t="shared" si="148"/>
        <v>0</v>
      </c>
      <c r="DV109" s="217" t="str">
        <f t="shared" si="120"/>
        <v/>
      </c>
      <c r="DW109" s="218" t="str">
        <f t="shared" si="121"/>
        <v/>
      </c>
      <c r="DX109" s="190"/>
      <c r="DY109" s="191"/>
      <c r="DZ109" s="219" t="str">
        <f t="shared" si="122"/>
        <v/>
      </c>
      <c r="EA109" s="220">
        <f t="shared" si="123"/>
        <v>900</v>
      </c>
      <c r="EB109" s="221">
        <f t="shared" si="124"/>
        <v>0</v>
      </c>
      <c r="EC109" s="222">
        <f t="shared" si="125"/>
        <v>0</v>
      </c>
      <c r="ED109" s="223" t="str">
        <f t="shared" si="126"/>
        <v/>
      </c>
      <c r="EE109" s="175" t="str">
        <f t="shared" si="79"/>
        <v/>
      </c>
      <c r="EF109" s="175" t="str">
        <f t="shared" si="127"/>
        <v/>
      </c>
      <c r="EG109" s="224" t="str">
        <f t="shared" si="128"/>
        <v/>
      </c>
      <c r="EH109" s="125">
        <f t="shared" si="129"/>
        <v>0</v>
      </c>
      <c r="EI109" s="699"/>
      <c r="EJ109" s="700"/>
      <c r="EL109" s="41">
        <f t="shared" si="130"/>
        <v>0</v>
      </c>
      <c r="EM109" s="41" t="s">
        <v>125</v>
      </c>
      <c r="EN109" s="41">
        <f t="shared" si="131"/>
        <v>100</v>
      </c>
      <c r="EO109" s="41" t="str">
        <f t="shared" si="132"/>
        <v>0/100</v>
      </c>
      <c r="EP109" s="41">
        <f t="shared" si="133"/>
        <v>0</v>
      </c>
      <c r="EQ109" s="41" t="s">
        <v>125</v>
      </c>
      <c r="ER109" s="41">
        <f t="shared" si="134"/>
        <v>100</v>
      </c>
      <c r="ES109" s="41" t="str">
        <f t="shared" si="135"/>
        <v>0/100</v>
      </c>
      <c r="ET109" s="41">
        <f t="shared" si="136"/>
        <v>0</v>
      </c>
      <c r="EU109" s="41" t="s">
        <v>125</v>
      </c>
      <c r="EV109" s="41">
        <f t="shared" si="137"/>
        <v>100</v>
      </c>
      <c r="EW109" s="41" t="str">
        <f t="shared" si="138"/>
        <v>0/100</v>
      </c>
      <c r="EX109" s="41">
        <f t="shared" si="139"/>
        <v>0</v>
      </c>
      <c r="EY109" s="41" t="s">
        <v>125</v>
      </c>
      <c r="EZ109" s="41">
        <f t="shared" si="140"/>
        <v>0</v>
      </c>
      <c r="FA109" s="41" t="str">
        <f t="shared" si="141"/>
        <v>0/0</v>
      </c>
    </row>
    <row r="110" spans="1:157" ht="15" hidden="1">
      <c r="B110" s="5">
        <v>1</v>
      </c>
      <c r="C110" s="5">
        <v>2</v>
      </c>
      <c r="D110" s="5">
        <v>3</v>
      </c>
      <c r="E110" s="5">
        <v>4</v>
      </c>
      <c r="F110" s="5">
        <v>5</v>
      </c>
      <c r="G110" s="5">
        <v>6</v>
      </c>
      <c r="H110" s="5">
        <v>7</v>
      </c>
      <c r="I110" s="5">
        <v>8</v>
      </c>
      <c r="J110" s="5">
        <v>9</v>
      </c>
      <c r="K110" s="5">
        <v>10</v>
      </c>
      <c r="L110" s="5">
        <v>11</v>
      </c>
      <c r="M110" s="5">
        <v>12</v>
      </c>
      <c r="P110" s="5">
        <v>13</v>
      </c>
      <c r="Q110" s="5">
        <v>14</v>
      </c>
      <c r="R110" s="5">
        <v>15</v>
      </c>
      <c r="S110" s="5">
        <v>16</v>
      </c>
      <c r="T110" s="5">
        <v>17</v>
      </c>
      <c r="U110" s="5">
        <v>18</v>
      </c>
      <c r="V110" s="5">
        <v>19</v>
      </c>
      <c r="W110" s="5">
        <v>20</v>
      </c>
      <c r="X110" s="5">
        <v>21</v>
      </c>
      <c r="Y110" s="5">
        <v>22</v>
      </c>
      <c r="Z110" s="5">
        <v>23</v>
      </c>
      <c r="AA110" s="5">
        <v>24</v>
      </c>
      <c r="AB110" s="5">
        <v>25</v>
      </c>
      <c r="AC110" s="5">
        <v>26</v>
      </c>
      <c r="AD110" s="5">
        <v>27</v>
      </c>
      <c r="AG110" s="5">
        <v>28</v>
      </c>
      <c r="AH110" s="5">
        <v>29</v>
      </c>
      <c r="AI110" s="5">
        <v>30</v>
      </c>
      <c r="AJ110" s="5">
        <v>31</v>
      </c>
      <c r="AK110" s="5">
        <v>32</v>
      </c>
      <c r="AL110" s="5">
        <v>33</v>
      </c>
      <c r="AM110" s="5">
        <v>34</v>
      </c>
      <c r="AN110" s="5">
        <v>35</v>
      </c>
      <c r="AO110" s="5">
        <v>36</v>
      </c>
      <c r="AP110" s="5">
        <v>37</v>
      </c>
      <c r="AQ110" s="5">
        <v>38</v>
      </c>
      <c r="AR110" s="5">
        <v>39</v>
      </c>
      <c r="AS110" s="5">
        <v>40</v>
      </c>
      <c r="AT110" s="5">
        <v>41</v>
      </c>
      <c r="AU110" s="5">
        <v>42</v>
      </c>
      <c r="AX110" s="5">
        <v>43</v>
      </c>
      <c r="AY110" s="5">
        <v>44</v>
      </c>
      <c r="AZ110" s="5">
        <v>45</v>
      </c>
      <c r="BA110" s="5">
        <v>46</v>
      </c>
      <c r="BB110" s="5">
        <v>47</v>
      </c>
      <c r="BC110" s="5">
        <v>48</v>
      </c>
      <c r="BD110" s="5">
        <v>49</v>
      </c>
      <c r="BE110" s="5">
        <v>50</v>
      </c>
      <c r="BF110" s="5">
        <v>51</v>
      </c>
      <c r="BG110" s="5">
        <v>52</v>
      </c>
      <c r="BH110" s="5">
        <v>53</v>
      </c>
      <c r="BI110" s="5">
        <v>54</v>
      </c>
      <c r="BJ110" s="5">
        <v>55</v>
      </c>
      <c r="BK110" s="5">
        <v>56</v>
      </c>
      <c r="BL110" s="5">
        <v>57</v>
      </c>
      <c r="BO110" s="5">
        <v>58</v>
      </c>
      <c r="BP110" s="5">
        <v>59</v>
      </c>
      <c r="BQ110" s="5">
        <v>60</v>
      </c>
      <c r="BR110" s="5">
        <v>61</v>
      </c>
      <c r="BS110" s="5">
        <v>62</v>
      </c>
      <c r="BT110" s="5">
        <v>63</v>
      </c>
      <c r="BU110" s="5">
        <v>64</v>
      </c>
      <c r="BV110" s="5">
        <v>65</v>
      </c>
      <c r="BW110" s="5">
        <v>66</v>
      </c>
      <c r="BX110" s="5">
        <v>67</v>
      </c>
      <c r="BY110" s="5">
        <v>68</v>
      </c>
      <c r="BZ110" s="5">
        <v>69</v>
      </c>
      <c r="CA110" s="5">
        <v>70</v>
      </c>
      <c r="CB110" s="5">
        <v>71</v>
      </c>
      <c r="CC110" s="5">
        <v>72</v>
      </c>
      <c r="CF110" s="5">
        <v>73</v>
      </c>
      <c r="CG110" s="5">
        <v>74</v>
      </c>
      <c r="CH110" s="5">
        <v>75</v>
      </c>
      <c r="CI110" s="5">
        <v>76</v>
      </c>
      <c r="CJ110" s="5">
        <v>77</v>
      </c>
      <c r="CK110" s="5">
        <v>78</v>
      </c>
      <c r="CL110" s="5">
        <v>79</v>
      </c>
      <c r="CM110" s="5">
        <v>80</v>
      </c>
      <c r="CN110" s="5">
        <v>81</v>
      </c>
      <c r="CO110" s="5">
        <v>82</v>
      </c>
      <c r="CP110" s="5">
        <v>83</v>
      </c>
      <c r="CQ110" s="5">
        <v>84</v>
      </c>
      <c r="CR110" s="5">
        <v>85</v>
      </c>
      <c r="CS110" s="5">
        <v>86</v>
      </c>
      <c r="CT110" s="5">
        <v>87</v>
      </c>
      <c r="CU110" s="5">
        <v>88</v>
      </c>
      <c r="CV110" s="5">
        <v>89</v>
      </c>
      <c r="CW110" s="5">
        <v>90</v>
      </c>
      <c r="CX110" s="5">
        <v>91</v>
      </c>
      <c r="CY110" s="5">
        <v>92</v>
      </c>
      <c r="CZ110" s="5">
        <v>93</v>
      </c>
      <c r="DA110" s="5">
        <v>94</v>
      </c>
      <c r="DB110" s="5">
        <v>95</v>
      </c>
      <c r="DC110" s="5">
        <v>96</v>
      </c>
      <c r="DD110" s="5">
        <v>97</v>
      </c>
      <c r="DE110" s="5">
        <v>98</v>
      </c>
      <c r="DF110" s="5">
        <v>99</v>
      </c>
      <c r="DG110" s="5">
        <v>100</v>
      </c>
      <c r="DH110" s="5">
        <v>101</v>
      </c>
      <c r="DI110" s="5">
        <v>102</v>
      </c>
      <c r="DJ110" s="5">
        <v>103</v>
      </c>
      <c r="DK110" s="5">
        <v>104</v>
      </c>
      <c r="DL110" s="5">
        <v>105</v>
      </c>
      <c r="DM110" s="5">
        <v>106</v>
      </c>
      <c r="DN110" s="5">
        <v>107</v>
      </c>
      <c r="DO110" s="5">
        <v>108</v>
      </c>
      <c r="DP110" s="5">
        <v>109</v>
      </c>
      <c r="DQ110" s="5">
        <v>110</v>
      </c>
      <c r="DR110" s="5">
        <v>111</v>
      </c>
      <c r="DS110" s="5">
        <v>112</v>
      </c>
      <c r="DT110" s="5">
        <v>113</v>
      </c>
      <c r="DU110" s="5">
        <v>114</v>
      </c>
      <c r="DV110" s="5">
        <v>115</v>
      </c>
      <c r="DW110" s="5">
        <v>116</v>
      </c>
      <c r="DX110" s="5">
        <v>117</v>
      </c>
      <c r="DY110" s="5">
        <v>118</v>
      </c>
      <c r="DZ110" s="5">
        <v>119</v>
      </c>
      <c r="EA110" s="5">
        <v>120</v>
      </c>
      <c r="EB110" s="5">
        <v>121</v>
      </c>
      <c r="EC110" s="5">
        <v>122</v>
      </c>
      <c r="ED110" s="5">
        <v>123</v>
      </c>
      <c r="EE110" s="5">
        <v>124</v>
      </c>
      <c r="EF110" s="5">
        <v>125</v>
      </c>
      <c r="EG110" s="5">
        <v>126</v>
      </c>
      <c r="EH110" s="5">
        <v>127</v>
      </c>
      <c r="EI110" s="5">
        <v>128</v>
      </c>
      <c r="EJ110" s="5">
        <v>129</v>
      </c>
      <c r="EK110" s="5">
        <v>130</v>
      </c>
      <c r="EL110" s="5">
        <v>131</v>
      </c>
      <c r="EM110" s="5">
        <v>132</v>
      </c>
      <c r="EN110" s="5">
        <v>133</v>
      </c>
      <c r="EO110" s="5">
        <v>134</v>
      </c>
      <c r="EP110" s="5">
        <v>135</v>
      </c>
      <c r="EQ110" s="5">
        <v>136</v>
      </c>
      <c r="ER110" s="5">
        <v>137</v>
      </c>
      <c r="ES110" s="5">
        <v>138</v>
      </c>
      <c r="ET110" s="5">
        <v>139</v>
      </c>
      <c r="EU110" s="5">
        <v>140</v>
      </c>
      <c r="EV110" s="5">
        <v>141</v>
      </c>
      <c r="EW110" s="5">
        <v>142</v>
      </c>
      <c r="EX110" s="5">
        <v>143</v>
      </c>
      <c r="EY110" s="5">
        <v>144</v>
      </c>
      <c r="EZ110" s="5">
        <v>145</v>
      </c>
      <c r="FA110" s="5">
        <v>146</v>
      </c>
    </row>
    <row r="111" spans="1:157" ht="15" hidden="1"/>
    <row r="112" spans="1:157" ht="15" hidden="1">
      <c r="H112" s="5" t="str">
        <f>Master!L7</f>
        <v>Hindi</v>
      </c>
      <c r="I112" s="5" t="str">
        <f>Master!O7</f>
        <v>A</v>
      </c>
    </row>
    <row r="113" spans="8:9" ht="15" hidden="1">
      <c r="H113" s="5" t="str">
        <f>Master!L8</f>
        <v>English</v>
      </c>
      <c r="I113" s="5" t="str">
        <f>Master!O8</f>
        <v>B</v>
      </c>
    </row>
    <row r="114" spans="8:9" ht="15" hidden="1">
      <c r="H114" s="5" t="str">
        <f>Master!L9</f>
        <v>Mathematics</v>
      </c>
      <c r="I114" s="5" t="str">
        <f>Master!O9</f>
        <v>C</v>
      </c>
    </row>
    <row r="115" spans="8:9" ht="15" hidden="1">
      <c r="H115" s="5" t="str">
        <f>Master!L10</f>
        <v>Env. Study</v>
      </c>
      <c r="I115" s="5" t="str">
        <f>Master!O10</f>
        <v>D</v>
      </c>
    </row>
    <row r="116" spans="8:9" ht="15" hidden="1">
      <c r="H116" s="5" t="str">
        <f>Master!L11</f>
        <v>Sanskrit/Urdu</v>
      </c>
      <c r="I116" s="5" t="str">
        <f>Master!O11</f>
        <v>E</v>
      </c>
    </row>
    <row r="117" spans="8:9" ht="15" hidden="1">
      <c r="H117" s="5" t="str">
        <f>Master!L12</f>
        <v>ART EDU.</v>
      </c>
      <c r="I117" s="5">
        <f>Master!O12</f>
        <v>0</v>
      </c>
    </row>
    <row r="118" spans="8:9" ht="15" hidden="1">
      <c r="H118" s="5" t="str">
        <f>Master!L13</f>
        <v>H&amp;P. EDU.</v>
      </c>
      <c r="I118" s="5">
        <f>Master!O13</f>
        <v>0</v>
      </c>
    </row>
    <row r="119" spans="8:9" ht="15" hidden="1">
      <c r="H119" s="5" t="str">
        <f>Master!L14</f>
        <v>WORK EXP.</v>
      </c>
      <c r="I119" s="5">
        <f>Master!O14</f>
        <v>0</v>
      </c>
    </row>
    <row r="120" spans="8:9" ht="15" hidden="1">
      <c r="H120" s="5">
        <f>Master!L15</f>
        <v>0</v>
      </c>
      <c r="I120" s="5">
        <f>Master!O15</f>
        <v>0</v>
      </c>
    </row>
    <row r="121" spans="8:9" ht="15" hidden="1">
      <c r="H121" s="5">
        <f>Master!L16</f>
        <v>0</v>
      </c>
      <c r="I121" s="5">
        <f>Master!O16</f>
        <v>0</v>
      </c>
    </row>
    <row r="122" spans="8:9" ht="15" hidden="1">
      <c r="H122" s="5">
        <f>Master!L17</f>
        <v>0</v>
      </c>
      <c r="I122" s="5">
        <f>Master!O17</f>
        <v>0</v>
      </c>
    </row>
    <row r="123" spans="8:9" ht="15" hidden="1">
      <c r="H123" s="5">
        <f>Master!L18</f>
        <v>0</v>
      </c>
      <c r="I123" s="5">
        <f>Master!O18</f>
        <v>0</v>
      </c>
    </row>
    <row r="124" spans="8:9" ht="15" hidden="1">
      <c r="H124" s="5">
        <f>Master!L19</f>
        <v>0</v>
      </c>
      <c r="I124" s="5">
        <f>Master!O19</f>
        <v>0</v>
      </c>
    </row>
    <row r="125" spans="8:9" ht="15" hidden="1">
      <c r="H125" s="5">
        <f>Master!L20</f>
        <v>0</v>
      </c>
      <c r="I125" s="5">
        <f>Master!O20</f>
        <v>0</v>
      </c>
    </row>
    <row r="126" spans="8:9" ht="15" hidden="1">
      <c r="I126" s="5">
        <f>Master!Q7</f>
        <v>0</v>
      </c>
    </row>
    <row r="127" spans="8:9" ht="15" hidden="1">
      <c r="I127" s="5">
        <f>Master!Q8</f>
        <v>0</v>
      </c>
    </row>
    <row r="128" spans="8:9" ht="15" hidden="1">
      <c r="I128" s="5">
        <f>Master!Q9</f>
        <v>0</v>
      </c>
    </row>
    <row r="129" spans="9:9" ht="15" hidden="1">
      <c r="I129" s="5">
        <f>Master!Q10</f>
        <v>0</v>
      </c>
    </row>
    <row r="130" spans="9:9" ht="15" hidden="1">
      <c r="I130" s="5">
        <f>Master!Q11</f>
        <v>0</v>
      </c>
    </row>
    <row r="131" spans="9:9" ht="15" hidden="1">
      <c r="I131" s="5">
        <f>Master!Q12</f>
        <v>0</v>
      </c>
    </row>
    <row r="132" spans="9:9" ht="15" hidden="1">
      <c r="I132" s="5">
        <f>Master!Q13</f>
        <v>0</v>
      </c>
    </row>
    <row r="133" spans="9:9" ht="15" hidden="1">
      <c r="I133" s="5">
        <f>Master!Q14</f>
        <v>0</v>
      </c>
    </row>
    <row r="134" spans="9:9" ht="15" hidden="1">
      <c r="I134" s="5">
        <f>Master!Q15</f>
        <v>0</v>
      </c>
    </row>
    <row r="135" spans="9:9" ht="15" hidden="1">
      <c r="I135" s="5">
        <f>Master!Q16</f>
        <v>0</v>
      </c>
    </row>
    <row r="136" spans="9:9" ht="15" hidden="1">
      <c r="I136" s="5">
        <f>Master!Q17</f>
        <v>0</v>
      </c>
    </row>
    <row r="137" spans="9:9" ht="15" hidden="1">
      <c r="I137" s="5">
        <f>Master!Q18</f>
        <v>0</v>
      </c>
    </row>
    <row r="138" spans="9:9" ht="15" hidden="1">
      <c r="I138" s="5">
        <f>Master!Q19</f>
        <v>0</v>
      </c>
    </row>
    <row r="139" spans="9:9" ht="15" hidden="1">
      <c r="I139" s="5">
        <f>Master!Q20</f>
        <v>0</v>
      </c>
    </row>
    <row r="140" spans="9:9" ht="15" hidden="1">
      <c r="I140" s="1"/>
    </row>
    <row r="141" spans="9:9" ht="15" hidden="1">
      <c r="I141" s="1"/>
    </row>
    <row r="142" spans="9:9" ht="15" hidden="1">
      <c r="I142" s="1"/>
    </row>
    <row r="143" spans="9:9" ht="15" hidden="1">
      <c r="I143" s="1"/>
    </row>
    <row r="144" spans="9:9" ht="15" hidden="1">
      <c r="I144" s="1"/>
    </row>
    <row r="145" spans="9:9" ht="15" hidden="1">
      <c r="I145" s="1"/>
    </row>
    <row r="146" spans="9:9" ht="15" hidden="1">
      <c r="I146" s="1"/>
    </row>
    <row r="147" spans="9:9" ht="15" hidden="1">
      <c r="I147" s="1"/>
    </row>
    <row r="148" spans="9:9" ht="15" hidden="1">
      <c r="I148" s="1"/>
    </row>
    <row r="149" spans="9:9" ht="15" hidden="1">
      <c r="I149" s="1"/>
    </row>
    <row r="150" spans="9:9" ht="15" hidden="1">
      <c r="I150" s="1"/>
    </row>
    <row r="151" spans="9:9" ht="15" hidden="1">
      <c r="I151" s="1"/>
    </row>
    <row r="152" spans="9:9" ht="15" hidden="1">
      <c r="I152" s="1"/>
    </row>
  </sheetData>
  <sheetProtection formatCells="0" formatColumns="0" formatRows="0" insertColumns="0" insertRows="0" deleteColumns="0" deleteRows="0" selectLockedCells="1"/>
  <mergeCells count="182">
    <mergeCell ref="AX6:AX7"/>
    <mergeCell ref="BO6:BO7"/>
    <mergeCell ref="CF6:CF7"/>
    <mergeCell ref="CW5:CW7"/>
    <mergeCell ref="CV5:CV7"/>
    <mergeCell ref="CU5:CU7"/>
    <mergeCell ref="CT5:CT7"/>
    <mergeCell ref="CS5:CS7"/>
    <mergeCell ref="CR5:CR7"/>
    <mergeCell ref="BT5:BW5"/>
    <mergeCell ref="BX5:BX7"/>
    <mergeCell ref="BS6:BS7"/>
    <mergeCell ref="BT6:BT7"/>
    <mergeCell ref="BU6:BU7"/>
    <mergeCell ref="DM5:DM7"/>
    <mergeCell ref="DL5:DL7"/>
    <mergeCell ref="DK5:DK7"/>
    <mergeCell ref="DJ5:DJ7"/>
    <mergeCell ref="DI5:DI7"/>
    <mergeCell ref="DH5:DH7"/>
    <mergeCell ref="DE5:DE7"/>
    <mergeCell ref="DD5:DD7"/>
    <mergeCell ref="DB5:DB7"/>
    <mergeCell ref="DC5:DC7"/>
    <mergeCell ref="DA5:DA7"/>
    <mergeCell ref="CZ5:CZ7"/>
    <mergeCell ref="BD6:BD7"/>
    <mergeCell ref="BE6:BE7"/>
    <mergeCell ref="BF6:BF7"/>
    <mergeCell ref="BJ6:BJ7"/>
    <mergeCell ref="BK6:BK7"/>
    <mergeCell ref="BL6:BN6"/>
    <mergeCell ref="BP6:BP7"/>
    <mergeCell ref="BQ6:BQ7"/>
    <mergeCell ref="BR6:BR7"/>
    <mergeCell ref="W6:W7"/>
    <mergeCell ref="X6:X7"/>
    <mergeCell ref="Y5:Y7"/>
    <mergeCell ref="U5:X5"/>
    <mergeCell ref="AL5:AO5"/>
    <mergeCell ref="AP5:AP7"/>
    <mergeCell ref="AB6:AB7"/>
    <mergeCell ref="AC6:AC7"/>
    <mergeCell ref="AD6:AF6"/>
    <mergeCell ref="AH6:AH7"/>
    <mergeCell ref="AI6:AI7"/>
    <mergeCell ref="AJ6:AJ7"/>
    <mergeCell ref="AK6:AK7"/>
    <mergeCell ref="AL6:AL7"/>
    <mergeCell ref="AM6:AM7"/>
    <mergeCell ref="AN6:AN7"/>
    <mergeCell ref="AO6:AO7"/>
    <mergeCell ref="M6:O6"/>
    <mergeCell ref="L6:L7"/>
    <mergeCell ref="K6:K7"/>
    <mergeCell ref="S6:S7"/>
    <mergeCell ref="R6:R7"/>
    <mergeCell ref="Q6:Q7"/>
    <mergeCell ref="T6:T7"/>
    <mergeCell ref="U6:U7"/>
    <mergeCell ref="V6:V7"/>
    <mergeCell ref="P6:P7"/>
    <mergeCell ref="EL8:EO8"/>
    <mergeCell ref="EP8:ES8"/>
    <mergeCell ref="ET8:EW8"/>
    <mergeCell ref="EX8:FA8"/>
    <mergeCell ref="CY6:CY8"/>
    <mergeCell ref="B6:B8"/>
    <mergeCell ref="C6:C8"/>
    <mergeCell ref="D6:D8"/>
    <mergeCell ref="E6:E8"/>
    <mergeCell ref="F6:F8"/>
    <mergeCell ref="G6:G8"/>
    <mergeCell ref="H6:H8"/>
    <mergeCell ref="I6:I8"/>
    <mergeCell ref="J6:J8"/>
    <mergeCell ref="AA6:AA8"/>
    <mergeCell ref="EE4:EE8"/>
    <mergeCell ref="EG4:EG8"/>
    <mergeCell ref="EI1:EJ109"/>
    <mergeCell ref="BJ1:BZ1"/>
    <mergeCell ref="BJ3:BZ3"/>
    <mergeCell ref="BJ5:BO5"/>
    <mergeCell ref="BP5:BS5"/>
    <mergeCell ref="BY5:BY8"/>
    <mergeCell ref="BZ6:BZ8"/>
    <mergeCell ref="DZ4:DZ8"/>
    <mergeCell ref="EA4:EA8"/>
    <mergeCell ref="BH5:BH8"/>
    <mergeCell ref="CX5:CX8"/>
    <mergeCell ref="CZ4:DG4"/>
    <mergeCell ref="DH4:DO4"/>
    <mergeCell ref="AB4:AR4"/>
    <mergeCell ref="AB5:AG5"/>
    <mergeCell ref="AH5:AK5"/>
    <mergeCell ref="AQ5:AQ8"/>
    <mergeCell ref="AR6:AR8"/>
    <mergeCell ref="BJ4:BZ4"/>
    <mergeCell ref="BV6:BV7"/>
    <mergeCell ref="BW6:BW7"/>
    <mergeCell ref="BC5:BF5"/>
    <mergeCell ref="BG5:BG7"/>
    <mergeCell ref="AS6:AS7"/>
    <mergeCell ref="AT6:AT7"/>
    <mergeCell ref="AU6:AW6"/>
    <mergeCell ref="AY6:AY7"/>
    <mergeCell ref="AZ6:AZ7"/>
    <mergeCell ref="BA6:BA7"/>
    <mergeCell ref="BB6:BB7"/>
    <mergeCell ref="BC6:BC7"/>
    <mergeCell ref="K2:U2"/>
    <mergeCell ref="W2:AA2"/>
    <mergeCell ref="B1:J2"/>
    <mergeCell ref="AB1:AR1"/>
    <mergeCell ref="AB3:AR3"/>
    <mergeCell ref="K1:AA1"/>
    <mergeCell ref="CR1:EH1"/>
    <mergeCell ref="EA3:EG3"/>
    <mergeCell ref="EH3:EH8"/>
    <mergeCell ref="DH3:DO3"/>
    <mergeCell ref="B4:E4"/>
    <mergeCell ref="F4:G4"/>
    <mergeCell ref="I4:J4"/>
    <mergeCell ref="K4:AA4"/>
    <mergeCell ref="CR4:CY4"/>
    <mergeCell ref="AS1:BI1"/>
    <mergeCell ref="AS3:BI3"/>
    <mergeCell ref="AS4:BI4"/>
    <mergeCell ref="AS5:AX5"/>
    <mergeCell ref="AY5:BB5"/>
    <mergeCell ref="B5:J5"/>
    <mergeCell ref="Q5:T5"/>
    <mergeCell ref="K5:P5"/>
    <mergeCell ref="DF5:DF8"/>
    <mergeCell ref="B3:E3"/>
    <mergeCell ref="CZ3:DG3"/>
    <mergeCell ref="DX3:DZ3"/>
    <mergeCell ref="DN5:DN8"/>
    <mergeCell ref="DO6:DO8"/>
    <mergeCell ref="DP3:DW3"/>
    <mergeCell ref="DP4:DW4"/>
    <mergeCell ref="DV5:DV8"/>
    <mergeCell ref="DW6:DW8"/>
    <mergeCell ref="DU5:DU7"/>
    <mergeCell ref="DT5:DT7"/>
    <mergeCell ref="DS5:DS7"/>
    <mergeCell ref="DR5:DR7"/>
    <mergeCell ref="DQ5:DQ7"/>
    <mergeCell ref="DP5:DP7"/>
    <mergeCell ref="F3:G3"/>
    <mergeCell ref="I3:J3"/>
    <mergeCell ref="K3:AA3"/>
    <mergeCell ref="CR3:CY3"/>
    <mergeCell ref="DG6:DG8"/>
    <mergeCell ref="BI6:BI8"/>
    <mergeCell ref="Z5:Z8"/>
    <mergeCell ref="DX4:DX8"/>
    <mergeCell ref="DY4:DY8"/>
    <mergeCell ref="CA1:CQ1"/>
    <mergeCell ref="CA3:CQ3"/>
    <mergeCell ref="CA4:CQ4"/>
    <mergeCell ref="CA5:CF5"/>
    <mergeCell ref="CG5:CJ5"/>
    <mergeCell ref="CP5:CP8"/>
    <mergeCell ref="CQ6:CQ8"/>
    <mergeCell ref="CK5:CN5"/>
    <mergeCell ref="CO5:CO7"/>
    <mergeCell ref="CA6:CA7"/>
    <mergeCell ref="CB6:CB7"/>
    <mergeCell ref="CC6:CE6"/>
    <mergeCell ref="CG6:CG7"/>
    <mergeCell ref="CH6:CH7"/>
    <mergeCell ref="CI6:CI7"/>
    <mergeCell ref="CJ6:CJ7"/>
    <mergeCell ref="CK6:CK7"/>
    <mergeCell ref="CL6:CL7"/>
    <mergeCell ref="CM6:CM7"/>
    <mergeCell ref="CN6:CN7"/>
    <mergeCell ref="AB2:EH2"/>
    <mergeCell ref="EB4:EB8"/>
    <mergeCell ref="EC4:EC8"/>
    <mergeCell ref="ED4:ED8"/>
  </mergeCells>
  <conditionalFormatting sqref="AA10:DW109">
    <cfRule type="cellIs" dxfId="294" priority="154" operator="equal">
      <formula>"E"</formula>
    </cfRule>
    <cfRule type="cellIs" dxfId="293" priority="155" operator="equal">
      <formula>"D"</formula>
    </cfRule>
    <cfRule type="cellIs" dxfId="292" priority="156" operator="equal">
      <formula>"C"</formula>
    </cfRule>
    <cfRule type="cellIs" dxfId="291" priority="157" operator="equal">
      <formula>"B"</formula>
    </cfRule>
    <cfRule type="cellIs" dxfId="290" priority="158" operator="equal">
      <formula>"A"</formula>
    </cfRule>
  </conditionalFormatting>
  <conditionalFormatting sqref="CW10:CW109 Y10:Y109 CY10:DW109 EA10:EH109 AA10:CQ109">
    <cfRule type="cellIs" dxfId="289" priority="153" operator="equal">
      <formula>0</formula>
    </cfRule>
  </conditionalFormatting>
  <conditionalFormatting sqref="DZ10:DZ109">
    <cfRule type="cellIs" dxfId="288" priority="152" operator="lessThan">
      <formula>75</formula>
    </cfRule>
  </conditionalFormatting>
  <conditionalFormatting sqref="ED10:ED109">
    <cfRule type="cellIs" dxfId="287" priority="151" operator="equal">
      <formula>"promoted"</formula>
    </cfRule>
  </conditionalFormatting>
  <conditionalFormatting sqref="EE10:EF109">
    <cfRule type="cellIs" dxfId="286" priority="148" operator="equal">
      <formula>"Promoted"</formula>
    </cfRule>
    <cfRule type="cellIs" dxfId="285" priority="149" operator="equal">
      <formula>"Passed"</formula>
    </cfRule>
    <cfRule type="cellIs" dxfId="284" priority="150" operator="equal">
      <formula>"Transfered"</formula>
    </cfRule>
  </conditionalFormatting>
  <conditionalFormatting sqref="F4:G4 I4:J4">
    <cfRule type="cellIs" dxfId="283" priority="147" operator="equal">
      <formula>0</formula>
    </cfRule>
  </conditionalFormatting>
  <conditionalFormatting sqref="U10:W109 A10:S109 Y10:EH109">
    <cfRule type="expression" dxfId="282" priority="144">
      <formula>$A10="TC"</formula>
    </cfRule>
    <cfRule type="expression" dxfId="281" priority="145">
      <formula>$A10="NSO"</formula>
    </cfRule>
    <cfRule type="expression" dxfId="280" priority="146">
      <formula>$A10="ab"</formula>
    </cfRule>
  </conditionalFormatting>
  <conditionalFormatting sqref="U10:W109 B10:S109 Y10:EH109">
    <cfRule type="expression" dxfId="279" priority="143">
      <formula>$B10=0</formula>
    </cfRule>
  </conditionalFormatting>
  <conditionalFormatting sqref="W2:AB2">
    <cfRule type="cellIs" dxfId="278" priority="136" operator="equal">
      <formula>0</formula>
    </cfRule>
  </conditionalFormatting>
  <conditionalFormatting sqref="EH10:EH109">
    <cfRule type="expression" dxfId="277" priority="132">
      <formula>$A10="TC"</formula>
    </cfRule>
    <cfRule type="expression" dxfId="276" priority="133">
      <formula>$A10="NSO"</formula>
    </cfRule>
    <cfRule type="expression" dxfId="275" priority="134">
      <formula>$A10="ab"</formula>
    </cfRule>
  </conditionalFormatting>
  <conditionalFormatting sqref="EH10:EH109">
    <cfRule type="expression" dxfId="274" priority="131">
      <formula>$B10=0</formula>
    </cfRule>
  </conditionalFormatting>
  <conditionalFormatting sqref="EH10:EH109">
    <cfRule type="expression" dxfId="273" priority="127">
      <formula>$A10="TC"</formula>
    </cfRule>
    <cfRule type="expression" dxfId="272" priority="128">
      <formula>$A10="NSO"</formula>
    </cfRule>
    <cfRule type="expression" dxfId="271" priority="129">
      <formula>$A10="ab"</formula>
    </cfRule>
  </conditionalFormatting>
  <conditionalFormatting sqref="EH10:EH109">
    <cfRule type="expression" dxfId="270" priority="126">
      <formula>$B10=0</formula>
    </cfRule>
  </conditionalFormatting>
  <conditionalFormatting sqref="EH10:EH109">
    <cfRule type="expression" dxfId="269" priority="122">
      <formula>$A10="TC"</formula>
    </cfRule>
    <cfRule type="expression" dxfId="268" priority="123">
      <formula>$A10="NSO"</formula>
    </cfRule>
    <cfRule type="expression" dxfId="267" priority="124">
      <formula>$A10="ab"</formula>
    </cfRule>
  </conditionalFormatting>
  <conditionalFormatting sqref="EH10:EH109">
    <cfRule type="expression" dxfId="266" priority="121">
      <formula>$B10=0</formula>
    </cfRule>
  </conditionalFormatting>
  <conditionalFormatting sqref="EH10:EH109">
    <cfRule type="expression" dxfId="265" priority="117">
      <formula>$A10="TC"</formula>
    </cfRule>
    <cfRule type="expression" dxfId="264" priority="118">
      <formula>$A10="NSO"</formula>
    </cfRule>
    <cfRule type="expression" dxfId="263" priority="119">
      <formula>$A10="ab"</formula>
    </cfRule>
  </conditionalFormatting>
  <conditionalFormatting sqref="EH10:EH109">
    <cfRule type="expression" dxfId="262" priority="116">
      <formula>$B10=0</formula>
    </cfRule>
  </conditionalFormatting>
  <conditionalFormatting sqref="C10:EH109">
    <cfRule type="expression" dxfId="261" priority="110">
      <formula>$C10=0</formula>
    </cfRule>
  </conditionalFormatting>
  <conditionalFormatting sqref="U10:W109 AQ11:AQ109">
    <cfRule type="expression" dxfId="260" priority="101">
      <formula>$A10="TC"</formula>
    </cfRule>
    <cfRule type="expression" dxfId="259" priority="102">
      <formula>$A10="NSO"</formula>
    </cfRule>
    <cfRule type="expression" dxfId="258" priority="103">
      <formula>$A10="ab"</formula>
    </cfRule>
  </conditionalFormatting>
  <conditionalFormatting sqref="U10:W109 AQ11:AQ109">
    <cfRule type="expression" dxfId="257" priority="100">
      <formula>$B10=0</formula>
    </cfRule>
  </conditionalFormatting>
  <conditionalFormatting sqref="U10:W109 AQ11:AQ109">
    <cfRule type="expression" dxfId="256" priority="90">
      <formula>$A10="TC"</formula>
    </cfRule>
    <cfRule type="expression" dxfId="255" priority="91">
      <formula>$A10="NSO"</formula>
    </cfRule>
    <cfRule type="expression" dxfId="254" priority="92">
      <formula>$A10="ab"</formula>
    </cfRule>
  </conditionalFormatting>
  <conditionalFormatting sqref="U10:W109 AQ11:AQ109">
    <cfRule type="expression" dxfId="253" priority="80">
      <formula>$A10="TC"</formula>
    </cfRule>
    <cfRule type="expression" dxfId="252" priority="81">
      <formula>$A10="NSO"</formula>
    </cfRule>
    <cfRule type="expression" dxfId="251" priority="82">
      <formula>$A10="ab"</formula>
    </cfRule>
  </conditionalFormatting>
  <conditionalFormatting sqref="B10:B109">
    <cfRule type="expression" dxfId="250" priority="76">
      <formula>$A10="TC"</formula>
    </cfRule>
    <cfRule type="expression" dxfId="249" priority="77">
      <formula>$A10="NSO"</formula>
    </cfRule>
    <cfRule type="expression" dxfId="248" priority="78">
      <formula>$A10="ab"</formula>
    </cfRule>
  </conditionalFormatting>
  <conditionalFormatting sqref="B10:B109">
    <cfRule type="expression" dxfId="247" priority="75">
      <formula>$B10=0</formula>
    </cfRule>
  </conditionalFormatting>
  <conditionalFormatting sqref="B10:B109">
    <cfRule type="expression" dxfId="246" priority="72">
      <formula>$A10="TC"</formula>
    </cfRule>
    <cfRule type="expression" dxfId="245" priority="73">
      <formula>$A10="NSO"</formula>
    </cfRule>
    <cfRule type="expression" dxfId="244" priority="74">
      <formula>$A10="ab"</formula>
    </cfRule>
  </conditionalFormatting>
  <conditionalFormatting sqref="B10:B109">
    <cfRule type="expression" dxfId="243" priority="71">
      <formula>$C10=0</formula>
    </cfRule>
  </conditionalFormatting>
  <conditionalFormatting sqref="B10:B109">
    <cfRule type="expression" dxfId="242" priority="68">
      <formula>$A10="TC"</formula>
    </cfRule>
    <cfRule type="expression" dxfId="241" priority="69">
      <formula>$A10="NSO"</formula>
    </cfRule>
    <cfRule type="expression" dxfId="240" priority="70">
      <formula>$A10="ab"</formula>
    </cfRule>
  </conditionalFormatting>
  <conditionalFormatting sqref="B10:B109">
    <cfRule type="expression" dxfId="239" priority="67">
      <formula>$B10=0</formula>
    </cfRule>
  </conditionalFormatting>
  <conditionalFormatting sqref="AL10:AN109">
    <cfRule type="expression" dxfId="238" priority="38">
      <formula>$A10="TC"</formula>
    </cfRule>
    <cfRule type="expression" dxfId="237" priority="39">
      <formula>$A10="NSO"</formula>
    </cfRule>
    <cfRule type="expression" dxfId="236" priority="40">
      <formula>$A10="ab"</formula>
    </cfRule>
  </conditionalFormatting>
  <conditionalFormatting sqref="AL10:AN109">
    <cfRule type="expression" dxfId="235" priority="37">
      <formula>$B10=0</formula>
    </cfRule>
  </conditionalFormatting>
  <conditionalFormatting sqref="AL10:AN109">
    <cfRule type="expression" dxfId="234" priority="34">
      <formula>$A10="TC"</formula>
    </cfRule>
    <cfRule type="expression" dxfId="233" priority="35">
      <formula>$A10="NSO"</formula>
    </cfRule>
    <cfRule type="expression" dxfId="232" priority="36">
      <formula>$A10="ab"</formula>
    </cfRule>
  </conditionalFormatting>
  <conditionalFormatting sqref="AL10:AN109">
    <cfRule type="expression" dxfId="231" priority="31">
      <formula>$A10="TC"</formula>
    </cfRule>
    <cfRule type="expression" dxfId="230" priority="32">
      <formula>$A10="NSO"</formula>
    </cfRule>
    <cfRule type="expression" dxfId="229" priority="33">
      <formula>$A10="ab"</formula>
    </cfRule>
  </conditionalFormatting>
  <conditionalFormatting sqref="BC10:BE109">
    <cfRule type="expression" dxfId="228" priority="28">
      <formula>$A10="TC"</formula>
    </cfRule>
    <cfRule type="expression" dxfId="227" priority="29">
      <formula>$A10="NSO"</formula>
    </cfRule>
    <cfRule type="expression" dxfId="226" priority="30">
      <formula>$A10="ab"</formula>
    </cfRule>
  </conditionalFormatting>
  <conditionalFormatting sqref="BC10:BE109">
    <cfRule type="expression" dxfId="225" priority="27">
      <formula>$B10=0</formula>
    </cfRule>
  </conditionalFormatting>
  <conditionalFormatting sqref="BC10:BE109">
    <cfRule type="expression" dxfId="224" priority="24">
      <formula>$A10="TC"</formula>
    </cfRule>
    <cfRule type="expression" dxfId="223" priority="25">
      <formula>$A10="NSO"</formula>
    </cfRule>
    <cfRule type="expression" dxfId="222" priority="26">
      <formula>$A10="ab"</formula>
    </cfRule>
  </conditionalFormatting>
  <conditionalFormatting sqref="BC10:BE109">
    <cfRule type="expression" dxfId="221" priority="21">
      <formula>$A10="TC"</formula>
    </cfRule>
    <cfRule type="expression" dxfId="220" priority="22">
      <formula>$A10="NSO"</formula>
    </cfRule>
    <cfRule type="expression" dxfId="219" priority="23">
      <formula>$A10="ab"</formula>
    </cfRule>
  </conditionalFormatting>
  <conditionalFormatting sqref="BT10:BV109">
    <cfRule type="expression" dxfId="218" priority="18">
      <formula>$A10="TC"</formula>
    </cfRule>
    <cfRule type="expression" dxfId="217" priority="19">
      <formula>$A10="NSO"</formula>
    </cfRule>
    <cfRule type="expression" dxfId="216" priority="20">
      <formula>$A10="ab"</formula>
    </cfRule>
  </conditionalFormatting>
  <conditionalFormatting sqref="BT10:BV109">
    <cfRule type="expression" dxfId="215" priority="17">
      <formula>$B10=0</formula>
    </cfRule>
  </conditionalFormatting>
  <conditionalFormatting sqref="BT10:BV109">
    <cfRule type="expression" dxfId="214" priority="14">
      <formula>$A10="TC"</formula>
    </cfRule>
    <cfRule type="expression" dxfId="213" priority="15">
      <formula>$A10="NSO"</formula>
    </cfRule>
    <cfRule type="expression" dxfId="212" priority="16">
      <formula>$A10="ab"</formula>
    </cfRule>
  </conditionalFormatting>
  <conditionalFormatting sqref="BT10:BV109">
    <cfRule type="expression" dxfId="211" priority="11">
      <formula>$A10="TC"</formula>
    </cfRule>
    <cfRule type="expression" dxfId="210" priority="12">
      <formula>$A10="NSO"</formula>
    </cfRule>
    <cfRule type="expression" dxfId="209" priority="13">
      <formula>$A10="ab"</formula>
    </cfRule>
  </conditionalFormatting>
  <conditionalFormatting sqref="CK10:CM109">
    <cfRule type="expression" dxfId="208" priority="8">
      <formula>$A10="TC"</formula>
    </cfRule>
    <cfRule type="expression" dxfId="207" priority="9">
      <formula>$A10="NSO"</formula>
    </cfRule>
    <cfRule type="expression" dxfId="206" priority="10">
      <formula>$A10="ab"</formula>
    </cfRule>
  </conditionalFormatting>
  <conditionalFormatting sqref="CK10:CM109">
    <cfRule type="expression" dxfId="205" priority="7">
      <formula>$B10=0</formula>
    </cfRule>
  </conditionalFormatting>
  <conditionalFormatting sqref="CK10:CM109">
    <cfRule type="expression" dxfId="204" priority="4">
      <formula>$A10="TC"</formula>
    </cfRule>
    <cfRule type="expression" dxfId="203" priority="5">
      <formula>$A10="NSO"</formula>
    </cfRule>
    <cfRule type="expression" dxfId="202" priority="6">
      <formula>$A10="ab"</formula>
    </cfRule>
  </conditionalFormatting>
  <conditionalFormatting sqref="CK10:CM109">
    <cfRule type="expression" dxfId="201" priority="1">
      <formula>$A10="TC"</formula>
    </cfRule>
    <cfRule type="expression" dxfId="200" priority="2">
      <formula>$A10="NSO"</formula>
    </cfRule>
    <cfRule type="expression" dxfId="199" priority="3">
      <formula>$A10="ab"</formula>
    </cfRule>
  </conditionalFormatting>
  <dataValidations count="5">
    <dataValidation type="list" allowBlank="1" showInputMessage="1" showErrorMessage="1" sqref="DH4:DW4">
      <formula1>$I$128:$I$152</formula1>
    </dataValidation>
    <dataValidation type="list" allowBlank="1" showInputMessage="1" showErrorMessage="1" sqref="I4:J4">
      <formula1>"0, (A), (B), (C), (D)"</formula1>
    </dataValidation>
    <dataValidation type="list" allowBlank="1" showInputMessage="1" showErrorMessage="1" sqref="K3:BJ3 CA3:DW3">
      <formula1>$H$112:$H$125</formula1>
    </dataValidation>
    <dataValidation type="list" allowBlank="1" showInputMessage="1" showErrorMessage="1" sqref="K4:DG4">
      <formula1>$I$112:$I$139</formula1>
    </dataValidation>
    <dataValidation type="custom" allowBlank="1" showInputMessage="1" showErrorMessage="1" error="कृपया सही वैल्यू भरें" sqref="K10:O109 CM10:CM109 CK10:CK109 CI10:CI109 CG10:CG109 CA10:CE109 DH10:DL109 CZ10:DD109 CR10:CV109 BV10:BV109 BT10:BT109 BR10:BR109 BP10:BP109 BJ10:BN109 BE10:BE109 BC10:BC109 BA10:BA109 AY10:AY109 AS10:AW109 AN10:AN109 AL10:AL109 AJ10:AJ109 AH10:AH109 AB10:AF109 W10:W109 U10:U109 S10:S109 Q10:Q109">
      <formula1>OR(K10&lt;=K$8,K10="ML",K10="NA",K10="AB")</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EF112"/>
  <sheetViews>
    <sheetView zoomScaleSheetLayoutView="85" workbookViewId="0">
      <selection activeCell="DL7" activeCellId="2" sqref="CV1:CV1048576 DD1:DD1048576 DL1:DL1048576"/>
    </sheetView>
  </sheetViews>
  <sheetFormatPr defaultColWidth="0" defaultRowHeight="15" zeroHeight="1"/>
  <cols>
    <col min="1" max="1" width="1.7109375" customWidth="1"/>
    <col min="2" max="2" width="5.85546875" customWidth="1"/>
    <col min="3" max="3" width="9.140625" customWidth="1"/>
    <col min="4" max="4" width="7.42578125" hidden="1" customWidth="1"/>
    <col min="5" max="5" width="5.140625" customWidth="1"/>
    <col min="6" max="8" width="15.28515625" customWidth="1"/>
    <col min="9" max="9" width="9.42578125" customWidth="1"/>
    <col min="10" max="13" width="4.7109375" style="40" customWidth="1"/>
    <col min="14" max="14" width="5.42578125" style="40" hidden="1" customWidth="1"/>
    <col min="15" max="15" width="5.42578125" style="40" customWidth="1"/>
    <col min="16" max="18" width="5" style="40" customWidth="1"/>
    <col min="19" max="19" width="5.42578125" style="40" hidden="1" customWidth="1"/>
    <col min="20" max="22" width="5.42578125" style="40" customWidth="1"/>
    <col min="23" max="23" width="5.42578125" style="40" hidden="1" customWidth="1"/>
    <col min="24" max="24" width="5.42578125" style="40" customWidth="1"/>
    <col min="25" max="25" width="5.42578125" style="40" hidden="1" customWidth="1"/>
    <col min="26" max="26" width="4.5703125" style="40" customWidth="1"/>
    <col min="27" max="30" width="4.140625" style="40" customWidth="1"/>
    <col min="31" max="31" width="3.42578125" style="40" hidden="1" customWidth="1"/>
    <col min="32" max="41" width="4.140625" style="40" customWidth="1"/>
    <col min="42" max="42" width="4.28515625" style="40" hidden="1" customWidth="1"/>
    <col min="43" max="43" width="4.28515625" style="40" customWidth="1"/>
    <col min="44" max="47" width="4.140625" style="40" customWidth="1"/>
    <col min="48" max="48" width="3.5703125" style="40" hidden="1" customWidth="1"/>
    <col min="49" max="58" width="4.140625" style="40" customWidth="1"/>
    <col min="59" max="59" width="4.28515625" style="40" hidden="1" customWidth="1"/>
    <col min="60" max="60" width="4.28515625" style="40" customWidth="1"/>
    <col min="61" max="64" width="4.140625" style="40" customWidth="1"/>
    <col min="65" max="65" width="4.28515625" style="40" hidden="1" customWidth="1"/>
    <col min="66" max="75" width="4.28515625" style="40" customWidth="1"/>
    <col min="76" max="76" width="4.28515625" style="40" hidden="1" customWidth="1"/>
    <col min="77" max="77" width="4.28515625" style="40" customWidth="1"/>
    <col min="78" max="81" width="4.140625" style="40" customWidth="1"/>
    <col min="82" max="82" width="4.28515625" style="40" hidden="1" customWidth="1"/>
    <col min="83" max="92" width="4.28515625" style="40" customWidth="1"/>
    <col min="93" max="93" width="4.28515625" style="40" hidden="1" customWidth="1"/>
    <col min="94" max="94" width="4.28515625" style="40" customWidth="1"/>
    <col min="95" max="99" width="3.5703125" style="40" customWidth="1"/>
    <col min="100" max="100" width="4.28515625" style="40" customWidth="1"/>
    <col min="101" max="101" width="4.28515625" style="40" hidden="1" customWidth="1"/>
    <col min="102" max="102" width="4.28515625" style="40" customWidth="1"/>
    <col min="103" max="107" width="3.5703125" style="40" customWidth="1"/>
    <col min="108" max="108" width="4.28515625" style="40" customWidth="1"/>
    <col min="109" max="109" width="4.28515625" style="40" hidden="1" customWidth="1"/>
    <col min="110" max="110" width="4.28515625" style="40" customWidth="1"/>
    <col min="111" max="115" width="3.5703125" style="40" customWidth="1"/>
    <col min="116" max="116" width="4.28515625" style="40" customWidth="1"/>
    <col min="117" max="117" width="4.28515625" style="40" hidden="1" customWidth="1"/>
    <col min="118" max="118" width="4.28515625" style="40" customWidth="1"/>
    <col min="119" max="126" width="4.28515625" style="40" hidden="1" customWidth="1"/>
    <col min="127" max="130" width="4.28515625" style="40" customWidth="1"/>
    <col min="131" max="131" width="4.42578125" style="40" customWidth="1"/>
    <col min="132" max="132" width="5.42578125" style="40" customWidth="1"/>
    <col min="133" max="133" width="4.28515625" style="40" customWidth="1"/>
    <col min="134" max="134" width="8.140625" style="40" customWidth="1"/>
    <col min="135" max="135" width="4.28515625" style="40" hidden="1" customWidth="1"/>
    <col min="136" max="136" width="4.28515625" style="40" customWidth="1"/>
    <col min="137" max="16384" width="9.140625" hidden="1"/>
  </cols>
  <sheetData>
    <row r="1" spans="1:136" ht="15.75" thickBot="1">
      <c r="A1" s="828"/>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c r="AO1" s="828"/>
      <c r="AP1" s="828"/>
      <c r="AQ1" s="828"/>
      <c r="AR1" s="828"/>
      <c r="AS1" s="828"/>
      <c r="AT1" s="828"/>
      <c r="AU1" s="828"/>
      <c r="AV1" s="828"/>
      <c r="AW1" s="828"/>
      <c r="AX1" s="828"/>
      <c r="AY1" s="828"/>
      <c r="AZ1" s="828"/>
      <c r="BA1" s="828"/>
      <c r="BB1" s="828"/>
      <c r="BC1" s="828"/>
      <c r="BD1" s="828"/>
      <c r="BE1" s="828"/>
      <c r="BF1" s="828"/>
      <c r="BG1" s="828"/>
      <c r="BH1" s="828"/>
      <c r="BI1" s="828"/>
      <c r="BJ1" s="828"/>
      <c r="BK1" s="828"/>
      <c r="BL1" s="828"/>
      <c r="BM1" s="828"/>
      <c r="BN1" s="828"/>
      <c r="BO1" s="828"/>
      <c r="BP1" s="828"/>
      <c r="BQ1" s="828"/>
      <c r="BR1" s="828"/>
      <c r="BS1" s="828"/>
      <c r="BT1" s="828"/>
      <c r="BU1" s="828"/>
      <c r="BV1" s="828"/>
      <c r="BW1" s="828"/>
      <c r="BX1" s="828"/>
      <c r="BY1" s="828"/>
      <c r="BZ1" s="828"/>
      <c r="CA1" s="828"/>
      <c r="CB1" s="828"/>
      <c r="CC1" s="828"/>
      <c r="CD1" s="828"/>
      <c r="CE1" s="828"/>
      <c r="CF1" s="828"/>
      <c r="CG1" s="828"/>
      <c r="CH1" s="828"/>
      <c r="CI1" s="828"/>
      <c r="CJ1" s="828"/>
      <c r="CK1" s="828"/>
      <c r="CL1" s="828"/>
      <c r="CM1" s="828"/>
      <c r="CN1" s="828"/>
      <c r="CO1" s="828"/>
      <c r="CP1" s="828"/>
      <c r="CQ1" s="828"/>
      <c r="CR1" s="828"/>
      <c r="CS1" s="828"/>
      <c r="CT1" s="828"/>
      <c r="CU1" s="828"/>
      <c r="CV1" s="828"/>
      <c r="CW1" s="828"/>
      <c r="CX1" s="828"/>
      <c r="CY1" s="828"/>
      <c r="CZ1" s="828"/>
      <c r="DA1" s="828"/>
      <c r="DB1" s="828"/>
      <c r="DC1" s="828"/>
      <c r="DD1" s="828"/>
      <c r="DE1" s="828"/>
      <c r="DF1" s="828"/>
      <c r="DG1" s="828"/>
      <c r="DH1" s="828"/>
      <c r="DI1" s="828"/>
      <c r="DJ1" s="828"/>
      <c r="DK1" s="828"/>
      <c r="DL1" s="828"/>
      <c r="DM1" s="828"/>
      <c r="DN1" s="828"/>
      <c r="DO1" s="828"/>
      <c r="DP1" s="828"/>
      <c r="DQ1" s="828"/>
      <c r="DR1" s="828"/>
      <c r="DS1" s="828"/>
      <c r="DT1" s="828"/>
      <c r="DU1" s="828"/>
      <c r="DV1" s="828"/>
      <c r="DW1" s="828"/>
      <c r="DX1" s="828"/>
      <c r="DY1" s="828"/>
      <c r="DZ1" s="828"/>
      <c r="EA1" s="828"/>
      <c r="EB1" s="828"/>
      <c r="EC1" s="828"/>
      <c r="ED1" s="828"/>
      <c r="EE1" s="828"/>
      <c r="EF1" s="828"/>
    </row>
    <row r="2" spans="1:136" ht="16.5" customHeight="1" thickBot="1">
      <c r="A2" s="828"/>
      <c r="B2" s="856" t="s">
        <v>118</v>
      </c>
      <c r="C2" s="857"/>
      <c r="D2" s="857"/>
      <c r="E2" s="857"/>
      <c r="F2" s="857"/>
      <c r="G2" s="225"/>
      <c r="H2" s="225"/>
      <c r="I2" s="226"/>
      <c r="J2" s="793" t="str">
        <f>'Result Entry'!K3</f>
        <v>Hindi</v>
      </c>
      <c r="K2" s="794"/>
      <c r="L2" s="794"/>
      <c r="M2" s="794"/>
      <c r="N2" s="794"/>
      <c r="O2" s="794"/>
      <c r="P2" s="794"/>
      <c r="Q2" s="794"/>
      <c r="R2" s="795"/>
      <c r="S2" s="795"/>
      <c r="T2" s="795"/>
      <c r="U2" s="795"/>
      <c r="V2" s="795"/>
      <c r="W2" s="795"/>
      <c r="X2" s="795"/>
      <c r="Y2" s="795"/>
      <c r="Z2" s="796"/>
      <c r="AA2" s="793" t="str">
        <f>'Result Entry'!AB3</f>
        <v>Mathematics</v>
      </c>
      <c r="AB2" s="794"/>
      <c r="AC2" s="794"/>
      <c r="AD2" s="794"/>
      <c r="AE2" s="794"/>
      <c r="AF2" s="794"/>
      <c r="AG2" s="794"/>
      <c r="AH2" s="794"/>
      <c r="AI2" s="795"/>
      <c r="AJ2" s="795"/>
      <c r="AK2" s="795"/>
      <c r="AL2" s="795"/>
      <c r="AM2" s="795"/>
      <c r="AN2" s="795"/>
      <c r="AO2" s="795"/>
      <c r="AP2" s="795"/>
      <c r="AQ2" s="796"/>
      <c r="AR2" s="793" t="str">
        <f>'Result Entry'!AS3</f>
        <v>English</v>
      </c>
      <c r="AS2" s="794"/>
      <c r="AT2" s="794"/>
      <c r="AU2" s="794"/>
      <c r="AV2" s="794"/>
      <c r="AW2" s="794"/>
      <c r="AX2" s="794"/>
      <c r="AY2" s="794"/>
      <c r="AZ2" s="795"/>
      <c r="BA2" s="795"/>
      <c r="BB2" s="795"/>
      <c r="BC2" s="795"/>
      <c r="BD2" s="795"/>
      <c r="BE2" s="795"/>
      <c r="BF2" s="795"/>
      <c r="BG2" s="795"/>
      <c r="BH2" s="796"/>
      <c r="BI2" s="793" t="str">
        <f>'Result Entry'!BJ3</f>
        <v>Env. Study</v>
      </c>
      <c r="BJ2" s="794"/>
      <c r="BK2" s="794"/>
      <c r="BL2" s="794"/>
      <c r="BM2" s="794"/>
      <c r="BN2" s="794"/>
      <c r="BO2" s="794"/>
      <c r="BP2" s="794"/>
      <c r="BQ2" s="795"/>
      <c r="BR2" s="795"/>
      <c r="BS2" s="795"/>
      <c r="BT2" s="795"/>
      <c r="BU2" s="795"/>
      <c r="BV2" s="795"/>
      <c r="BW2" s="795"/>
      <c r="BX2" s="795"/>
      <c r="BY2" s="796"/>
      <c r="BZ2" s="793" t="str">
        <f>'Result Entry'!CA3</f>
        <v>Sanskrit/Urdu</v>
      </c>
      <c r="CA2" s="794"/>
      <c r="CB2" s="794"/>
      <c r="CC2" s="794"/>
      <c r="CD2" s="794"/>
      <c r="CE2" s="794"/>
      <c r="CF2" s="794"/>
      <c r="CG2" s="794"/>
      <c r="CH2" s="795"/>
      <c r="CI2" s="795"/>
      <c r="CJ2" s="795"/>
      <c r="CK2" s="795"/>
      <c r="CL2" s="795"/>
      <c r="CM2" s="795"/>
      <c r="CN2" s="795"/>
      <c r="CO2" s="795"/>
      <c r="CP2" s="796"/>
      <c r="CQ2" s="793" t="str">
        <f>'Result Entry'!CR3</f>
        <v>WORK EXP.</v>
      </c>
      <c r="CR2" s="794"/>
      <c r="CS2" s="794"/>
      <c r="CT2" s="794"/>
      <c r="CU2" s="794"/>
      <c r="CV2" s="795"/>
      <c r="CW2" s="795"/>
      <c r="CX2" s="796"/>
      <c r="CY2" s="793" t="str">
        <f>'Result Entry'!CZ3</f>
        <v>ART EDU.</v>
      </c>
      <c r="CZ2" s="794"/>
      <c r="DA2" s="794"/>
      <c r="DB2" s="794"/>
      <c r="DC2" s="794"/>
      <c r="DD2" s="795"/>
      <c r="DE2" s="795"/>
      <c r="DF2" s="796"/>
      <c r="DG2" s="793" t="str">
        <f>'Result Entry'!DH3</f>
        <v>H&amp;P. EDU.</v>
      </c>
      <c r="DH2" s="794"/>
      <c r="DI2" s="794"/>
      <c r="DJ2" s="794"/>
      <c r="DK2" s="794"/>
      <c r="DL2" s="795"/>
      <c r="DM2" s="795"/>
      <c r="DN2" s="796"/>
      <c r="DO2" s="793">
        <f>'Result Entry'!DP3</f>
        <v>0</v>
      </c>
      <c r="DP2" s="794"/>
      <c r="DQ2" s="794"/>
      <c r="DR2" s="794"/>
      <c r="DS2" s="794"/>
      <c r="DT2" s="795"/>
      <c r="DU2" s="795"/>
      <c r="DV2" s="796"/>
      <c r="DW2" s="903" t="s">
        <v>45</v>
      </c>
      <c r="DX2" s="904"/>
      <c r="DY2" s="905"/>
      <c r="DZ2" s="906" t="s">
        <v>52</v>
      </c>
      <c r="EA2" s="907"/>
      <c r="EB2" s="907"/>
      <c r="EC2" s="907"/>
      <c r="ED2" s="907"/>
      <c r="EE2" s="907"/>
      <c r="EF2" s="908"/>
    </row>
    <row r="3" spans="1:136" ht="15.75" customHeight="1">
      <c r="A3" s="828"/>
      <c r="B3" s="917" t="s">
        <v>119</v>
      </c>
      <c r="C3" s="918"/>
      <c r="D3" s="918"/>
      <c r="E3" s="918"/>
      <c r="F3" s="919" t="str">
        <f>Master!E8</f>
        <v>Govt.Sr.Sec.Sch.</v>
      </c>
      <c r="G3" s="919"/>
      <c r="H3" s="919"/>
      <c r="I3" s="920"/>
      <c r="J3" s="797">
        <f>'Result Entry'!K4</f>
        <v>0</v>
      </c>
      <c r="K3" s="798"/>
      <c r="L3" s="798"/>
      <c r="M3" s="798"/>
      <c r="N3" s="798"/>
      <c r="O3" s="798"/>
      <c r="P3" s="798"/>
      <c r="Q3" s="798"/>
      <c r="R3" s="799"/>
      <c r="S3" s="799"/>
      <c r="T3" s="799"/>
      <c r="U3" s="799"/>
      <c r="V3" s="799"/>
      <c r="W3" s="799"/>
      <c r="X3" s="799"/>
      <c r="Y3" s="799"/>
      <c r="Z3" s="800"/>
      <c r="AA3" s="797">
        <f>'Result Entry'!AB4</f>
        <v>0</v>
      </c>
      <c r="AB3" s="798"/>
      <c r="AC3" s="798"/>
      <c r="AD3" s="798"/>
      <c r="AE3" s="798"/>
      <c r="AF3" s="798"/>
      <c r="AG3" s="798"/>
      <c r="AH3" s="798"/>
      <c r="AI3" s="799"/>
      <c r="AJ3" s="799"/>
      <c r="AK3" s="799"/>
      <c r="AL3" s="799"/>
      <c r="AM3" s="799"/>
      <c r="AN3" s="799"/>
      <c r="AO3" s="799"/>
      <c r="AP3" s="799"/>
      <c r="AQ3" s="800"/>
      <c r="AR3" s="797">
        <f>'Result Entry'!AS4</f>
        <v>0</v>
      </c>
      <c r="AS3" s="798"/>
      <c r="AT3" s="798"/>
      <c r="AU3" s="798"/>
      <c r="AV3" s="798"/>
      <c r="AW3" s="798"/>
      <c r="AX3" s="798"/>
      <c r="AY3" s="798"/>
      <c r="AZ3" s="799"/>
      <c r="BA3" s="799"/>
      <c r="BB3" s="799"/>
      <c r="BC3" s="799"/>
      <c r="BD3" s="799"/>
      <c r="BE3" s="799"/>
      <c r="BF3" s="799"/>
      <c r="BG3" s="799"/>
      <c r="BH3" s="800"/>
      <c r="BI3" s="797">
        <f>'Result Entry'!BJ4</f>
        <v>0</v>
      </c>
      <c r="BJ3" s="798"/>
      <c r="BK3" s="798"/>
      <c r="BL3" s="798"/>
      <c r="BM3" s="798"/>
      <c r="BN3" s="798"/>
      <c r="BO3" s="798"/>
      <c r="BP3" s="798"/>
      <c r="BQ3" s="799"/>
      <c r="BR3" s="799"/>
      <c r="BS3" s="799"/>
      <c r="BT3" s="799"/>
      <c r="BU3" s="799"/>
      <c r="BV3" s="799"/>
      <c r="BW3" s="799"/>
      <c r="BX3" s="799"/>
      <c r="BY3" s="800"/>
      <c r="BZ3" s="797">
        <f>'Result Entry'!CA4</f>
        <v>0</v>
      </c>
      <c r="CA3" s="798"/>
      <c r="CB3" s="798"/>
      <c r="CC3" s="798"/>
      <c r="CD3" s="798"/>
      <c r="CE3" s="798"/>
      <c r="CF3" s="798"/>
      <c r="CG3" s="798"/>
      <c r="CH3" s="799"/>
      <c r="CI3" s="799"/>
      <c r="CJ3" s="799"/>
      <c r="CK3" s="799"/>
      <c r="CL3" s="799"/>
      <c r="CM3" s="799"/>
      <c r="CN3" s="799"/>
      <c r="CO3" s="799"/>
      <c r="CP3" s="800"/>
      <c r="CQ3" s="797">
        <f>'Result Entry'!CR4</f>
        <v>0</v>
      </c>
      <c r="CR3" s="798"/>
      <c r="CS3" s="798"/>
      <c r="CT3" s="798"/>
      <c r="CU3" s="798"/>
      <c r="CV3" s="799"/>
      <c r="CW3" s="799"/>
      <c r="CX3" s="800"/>
      <c r="CY3" s="797">
        <f>'Result Entry'!CZ4</f>
        <v>0</v>
      </c>
      <c r="CZ3" s="798"/>
      <c r="DA3" s="798"/>
      <c r="DB3" s="798"/>
      <c r="DC3" s="798"/>
      <c r="DD3" s="799"/>
      <c r="DE3" s="799"/>
      <c r="DF3" s="800"/>
      <c r="DG3" s="797">
        <f>'Result Entry'!DH4</f>
        <v>0</v>
      </c>
      <c r="DH3" s="798"/>
      <c r="DI3" s="798"/>
      <c r="DJ3" s="798"/>
      <c r="DK3" s="798"/>
      <c r="DL3" s="799"/>
      <c r="DM3" s="799"/>
      <c r="DN3" s="800"/>
      <c r="DO3" s="797">
        <f>'Result Entry'!DP4</f>
        <v>0</v>
      </c>
      <c r="DP3" s="798"/>
      <c r="DQ3" s="798"/>
      <c r="DR3" s="798"/>
      <c r="DS3" s="798"/>
      <c r="DT3" s="799"/>
      <c r="DU3" s="799"/>
      <c r="DV3" s="800"/>
      <c r="DW3" s="876" t="s">
        <v>43</v>
      </c>
      <c r="DX3" s="874" t="s">
        <v>44</v>
      </c>
      <c r="DY3" s="878" t="s">
        <v>46</v>
      </c>
      <c r="DZ3" s="909" t="s">
        <v>48</v>
      </c>
      <c r="EA3" s="873" t="s">
        <v>50</v>
      </c>
      <c r="EB3" s="873" t="s">
        <v>51</v>
      </c>
      <c r="EC3" s="873" t="str">
        <f>'Result Entry'!ED4</f>
        <v>Whole Grade (A/B/C/D/E)</v>
      </c>
      <c r="ED3" s="867" t="s">
        <v>49</v>
      </c>
      <c r="EE3" s="227"/>
      <c r="EF3" s="870" t="s">
        <v>53</v>
      </c>
    </row>
    <row r="4" spans="1:136" ht="15" customHeight="1">
      <c r="A4" s="828"/>
      <c r="B4" s="921" t="s">
        <v>120</v>
      </c>
      <c r="C4" s="922"/>
      <c r="D4" s="922"/>
      <c r="E4" s="912" t="str">
        <f>CONCATENATE('Result Entry'!F4,'Result Entry'!I4)</f>
        <v>2(A)</v>
      </c>
      <c r="F4" s="912"/>
      <c r="G4" s="228" t="s">
        <v>61</v>
      </c>
      <c r="H4" s="912" t="str">
        <f>Master!$E$6</f>
        <v>2025-26</v>
      </c>
      <c r="I4" s="913"/>
      <c r="J4" s="801" t="str">
        <f>'Result Entry'!K5</f>
        <v>Test</v>
      </c>
      <c r="K4" s="802">
        <f>'Result Entry'!L5</f>
        <v>0</v>
      </c>
      <c r="L4" s="802">
        <f>'Result Entry'!M5</f>
        <v>0</v>
      </c>
      <c r="M4" s="802"/>
      <c r="N4" s="802"/>
      <c r="O4" s="798">
        <f>'Result Entry'!P5</f>
        <v>0</v>
      </c>
      <c r="P4" s="803" t="str">
        <f>'Result Entry'!Q5</f>
        <v>Half Yeary</v>
      </c>
      <c r="Q4" s="803">
        <f>'Result Entry'!R5</f>
        <v>0</v>
      </c>
      <c r="R4" s="803">
        <f>'Result Entry'!S5</f>
        <v>0</v>
      </c>
      <c r="S4" s="804">
        <f>'Result Entry'!T5</f>
        <v>0</v>
      </c>
      <c r="T4" s="805" t="str">
        <f>'Result Entry'!U5</f>
        <v>Yearly</v>
      </c>
      <c r="U4" s="805">
        <f>'Result Entry'!V5</f>
        <v>0</v>
      </c>
      <c r="V4" s="805">
        <f>'Result Entry'!W5</f>
        <v>0</v>
      </c>
      <c r="W4" s="812" t="str">
        <f>'Result Entry'!X6</f>
        <v>Total</v>
      </c>
      <c r="X4" s="806" t="str">
        <f>'Result Entry'!Y5</f>
        <v>Total</v>
      </c>
      <c r="Y4" s="806" t="str">
        <f>'Result Entry'!Z5</f>
        <v>MARKS %</v>
      </c>
      <c r="Z4" s="229" t="str">
        <f>'Result Entry'!AA5</f>
        <v>Grd.</v>
      </c>
      <c r="AA4" s="801" t="str">
        <f>'Result Entry'!AB5</f>
        <v>Test</v>
      </c>
      <c r="AB4" s="802">
        <f>'Result Entry'!AC5</f>
        <v>0</v>
      </c>
      <c r="AC4" s="802">
        <f>'Result Entry'!AD5</f>
        <v>0</v>
      </c>
      <c r="AD4" s="802"/>
      <c r="AE4" s="802"/>
      <c r="AF4" s="798">
        <f>'Result Entry'!AG5</f>
        <v>0</v>
      </c>
      <c r="AG4" s="803" t="str">
        <f>'Result Entry'!AH5</f>
        <v>Half Yeary</v>
      </c>
      <c r="AH4" s="803">
        <f>'Result Entry'!AI5</f>
        <v>0</v>
      </c>
      <c r="AI4" s="803">
        <f>'Result Entry'!AJ5</f>
        <v>0</v>
      </c>
      <c r="AJ4" s="804">
        <f>'Result Entry'!AK5</f>
        <v>0</v>
      </c>
      <c r="AK4" s="805" t="str">
        <f>'Result Entry'!AL5</f>
        <v>Yearly</v>
      </c>
      <c r="AL4" s="805">
        <f>'Result Entry'!AM5</f>
        <v>0</v>
      </c>
      <c r="AM4" s="805">
        <f>'Result Entry'!AN5</f>
        <v>0</v>
      </c>
      <c r="AN4" s="812" t="str">
        <f>'Result Entry'!AO6</f>
        <v>Total</v>
      </c>
      <c r="AO4" s="806" t="str">
        <f>'Result Entry'!AP5</f>
        <v>Total</v>
      </c>
      <c r="AP4" s="806" t="str">
        <f>'Result Entry'!AQ5</f>
        <v>MARKS %</v>
      </c>
      <c r="AQ4" s="229" t="str">
        <f>'Result Entry'!AR5</f>
        <v>Grd.</v>
      </c>
      <c r="AR4" s="801" t="str">
        <f>'Result Entry'!AS5</f>
        <v>Test</v>
      </c>
      <c r="AS4" s="802">
        <f>'Result Entry'!AT5</f>
        <v>0</v>
      </c>
      <c r="AT4" s="802">
        <f>'Result Entry'!AU5</f>
        <v>0</v>
      </c>
      <c r="AU4" s="802"/>
      <c r="AV4" s="802"/>
      <c r="AW4" s="798">
        <f>'Result Entry'!AX5</f>
        <v>0</v>
      </c>
      <c r="AX4" s="803" t="str">
        <f>'Result Entry'!AY5</f>
        <v>Half Yeary</v>
      </c>
      <c r="AY4" s="803">
        <f>'Result Entry'!AZ5</f>
        <v>0</v>
      </c>
      <c r="AZ4" s="803">
        <f>'Result Entry'!BA5</f>
        <v>0</v>
      </c>
      <c r="BA4" s="804">
        <f>'Result Entry'!BB5</f>
        <v>0</v>
      </c>
      <c r="BB4" s="805" t="str">
        <f>'Result Entry'!BC5</f>
        <v>Yearly</v>
      </c>
      <c r="BC4" s="805">
        <f>'Result Entry'!BD5</f>
        <v>0</v>
      </c>
      <c r="BD4" s="805">
        <f>'Result Entry'!BE5</f>
        <v>0</v>
      </c>
      <c r="BE4" s="812" t="str">
        <f>'Result Entry'!BF6</f>
        <v>Total</v>
      </c>
      <c r="BF4" s="806" t="str">
        <f>'Result Entry'!BG5</f>
        <v>Total</v>
      </c>
      <c r="BG4" s="806" t="str">
        <f>'Result Entry'!BH5</f>
        <v>MARKS %</v>
      </c>
      <c r="BH4" s="229" t="str">
        <f>'Result Entry'!BI5</f>
        <v>Grd.</v>
      </c>
      <c r="BI4" s="801" t="str">
        <f>'Result Entry'!BJ5</f>
        <v>Test</v>
      </c>
      <c r="BJ4" s="802">
        <f>'Result Entry'!BK5</f>
        <v>0</v>
      </c>
      <c r="BK4" s="802">
        <f>'Result Entry'!BL5</f>
        <v>0</v>
      </c>
      <c r="BL4" s="802"/>
      <c r="BM4" s="802"/>
      <c r="BN4" s="798">
        <f>'Result Entry'!BO5</f>
        <v>0</v>
      </c>
      <c r="BO4" s="803" t="str">
        <f>'Result Entry'!BP5</f>
        <v>Half Yeary</v>
      </c>
      <c r="BP4" s="803">
        <f>'Result Entry'!BQ5</f>
        <v>0</v>
      </c>
      <c r="BQ4" s="803">
        <f>'Result Entry'!BR5</f>
        <v>0</v>
      </c>
      <c r="BR4" s="804">
        <f>'Result Entry'!BS5</f>
        <v>0</v>
      </c>
      <c r="BS4" s="805" t="str">
        <f>'Result Entry'!BT5</f>
        <v>Yearly</v>
      </c>
      <c r="BT4" s="805">
        <f>'Result Entry'!BU5</f>
        <v>0</v>
      </c>
      <c r="BU4" s="805">
        <f>'Result Entry'!BV5</f>
        <v>0</v>
      </c>
      <c r="BV4" s="812" t="str">
        <f>'Result Entry'!BW6</f>
        <v>Total</v>
      </c>
      <c r="BW4" s="806" t="str">
        <f>'Result Entry'!BX5</f>
        <v>Total</v>
      </c>
      <c r="BX4" s="806" t="str">
        <f>'Result Entry'!BY5</f>
        <v>MARKS %</v>
      </c>
      <c r="BY4" s="229" t="str">
        <f>'Result Entry'!BZ5</f>
        <v>Grd.</v>
      </c>
      <c r="BZ4" s="801" t="str">
        <f>'Result Entry'!CA5</f>
        <v>Test</v>
      </c>
      <c r="CA4" s="802">
        <f>'Result Entry'!CB5</f>
        <v>0</v>
      </c>
      <c r="CB4" s="802">
        <f>'Result Entry'!CC5</f>
        <v>0</v>
      </c>
      <c r="CC4" s="802"/>
      <c r="CD4" s="802"/>
      <c r="CE4" s="798">
        <f>'Result Entry'!CF5</f>
        <v>0</v>
      </c>
      <c r="CF4" s="803" t="str">
        <f>'Result Entry'!CG5</f>
        <v>Half Yeary</v>
      </c>
      <c r="CG4" s="803">
        <f>'Result Entry'!CH5</f>
        <v>0</v>
      </c>
      <c r="CH4" s="803">
        <f>'Result Entry'!CI5</f>
        <v>0</v>
      </c>
      <c r="CI4" s="804">
        <f>'Result Entry'!CJ5</f>
        <v>0</v>
      </c>
      <c r="CJ4" s="805" t="str">
        <f>'Result Entry'!CK5</f>
        <v>Yearly</v>
      </c>
      <c r="CK4" s="805">
        <f>'Result Entry'!CL5</f>
        <v>0</v>
      </c>
      <c r="CL4" s="805">
        <f>'Result Entry'!CM5</f>
        <v>0</v>
      </c>
      <c r="CM4" s="812" t="str">
        <f>'Result Entry'!CN6</f>
        <v>Total</v>
      </c>
      <c r="CN4" s="806" t="str">
        <f>'Result Entry'!CO5</f>
        <v>Total</v>
      </c>
      <c r="CO4" s="806" t="str">
        <f>'Result Entry'!CP5</f>
        <v>MARKS %</v>
      </c>
      <c r="CP4" s="229" t="str">
        <f>'Result Entry'!CQ5</f>
        <v>Grd.</v>
      </c>
      <c r="CQ4" s="914" t="str">
        <f>'Result Entry'!CR5</f>
        <v>1st Ev.</v>
      </c>
      <c r="CR4" s="812" t="str">
        <f>'Result Entry'!CS5</f>
        <v>2nd Ev.</v>
      </c>
      <c r="CS4" s="812" t="str">
        <f>'Result Entry'!CT5</f>
        <v>3rd Ev.</v>
      </c>
      <c r="CT4" s="812" t="str">
        <f>'Result Entry'!CU5</f>
        <v>4th Ev.</v>
      </c>
      <c r="CU4" s="812" t="str">
        <f>'Result Entry'!CV5</f>
        <v>5th Ev.</v>
      </c>
      <c r="CV4" s="806" t="s">
        <v>35</v>
      </c>
      <c r="CW4" s="806" t="s">
        <v>41</v>
      </c>
      <c r="CX4" s="229" t="s">
        <v>37</v>
      </c>
      <c r="CY4" s="914" t="str">
        <f>'Result Entry'!CZ5</f>
        <v>1st Ev.</v>
      </c>
      <c r="CZ4" s="812" t="str">
        <f>'Result Entry'!DA5</f>
        <v>2nd Ev.</v>
      </c>
      <c r="DA4" s="812" t="str">
        <f>'Result Entry'!DB5</f>
        <v>3rd Ev.</v>
      </c>
      <c r="DB4" s="812" t="str">
        <f>'Result Entry'!DC5</f>
        <v>4th Ev.</v>
      </c>
      <c r="DC4" s="812" t="str">
        <f>'Result Entry'!DD5</f>
        <v>5th Ev.</v>
      </c>
      <c r="DD4" s="806" t="s">
        <v>35</v>
      </c>
      <c r="DE4" s="806" t="s">
        <v>41</v>
      </c>
      <c r="DF4" s="229" t="s">
        <v>37</v>
      </c>
      <c r="DG4" s="914" t="str">
        <f>'Result Entry'!DH5</f>
        <v>1st Ev.</v>
      </c>
      <c r="DH4" s="812" t="str">
        <f>'Result Entry'!DI5</f>
        <v>2nd Ev.</v>
      </c>
      <c r="DI4" s="812" t="str">
        <f>'Result Entry'!DJ5</f>
        <v>3rd Ev.</v>
      </c>
      <c r="DJ4" s="812" t="str">
        <f>'Result Entry'!DK5</f>
        <v>4th Ev.</v>
      </c>
      <c r="DK4" s="812" t="str">
        <f>'Result Entry'!DL5</f>
        <v>5th Ev.</v>
      </c>
      <c r="DL4" s="806" t="s">
        <v>35</v>
      </c>
      <c r="DM4" s="806" t="s">
        <v>41</v>
      </c>
      <c r="DN4" s="229" t="s">
        <v>37</v>
      </c>
      <c r="DO4" s="914" t="str">
        <f>'Result Entry'!DP5</f>
        <v>Half Yearly</v>
      </c>
      <c r="DP4" s="812" t="str">
        <f>'Result Entry'!DQ5</f>
        <v>Yeary</v>
      </c>
      <c r="DQ4" s="812" t="str">
        <f>'Result Entry'!DR5</f>
        <v>3rd Ev.</v>
      </c>
      <c r="DR4" s="812" t="str">
        <f>'Result Entry'!DS5</f>
        <v>4th Ev.</v>
      </c>
      <c r="DS4" s="812" t="str">
        <f>'Result Entry'!DT5</f>
        <v>5th Ev.</v>
      </c>
      <c r="DT4" s="916" t="s">
        <v>35</v>
      </c>
      <c r="DU4" s="806" t="s">
        <v>41</v>
      </c>
      <c r="DV4" s="229" t="s">
        <v>37</v>
      </c>
      <c r="DW4" s="876"/>
      <c r="DX4" s="874"/>
      <c r="DY4" s="878"/>
      <c r="DZ4" s="876"/>
      <c r="EA4" s="874"/>
      <c r="EB4" s="874"/>
      <c r="EC4" s="874"/>
      <c r="ED4" s="868"/>
      <c r="EE4" s="230"/>
      <c r="EF4" s="871"/>
    </row>
    <row r="5" spans="1:136" ht="54.75" customHeight="1">
      <c r="A5" s="828"/>
      <c r="B5" s="925" t="s">
        <v>38</v>
      </c>
      <c r="C5" s="898" t="s">
        <v>21</v>
      </c>
      <c r="D5" s="897" t="s">
        <v>28</v>
      </c>
      <c r="E5" s="900" t="s">
        <v>22</v>
      </c>
      <c r="F5" s="898" t="s">
        <v>23</v>
      </c>
      <c r="G5" s="898" t="s">
        <v>24</v>
      </c>
      <c r="H5" s="898" t="s">
        <v>25</v>
      </c>
      <c r="I5" s="923" t="s">
        <v>26</v>
      </c>
      <c r="J5" s="816" t="str">
        <f>'Result Entry'!K6</f>
        <v>First Test</v>
      </c>
      <c r="K5" s="818" t="str">
        <f>'Result Entry'!L6</f>
        <v>Second Test</v>
      </c>
      <c r="L5" s="820" t="str">
        <f>'Result Entry'!M6</f>
        <v>Third Test</v>
      </c>
      <c r="M5" s="821"/>
      <c r="N5" s="822" t="str">
        <f>'Result Entry'!O7</f>
        <v>Total</v>
      </c>
      <c r="O5" s="824" t="str">
        <f>'Result Entry'!P6</f>
        <v>Total Test</v>
      </c>
      <c r="P5" s="826" t="str">
        <f>'Result Entry'!Q6</f>
        <v>Oral</v>
      </c>
      <c r="Q5" s="826" t="str">
        <f>'Result Entry'!R6</f>
        <v>Written</v>
      </c>
      <c r="R5" s="826" t="str">
        <f>'Result Entry'!S6</f>
        <v>CBA-I</v>
      </c>
      <c r="S5" s="812" t="str">
        <f>'Result Entry'!T6</f>
        <v>Total</v>
      </c>
      <c r="T5" s="910" t="str">
        <f>'Result Entry'!U6</f>
        <v>Oral</v>
      </c>
      <c r="U5" s="910" t="str">
        <f>'Result Entry'!V6</f>
        <v>Written</v>
      </c>
      <c r="V5" s="910" t="str">
        <f>'Result Entry'!W6</f>
        <v>CBA-I</v>
      </c>
      <c r="W5" s="813"/>
      <c r="X5" s="807"/>
      <c r="Y5" s="807">
        <f>'Result Entry'!Z6</f>
        <v>0</v>
      </c>
      <c r="Z5" s="809" t="str">
        <f>'Result Entry'!AA6</f>
        <v>A+/A/B/C/D</v>
      </c>
      <c r="AA5" s="816" t="str">
        <f>'Result Entry'!AB6</f>
        <v>First Test</v>
      </c>
      <c r="AB5" s="818" t="str">
        <f>'Result Entry'!AC6</f>
        <v>Second Test</v>
      </c>
      <c r="AC5" s="820" t="str">
        <f>'Result Entry'!AD6</f>
        <v>Third Test</v>
      </c>
      <c r="AD5" s="821"/>
      <c r="AE5" s="822" t="str">
        <f>'Result Entry'!AF7</f>
        <v>Total</v>
      </c>
      <c r="AF5" s="824" t="str">
        <f>'Result Entry'!AG6</f>
        <v>Total Test</v>
      </c>
      <c r="AG5" s="826" t="str">
        <f>'Result Entry'!AH6</f>
        <v>Oral</v>
      </c>
      <c r="AH5" s="826" t="str">
        <f>'Result Entry'!AI6</f>
        <v>Written</v>
      </c>
      <c r="AI5" s="826" t="str">
        <f>'Result Entry'!AJ6</f>
        <v>CBA-I</v>
      </c>
      <c r="AJ5" s="812" t="str">
        <f>'Result Entry'!AK6</f>
        <v>Total</v>
      </c>
      <c r="AK5" s="910" t="str">
        <f>'Result Entry'!AL6</f>
        <v>Oral</v>
      </c>
      <c r="AL5" s="910" t="str">
        <f>'Result Entry'!AM6</f>
        <v>Written</v>
      </c>
      <c r="AM5" s="910" t="str">
        <f>'Result Entry'!AN6</f>
        <v>CBA-I</v>
      </c>
      <c r="AN5" s="813"/>
      <c r="AO5" s="807"/>
      <c r="AP5" s="807">
        <f>'Result Entry'!AQ6</f>
        <v>0</v>
      </c>
      <c r="AQ5" s="809" t="str">
        <f>'Result Entry'!AR6</f>
        <v>A+/A/B/C/D</v>
      </c>
      <c r="AR5" s="816" t="str">
        <f>'Result Entry'!AS6</f>
        <v>First Test</v>
      </c>
      <c r="AS5" s="818" t="str">
        <f>'Result Entry'!AT6</f>
        <v>Second Test</v>
      </c>
      <c r="AT5" s="820" t="str">
        <f>'Result Entry'!AU6</f>
        <v>Third Test</v>
      </c>
      <c r="AU5" s="821"/>
      <c r="AV5" s="822" t="str">
        <f>'Result Entry'!AW7</f>
        <v>Total</v>
      </c>
      <c r="AW5" s="824" t="str">
        <f>'Result Entry'!AX6</f>
        <v>Total Test</v>
      </c>
      <c r="AX5" s="826" t="str">
        <f>'Result Entry'!AY6</f>
        <v>Oral</v>
      </c>
      <c r="AY5" s="826" t="str">
        <f>'Result Entry'!AZ6</f>
        <v>Written</v>
      </c>
      <c r="AZ5" s="826" t="str">
        <f>'Result Entry'!BA6</f>
        <v>CBA-I</v>
      </c>
      <c r="BA5" s="812" t="str">
        <f>'Result Entry'!BB6</f>
        <v>Total</v>
      </c>
      <c r="BB5" s="910" t="str">
        <f>'Result Entry'!BC6</f>
        <v>Oral</v>
      </c>
      <c r="BC5" s="910" t="str">
        <f>'Result Entry'!BD6</f>
        <v>Written</v>
      </c>
      <c r="BD5" s="910" t="str">
        <f>'Result Entry'!BE6</f>
        <v>CBA-I</v>
      </c>
      <c r="BE5" s="813"/>
      <c r="BF5" s="807"/>
      <c r="BG5" s="807">
        <f>'Result Entry'!BH6</f>
        <v>0</v>
      </c>
      <c r="BH5" s="809" t="str">
        <f>'Result Entry'!BI6</f>
        <v>A+/A/B/C/D</v>
      </c>
      <c r="BI5" s="816" t="str">
        <f>'Result Entry'!BJ6</f>
        <v>First Test</v>
      </c>
      <c r="BJ5" s="818" t="str">
        <f>'Result Entry'!BK6</f>
        <v>Second Test</v>
      </c>
      <c r="BK5" s="820" t="str">
        <f>'Result Entry'!BL6</f>
        <v>Third Test</v>
      </c>
      <c r="BL5" s="821"/>
      <c r="BM5" s="822" t="str">
        <f>'Result Entry'!BN7</f>
        <v>Total</v>
      </c>
      <c r="BN5" s="824" t="str">
        <f>'Result Entry'!BO6</f>
        <v>Total Test</v>
      </c>
      <c r="BO5" s="826" t="str">
        <f>'Result Entry'!BP6</f>
        <v>Oral</v>
      </c>
      <c r="BP5" s="826" t="str">
        <f>'Result Entry'!BQ6</f>
        <v>Written</v>
      </c>
      <c r="BQ5" s="826" t="str">
        <f>'Result Entry'!BR6</f>
        <v>CBA-I</v>
      </c>
      <c r="BR5" s="812" t="str">
        <f>'Result Entry'!BS6</f>
        <v>Total</v>
      </c>
      <c r="BS5" s="910" t="str">
        <f>'Result Entry'!BT6</f>
        <v>Oral</v>
      </c>
      <c r="BT5" s="910" t="str">
        <f>'Result Entry'!BU6</f>
        <v>Written</v>
      </c>
      <c r="BU5" s="910" t="str">
        <f>'Result Entry'!BV6</f>
        <v>CBA-I</v>
      </c>
      <c r="BV5" s="813"/>
      <c r="BW5" s="807"/>
      <c r="BX5" s="807">
        <f>'Result Entry'!BY6</f>
        <v>0</v>
      </c>
      <c r="BY5" s="809" t="str">
        <f>'Result Entry'!BZ6</f>
        <v>A/B/C/D/E</v>
      </c>
      <c r="BZ5" s="816" t="str">
        <f>'Result Entry'!CA6</f>
        <v>First Test</v>
      </c>
      <c r="CA5" s="818" t="str">
        <f>'Result Entry'!CB6</f>
        <v>Second Test</v>
      </c>
      <c r="CB5" s="820" t="str">
        <f>'Result Entry'!CC6</f>
        <v>Third Test</v>
      </c>
      <c r="CC5" s="821"/>
      <c r="CD5" s="822" t="str">
        <f>'Result Entry'!CE7</f>
        <v>Total</v>
      </c>
      <c r="CE5" s="824" t="str">
        <f>'Result Entry'!CF6</f>
        <v>Total Test</v>
      </c>
      <c r="CF5" s="826" t="str">
        <f>'Result Entry'!CG6</f>
        <v>Oral</v>
      </c>
      <c r="CG5" s="826" t="str">
        <f>'Result Entry'!CH6</f>
        <v>Written</v>
      </c>
      <c r="CH5" s="826" t="str">
        <f>'Result Entry'!CI6</f>
        <v>CBA-I</v>
      </c>
      <c r="CI5" s="812" t="str">
        <f>'Result Entry'!CJ6</f>
        <v>Total</v>
      </c>
      <c r="CJ5" s="910" t="str">
        <f>'Result Entry'!CK6</f>
        <v>Oral</v>
      </c>
      <c r="CK5" s="910" t="str">
        <f>'Result Entry'!CL6</f>
        <v>Written</v>
      </c>
      <c r="CL5" s="910" t="str">
        <f>'Result Entry'!CM6</f>
        <v>CBA-I</v>
      </c>
      <c r="CM5" s="813"/>
      <c r="CN5" s="807"/>
      <c r="CO5" s="807">
        <f>'Result Entry'!CP6</f>
        <v>0</v>
      </c>
      <c r="CP5" s="809" t="str">
        <f>'Result Entry'!CQ6</f>
        <v>A+/A/B/C/D</v>
      </c>
      <c r="CQ5" s="927"/>
      <c r="CR5" s="813"/>
      <c r="CS5" s="813"/>
      <c r="CT5" s="813"/>
      <c r="CU5" s="813"/>
      <c r="CV5" s="807"/>
      <c r="CW5" s="807"/>
      <c r="CX5" s="809" t="str">
        <f>'Result Entry'!CY6</f>
        <v>A/B/C/D/E</v>
      </c>
      <c r="CY5" s="927"/>
      <c r="CZ5" s="813"/>
      <c r="DA5" s="813"/>
      <c r="DB5" s="813"/>
      <c r="DC5" s="813"/>
      <c r="DD5" s="807"/>
      <c r="DE5" s="807"/>
      <c r="DF5" s="809" t="str">
        <f>'Result Entry'!DG6</f>
        <v>A/B/C/D/E</v>
      </c>
      <c r="DG5" s="927"/>
      <c r="DH5" s="813"/>
      <c r="DI5" s="813"/>
      <c r="DJ5" s="813"/>
      <c r="DK5" s="813"/>
      <c r="DL5" s="807"/>
      <c r="DM5" s="807"/>
      <c r="DN5" s="809" t="str">
        <f>'Result Entry'!DO6</f>
        <v>A/B/C/D/E</v>
      </c>
      <c r="DO5" s="915"/>
      <c r="DP5" s="814"/>
      <c r="DQ5" s="814"/>
      <c r="DR5" s="814"/>
      <c r="DS5" s="814"/>
      <c r="DT5" s="916"/>
      <c r="DU5" s="807"/>
      <c r="DV5" s="809" t="str">
        <f>'Result Entry'!DW6</f>
        <v>A+/A/B/C/D</v>
      </c>
      <c r="DW5" s="876"/>
      <c r="DX5" s="874"/>
      <c r="DY5" s="878"/>
      <c r="DZ5" s="876"/>
      <c r="EA5" s="874"/>
      <c r="EB5" s="874"/>
      <c r="EC5" s="874"/>
      <c r="ED5" s="868"/>
      <c r="EE5" s="230"/>
      <c r="EF5" s="871"/>
    </row>
    <row r="6" spans="1:136" ht="54.75" customHeight="1">
      <c r="A6" s="828"/>
      <c r="B6" s="925"/>
      <c r="C6" s="898"/>
      <c r="D6" s="898"/>
      <c r="E6" s="901"/>
      <c r="F6" s="898"/>
      <c r="G6" s="898"/>
      <c r="H6" s="898"/>
      <c r="I6" s="923"/>
      <c r="J6" s="817"/>
      <c r="K6" s="819"/>
      <c r="L6" s="408" t="str">
        <f>'Result Entry'!M7</f>
        <v>Written</v>
      </c>
      <c r="M6" s="408" t="str">
        <f>'Result Entry'!N7</f>
        <v>Plantation</v>
      </c>
      <c r="N6" s="823"/>
      <c r="O6" s="825"/>
      <c r="P6" s="827"/>
      <c r="Q6" s="827"/>
      <c r="R6" s="827"/>
      <c r="S6" s="814"/>
      <c r="T6" s="911"/>
      <c r="U6" s="911"/>
      <c r="V6" s="911"/>
      <c r="W6" s="814"/>
      <c r="X6" s="815"/>
      <c r="Y6" s="807"/>
      <c r="Z6" s="810"/>
      <c r="AA6" s="817"/>
      <c r="AB6" s="819"/>
      <c r="AC6" s="408" t="str">
        <f>'Result Entry'!AD7</f>
        <v>Written</v>
      </c>
      <c r="AD6" s="408" t="str">
        <f>'Result Entry'!AE7</f>
        <v>Plantation</v>
      </c>
      <c r="AE6" s="823"/>
      <c r="AF6" s="825"/>
      <c r="AG6" s="827"/>
      <c r="AH6" s="827"/>
      <c r="AI6" s="827"/>
      <c r="AJ6" s="814"/>
      <c r="AK6" s="911"/>
      <c r="AL6" s="911"/>
      <c r="AM6" s="911"/>
      <c r="AN6" s="814"/>
      <c r="AO6" s="815"/>
      <c r="AP6" s="807"/>
      <c r="AQ6" s="810"/>
      <c r="AR6" s="817"/>
      <c r="AS6" s="819"/>
      <c r="AT6" s="408" t="str">
        <f>'Result Entry'!AU7</f>
        <v>Written</v>
      </c>
      <c r="AU6" s="408" t="str">
        <f>'Result Entry'!AV7</f>
        <v>Plantation</v>
      </c>
      <c r="AV6" s="823"/>
      <c r="AW6" s="825"/>
      <c r="AX6" s="827"/>
      <c r="AY6" s="827"/>
      <c r="AZ6" s="827"/>
      <c r="BA6" s="814"/>
      <c r="BB6" s="911"/>
      <c r="BC6" s="911"/>
      <c r="BD6" s="911"/>
      <c r="BE6" s="814"/>
      <c r="BF6" s="815"/>
      <c r="BG6" s="807"/>
      <c r="BH6" s="810"/>
      <c r="BI6" s="817"/>
      <c r="BJ6" s="819"/>
      <c r="BK6" s="408" t="str">
        <f>'Result Entry'!BL7</f>
        <v>Written</v>
      </c>
      <c r="BL6" s="408" t="str">
        <f>'Result Entry'!BM7</f>
        <v>Plantation</v>
      </c>
      <c r="BM6" s="823"/>
      <c r="BN6" s="825"/>
      <c r="BO6" s="827"/>
      <c r="BP6" s="827"/>
      <c r="BQ6" s="827"/>
      <c r="BR6" s="814"/>
      <c r="BS6" s="911"/>
      <c r="BT6" s="911"/>
      <c r="BU6" s="911"/>
      <c r="BV6" s="814"/>
      <c r="BW6" s="815"/>
      <c r="BX6" s="807"/>
      <c r="BY6" s="810"/>
      <c r="BZ6" s="817"/>
      <c r="CA6" s="819"/>
      <c r="CB6" s="408" t="str">
        <f>'Result Entry'!CC7</f>
        <v>Written</v>
      </c>
      <c r="CC6" s="408" t="str">
        <f>'Result Entry'!CD7</f>
        <v>Plantation</v>
      </c>
      <c r="CD6" s="823"/>
      <c r="CE6" s="825"/>
      <c r="CF6" s="827"/>
      <c r="CG6" s="827"/>
      <c r="CH6" s="827"/>
      <c r="CI6" s="814"/>
      <c r="CJ6" s="911"/>
      <c r="CK6" s="911"/>
      <c r="CL6" s="911"/>
      <c r="CM6" s="814"/>
      <c r="CN6" s="815"/>
      <c r="CO6" s="807"/>
      <c r="CP6" s="810"/>
      <c r="CQ6" s="915"/>
      <c r="CR6" s="814"/>
      <c r="CS6" s="814"/>
      <c r="CT6" s="814"/>
      <c r="CU6" s="814"/>
      <c r="CV6" s="815"/>
      <c r="CW6" s="807"/>
      <c r="CX6" s="810"/>
      <c r="CY6" s="915"/>
      <c r="CZ6" s="814"/>
      <c r="DA6" s="814"/>
      <c r="DB6" s="814"/>
      <c r="DC6" s="814"/>
      <c r="DD6" s="815"/>
      <c r="DE6" s="807"/>
      <c r="DF6" s="810"/>
      <c r="DG6" s="915"/>
      <c r="DH6" s="814"/>
      <c r="DI6" s="814"/>
      <c r="DJ6" s="814"/>
      <c r="DK6" s="814"/>
      <c r="DL6" s="815"/>
      <c r="DM6" s="807"/>
      <c r="DN6" s="810"/>
      <c r="DO6" s="410"/>
      <c r="DP6" s="409"/>
      <c r="DQ6" s="409"/>
      <c r="DR6" s="409"/>
      <c r="DS6" s="409"/>
      <c r="DT6" s="389"/>
      <c r="DU6" s="807"/>
      <c r="DV6" s="810"/>
      <c r="DW6" s="816"/>
      <c r="DX6" s="818"/>
      <c r="DY6" s="879"/>
      <c r="DZ6" s="816"/>
      <c r="EA6" s="818"/>
      <c r="EB6" s="818"/>
      <c r="EC6" s="818"/>
      <c r="ED6" s="868"/>
      <c r="EE6" s="230"/>
      <c r="EF6" s="871"/>
    </row>
    <row r="7" spans="1:136" ht="22.5" customHeight="1" thickBot="1">
      <c r="A7" s="828"/>
      <c r="B7" s="926"/>
      <c r="C7" s="899"/>
      <c r="D7" s="899"/>
      <c r="E7" s="902"/>
      <c r="F7" s="899"/>
      <c r="G7" s="899"/>
      <c r="H7" s="899"/>
      <c r="I7" s="924"/>
      <c r="J7" s="231">
        <f>'Result Entry'!K8</f>
        <v>10</v>
      </c>
      <c r="K7" s="232">
        <f>'Result Entry'!L8</f>
        <v>10</v>
      </c>
      <c r="L7" s="232">
        <f>'Result Entry'!M8</f>
        <v>8</v>
      </c>
      <c r="M7" s="232">
        <f>'Result Entry'!N8</f>
        <v>2</v>
      </c>
      <c r="N7" s="232">
        <f>'Result Entry'!O8</f>
        <v>10</v>
      </c>
      <c r="O7" s="411">
        <f>'Result Entry'!P8</f>
        <v>30</v>
      </c>
      <c r="P7" s="232">
        <f>'Result Entry'!Q8</f>
        <v>15</v>
      </c>
      <c r="Q7" s="232">
        <f>'Result Entry'!R8</f>
        <v>35</v>
      </c>
      <c r="R7" s="232">
        <f>'Result Entry'!S8</f>
        <v>20</v>
      </c>
      <c r="S7" s="411">
        <f>'Result Entry'!T8</f>
        <v>70</v>
      </c>
      <c r="T7" s="232">
        <f>'Result Entry'!U8</f>
        <v>30</v>
      </c>
      <c r="U7" s="232">
        <f>'Result Entry'!V8</f>
        <v>50</v>
      </c>
      <c r="V7" s="232">
        <f>'Result Entry'!W8</f>
        <v>20</v>
      </c>
      <c r="W7" s="411">
        <f>'Result Entry'!X8</f>
        <v>100</v>
      </c>
      <c r="X7" s="412">
        <f>'Result Entry'!Y8</f>
        <v>200</v>
      </c>
      <c r="Y7" s="808">
        <f>'Result Entry'!Z8</f>
        <v>0</v>
      </c>
      <c r="Z7" s="811">
        <f>'Result Entry'!AA8</f>
        <v>0</v>
      </c>
      <c r="AA7" s="231">
        <f>'Result Entry'!AB8</f>
        <v>10</v>
      </c>
      <c r="AB7" s="232">
        <f>'Result Entry'!AC8</f>
        <v>10</v>
      </c>
      <c r="AC7" s="232">
        <f>'Result Entry'!AD8</f>
        <v>8</v>
      </c>
      <c r="AD7" s="232">
        <f>'Result Entry'!AE8</f>
        <v>2</v>
      </c>
      <c r="AE7" s="232">
        <f>'Result Entry'!AF8</f>
        <v>10</v>
      </c>
      <c r="AF7" s="411">
        <f>'Result Entry'!AG8</f>
        <v>30</v>
      </c>
      <c r="AG7" s="232">
        <f>'Result Entry'!AH8</f>
        <v>15</v>
      </c>
      <c r="AH7" s="232">
        <f>'Result Entry'!AI8</f>
        <v>35</v>
      </c>
      <c r="AI7" s="232">
        <f>'Result Entry'!AJ8</f>
        <v>20</v>
      </c>
      <c r="AJ7" s="411">
        <f>'Result Entry'!AK8</f>
        <v>70</v>
      </c>
      <c r="AK7" s="232">
        <f>'Result Entry'!AL8</f>
        <v>30</v>
      </c>
      <c r="AL7" s="232">
        <f>'Result Entry'!AM8</f>
        <v>50</v>
      </c>
      <c r="AM7" s="232">
        <f>'Result Entry'!AN8</f>
        <v>20</v>
      </c>
      <c r="AN7" s="411">
        <f>'Result Entry'!AO8</f>
        <v>100</v>
      </c>
      <c r="AO7" s="412">
        <f>'Result Entry'!AP8</f>
        <v>200</v>
      </c>
      <c r="AP7" s="808">
        <f>'Result Entry'!AQ8</f>
        <v>0</v>
      </c>
      <c r="AQ7" s="811">
        <f>'Result Entry'!AR8</f>
        <v>0</v>
      </c>
      <c r="AR7" s="231">
        <f>'Result Entry'!AS8</f>
        <v>5</v>
      </c>
      <c r="AS7" s="232">
        <f>'Result Entry'!AT8</f>
        <v>5</v>
      </c>
      <c r="AT7" s="232">
        <f>'Result Entry'!AU8</f>
        <v>4</v>
      </c>
      <c r="AU7" s="232">
        <f>'Result Entry'!AV8</f>
        <v>1</v>
      </c>
      <c r="AV7" s="232">
        <f>'Result Entry'!AW8</f>
        <v>5</v>
      </c>
      <c r="AW7" s="411">
        <f>'Result Entry'!AX8</f>
        <v>15</v>
      </c>
      <c r="AX7" s="232">
        <f>'Result Entry'!AY8</f>
        <v>7.5</v>
      </c>
      <c r="AY7" s="232">
        <f>'Result Entry'!AZ8</f>
        <v>17.5</v>
      </c>
      <c r="AZ7" s="232">
        <f>'Result Entry'!BA8</f>
        <v>10</v>
      </c>
      <c r="BA7" s="411">
        <f>'Result Entry'!BB8</f>
        <v>35</v>
      </c>
      <c r="BB7" s="232">
        <f>'Result Entry'!BC8</f>
        <v>15</v>
      </c>
      <c r="BC7" s="232">
        <f>'Result Entry'!BD8</f>
        <v>25</v>
      </c>
      <c r="BD7" s="232">
        <f>'Result Entry'!BE8</f>
        <v>10</v>
      </c>
      <c r="BE7" s="411">
        <f>'Result Entry'!BF8</f>
        <v>50</v>
      </c>
      <c r="BF7" s="412">
        <f>'Result Entry'!BG8</f>
        <v>100</v>
      </c>
      <c r="BG7" s="808">
        <f>'Result Entry'!BH8</f>
        <v>0</v>
      </c>
      <c r="BH7" s="811">
        <f>'Result Entry'!BI8</f>
        <v>0</v>
      </c>
      <c r="BI7" s="231">
        <f>'Result Entry'!BJ8</f>
        <v>10</v>
      </c>
      <c r="BJ7" s="232">
        <f>'Result Entry'!BK8</f>
        <v>10</v>
      </c>
      <c r="BK7" s="232">
        <f>'Result Entry'!BL8</f>
        <v>6</v>
      </c>
      <c r="BL7" s="232">
        <f>'Result Entry'!BM8</f>
        <v>4</v>
      </c>
      <c r="BM7" s="232">
        <f>'Result Entry'!BN8</f>
        <v>10</v>
      </c>
      <c r="BN7" s="411">
        <f>'Result Entry'!BO8</f>
        <v>30</v>
      </c>
      <c r="BO7" s="232">
        <f>'Result Entry'!BP8</f>
        <v>20</v>
      </c>
      <c r="BP7" s="232">
        <f>'Result Entry'!BQ8</f>
        <v>50</v>
      </c>
      <c r="BQ7" s="232">
        <f>'Result Entry'!BR8</f>
        <v>0</v>
      </c>
      <c r="BR7" s="411">
        <f>'Result Entry'!BS8</f>
        <v>70</v>
      </c>
      <c r="BS7" s="232">
        <f>'Result Entry'!BT8</f>
        <v>40</v>
      </c>
      <c r="BT7" s="232">
        <f>'Result Entry'!BU8</f>
        <v>60</v>
      </c>
      <c r="BU7" s="232">
        <f>'Result Entry'!BV8</f>
        <v>0</v>
      </c>
      <c r="BV7" s="411">
        <f>'Result Entry'!BW8</f>
        <v>100</v>
      </c>
      <c r="BW7" s="412">
        <f>'Result Entry'!BX8</f>
        <v>200</v>
      </c>
      <c r="BX7" s="808">
        <f>'Result Entry'!BY8</f>
        <v>0</v>
      </c>
      <c r="BY7" s="811">
        <f>'Result Entry'!BZ8</f>
        <v>0</v>
      </c>
      <c r="BZ7" s="231">
        <f>'Result Entry'!CA8</f>
        <v>10</v>
      </c>
      <c r="CA7" s="232">
        <f>'Result Entry'!CB8</f>
        <v>10</v>
      </c>
      <c r="CB7" s="232">
        <f>'Result Entry'!CC8</f>
        <v>8</v>
      </c>
      <c r="CC7" s="232">
        <f>'Result Entry'!CD8</f>
        <v>2</v>
      </c>
      <c r="CD7" s="232">
        <f>'Result Entry'!CE8</f>
        <v>10</v>
      </c>
      <c r="CE7" s="411">
        <f>'Result Entry'!CF8</f>
        <v>30</v>
      </c>
      <c r="CF7" s="232">
        <f>'Result Entry'!CG8</f>
        <v>20</v>
      </c>
      <c r="CG7" s="232">
        <f>'Result Entry'!CH8</f>
        <v>50</v>
      </c>
      <c r="CH7" s="232">
        <f>'Result Entry'!CI8</f>
        <v>0</v>
      </c>
      <c r="CI7" s="411">
        <f>'Result Entry'!CJ8</f>
        <v>70</v>
      </c>
      <c r="CJ7" s="232">
        <f>'Result Entry'!CK8</f>
        <v>40</v>
      </c>
      <c r="CK7" s="232">
        <f>'Result Entry'!CL8</f>
        <v>60</v>
      </c>
      <c r="CL7" s="232">
        <f>'Result Entry'!CM8</f>
        <v>0</v>
      </c>
      <c r="CM7" s="411">
        <f>'Result Entry'!CN8</f>
        <v>100</v>
      </c>
      <c r="CN7" s="412">
        <f>'Result Entry'!CO8</f>
        <v>200</v>
      </c>
      <c r="CO7" s="808">
        <f>'Result Entry'!CP8</f>
        <v>0</v>
      </c>
      <c r="CP7" s="811">
        <f>'Result Entry'!CQ8</f>
        <v>0</v>
      </c>
      <c r="CQ7" s="235">
        <f>'Result Entry'!CR8</f>
        <v>20</v>
      </c>
      <c r="CR7" s="233">
        <f>'Result Entry'!CS8</f>
        <v>20</v>
      </c>
      <c r="CS7" s="233">
        <f>'Result Entry'!CT8</f>
        <v>20</v>
      </c>
      <c r="CT7" s="233">
        <f>'Result Entry'!CU8</f>
        <v>20</v>
      </c>
      <c r="CU7" s="233">
        <f>'Result Entry'!CV8</f>
        <v>20</v>
      </c>
      <c r="CV7" s="234">
        <f>'Result Entry'!CW8</f>
        <v>100</v>
      </c>
      <c r="CW7" s="808"/>
      <c r="CX7" s="811"/>
      <c r="CY7" s="235">
        <f>'Result Entry'!CZ8</f>
        <v>20</v>
      </c>
      <c r="CZ7" s="233">
        <f>'Result Entry'!DA8</f>
        <v>20</v>
      </c>
      <c r="DA7" s="233">
        <f>'Result Entry'!DB8</f>
        <v>20</v>
      </c>
      <c r="DB7" s="233">
        <f>'Result Entry'!DC8</f>
        <v>20</v>
      </c>
      <c r="DC7" s="233">
        <f>'Result Entry'!DD8</f>
        <v>20</v>
      </c>
      <c r="DD7" s="234">
        <f>'Result Entry'!DE8</f>
        <v>100</v>
      </c>
      <c r="DE7" s="808"/>
      <c r="DF7" s="811"/>
      <c r="DG7" s="235">
        <f>'Result Entry'!DH8</f>
        <v>20</v>
      </c>
      <c r="DH7" s="233">
        <f>'Result Entry'!DI8</f>
        <v>20</v>
      </c>
      <c r="DI7" s="233">
        <f>'Result Entry'!DJ8</f>
        <v>20</v>
      </c>
      <c r="DJ7" s="233">
        <f>'Result Entry'!DK8</f>
        <v>20</v>
      </c>
      <c r="DK7" s="233">
        <f>'Result Entry'!DL8</f>
        <v>20</v>
      </c>
      <c r="DL7" s="234">
        <f>'Result Entry'!DM8</f>
        <v>100</v>
      </c>
      <c r="DM7" s="808"/>
      <c r="DN7" s="811"/>
      <c r="DO7" s="235">
        <f>'Result Entry'!DP8</f>
        <v>0</v>
      </c>
      <c r="DP7" s="233">
        <f>'Result Entry'!DQ8</f>
        <v>0</v>
      </c>
      <c r="DQ7" s="233">
        <f>'Result Entry'!DR8</f>
        <v>0</v>
      </c>
      <c r="DR7" s="233">
        <f>'Result Entry'!DS8</f>
        <v>0</v>
      </c>
      <c r="DS7" s="233">
        <f>'Result Entry'!DT8</f>
        <v>0</v>
      </c>
      <c r="DT7" s="234">
        <f>'Result Entry'!DU8</f>
        <v>0</v>
      </c>
      <c r="DU7" s="808"/>
      <c r="DV7" s="811"/>
      <c r="DW7" s="877"/>
      <c r="DX7" s="875"/>
      <c r="DY7" s="880"/>
      <c r="DZ7" s="877"/>
      <c r="EA7" s="875"/>
      <c r="EB7" s="875"/>
      <c r="EC7" s="875"/>
      <c r="ED7" s="869"/>
      <c r="EE7" s="236"/>
      <c r="EF7" s="872"/>
    </row>
    <row r="8" spans="1:136" ht="19.5" customHeight="1">
      <c r="A8" s="828"/>
      <c r="B8" s="237">
        <f>IF(C8&gt;0,1,0)</f>
        <v>1</v>
      </c>
      <c r="C8" s="238">
        <f>'Result Entry'!D10</f>
        <v>1</v>
      </c>
      <c r="D8" s="238">
        <f>'Result Entry'!E10</f>
        <v>0</v>
      </c>
      <c r="E8" s="238">
        <f>'Result Entry'!F10</f>
        <v>301</v>
      </c>
      <c r="F8" s="239" t="str">
        <f>'Result Entry'!G10</f>
        <v>a</v>
      </c>
      <c r="G8" s="239" t="str">
        <f>'Result Entry'!H10</f>
        <v>b</v>
      </c>
      <c r="H8" s="239" t="str">
        <f>'Result Entry'!I10</f>
        <v>c</v>
      </c>
      <c r="I8" s="386">
        <f>'Result Entry'!J10</f>
        <v>36650</v>
      </c>
      <c r="J8" s="27">
        <f>'Result Entry'!K10</f>
        <v>5</v>
      </c>
      <c r="K8" s="28">
        <f>'Result Entry'!L10</f>
        <v>5</v>
      </c>
      <c r="L8" s="28">
        <f>'Result Entry'!M10</f>
        <v>5</v>
      </c>
      <c r="M8" s="28">
        <f>'Result Entry'!N10</f>
        <v>0</v>
      </c>
      <c r="N8" s="28">
        <f>'Result Entry'!O10</f>
        <v>5</v>
      </c>
      <c r="O8" s="29">
        <f>'Result Entry'!P10</f>
        <v>15</v>
      </c>
      <c r="P8" s="30">
        <f>'Result Entry'!Q10</f>
        <v>15</v>
      </c>
      <c r="Q8" s="30">
        <f>'Result Entry'!R10</f>
        <v>30</v>
      </c>
      <c r="R8" s="31">
        <f>'Result Entry'!S10</f>
        <v>0</v>
      </c>
      <c r="S8" s="32">
        <f>'Result Entry'!T10</f>
        <v>45</v>
      </c>
      <c r="T8" s="33">
        <f>'Result Entry'!U10</f>
        <v>20</v>
      </c>
      <c r="U8" s="33">
        <f>'Result Entry'!V10</f>
        <v>45</v>
      </c>
      <c r="V8" s="33">
        <f>'Result Entry'!W10</f>
        <v>0</v>
      </c>
      <c r="W8" s="32">
        <f>'Result Entry'!X10</f>
        <v>65</v>
      </c>
      <c r="X8" s="240">
        <f>'Result Entry'!Y10</f>
        <v>125</v>
      </c>
      <c r="Y8" s="241">
        <f>'Result Entry'!Z10</f>
        <v>62.5</v>
      </c>
      <c r="Z8" s="242" t="str">
        <f>'Result Entry'!AA10</f>
        <v>C</v>
      </c>
      <c r="AA8" s="27">
        <f>'Result Entry'!AB10</f>
        <v>5</v>
      </c>
      <c r="AB8" s="28">
        <f>'Result Entry'!AC10</f>
        <v>7</v>
      </c>
      <c r="AC8" s="28">
        <f>'Result Entry'!AD10</f>
        <v>8</v>
      </c>
      <c r="AD8" s="28">
        <f>'Result Entry'!AE10</f>
        <v>0</v>
      </c>
      <c r="AE8" s="28">
        <f>'Result Entry'!AF10</f>
        <v>8</v>
      </c>
      <c r="AF8" s="29">
        <f>'Result Entry'!AG10</f>
        <v>20</v>
      </c>
      <c r="AG8" s="30">
        <f>'Result Entry'!AH10</f>
        <v>15</v>
      </c>
      <c r="AH8" s="30">
        <f>'Result Entry'!AI10</f>
        <v>0</v>
      </c>
      <c r="AI8" s="31">
        <f>'Result Entry'!AJ10</f>
        <v>20</v>
      </c>
      <c r="AJ8" s="32">
        <f>'Result Entry'!AK10</f>
        <v>35</v>
      </c>
      <c r="AK8" s="33">
        <f>'Result Entry'!AL10</f>
        <v>10</v>
      </c>
      <c r="AL8" s="33">
        <f>'Result Entry'!AM10</f>
        <v>0</v>
      </c>
      <c r="AM8" s="33">
        <f>'Result Entry'!AN10</f>
        <v>20</v>
      </c>
      <c r="AN8" s="32">
        <f>'Result Entry'!AO10</f>
        <v>30</v>
      </c>
      <c r="AO8" s="240">
        <f>'Result Entry'!AP10</f>
        <v>85</v>
      </c>
      <c r="AP8" s="241">
        <f>'Result Entry'!AQ10</f>
        <v>42.5</v>
      </c>
      <c r="AQ8" s="242" t="str">
        <f>'Result Entry'!AR10</f>
        <v>D</v>
      </c>
      <c r="AR8" s="27">
        <f>'Result Entry'!AS10</f>
        <v>3</v>
      </c>
      <c r="AS8" s="28">
        <f>'Result Entry'!AT10</f>
        <v>2</v>
      </c>
      <c r="AT8" s="28">
        <f>'Result Entry'!AU10</f>
        <v>4</v>
      </c>
      <c r="AU8" s="28">
        <f>'Result Entry'!AV10</f>
        <v>0</v>
      </c>
      <c r="AV8" s="28">
        <f>'Result Entry'!AW10</f>
        <v>4</v>
      </c>
      <c r="AW8" s="29">
        <f>'Result Entry'!AX10</f>
        <v>9</v>
      </c>
      <c r="AX8" s="30">
        <f>'Result Entry'!AY10</f>
        <v>6</v>
      </c>
      <c r="AY8" s="30">
        <f>'Result Entry'!AZ10</f>
        <v>15</v>
      </c>
      <c r="AZ8" s="31">
        <f>'Result Entry'!BA10</f>
        <v>0</v>
      </c>
      <c r="BA8" s="32">
        <f>'Result Entry'!BB10</f>
        <v>21</v>
      </c>
      <c r="BB8" s="33">
        <f>'Result Entry'!BC10</f>
        <v>15</v>
      </c>
      <c r="BC8" s="33">
        <f>'Result Entry'!BD10</f>
        <v>20</v>
      </c>
      <c r="BD8" s="33">
        <f>'Result Entry'!BE10</f>
        <v>0</v>
      </c>
      <c r="BE8" s="32">
        <f>'Result Entry'!BF10</f>
        <v>35</v>
      </c>
      <c r="BF8" s="240">
        <f>'Result Entry'!BG10</f>
        <v>65</v>
      </c>
      <c r="BG8" s="241">
        <f>'Result Entry'!BH10</f>
        <v>65</v>
      </c>
      <c r="BH8" s="242" t="str">
        <f>'Result Entry'!BI10</f>
        <v>C</v>
      </c>
      <c r="BI8" s="27">
        <f>'Result Entry'!BJ10</f>
        <v>2</v>
      </c>
      <c r="BJ8" s="28">
        <f>'Result Entry'!BK10</f>
        <v>8</v>
      </c>
      <c r="BK8" s="28">
        <f>'Result Entry'!BL10</f>
        <v>5</v>
      </c>
      <c r="BL8" s="28">
        <f>'Result Entry'!BM10</f>
        <v>0</v>
      </c>
      <c r="BM8" s="28">
        <f>'Result Entry'!BN10</f>
        <v>5</v>
      </c>
      <c r="BN8" s="29">
        <f>'Result Entry'!BO10</f>
        <v>15</v>
      </c>
      <c r="BO8" s="30">
        <f>'Result Entry'!BP10</f>
        <v>15</v>
      </c>
      <c r="BP8" s="30">
        <f>'Result Entry'!BQ10</f>
        <v>20</v>
      </c>
      <c r="BQ8" s="31">
        <f>'Result Entry'!BR10</f>
        <v>0</v>
      </c>
      <c r="BR8" s="32">
        <f>'Result Entry'!BS10</f>
        <v>35</v>
      </c>
      <c r="BS8" s="33">
        <f>'Result Entry'!BT10</f>
        <v>15</v>
      </c>
      <c r="BT8" s="33">
        <f>'Result Entry'!BU10</f>
        <v>55</v>
      </c>
      <c r="BU8" s="33">
        <f>'Result Entry'!BV10</f>
        <v>0</v>
      </c>
      <c r="BV8" s="32">
        <f>'Result Entry'!BW10</f>
        <v>70</v>
      </c>
      <c r="BW8" s="240">
        <f>'Result Entry'!BX10</f>
        <v>120</v>
      </c>
      <c r="BX8" s="241">
        <f>'Result Entry'!BY10</f>
        <v>60</v>
      </c>
      <c r="BY8" s="242" t="str">
        <f>'Result Entry'!BZ10</f>
        <v>C</v>
      </c>
      <c r="BZ8" s="27">
        <f>'Result Entry'!CA10</f>
        <v>5</v>
      </c>
      <c r="CA8" s="28">
        <f>'Result Entry'!CB10</f>
        <v>5</v>
      </c>
      <c r="CB8" s="28">
        <f>'Result Entry'!CC10</f>
        <v>5</v>
      </c>
      <c r="CC8" s="28">
        <f>'Result Entry'!CD10</f>
        <v>0</v>
      </c>
      <c r="CD8" s="28">
        <f>'Result Entry'!CE10</f>
        <v>5</v>
      </c>
      <c r="CE8" s="29">
        <f>'Result Entry'!CF10</f>
        <v>15</v>
      </c>
      <c r="CF8" s="30">
        <f>'Result Entry'!CG10</f>
        <v>15</v>
      </c>
      <c r="CG8" s="30">
        <f>'Result Entry'!CH10</f>
        <v>20</v>
      </c>
      <c r="CH8" s="31">
        <f>'Result Entry'!CI10</f>
        <v>0</v>
      </c>
      <c r="CI8" s="32">
        <f>'Result Entry'!CJ10</f>
        <v>35</v>
      </c>
      <c r="CJ8" s="33">
        <f>'Result Entry'!CK10</f>
        <v>30</v>
      </c>
      <c r="CK8" s="33">
        <f>'Result Entry'!CL10</f>
        <v>40</v>
      </c>
      <c r="CL8" s="33">
        <f>'Result Entry'!CM10</f>
        <v>0</v>
      </c>
      <c r="CM8" s="32">
        <f>'Result Entry'!CN10</f>
        <v>70</v>
      </c>
      <c r="CN8" s="240">
        <f>'Result Entry'!CO10</f>
        <v>120</v>
      </c>
      <c r="CO8" s="241">
        <f>'Result Entry'!CP10</f>
        <v>60</v>
      </c>
      <c r="CP8" s="242" t="str">
        <f>'Result Entry'!CQ10</f>
        <v>C</v>
      </c>
      <c r="CQ8" s="34">
        <f>'Result Entry'!CR10</f>
        <v>15</v>
      </c>
      <c r="CR8" s="32">
        <f>'Result Entry'!CS10</f>
        <v>15</v>
      </c>
      <c r="CS8" s="32">
        <f>'Result Entry'!CT10</f>
        <v>15</v>
      </c>
      <c r="CT8" s="32">
        <f>'Result Entry'!CU10</f>
        <v>15</v>
      </c>
      <c r="CU8" s="32">
        <f>'Result Entry'!CV10</f>
        <v>15</v>
      </c>
      <c r="CV8" s="240">
        <f>'Result Entry'!CW10</f>
        <v>75</v>
      </c>
      <c r="CW8" s="241">
        <f>'Result Entry'!CX10</f>
        <v>75</v>
      </c>
      <c r="CX8" s="242" t="str">
        <f>'Result Entry'!CY10</f>
        <v>B</v>
      </c>
      <c r="CY8" s="34">
        <f>'Result Entry'!CZ10</f>
        <v>16</v>
      </c>
      <c r="CZ8" s="32">
        <f>'Result Entry'!DA10</f>
        <v>16</v>
      </c>
      <c r="DA8" s="32">
        <f>'Result Entry'!DB10</f>
        <v>16</v>
      </c>
      <c r="DB8" s="32">
        <f>'Result Entry'!DC10</f>
        <v>16</v>
      </c>
      <c r="DC8" s="32">
        <f>'Result Entry'!DD10</f>
        <v>16</v>
      </c>
      <c r="DD8" s="240">
        <f>'Result Entry'!DE10</f>
        <v>80</v>
      </c>
      <c r="DE8" s="241">
        <f>'Result Entry'!DF10</f>
        <v>80</v>
      </c>
      <c r="DF8" s="242" t="str">
        <f>'Result Entry'!DG10</f>
        <v>B</v>
      </c>
      <c r="DG8" s="34">
        <f>'Result Entry'!DH10</f>
        <v>17</v>
      </c>
      <c r="DH8" s="32">
        <f>'Result Entry'!DI10</f>
        <v>17</v>
      </c>
      <c r="DI8" s="32">
        <f>'Result Entry'!DJ10</f>
        <v>17</v>
      </c>
      <c r="DJ8" s="32">
        <f>'Result Entry'!DK10</f>
        <v>17</v>
      </c>
      <c r="DK8" s="32">
        <f>'Result Entry'!DL10</f>
        <v>17</v>
      </c>
      <c r="DL8" s="240">
        <f>'Result Entry'!DM10</f>
        <v>85</v>
      </c>
      <c r="DM8" s="241">
        <f>'Result Entry'!DN10</f>
        <v>85</v>
      </c>
      <c r="DN8" s="242" t="str">
        <f>'Result Entry'!DO10</f>
        <v>B</v>
      </c>
      <c r="DO8" s="34">
        <f>'Result Entry'!DP10</f>
        <v>0</v>
      </c>
      <c r="DP8" s="32">
        <f>'Result Entry'!DQ10</f>
        <v>0</v>
      </c>
      <c r="DQ8" s="32">
        <f>'Result Entry'!DR10</f>
        <v>0</v>
      </c>
      <c r="DR8" s="32">
        <f>'Result Entry'!DS10</f>
        <v>0</v>
      </c>
      <c r="DS8" s="32">
        <f>'Result Entry'!DT10</f>
        <v>0</v>
      </c>
      <c r="DT8" s="240">
        <f>'Result Entry'!DU10</f>
        <v>0</v>
      </c>
      <c r="DU8" s="241" t="str">
        <f>'Result Entry'!DV10</f>
        <v/>
      </c>
      <c r="DV8" s="242" t="str">
        <f>'Result Entry'!DW10</f>
        <v/>
      </c>
      <c r="DW8" s="243">
        <f>'Result Entry'!DX10</f>
        <v>280</v>
      </c>
      <c r="DX8" s="244">
        <f>'Result Entry'!DY10</f>
        <v>250</v>
      </c>
      <c r="DY8" s="245">
        <f>'Result Entry'!DZ10</f>
        <v>89.285714285714292</v>
      </c>
      <c r="DZ8" s="243">
        <f>'Result Entry'!EA10</f>
        <v>900</v>
      </c>
      <c r="EA8" s="246">
        <f>'Result Entry'!EB10</f>
        <v>515</v>
      </c>
      <c r="EB8" s="247">
        <f>'Result Entry'!EC10</f>
        <v>57.222222222222221</v>
      </c>
      <c r="EC8" s="244" t="str">
        <f>'Result Entry'!ED10</f>
        <v>C</v>
      </c>
      <c r="ED8" s="244" t="str">
        <f>'Result Entry'!EE10</f>
        <v>Passed</v>
      </c>
      <c r="EE8" s="248">
        <f>'Result Entry'!EF10</f>
        <v>57.222222222222221</v>
      </c>
      <c r="EF8" s="245">
        <f>'Result Entry'!EG10</f>
        <v>0.999999999999998</v>
      </c>
    </row>
    <row r="9" spans="1:136" ht="15.75" customHeight="1">
      <c r="A9" s="828"/>
      <c r="B9" s="249">
        <f>IF(C9&gt;0,B8+1,0)</f>
        <v>2</v>
      </c>
      <c r="C9" s="238">
        <f>'Result Entry'!D11</f>
        <v>2</v>
      </c>
      <c r="D9" s="238">
        <f>'Result Entry'!E11</f>
        <v>0</v>
      </c>
      <c r="E9" s="238">
        <f>'Result Entry'!F11</f>
        <v>302</v>
      </c>
      <c r="F9" s="239" t="str">
        <f>'Result Entry'!G11</f>
        <v>f</v>
      </c>
      <c r="G9" s="239" t="str">
        <f>'Result Entry'!H11</f>
        <v>Father's Name</v>
      </c>
      <c r="H9" s="239" t="str">
        <f>'Result Entry'!I11</f>
        <v>f</v>
      </c>
      <c r="I9" s="386">
        <f>'Result Entry'!J11</f>
        <v>36012</v>
      </c>
      <c r="J9" s="35">
        <f>'Result Entry'!K11</f>
        <v>5</v>
      </c>
      <c r="K9" s="250">
        <f>'Result Entry'!L11</f>
        <v>5</v>
      </c>
      <c r="L9" s="250">
        <f>'Result Entry'!M11</f>
        <v>5</v>
      </c>
      <c r="M9" s="250">
        <f>'Result Entry'!N11</f>
        <v>0</v>
      </c>
      <c r="N9" s="250">
        <f>'Result Entry'!O11</f>
        <v>5</v>
      </c>
      <c r="O9" s="251">
        <f>'Result Entry'!P11</f>
        <v>15</v>
      </c>
      <c r="P9" s="252">
        <f>'Result Entry'!Q11</f>
        <v>15</v>
      </c>
      <c r="Q9" s="252">
        <f>'Result Entry'!R11</f>
        <v>30</v>
      </c>
      <c r="R9" s="253">
        <f>'Result Entry'!S11</f>
        <v>0</v>
      </c>
      <c r="S9" s="36">
        <f>'Result Entry'!T11</f>
        <v>45</v>
      </c>
      <c r="T9" s="254">
        <f>'Result Entry'!U11</f>
        <v>20</v>
      </c>
      <c r="U9" s="254">
        <f>'Result Entry'!V11</f>
        <v>45</v>
      </c>
      <c r="V9" s="254">
        <f>'Result Entry'!W11</f>
        <v>0</v>
      </c>
      <c r="W9" s="36">
        <f>'Result Entry'!X11</f>
        <v>65</v>
      </c>
      <c r="X9" s="254">
        <f>'Result Entry'!Y11</f>
        <v>125</v>
      </c>
      <c r="Y9" s="239">
        <f>'Result Entry'!Z11</f>
        <v>62.5</v>
      </c>
      <c r="Z9" s="255" t="str">
        <f>'Result Entry'!AA11</f>
        <v>C</v>
      </c>
      <c r="AA9" s="256">
        <f>'Result Entry'!AB11</f>
        <v>0</v>
      </c>
      <c r="AB9" s="250">
        <f>'Result Entry'!AC11</f>
        <v>0</v>
      </c>
      <c r="AC9" s="250">
        <f>'Result Entry'!AD11</f>
        <v>0</v>
      </c>
      <c r="AD9" s="250">
        <f>'Result Entry'!AE11</f>
        <v>0</v>
      </c>
      <c r="AE9" s="250">
        <f>'Result Entry'!AF11</f>
        <v>0</v>
      </c>
      <c r="AF9" s="251">
        <f>'Result Entry'!AG11</f>
        <v>0</v>
      </c>
      <c r="AG9" s="252">
        <f>'Result Entry'!AH11</f>
        <v>0</v>
      </c>
      <c r="AH9" s="252">
        <f>'Result Entry'!AI11</f>
        <v>0</v>
      </c>
      <c r="AI9" s="253">
        <f>'Result Entry'!AJ11</f>
        <v>0</v>
      </c>
      <c r="AJ9" s="36">
        <f>'Result Entry'!AK11</f>
        <v>0</v>
      </c>
      <c r="AK9" s="254">
        <f>'Result Entry'!AL11</f>
        <v>0</v>
      </c>
      <c r="AL9" s="254">
        <f>'Result Entry'!AM11</f>
        <v>0</v>
      </c>
      <c r="AM9" s="254">
        <f>'Result Entry'!AN11</f>
        <v>0</v>
      </c>
      <c r="AN9" s="36">
        <f>'Result Entry'!AO11</f>
        <v>0</v>
      </c>
      <c r="AO9" s="254">
        <f>'Result Entry'!AP11</f>
        <v>0</v>
      </c>
      <c r="AP9" s="239">
        <f>'Result Entry'!AQ11</f>
        <v>0</v>
      </c>
      <c r="AQ9" s="255">
        <f>'Result Entry'!AR11</f>
        <v>0</v>
      </c>
      <c r="AR9" s="256">
        <f>'Result Entry'!AS11</f>
        <v>0</v>
      </c>
      <c r="AS9" s="250">
        <f>'Result Entry'!AT11</f>
        <v>0</v>
      </c>
      <c r="AT9" s="250">
        <f>'Result Entry'!AU11</f>
        <v>0</v>
      </c>
      <c r="AU9" s="250">
        <f>'Result Entry'!AV11</f>
        <v>0</v>
      </c>
      <c r="AV9" s="250">
        <f>'Result Entry'!AW11</f>
        <v>0</v>
      </c>
      <c r="AW9" s="251">
        <f>'Result Entry'!AX11</f>
        <v>0</v>
      </c>
      <c r="AX9" s="252">
        <f>'Result Entry'!AY11</f>
        <v>0</v>
      </c>
      <c r="AY9" s="252">
        <f>'Result Entry'!AZ11</f>
        <v>0</v>
      </c>
      <c r="AZ9" s="253">
        <f>'Result Entry'!BA11</f>
        <v>0</v>
      </c>
      <c r="BA9" s="36">
        <f>'Result Entry'!BB11</f>
        <v>0</v>
      </c>
      <c r="BB9" s="254">
        <f>'Result Entry'!BC11</f>
        <v>0</v>
      </c>
      <c r="BC9" s="254">
        <f>'Result Entry'!BD11</f>
        <v>0</v>
      </c>
      <c r="BD9" s="254">
        <f>'Result Entry'!BE11</f>
        <v>0</v>
      </c>
      <c r="BE9" s="36">
        <f>'Result Entry'!BF11</f>
        <v>0</v>
      </c>
      <c r="BF9" s="254">
        <f>'Result Entry'!BG11</f>
        <v>0</v>
      </c>
      <c r="BG9" s="239">
        <f>'Result Entry'!BH11</f>
        <v>0</v>
      </c>
      <c r="BH9" s="255">
        <f>'Result Entry'!BI11</f>
        <v>0</v>
      </c>
      <c r="BI9" s="256">
        <f>'Result Entry'!BJ11</f>
        <v>0</v>
      </c>
      <c r="BJ9" s="250">
        <f>'Result Entry'!BK11</f>
        <v>0</v>
      </c>
      <c r="BK9" s="250">
        <f>'Result Entry'!BL11</f>
        <v>0</v>
      </c>
      <c r="BL9" s="250">
        <f>'Result Entry'!BM11</f>
        <v>0</v>
      </c>
      <c r="BM9" s="250">
        <f>'Result Entry'!BN11</f>
        <v>0</v>
      </c>
      <c r="BN9" s="251">
        <f>'Result Entry'!BO11</f>
        <v>0</v>
      </c>
      <c r="BO9" s="252">
        <f>'Result Entry'!BP11</f>
        <v>0</v>
      </c>
      <c r="BP9" s="252">
        <f>'Result Entry'!BQ11</f>
        <v>0</v>
      </c>
      <c r="BQ9" s="253">
        <f>'Result Entry'!BR11</f>
        <v>0</v>
      </c>
      <c r="BR9" s="36">
        <f>'Result Entry'!BS11</f>
        <v>0</v>
      </c>
      <c r="BS9" s="254">
        <f>'Result Entry'!BT11</f>
        <v>0</v>
      </c>
      <c r="BT9" s="254">
        <f>'Result Entry'!BU11</f>
        <v>0</v>
      </c>
      <c r="BU9" s="254">
        <f>'Result Entry'!BV11</f>
        <v>0</v>
      </c>
      <c r="BV9" s="36">
        <f>'Result Entry'!BW11</f>
        <v>0</v>
      </c>
      <c r="BW9" s="254">
        <f>'Result Entry'!BX11</f>
        <v>0</v>
      </c>
      <c r="BX9" s="239">
        <f>'Result Entry'!BY11</f>
        <v>0</v>
      </c>
      <c r="BY9" s="255">
        <f>'Result Entry'!BZ11</f>
        <v>0</v>
      </c>
      <c r="BZ9" s="256">
        <f>'Result Entry'!CA11</f>
        <v>0</v>
      </c>
      <c r="CA9" s="250">
        <f>'Result Entry'!CB11</f>
        <v>0</v>
      </c>
      <c r="CB9" s="250">
        <f>'Result Entry'!CC11</f>
        <v>0</v>
      </c>
      <c r="CC9" s="250">
        <f>'Result Entry'!CD11</f>
        <v>0</v>
      </c>
      <c r="CD9" s="250">
        <f>'Result Entry'!CE11</f>
        <v>0</v>
      </c>
      <c r="CE9" s="251">
        <f>'Result Entry'!CF11</f>
        <v>0</v>
      </c>
      <c r="CF9" s="252">
        <f>'Result Entry'!CG11</f>
        <v>0</v>
      </c>
      <c r="CG9" s="252">
        <f>'Result Entry'!CH11</f>
        <v>0</v>
      </c>
      <c r="CH9" s="253">
        <f>'Result Entry'!CI11</f>
        <v>0</v>
      </c>
      <c r="CI9" s="36">
        <f>'Result Entry'!CJ11</f>
        <v>0</v>
      </c>
      <c r="CJ9" s="254">
        <f>'Result Entry'!CK11</f>
        <v>0</v>
      </c>
      <c r="CK9" s="254">
        <f>'Result Entry'!CL11</f>
        <v>0</v>
      </c>
      <c r="CL9" s="254">
        <f>'Result Entry'!CM11</f>
        <v>0</v>
      </c>
      <c r="CM9" s="36">
        <f>'Result Entry'!CN11</f>
        <v>0</v>
      </c>
      <c r="CN9" s="254">
        <f>'Result Entry'!CO11</f>
        <v>0</v>
      </c>
      <c r="CO9" s="239">
        <f>'Result Entry'!CP11</f>
        <v>0</v>
      </c>
      <c r="CP9" s="255">
        <f>'Result Entry'!CQ11</f>
        <v>0</v>
      </c>
      <c r="CQ9" s="257">
        <f>'Result Entry'!CR11</f>
        <v>0</v>
      </c>
      <c r="CR9" s="258">
        <f>'Result Entry'!CS11</f>
        <v>0</v>
      </c>
      <c r="CS9" s="258">
        <f>'Result Entry'!CT11</f>
        <v>0</v>
      </c>
      <c r="CT9" s="258">
        <f>'Result Entry'!CU11</f>
        <v>0</v>
      </c>
      <c r="CU9" s="258">
        <f>'Result Entry'!CV11</f>
        <v>0</v>
      </c>
      <c r="CV9" s="254">
        <f>'Result Entry'!CW11</f>
        <v>0</v>
      </c>
      <c r="CW9" s="239">
        <f>'Result Entry'!CX11</f>
        <v>0</v>
      </c>
      <c r="CX9" s="255">
        <f>'Result Entry'!CY11</f>
        <v>0</v>
      </c>
      <c r="CY9" s="257">
        <f>'Result Entry'!CZ11</f>
        <v>0</v>
      </c>
      <c r="CZ9" s="258">
        <f>'Result Entry'!DA11</f>
        <v>0</v>
      </c>
      <c r="DA9" s="258">
        <f>'Result Entry'!DB11</f>
        <v>0</v>
      </c>
      <c r="DB9" s="258">
        <f>'Result Entry'!DC11</f>
        <v>0</v>
      </c>
      <c r="DC9" s="258">
        <f>'Result Entry'!DD11</f>
        <v>0</v>
      </c>
      <c r="DD9" s="254">
        <f>'Result Entry'!DE11</f>
        <v>0</v>
      </c>
      <c r="DE9" s="239">
        <f>'Result Entry'!DF11</f>
        <v>0</v>
      </c>
      <c r="DF9" s="255">
        <f>'Result Entry'!DG11</f>
        <v>0</v>
      </c>
      <c r="DG9" s="257">
        <f>'Result Entry'!DH11</f>
        <v>0</v>
      </c>
      <c r="DH9" s="258">
        <f>'Result Entry'!DI11</f>
        <v>0</v>
      </c>
      <c r="DI9" s="258">
        <f>'Result Entry'!DJ11</f>
        <v>0</v>
      </c>
      <c r="DJ9" s="258">
        <f>'Result Entry'!DK11</f>
        <v>0</v>
      </c>
      <c r="DK9" s="258">
        <f>'Result Entry'!DL11</f>
        <v>0</v>
      </c>
      <c r="DL9" s="254">
        <f>'Result Entry'!DM11</f>
        <v>0</v>
      </c>
      <c r="DM9" s="239">
        <f>'Result Entry'!DN11</f>
        <v>0</v>
      </c>
      <c r="DN9" s="255">
        <f>'Result Entry'!DO11</f>
        <v>0</v>
      </c>
      <c r="DO9" s="257">
        <f>'Result Entry'!DP11</f>
        <v>0</v>
      </c>
      <c r="DP9" s="258">
        <f>'Result Entry'!DQ11</f>
        <v>0</v>
      </c>
      <c r="DQ9" s="258">
        <f>'Result Entry'!DR11</f>
        <v>0</v>
      </c>
      <c r="DR9" s="258">
        <f>'Result Entry'!DS11</f>
        <v>0</v>
      </c>
      <c r="DS9" s="258">
        <f>'Result Entry'!DT11</f>
        <v>0</v>
      </c>
      <c r="DT9" s="254">
        <f>'Result Entry'!DU11</f>
        <v>0</v>
      </c>
      <c r="DU9" s="239" t="str">
        <f>'Result Entry'!DV11</f>
        <v/>
      </c>
      <c r="DV9" s="255" t="str">
        <f>'Result Entry'!DW11</f>
        <v/>
      </c>
      <c r="DW9" s="256">
        <f>'Result Entry'!DX11</f>
        <v>0</v>
      </c>
      <c r="DX9" s="239">
        <f>'Result Entry'!DY11</f>
        <v>0</v>
      </c>
      <c r="DY9" s="259" t="str">
        <f>'Result Entry'!DZ11</f>
        <v/>
      </c>
      <c r="DZ9" s="260">
        <f>'Result Entry'!EA11</f>
        <v>900</v>
      </c>
      <c r="EA9" s="246">
        <f>'Result Entry'!EB11</f>
        <v>125</v>
      </c>
      <c r="EB9" s="261">
        <f>'Result Entry'!EC11</f>
        <v>13.888888888888889</v>
      </c>
      <c r="EC9" s="239" t="str">
        <f>'Result Entry'!ED11</f>
        <v>E</v>
      </c>
      <c r="ED9" s="239" t="str">
        <f>'Result Entry'!EE11</f>
        <v>Promoted</v>
      </c>
      <c r="EE9" s="239" t="str">
        <f>'Result Entry'!EF11</f>
        <v/>
      </c>
      <c r="EF9" s="262" t="str">
        <f>'Result Entry'!EG11</f>
        <v/>
      </c>
    </row>
    <row r="10" spans="1:136" ht="15.75" customHeight="1">
      <c r="A10" s="828"/>
      <c r="B10" s="249">
        <f t="shared" ref="B10:B73" si="0">IF(C10&gt;0,B9+1,0)</f>
        <v>0</v>
      </c>
      <c r="C10" s="238">
        <f>'Result Entry'!D12</f>
        <v>0</v>
      </c>
      <c r="D10" s="238">
        <f>'Result Entry'!E12</f>
        <v>0</v>
      </c>
      <c r="E10" s="238">
        <f>'Result Entry'!F12</f>
        <v>0</v>
      </c>
      <c r="F10" s="239">
        <f>'Result Entry'!G12</f>
        <v>0</v>
      </c>
      <c r="G10" s="239">
        <f>'Result Entry'!H12</f>
        <v>0</v>
      </c>
      <c r="H10" s="239">
        <f>'Result Entry'!I12</f>
        <v>0</v>
      </c>
      <c r="I10" s="386">
        <f>'Result Entry'!J12</f>
        <v>0</v>
      </c>
      <c r="J10" s="37">
        <f>'Result Entry'!K12</f>
        <v>0</v>
      </c>
      <c r="K10" s="250">
        <f>'Result Entry'!L12</f>
        <v>0</v>
      </c>
      <c r="L10" s="250">
        <f>'Result Entry'!M12</f>
        <v>0</v>
      </c>
      <c r="M10" s="250">
        <f>'Result Entry'!N12</f>
        <v>0</v>
      </c>
      <c r="N10" s="250">
        <f>'Result Entry'!O12</f>
        <v>0</v>
      </c>
      <c r="O10" s="251">
        <f>'Result Entry'!P12</f>
        <v>0</v>
      </c>
      <c r="P10" s="252">
        <f>'Result Entry'!Q12</f>
        <v>0</v>
      </c>
      <c r="Q10" s="252">
        <f>'Result Entry'!R12</f>
        <v>0</v>
      </c>
      <c r="R10" s="253">
        <f>'Result Entry'!S12</f>
        <v>0</v>
      </c>
      <c r="S10" s="36">
        <f>'Result Entry'!T12</f>
        <v>0</v>
      </c>
      <c r="T10" s="254">
        <f>'Result Entry'!U12</f>
        <v>0</v>
      </c>
      <c r="U10" s="254">
        <f>'Result Entry'!V12</f>
        <v>0</v>
      </c>
      <c r="V10" s="254">
        <f>'Result Entry'!W12</f>
        <v>0</v>
      </c>
      <c r="W10" s="36">
        <f>'Result Entry'!X12</f>
        <v>0</v>
      </c>
      <c r="X10" s="254">
        <f>'Result Entry'!Y12</f>
        <v>0</v>
      </c>
      <c r="Y10" s="239">
        <f>'Result Entry'!Z12</f>
        <v>0</v>
      </c>
      <c r="Z10" s="255" t="str">
        <f>'Result Entry'!AA12</f>
        <v/>
      </c>
      <c r="AA10" s="256">
        <f>'Result Entry'!AB12</f>
        <v>0</v>
      </c>
      <c r="AB10" s="250">
        <f>'Result Entry'!AC12</f>
        <v>0</v>
      </c>
      <c r="AC10" s="250">
        <f>'Result Entry'!AD12</f>
        <v>0</v>
      </c>
      <c r="AD10" s="250">
        <f>'Result Entry'!AE12</f>
        <v>0</v>
      </c>
      <c r="AE10" s="250">
        <f>'Result Entry'!AF12</f>
        <v>0</v>
      </c>
      <c r="AF10" s="251">
        <f>'Result Entry'!AG12</f>
        <v>0</v>
      </c>
      <c r="AG10" s="252">
        <f>'Result Entry'!AH12</f>
        <v>0</v>
      </c>
      <c r="AH10" s="252">
        <f>'Result Entry'!AI12</f>
        <v>0</v>
      </c>
      <c r="AI10" s="253">
        <f>'Result Entry'!AJ12</f>
        <v>0</v>
      </c>
      <c r="AJ10" s="36">
        <f>'Result Entry'!AK12</f>
        <v>0</v>
      </c>
      <c r="AK10" s="254">
        <f>'Result Entry'!AL12</f>
        <v>0</v>
      </c>
      <c r="AL10" s="254">
        <f>'Result Entry'!AM12</f>
        <v>0</v>
      </c>
      <c r="AM10" s="254">
        <f>'Result Entry'!AN12</f>
        <v>0</v>
      </c>
      <c r="AN10" s="36">
        <f>'Result Entry'!AO12</f>
        <v>0</v>
      </c>
      <c r="AO10" s="254">
        <f>'Result Entry'!AP12</f>
        <v>0</v>
      </c>
      <c r="AP10" s="239">
        <f>'Result Entry'!AQ12</f>
        <v>0</v>
      </c>
      <c r="AQ10" s="255" t="str">
        <f>'Result Entry'!AR12</f>
        <v/>
      </c>
      <c r="AR10" s="256">
        <f>'Result Entry'!AS12</f>
        <v>0</v>
      </c>
      <c r="AS10" s="250">
        <f>'Result Entry'!AT12</f>
        <v>0</v>
      </c>
      <c r="AT10" s="250">
        <f>'Result Entry'!AU12</f>
        <v>0</v>
      </c>
      <c r="AU10" s="250">
        <f>'Result Entry'!AV12</f>
        <v>0</v>
      </c>
      <c r="AV10" s="250">
        <f>'Result Entry'!AW12</f>
        <v>0</v>
      </c>
      <c r="AW10" s="251">
        <f>'Result Entry'!AX12</f>
        <v>0</v>
      </c>
      <c r="AX10" s="252">
        <f>'Result Entry'!AY12</f>
        <v>0</v>
      </c>
      <c r="AY10" s="252">
        <f>'Result Entry'!AZ12</f>
        <v>0</v>
      </c>
      <c r="AZ10" s="253">
        <f>'Result Entry'!BA12</f>
        <v>0</v>
      </c>
      <c r="BA10" s="36">
        <f>'Result Entry'!BB12</f>
        <v>0</v>
      </c>
      <c r="BB10" s="254">
        <f>'Result Entry'!BC12</f>
        <v>0</v>
      </c>
      <c r="BC10" s="254">
        <f>'Result Entry'!BD12</f>
        <v>0</v>
      </c>
      <c r="BD10" s="254">
        <f>'Result Entry'!BE12</f>
        <v>0</v>
      </c>
      <c r="BE10" s="36">
        <f>'Result Entry'!BF12</f>
        <v>0</v>
      </c>
      <c r="BF10" s="254">
        <f>'Result Entry'!BG12</f>
        <v>0</v>
      </c>
      <c r="BG10" s="239">
        <f>'Result Entry'!BH12</f>
        <v>0</v>
      </c>
      <c r="BH10" s="255" t="str">
        <f>'Result Entry'!BI12</f>
        <v/>
      </c>
      <c r="BI10" s="256">
        <f>'Result Entry'!BJ12</f>
        <v>0</v>
      </c>
      <c r="BJ10" s="250">
        <f>'Result Entry'!BK12</f>
        <v>0</v>
      </c>
      <c r="BK10" s="250">
        <f>'Result Entry'!BL12</f>
        <v>0</v>
      </c>
      <c r="BL10" s="250">
        <f>'Result Entry'!BM12</f>
        <v>0</v>
      </c>
      <c r="BM10" s="250">
        <f>'Result Entry'!BN12</f>
        <v>0</v>
      </c>
      <c r="BN10" s="251">
        <f>'Result Entry'!BO12</f>
        <v>0</v>
      </c>
      <c r="BO10" s="252">
        <f>'Result Entry'!BP12</f>
        <v>0</v>
      </c>
      <c r="BP10" s="252">
        <f>'Result Entry'!BQ12</f>
        <v>0</v>
      </c>
      <c r="BQ10" s="253">
        <f>'Result Entry'!BR12</f>
        <v>0</v>
      </c>
      <c r="BR10" s="36">
        <f>'Result Entry'!BS12</f>
        <v>0</v>
      </c>
      <c r="BS10" s="254">
        <f>'Result Entry'!BT12</f>
        <v>0</v>
      </c>
      <c r="BT10" s="254">
        <f>'Result Entry'!BU12</f>
        <v>0</v>
      </c>
      <c r="BU10" s="254">
        <f>'Result Entry'!BV12</f>
        <v>0</v>
      </c>
      <c r="BV10" s="36">
        <f>'Result Entry'!BW12</f>
        <v>0</v>
      </c>
      <c r="BW10" s="254">
        <f>'Result Entry'!BX12</f>
        <v>0</v>
      </c>
      <c r="BX10" s="239">
        <f>'Result Entry'!BY12</f>
        <v>0</v>
      </c>
      <c r="BY10" s="255" t="str">
        <f>'Result Entry'!BZ12</f>
        <v/>
      </c>
      <c r="BZ10" s="256">
        <f>'Result Entry'!CA12</f>
        <v>0</v>
      </c>
      <c r="CA10" s="250">
        <f>'Result Entry'!CB12</f>
        <v>0</v>
      </c>
      <c r="CB10" s="250">
        <f>'Result Entry'!CC12</f>
        <v>0</v>
      </c>
      <c r="CC10" s="250">
        <f>'Result Entry'!CD12</f>
        <v>0</v>
      </c>
      <c r="CD10" s="250">
        <f>'Result Entry'!CE12</f>
        <v>0</v>
      </c>
      <c r="CE10" s="251">
        <f>'Result Entry'!CF12</f>
        <v>0</v>
      </c>
      <c r="CF10" s="252">
        <f>'Result Entry'!CG12</f>
        <v>0</v>
      </c>
      <c r="CG10" s="252">
        <f>'Result Entry'!CH12</f>
        <v>0</v>
      </c>
      <c r="CH10" s="253">
        <f>'Result Entry'!CI12</f>
        <v>0</v>
      </c>
      <c r="CI10" s="36">
        <f>'Result Entry'!CJ12</f>
        <v>0</v>
      </c>
      <c r="CJ10" s="254">
        <f>'Result Entry'!CK12</f>
        <v>0</v>
      </c>
      <c r="CK10" s="254">
        <f>'Result Entry'!CL12</f>
        <v>0</v>
      </c>
      <c r="CL10" s="254">
        <f>'Result Entry'!CM12</f>
        <v>0</v>
      </c>
      <c r="CM10" s="36">
        <f>'Result Entry'!CN12</f>
        <v>0</v>
      </c>
      <c r="CN10" s="254">
        <f>'Result Entry'!CO12</f>
        <v>0</v>
      </c>
      <c r="CO10" s="239">
        <f>'Result Entry'!CP12</f>
        <v>0</v>
      </c>
      <c r="CP10" s="255" t="str">
        <f>'Result Entry'!CQ12</f>
        <v/>
      </c>
      <c r="CQ10" s="263">
        <f>'Result Entry'!CR12</f>
        <v>0</v>
      </c>
      <c r="CR10" s="258">
        <f>'Result Entry'!CS12</f>
        <v>0</v>
      </c>
      <c r="CS10" s="258">
        <f>'Result Entry'!CT12</f>
        <v>0</v>
      </c>
      <c r="CT10" s="258">
        <f>'Result Entry'!CU12</f>
        <v>0</v>
      </c>
      <c r="CU10" s="258">
        <f>'Result Entry'!CV12</f>
        <v>0</v>
      </c>
      <c r="CV10" s="264">
        <f>'Result Entry'!CW12</f>
        <v>0</v>
      </c>
      <c r="CW10" s="239">
        <f>'Result Entry'!CX12</f>
        <v>0</v>
      </c>
      <c r="CX10" s="255" t="str">
        <f>'Result Entry'!CY12</f>
        <v/>
      </c>
      <c r="CY10" s="263">
        <f>'Result Entry'!CZ12</f>
        <v>0</v>
      </c>
      <c r="CZ10" s="258">
        <f>'Result Entry'!DA12</f>
        <v>0</v>
      </c>
      <c r="DA10" s="258">
        <f>'Result Entry'!DB12</f>
        <v>0</v>
      </c>
      <c r="DB10" s="258">
        <f>'Result Entry'!DC12</f>
        <v>0</v>
      </c>
      <c r="DC10" s="258">
        <f>'Result Entry'!DD12</f>
        <v>0</v>
      </c>
      <c r="DD10" s="264">
        <f>'Result Entry'!DE12</f>
        <v>0</v>
      </c>
      <c r="DE10" s="239">
        <f>'Result Entry'!DF12</f>
        <v>0</v>
      </c>
      <c r="DF10" s="255" t="str">
        <f>'Result Entry'!DG12</f>
        <v/>
      </c>
      <c r="DG10" s="263">
        <f>'Result Entry'!DH12</f>
        <v>0</v>
      </c>
      <c r="DH10" s="258">
        <f>'Result Entry'!DI12</f>
        <v>0</v>
      </c>
      <c r="DI10" s="258">
        <f>'Result Entry'!DJ12</f>
        <v>0</v>
      </c>
      <c r="DJ10" s="258">
        <f>'Result Entry'!DK12</f>
        <v>0</v>
      </c>
      <c r="DK10" s="258">
        <f>'Result Entry'!DL12</f>
        <v>0</v>
      </c>
      <c r="DL10" s="264">
        <f>'Result Entry'!DM12</f>
        <v>0</v>
      </c>
      <c r="DM10" s="239">
        <f>'Result Entry'!DN12</f>
        <v>0</v>
      </c>
      <c r="DN10" s="255" t="str">
        <f>'Result Entry'!DO12</f>
        <v/>
      </c>
      <c r="DO10" s="263">
        <f>'Result Entry'!DP12</f>
        <v>0</v>
      </c>
      <c r="DP10" s="258">
        <f>'Result Entry'!DQ12</f>
        <v>0</v>
      </c>
      <c r="DQ10" s="258">
        <f>'Result Entry'!DR12</f>
        <v>0</v>
      </c>
      <c r="DR10" s="258">
        <f>'Result Entry'!DS12</f>
        <v>0</v>
      </c>
      <c r="DS10" s="258">
        <f>'Result Entry'!DT12</f>
        <v>0</v>
      </c>
      <c r="DT10" s="264">
        <f>'Result Entry'!DU12</f>
        <v>0</v>
      </c>
      <c r="DU10" s="239" t="str">
        <f>'Result Entry'!DV12</f>
        <v/>
      </c>
      <c r="DV10" s="255" t="str">
        <f>'Result Entry'!DW12</f>
        <v/>
      </c>
      <c r="DW10" s="265">
        <f>'Result Entry'!DX12</f>
        <v>0</v>
      </c>
      <c r="DX10" s="266">
        <f>'Result Entry'!DY12</f>
        <v>0</v>
      </c>
      <c r="DY10" s="267" t="str">
        <f>'Result Entry'!DZ12</f>
        <v/>
      </c>
      <c r="DZ10" s="260">
        <f>'Result Entry'!EA12</f>
        <v>900</v>
      </c>
      <c r="EA10" s="246">
        <f>'Result Entry'!EB12</f>
        <v>0</v>
      </c>
      <c r="EB10" s="261">
        <f>'Result Entry'!EC12</f>
        <v>0</v>
      </c>
      <c r="EC10" s="239" t="str">
        <f>'Result Entry'!ED12</f>
        <v/>
      </c>
      <c r="ED10" s="239" t="str">
        <f>'Result Entry'!EE12</f>
        <v/>
      </c>
      <c r="EE10" s="239" t="str">
        <f>'Result Entry'!EF12</f>
        <v/>
      </c>
      <c r="EF10" s="262" t="str">
        <f>'Result Entry'!EG12</f>
        <v/>
      </c>
    </row>
    <row r="11" spans="1:136" ht="15.75" customHeight="1">
      <c r="A11" s="828"/>
      <c r="B11" s="249">
        <f t="shared" si="0"/>
        <v>0</v>
      </c>
      <c r="C11" s="238">
        <f>'Result Entry'!D13</f>
        <v>0</v>
      </c>
      <c r="D11" s="238">
        <f>'Result Entry'!E13</f>
        <v>0</v>
      </c>
      <c r="E11" s="238">
        <f>'Result Entry'!F13</f>
        <v>0</v>
      </c>
      <c r="F11" s="239">
        <f>'Result Entry'!G13</f>
        <v>0</v>
      </c>
      <c r="G11" s="239">
        <f>'Result Entry'!H13</f>
        <v>0</v>
      </c>
      <c r="H11" s="239">
        <f>'Result Entry'!I13</f>
        <v>0</v>
      </c>
      <c r="I11" s="386">
        <f>'Result Entry'!J13</f>
        <v>0</v>
      </c>
      <c r="J11" s="37">
        <f>'Result Entry'!K13</f>
        <v>0</v>
      </c>
      <c r="K11" s="250">
        <f>'Result Entry'!L13</f>
        <v>0</v>
      </c>
      <c r="L11" s="250">
        <f>'Result Entry'!M13</f>
        <v>0</v>
      </c>
      <c r="M11" s="250">
        <f>'Result Entry'!N13</f>
        <v>0</v>
      </c>
      <c r="N11" s="250">
        <f>'Result Entry'!O13</f>
        <v>0</v>
      </c>
      <c r="O11" s="251">
        <f>'Result Entry'!P13</f>
        <v>0</v>
      </c>
      <c r="P11" s="252">
        <f>'Result Entry'!Q13</f>
        <v>0</v>
      </c>
      <c r="Q11" s="252">
        <f>'Result Entry'!R13</f>
        <v>0</v>
      </c>
      <c r="R11" s="253">
        <f>'Result Entry'!S13</f>
        <v>0</v>
      </c>
      <c r="S11" s="36">
        <f>'Result Entry'!T13</f>
        <v>0</v>
      </c>
      <c r="T11" s="254">
        <f>'Result Entry'!U13</f>
        <v>0</v>
      </c>
      <c r="U11" s="254">
        <f>'Result Entry'!V13</f>
        <v>0</v>
      </c>
      <c r="V11" s="254">
        <f>'Result Entry'!W13</f>
        <v>0</v>
      </c>
      <c r="W11" s="36">
        <f>'Result Entry'!X13</f>
        <v>0</v>
      </c>
      <c r="X11" s="254">
        <f>'Result Entry'!Y13</f>
        <v>0</v>
      </c>
      <c r="Y11" s="239">
        <f>'Result Entry'!Z13</f>
        <v>0</v>
      </c>
      <c r="Z11" s="255" t="str">
        <f>'Result Entry'!AA13</f>
        <v/>
      </c>
      <c r="AA11" s="256">
        <f>'Result Entry'!AB13</f>
        <v>0</v>
      </c>
      <c r="AB11" s="250">
        <f>'Result Entry'!AC13</f>
        <v>0</v>
      </c>
      <c r="AC11" s="250">
        <f>'Result Entry'!AD13</f>
        <v>0</v>
      </c>
      <c r="AD11" s="250">
        <f>'Result Entry'!AE13</f>
        <v>0</v>
      </c>
      <c r="AE11" s="250">
        <f>'Result Entry'!AF13</f>
        <v>0</v>
      </c>
      <c r="AF11" s="251">
        <f>'Result Entry'!AG13</f>
        <v>0</v>
      </c>
      <c r="AG11" s="252">
        <f>'Result Entry'!AH13</f>
        <v>0</v>
      </c>
      <c r="AH11" s="252">
        <f>'Result Entry'!AI13</f>
        <v>0</v>
      </c>
      <c r="AI11" s="253">
        <f>'Result Entry'!AJ13</f>
        <v>0</v>
      </c>
      <c r="AJ11" s="36">
        <f>'Result Entry'!AK13</f>
        <v>0</v>
      </c>
      <c r="AK11" s="254">
        <f>'Result Entry'!AL13</f>
        <v>0</v>
      </c>
      <c r="AL11" s="254">
        <f>'Result Entry'!AM13</f>
        <v>0</v>
      </c>
      <c r="AM11" s="254">
        <f>'Result Entry'!AN13</f>
        <v>0</v>
      </c>
      <c r="AN11" s="36">
        <f>'Result Entry'!AO13</f>
        <v>0</v>
      </c>
      <c r="AO11" s="254">
        <f>'Result Entry'!AP13</f>
        <v>0</v>
      </c>
      <c r="AP11" s="239">
        <f>'Result Entry'!AQ13</f>
        <v>0</v>
      </c>
      <c r="AQ11" s="255" t="str">
        <f>'Result Entry'!AR13</f>
        <v/>
      </c>
      <c r="AR11" s="256">
        <f>'Result Entry'!AS13</f>
        <v>0</v>
      </c>
      <c r="AS11" s="250">
        <f>'Result Entry'!AT13</f>
        <v>0</v>
      </c>
      <c r="AT11" s="250">
        <f>'Result Entry'!AU13</f>
        <v>0</v>
      </c>
      <c r="AU11" s="250">
        <f>'Result Entry'!AV13</f>
        <v>0</v>
      </c>
      <c r="AV11" s="250">
        <f>'Result Entry'!AW13</f>
        <v>0</v>
      </c>
      <c r="AW11" s="251">
        <f>'Result Entry'!AX13</f>
        <v>0</v>
      </c>
      <c r="AX11" s="252">
        <f>'Result Entry'!AY13</f>
        <v>0</v>
      </c>
      <c r="AY11" s="252">
        <f>'Result Entry'!AZ13</f>
        <v>0</v>
      </c>
      <c r="AZ11" s="253">
        <f>'Result Entry'!BA13</f>
        <v>0</v>
      </c>
      <c r="BA11" s="36">
        <f>'Result Entry'!BB13</f>
        <v>0</v>
      </c>
      <c r="BB11" s="254">
        <f>'Result Entry'!BC13</f>
        <v>0</v>
      </c>
      <c r="BC11" s="254">
        <f>'Result Entry'!BD13</f>
        <v>0</v>
      </c>
      <c r="BD11" s="254">
        <f>'Result Entry'!BE13</f>
        <v>0</v>
      </c>
      <c r="BE11" s="36">
        <f>'Result Entry'!BF13</f>
        <v>0</v>
      </c>
      <c r="BF11" s="254">
        <f>'Result Entry'!BG13</f>
        <v>0</v>
      </c>
      <c r="BG11" s="239">
        <f>'Result Entry'!BH13</f>
        <v>0</v>
      </c>
      <c r="BH11" s="255" t="str">
        <f>'Result Entry'!BI13</f>
        <v/>
      </c>
      <c r="BI11" s="256">
        <f>'Result Entry'!BJ13</f>
        <v>0</v>
      </c>
      <c r="BJ11" s="250">
        <f>'Result Entry'!BK13</f>
        <v>0</v>
      </c>
      <c r="BK11" s="250">
        <f>'Result Entry'!BL13</f>
        <v>0</v>
      </c>
      <c r="BL11" s="250">
        <f>'Result Entry'!BM13</f>
        <v>0</v>
      </c>
      <c r="BM11" s="250">
        <f>'Result Entry'!BN13</f>
        <v>0</v>
      </c>
      <c r="BN11" s="251">
        <f>'Result Entry'!BO13</f>
        <v>0</v>
      </c>
      <c r="BO11" s="252">
        <f>'Result Entry'!BP13</f>
        <v>0</v>
      </c>
      <c r="BP11" s="252">
        <f>'Result Entry'!BQ13</f>
        <v>0</v>
      </c>
      <c r="BQ11" s="253">
        <f>'Result Entry'!BR13</f>
        <v>0</v>
      </c>
      <c r="BR11" s="36">
        <f>'Result Entry'!BS13</f>
        <v>0</v>
      </c>
      <c r="BS11" s="254">
        <f>'Result Entry'!BT13</f>
        <v>0</v>
      </c>
      <c r="BT11" s="254">
        <f>'Result Entry'!BU13</f>
        <v>0</v>
      </c>
      <c r="BU11" s="254">
        <f>'Result Entry'!BV13</f>
        <v>0</v>
      </c>
      <c r="BV11" s="36">
        <f>'Result Entry'!BW13</f>
        <v>0</v>
      </c>
      <c r="BW11" s="254">
        <f>'Result Entry'!BX13</f>
        <v>0</v>
      </c>
      <c r="BX11" s="239">
        <f>'Result Entry'!BY13</f>
        <v>0</v>
      </c>
      <c r="BY11" s="255" t="str">
        <f>'Result Entry'!BZ13</f>
        <v/>
      </c>
      <c r="BZ11" s="256">
        <f>'Result Entry'!CA13</f>
        <v>0</v>
      </c>
      <c r="CA11" s="250">
        <f>'Result Entry'!CB13</f>
        <v>0</v>
      </c>
      <c r="CB11" s="250">
        <f>'Result Entry'!CC13</f>
        <v>0</v>
      </c>
      <c r="CC11" s="250">
        <f>'Result Entry'!CD13</f>
        <v>0</v>
      </c>
      <c r="CD11" s="250">
        <f>'Result Entry'!CE13</f>
        <v>0</v>
      </c>
      <c r="CE11" s="251">
        <f>'Result Entry'!CF13</f>
        <v>0</v>
      </c>
      <c r="CF11" s="252">
        <f>'Result Entry'!CG13</f>
        <v>0</v>
      </c>
      <c r="CG11" s="252">
        <f>'Result Entry'!CH13</f>
        <v>0</v>
      </c>
      <c r="CH11" s="253">
        <f>'Result Entry'!CI13</f>
        <v>0</v>
      </c>
      <c r="CI11" s="36">
        <f>'Result Entry'!CJ13</f>
        <v>0</v>
      </c>
      <c r="CJ11" s="254">
        <f>'Result Entry'!CK13</f>
        <v>0</v>
      </c>
      <c r="CK11" s="254">
        <f>'Result Entry'!CL13</f>
        <v>0</v>
      </c>
      <c r="CL11" s="254">
        <f>'Result Entry'!CM13</f>
        <v>0</v>
      </c>
      <c r="CM11" s="36">
        <f>'Result Entry'!CN13</f>
        <v>0</v>
      </c>
      <c r="CN11" s="254">
        <f>'Result Entry'!CO13</f>
        <v>0</v>
      </c>
      <c r="CO11" s="239">
        <f>'Result Entry'!CP13</f>
        <v>0</v>
      </c>
      <c r="CP11" s="255" t="str">
        <f>'Result Entry'!CQ13</f>
        <v/>
      </c>
      <c r="CQ11" s="263">
        <f>'Result Entry'!CR13</f>
        <v>0</v>
      </c>
      <c r="CR11" s="258">
        <f>'Result Entry'!CS13</f>
        <v>0</v>
      </c>
      <c r="CS11" s="258">
        <f>'Result Entry'!CT13</f>
        <v>0</v>
      </c>
      <c r="CT11" s="258">
        <f>'Result Entry'!CU13</f>
        <v>0</v>
      </c>
      <c r="CU11" s="258">
        <f>'Result Entry'!CV13</f>
        <v>0</v>
      </c>
      <c r="CV11" s="264">
        <f>'Result Entry'!CW13</f>
        <v>0</v>
      </c>
      <c r="CW11" s="239">
        <f>'Result Entry'!CX13</f>
        <v>0</v>
      </c>
      <c r="CX11" s="255" t="str">
        <f>'Result Entry'!CY13</f>
        <v/>
      </c>
      <c r="CY11" s="263">
        <f>'Result Entry'!CZ13</f>
        <v>0</v>
      </c>
      <c r="CZ11" s="258">
        <f>'Result Entry'!DA13</f>
        <v>0</v>
      </c>
      <c r="DA11" s="258">
        <f>'Result Entry'!DB13</f>
        <v>0</v>
      </c>
      <c r="DB11" s="258">
        <f>'Result Entry'!DC13</f>
        <v>0</v>
      </c>
      <c r="DC11" s="258">
        <f>'Result Entry'!DD13</f>
        <v>0</v>
      </c>
      <c r="DD11" s="264">
        <f>'Result Entry'!DE13</f>
        <v>0</v>
      </c>
      <c r="DE11" s="239">
        <f>'Result Entry'!DF13</f>
        <v>0</v>
      </c>
      <c r="DF11" s="255" t="str">
        <f>'Result Entry'!DG13</f>
        <v/>
      </c>
      <c r="DG11" s="263">
        <f>'Result Entry'!DH13</f>
        <v>0</v>
      </c>
      <c r="DH11" s="258">
        <f>'Result Entry'!DI13</f>
        <v>0</v>
      </c>
      <c r="DI11" s="258">
        <f>'Result Entry'!DJ13</f>
        <v>0</v>
      </c>
      <c r="DJ11" s="258">
        <f>'Result Entry'!DK13</f>
        <v>0</v>
      </c>
      <c r="DK11" s="258">
        <f>'Result Entry'!DL13</f>
        <v>0</v>
      </c>
      <c r="DL11" s="264">
        <f>'Result Entry'!DM13</f>
        <v>0</v>
      </c>
      <c r="DM11" s="239">
        <f>'Result Entry'!DN13</f>
        <v>0</v>
      </c>
      <c r="DN11" s="255" t="str">
        <f>'Result Entry'!DO13</f>
        <v/>
      </c>
      <c r="DO11" s="263">
        <f>'Result Entry'!DP13</f>
        <v>0</v>
      </c>
      <c r="DP11" s="258">
        <f>'Result Entry'!DQ13</f>
        <v>0</v>
      </c>
      <c r="DQ11" s="258">
        <f>'Result Entry'!DR13</f>
        <v>0</v>
      </c>
      <c r="DR11" s="258">
        <f>'Result Entry'!DS13</f>
        <v>0</v>
      </c>
      <c r="DS11" s="258">
        <f>'Result Entry'!DT13</f>
        <v>0</v>
      </c>
      <c r="DT11" s="264">
        <f>'Result Entry'!DU13</f>
        <v>0</v>
      </c>
      <c r="DU11" s="239" t="str">
        <f>'Result Entry'!DV13</f>
        <v/>
      </c>
      <c r="DV11" s="255" t="str">
        <f>'Result Entry'!DW13</f>
        <v/>
      </c>
      <c r="DW11" s="265">
        <f>'Result Entry'!DX13</f>
        <v>0</v>
      </c>
      <c r="DX11" s="266">
        <f>'Result Entry'!DY13</f>
        <v>0</v>
      </c>
      <c r="DY11" s="267" t="str">
        <f>'Result Entry'!DZ13</f>
        <v/>
      </c>
      <c r="DZ11" s="260">
        <f>'Result Entry'!EA13</f>
        <v>900</v>
      </c>
      <c r="EA11" s="246">
        <f>'Result Entry'!EB13</f>
        <v>0</v>
      </c>
      <c r="EB11" s="261">
        <f>'Result Entry'!EC13</f>
        <v>0</v>
      </c>
      <c r="EC11" s="239" t="str">
        <f>'Result Entry'!ED13</f>
        <v/>
      </c>
      <c r="ED11" s="239" t="str">
        <f>'Result Entry'!EE13</f>
        <v/>
      </c>
      <c r="EE11" s="239" t="str">
        <f>'Result Entry'!EF13</f>
        <v/>
      </c>
      <c r="EF11" s="262" t="str">
        <f>'Result Entry'!EG13</f>
        <v/>
      </c>
    </row>
    <row r="12" spans="1:136" ht="16.5" customHeight="1">
      <c r="A12" s="828"/>
      <c r="B12" s="249">
        <f t="shared" si="0"/>
        <v>0</v>
      </c>
      <c r="C12" s="238">
        <f>'Result Entry'!D14</f>
        <v>0</v>
      </c>
      <c r="D12" s="238">
        <f>'Result Entry'!E14</f>
        <v>0</v>
      </c>
      <c r="E12" s="238">
        <f>'Result Entry'!F14</f>
        <v>0</v>
      </c>
      <c r="F12" s="239">
        <f>'Result Entry'!G14</f>
        <v>0</v>
      </c>
      <c r="G12" s="239">
        <f>'Result Entry'!H14</f>
        <v>0</v>
      </c>
      <c r="H12" s="239">
        <f>'Result Entry'!I14</f>
        <v>0</v>
      </c>
      <c r="I12" s="386">
        <f>'Result Entry'!J14</f>
        <v>0</v>
      </c>
      <c r="J12" s="37">
        <f>'Result Entry'!K14</f>
        <v>0</v>
      </c>
      <c r="K12" s="250">
        <f>'Result Entry'!L14</f>
        <v>0</v>
      </c>
      <c r="L12" s="250">
        <f>'Result Entry'!M14</f>
        <v>0</v>
      </c>
      <c r="M12" s="250">
        <f>'Result Entry'!N14</f>
        <v>0</v>
      </c>
      <c r="N12" s="250">
        <f>'Result Entry'!O14</f>
        <v>0</v>
      </c>
      <c r="O12" s="251">
        <f>'Result Entry'!P14</f>
        <v>0</v>
      </c>
      <c r="P12" s="252">
        <f>'Result Entry'!Q14</f>
        <v>0</v>
      </c>
      <c r="Q12" s="252">
        <f>'Result Entry'!R14</f>
        <v>0</v>
      </c>
      <c r="R12" s="253">
        <f>'Result Entry'!S14</f>
        <v>0</v>
      </c>
      <c r="S12" s="36">
        <f>'Result Entry'!T14</f>
        <v>0</v>
      </c>
      <c r="T12" s="254">
        <f>'Result Entry'!U14</f>
        <v>0</v>
      </c>
      <c r="U12" s="254">
        <f>'Result Entry'!V14</f>
        <v>0</v>
      </c>
      <c r="V12" s="254">
        <f>'Result Entry'!W14</f>
        <v>0</v>
      </c>
      <c r="W12" s="36">
        <f>'Result Entry'!X14</f>
        <v>0</v>
      </c>
      <c r="X12" s="254">
        <f>'Result Entry'!Y14</f>
        <v>0</v>
      </c>
      <c r="Y12" s="239">
        <f>'Result Entry'!Z14</f>
        <v>0</v>
      </c>
      <c r="Z12" s="255" t="str">
        <f>'Result Entry'!AA14</f>
        <v/>
      </c>
      <c r="AA12" s="256">
        <f>'Result Entry'!AB14</f>
        <v>0</v>
      </c>
      <c r="AB12" s="250">
        <f>'Result Entry'!AC14</f>
        <v>0</v>
      </c>
      <c r="AC12" s="250">
        <f>'Result Entry'!AD14</f>
        <v>0</v>
      </c>
      <c r="AD12" s="250">
        <f>'Result Entry'!AE14</f>
        <v>0</v>
      </c>
      <c r="AE12" s="250">
        <f>'Result Entry'!AF14</f>
        <v>0</v>
      </c>
      <c r="AF12" s="251">
        <f>'Result Entry'!AG14</f>
        <v>0</v>
      </c>
      <c r="AG12" s="252">
        <f>'Result Entry'!AH14</f>
        <v>0</v>
      </c>
      <c r="AH12" s="252">
        <f>'Result Entry'!AI14</f>
        <v>0</v>
      </c>
      <c r="AI12" s="253">
        <f>'Result Entry'!AJ14</f>
        <v>0</v>
      </c>
      <c r="AJ12" s="36">
        <f>'Result Entry'!AK14</f>
        <v>0</v>
      </c>
      <c r="AK12" s="254">
        <f>'Result Entry'!AL14</f>
        <v>0</v>
      </c>
      <c r="AL12" s="254">
        <f>'Result Entry'!AM14</f>
        <v>0</v>
      </c>
      <c r="AM12" s="254">
        <f>'Result Entry'!AN14</f>
        <v>0</v>
      </c>
      <c r="AN12" s="36">
        <f>'Result Entry'!AO14</f>
        <v>0</v>
      </c>
      <c r="AO12" s="254">
        <f>'Result Entry'!AP14</f>
        <v>0</v>
      </c>
      <c r="AP12" s="239">
        <f>'Result Entry'!AQ14</f>
        <v>0</v>
      </c>
      <c r="AQ12" s="255" t="str">
        <f>'Result Entry'!AR14</f>
        <v/>
      </c>
      <c r="AR12" s="256">
        <f>'Result Entry'!AS14</f>
        <v>0</v>
      </c>
      <c r="AS12" s="250">
        <f>'Result Entry'!AT14</f>
        <v>0</v>
      </c>
      <c r="AT12" s="250">
        <f>'Result Entry'!AU14</f>
        <v>0</v>
      </c>
      <c r="AU12" s="250">
        <f>'Result Entry'!AV14</f>
        <v>0</v>
      </c>
      <c r="AV12" s="250">
        <f>'Result Entry'!AW14</f>
        <v>0</v>
      </c>
      <c r="AW12" s="251">
        <f>'Result Entry'!AX14</f>
        <v>0</v>
      </c>
      <c r="AX12" s="252">
        <f>'Result Entry'!AY14</f>
        <v>0</v>
      </c>
      <c r="AY12" s="252">
        <f>'Result Entry'!AZ14</f>
        <v>0</v>
      </c>
      <c r="AZ12" s="253">
        <f>'Result Entry'!BA14</f>
        <v>0</v>
      </c>
      <c r="BA12" s="36">
        <f>'Result Entry'!BB14</f>
        <v>0</v>
      </c>
      <c r="BB12" s="254">
        <f>'Result Entry'!BC14</f>
        <v>0</v>
      </c>
      <c r="BC12" s="254">
        <f>'Result Entry'!BD14</f>
        <v>0</v>
      </c>
      <c r="BD12" s="254">
        <f>'Result Entry'!BE14</f>
        <v>0</v>
      </c>
      <c r="BE12" s="36">
        <f>'Result Entry'!BF14</f>
        <v>0</v>
      </c>
      <c r="BF12" s="254">
        <f>'Result Entry'!BG14</f>
        <v>0</v>
      </c>
      <c r="BG12" s="239">
        <f>'Result Entry'!BH14</f>
        <v>0</v>
      </c>
      <c r="BH12" s="255" t="str">
        <f>'Result Entry'!BI14</f>
        <v/>
      </c>
      <c r="BI12" s="256">
        <f>'Result Entry'!BJ14</f>
        <v>0</v>
      </c>
      <c r="BJ12" s="250">
        <f>'Result Entry'!BK14</f>
        <v>0</v>
      </c>
      <c r="BK12" s="250">
        <f>'Result Entry'!BL14</f>
        <v>0</v>
      </c>
      <c r="BL12" s="250">
        <f>'Result Entry'!BM14</f>
        <v>0</v>
      </c>
      <c r="BM12" s="250">
        <f>'Result Entry'!BN14</f>
        <v>0</v>
      </c>
      <c r="BN12" s="251">
        <f>'Result Entry'!BO14</f>
        <v>0</v>
      </c>
      <c r="BO12" s="252">
        <f>'Result Entry'!BP14</f>
        <v>0</v>
      </c>
      <c r="BP12" s="252">
        <f>'Result Entry'!BQ14</f>
        <v>0</v>
      </c>
      <c r="BQ12" s="253">
        <f>'Result Entry'!BR14</f>
        <v>0</v>
      </c>
      <c r="BR12" s="36">
        <f>'Result Entry'!BS14</f>
        <v>0</v>
      </c>
      <c r="BS12" s="254">
        <f>'Result Entry'!BT14</f>
        <v>0</v>
      </c>
      <c r="BT12" s="254">
        <f>'Result Entry'!BU14</f>
        <v>0</v>
      </c>
      <c r="BU12" s="254">
        <f>'Result Entry'!BV14</f>
        <v>0</v>
      </c>
      <c r="BV12" s="36">
        <f>'Result Entry'!BW14</f>
        <v>0</v>
      </c>
      <c r="BW12" s="254">
        <f>'Result Entry'!BX14</f>
        <v>0</v>
      </c>
      <c r="BX12" s="239">
        <f>'Result Entry'!BY14</f>
        <v>0</v>
      </c>
      <c r="BY12" s="255" t="str">
        <f>'Result Entry'!BZ14</f>
        <v/>
      </c>
      <c r="BZ12" s="256">
        <f>'Result Entry'!CA14</f>
        <v>0</v>
      </c>
      <c r="CA12" s="250">
        <f>'Result Entry'!CB14</f>
        <v>0</v>
      </c>
      <c r="CB12" s="250">
        <f>'Result Entry'!CC14</f>
        <v>0</v>
      </c>
      <c r="CC12" s="250">
        <f>'Result Entry'!CD14</f>
        <v>0</v>
      </c>
      <c r="CD12" s="250">
        <f>'Result Entry'!CE14</f>
        <v>0</v>
      </c>
      <c r="CE12" s="251">
        <f>'Result Entry'!CF14</f>
        <v>0</v>
      </c>
      <c r="CF12" s="252">
        <f>'Result Entry'!CG14</f>
        <v>0</v>
      </c>
      <c r="CG12" s="252">
        <f>'Result Entry'!CH14</f>
        <v>0</v>
      </c>
      <c r="CH12" s="253">
        <f>'Result Entry'!CI14</f>
        <v>0</v>
      </c>
      <c r="CI12" s="36">
        <f>'Result Entry'!CJ14</f>
        <v>0</v>
      </c>
      <c r="CJ12" s="254">
        <f>'Result Entry'!CK14</f>
        <v>0</v>
      </c>
      <c r="CK12" s="254">
        <f>'Result Entry'!CL14</f>
        <v>0</v>
      </c>
      <c r="CL12" s="254">
        <f>'Result Entry'!CM14</f>
        <v>0</v>
      </c>
      <c r="CM12" s="36">
        <f>'Result Entry'!CN14</f>
        <v>0</v>
      </c>
      <c r="CN12" s="254">
        <f>'Result Entry'!CO14</f>
        <v>0</v>
      </c>
      <c r="CO12" s="239">
        <f>'Result Entry'!CP14</f>
        <v>0</v>
      </c>
      <c r="CP12" s="255" t="str">
        <f>'Result Entry'!CQ14</f>
        <v/>
      </c>
      <c r="CQ12" s="263">
        <f>'Result Entry'!CR14</f>
        <v>0</v>
      </c>
      <c r="CR12" s="258">
        <f>'Result Entry'!CS14</f>
        <v>0</v>
      </c>
      <c r="CS12" s="258">
        <f>'Result Entry'!CT14</f>
        <v>0</v>
      </c>
      <c r="CT12" s="258">
        <f>'Result Entry'!CU14</f>
        <v>0</v>
      </c>
      <c r="CU12" s="258">
        <f>'Result Entry'!CV14</f>
        <v>0</v>
      </c>
      <c r="CV12" s="264">
        <f>'Result Entry'!CW14</f>
        <v>0</v>
      </c>
      <c r="CW12" s="239">
        <f>'Result Entry'!CX14</f>
        <v>0</v>
      </c>
      <c r="CX12" s="255" t="str">
        <f>'Result Entry'!CY14</f>
        <v/>
      </c>
      <c r="CY12" s="263">
        <f>'Result Entry'!CZ14</f>
        <v>0</v>
      </c>
      <c r="CZ12" s="258">
        <f>'Result Entry'!DA14</f>
        <v>0</v>
      </c>
      <c r="DA12" s="258">
        <f>'Result Entry'!DB14</f>
        <v>0</v>
      </c>
      <c r="DB12" s="258">
        <f>'Result Entry'!DC14</f>
        <v>0</v>
      </c>
      <c r="DC12" s="258">
        <f>'Result Entry'!DD14</f>
        <v>0</v>
      </c>
      <c r="DD12" s="264">
        <f>'Result Entry'!DE14</f>
        <v>0</v>
      </c>
      <c r="DE12" s="239">
        <f>'Result Entry'!DF14</f>
        <v>0</v>
      </c>
      <c r="DF12" s="255" t="str">
        <f>'Result Entry'!DG14</f>
        <v/>
      </c>
      <c r="DG12" s="263">
        <f>'Result Entry'!DH14</f>
        <v>0</v>
      </c>
      <c r="DH12" s="258">
        <f>'Result Entry'!DI14</f>
        <v>0</v>
      </c>
      <c r="DI12" s="258">
        <f>'Result Entry'!DJ14</f>
        <v>0</v>
      </c>
      <c r="DJ12" s="258">
        <f>'Result Entry'!DK14</f>
        <v>0</v>
      </c>
      <c r="DK12" s="258">
        <f>'Result Entry'!DL14</f>
        <v>0</v>
      </c>
      <c r="DL12" s="264">
        <f>'Result Entry'!DM14</f>
        <v>0</v>
      </c>
      <c r="DM12" s="239">
        <f>'Result Entry'!DN14</f>
        <v>0</v>
      </c>
      <c r="DN12" s="255" t="str">
        <f>'Result Entry'!DO14</f>
        <v/>
      </c>
      <c r="DO12" s="263">
        <f>'Result Entry'!DP14</f>
        <v>0</v>
      </c>
      <c r="DP12" s="258">
        <f>'Result Entry'!DQ14</f>
        <v>0</v>
      </c>
      <c r="DQ12" s="258">
        <f>'Result Entry'!DR14</f>
        <v>0</v>
      </c>
      <c r="DR12" s="258">
        <f>'Result Entry'!DS14</f>
        <v>0</v>
      </c>
      <c r="DS12" s="258">
        <f>'Result Entry'!DT14</f>
        <v>0</v>
      </c>
      <c r="DT12" s="264">
        <f>'Result Entry'!DU14</f>
        <v>0</v>
      </c>
      <c r="DU12" s="239" t="str">
        <f>'Result Entry'!DV14</f>
        <v/>
      </c>
      <c r="DV12" s="255" t="str">
        <f>'Result Entry'!DW14</f>
        <v/>
      </c>
      <c r="DW12" s="265">
        <f>'Result Entry'!DX14</f>
        <v>0</v>
      </c>
      <c r="DX12" s="266">
        <f>'Result Entry'!DY14</f>
        <v>0</v>
      </c>
      <c r="DY12" s="267" t="str">
        <f>'Result Entry'!DZ14</f>
        <v/>
      </c>
      <c r="DZ12" s="260">
        <f>'Result Entry'!EA14</f>
        <v>900</v>
      </c>
      <c r="EA12" s="246">
        <f>'Result Entry'!EB14</f>
        <v>0</v>
      </c>
      <c r="EB12" s="261">
        <f>'Result Entry'!EC14</f>
        <v>0</v>
      </c>
      <c r="EC12" s="239" t="str">
        <f>'Result Entry'!ED14</f>
        <v/>
      </c>
      <c r="ED12" s="239" t="str">
        <f>'Result Entry'!EE14</f>
        <v/>
      </c>
      <c r="EE12" s="239" t="str">
        <f>'Result Entry'!EF14</f>
        <v/>
      </c>
      <c r="EF12" s="262" t="str">
        <f>'Result Entry'!EG14</f>
        <v/>
      </c>
    </row>
    <row r="13" spans="1:136" ht="14.25" customHeight="1">
      <c r="A13" s="828"/>
      <c r="B13" s="249">
        <f t="shared" si="0"/>
        <v>0</v>
      </c>
      <c r="C13" s="238">
        <f>'Result Entry'!D15</f>
        <v>0</v>
      </c>
      <c r="D13" s="238">
        <f>'Result Entry'!E15</f>
        <v>0</v>
      </c>
      <c r="E13" s="238">
        <f>'Result Entry'!F15</f>
        <v>0</v>
      </c>
      <c r="F13" s="239">
        <f>'Result Entry'!G15</f>
        <v>0</v>
      </c>
      <c r="G13" s="239">
        <f>'Result Entry'!H15</f>
        <v>0</v>
      </c>
      <c r="H13" s="239">
        <f>'Result Entry'!I15</f>
        <v>0</v>
      </c>
      <c r="I13" s="386">
        <f>'Result Entry'!J15</f>
        <v>0</v>
      </c>
      <c r="J13" s="37">
        <f>'Result Entry'!K15</f>
        <v>0</v>
      </c>
      <c r="K13" s="250">
        <f>'Result Entry'!L15</f>
        <v>0</v>
      </c>
      <c r="L13" s="250">
        <f>'Result Entry'!M15</f>
        <v>0</v>
      </c>
      <c r="M13" s="250">
        <f>'Result Entry'!N15</f>
        <v>0</v>
      </c>
      <c r="N13" s="250">
        <f>'Result Entry'!O15</f>
        <v>0</v>
      </c>
      <c r="O13" s="251">
        <f>'Result Entry'!P15</f>
        <v>0</v>
      </c>
      <c r="P13" s="252">
        <f>'Result Entry'!Q15</f>
        <v>0</v>
      </c>
      <c r="Q13" s="252">
        <f>'Result Entry'!R15</f>
        <v>0</v>
      </c>
      <c r="R13" s="253">
        <f>'Result Entry'!S15</f>
        <v>0</v>
      </c>
      <c r="S13" s="36">
        <f>'Result Entry'!T15</f>
        <v>0</v>
      </c>
      <c r="T13" s="254">
        <f>'Result Entry'!U15</f>
        <v>0</v>
      </c>
      <c r="U13" s="254">
        <f>'Result Entry'!V15</f>
        <v>0</v>
      </c>
      <c r="V13" s="254">
        <f>'Result Entry'!W15</f>
        <v>0</v>
      </c>
      <c r="W13" s="36">
        <f>'Result Entry'!X15</f>
        <v>0</v>
      </c>
      <c r="X13" s="254">
        <f>'Result Entry'!Y15</f>
        <v>0</v>
      </c>
      <c r="Y13" s="239">
        <f>'Result Entry'!Z15</f>
        <v>0</v>
      </c>
      <c r="Z13" s="255" t="str">
        <f>'Result Entry'!AA15</f>
        <v/>
      </c>
      <c r="AA13" s="256">
        <f>'Result Entry'!AB15</f>
        <v>0</v>
      </c>
      <c r="AB13" s="250">
        <f>'Result Entry'!AC15</f>
        <v>0</v>
      </c>
      <c r="AC13" s="250">
        <f>'Result Entry'!AD15</f>
        <v>0</v>
      </c>
      <c r="AD13" s="250">
        <f>'Result Entry'!AE15</f>
        <v>0</v>
      </c>
      <c r="AE13" s="250">
        <f>'Result Entry'!AF15</f>
        <v>0</v>
      </c>
      <c r="AF13" s="251">
        <f>'Result Entry'!AG15</f>
        <v>0</v>
      </c>
      <c r="AG13" s="252">
        <f>'Result Entry'!AH15</f>
        <v>0</v>
      </c>
      <c r="AH13" s="252">
        <f>'Result Entry'!AI15</f>
        <v>0</v>
      </c>
      <c r="AI13" s="253">
        <f>'Result Entry'!AJ15</f>
        <v>0</v>
      </c>
      <c r="AJ13" s="36">
        <f>'Result Entry'!AK15</f>
        <v>0</v>
      </c>
      <c r="AK13" s="254">
        <f>'Result Entry'!AL15</f>
        <v>0</v>
      </c>
      <c r="AL13" s="254">
        <f>'Result Entry'!AM15</f>
        <v>0</v>
      </c>
      <c r="AM13" s="254">
        <f>'Result Entry'!AN15</f>
        <v>0</v>
      </c>
      <c r="AN13" s="36">
        <f>'Result Entry'!AO15</f>
        <v>0</v>
      </c>
      <c r="AO13" s="254">
        <f>'Result Entry'!AP15</f>
        <v>0</v>
      </c>
      <c r="AP13" s="239">
        <f>'Result Entry'!AQ15</f>
        <v>0</v>
      </c>
      <c r="AQ13" s="255" t="str">
        <f>'Result Entry'!AR15</f>
        <v/>
      </c>
      <c r="AR13" s="256">
        <f>'Result Entry'!AS15</f>
        <v>0</v>
      </c>
      <c r="AS13" s="250">
        <f>'Result Entry'!AT15</f>
        <v>0</v>
      </c>
      <c r="AT13" s="250">
        <f>'Result Entry'!AU15</f>
        <v>0</v>
      </c>
      <c r="AU13" s="250">
        <f>'Result Entry'!AV15</f>
        <v>0</v>
      </c>
      <c r="AV13" s="250">
        <f>'Result Entry'!AW15</f>
        <v>0</v>
      </c>
      <c r="AW13" s="251">
        <f>'Result Entry'!AX15</f>
        <v>0</v>
      </c>
      <c r="AX13" s="252">
        <f>'Result Entry'!AY15</f>
        <v>0</v>
      </c>
      <c r="AY13" s="252">
        <f>'Result Entry'!AZ15</f>
        <v>0</v>
      </c>
      <c r="AZ13" s="253">
        <f>'Result Entry'!BA15</f>
        <v>0</v>
      </c>
      <c r="BA13" s="36">
        <f>'Result Entry'!BB15</f>
        <v>0</v>
      </c>
      <c r="BB13" s="254">
        <f>'Result Entry'!BC15</f>
        <v>0</v>
      </c>
      <c r="BC13" s="254">
        <f>'Result Entry'!BD15</f>
        <v>0</v>
      </c>
      <c r="BD13" s="254">
        <f>'Result Entry'!BE15</f>
        <v>0</v>
      </c>
      <c r="BE13" s="36">
        <f>'Result Entry'!BF15</f>
        <v>0</v>
      </c>
      <c r="BF13" s="254">
        <f>'Result Entry'!BG15</f>
        <v>0</v>
      </c>
      <c r="BG13" s="239">
        <f>'Result Entry'!BH15</f>
        <v>0</v>
      </c>
      <c r="BH13" s="255" t="str">
        <f>'Result Entry'!BI15</f>
        <v/>
      </c>
      <c r="BI13" s="256">
        <f>'Result Entry'!BJ15</f>
        <v>0</v>
      </c>
      <c r="BJ13" s="250">
        <f>'Result Entry'!BK15</f>
        <v>0</v>
      </c>
      <c r="BK13" s="250">
        <f>'Result Entry'!BL15</f>
        <v>0</v>
      </c>
      <c r="BL13" s="250">
        <f>'Result Entry'!BM15</f>
        <v>0</v>
      </c>
      <c r="BM13" s="250">
        <f>'Result Entry'!BN15</f>
        <v>0</v>
      </c>
      <c r="BN13" s="251">
        <f>'Result Entry'!BO15</f>
        <v>0</v>
      </c>
      <c r="BO13" s="252">
        <f>'Result Entry'!BP15</f>
        <v>0</v>
      </c>
      <c r="BP13" s="252">
        <f>'Result Entry'!BQ15</f>
        <v>0</v>
      </c>
      <c r="BQ13" s="253">
        <f>'Result Entry'!BR15</f>
        <v>0</v>
      </c>
      <c r="BR13" s="36">
        <f>'Result Entry'!BS15</f>
        <v>0</v>
      </c>
      <c r="BS13" s="254">
        <f>'Result Entry'!BT15</f>
        <v>0</v>
      </c>
      <c r="BT13" s="254">
        <f>'Result Entry'!BU15</f>
        <v>0</v>
      </c>
      <c r="BU13" s="254">
        <f>'Result Entry'!BV15</f>
        <v>0</v>
      </c>
      <c r="BV13" s="36">
        <f>'Result Entry'!BW15</f>
        <v>0</v>
      </c>
      <c r="BW13" s="254">
        <f>'Result Entry'!BX15</f>
        <v>0</v>
      </c>
      <c r="BX13" s="239">
        <f>'Result Entry'!BY15</f>
        <v>0</v>
      </c>
      <c r="BY13" s="255" t="str">
        <f>'Result Entry'!BZ15</f>
        <v/>
      </c>
      <c r="BZ13" s="256">
        <f>'Result Entry'!CA15</f>
        <v>0</v>
      </c>
      <c r="CA13" s="250">
        <f>'Result Entry'!CB15</f>
        <v>0</v>
      </c>
      <c r="CB13" s="250">
        <f>'Result Entry'!CC15</f>
        <v>0</v>
      </c>
      <c r="CC13" s="250">
        <f>'Result Entry'!CD15</f>
        <v>0</v>
      </c>
      <c r="CD13" s="250">
        <f>'Result Entry'!CE15</f>
        <v>0</v>
      </c>
      <c r="CE13" s="251">
        <f>'Result Entry'!CF15</f>
        <v>0</v>
      </c>
      <c r="CF13" s="252">
        <f>'Result Entry'!CG15</f>
        <v>0</v>
      </c>
      <c r="CG13" s="252">
        <f>'Result Entry'!CH15</f>
        <v>0</v>
      </c>
      <c r="CH13" s="253">
        <f>'Result Entry'!CI15</f>
        <v>0</v>
      </c>
      <c r="CI13" s="36">
        <f>'Result Entry'!CJ15</f>
        <v>0</v>
      </c>
      <c r="CJ13" s="254">
        <f>'Result Entry'!CK15</f>
        <v>0</v>
      </c>
      <c r="CK13" s="254">
        <f>'Result Entry'!CL15</f>
        <v>0</v>
      </c>
      <c r="CL13" s="254">
        <f>'Result Entry'!CM15</f>
        <v>0</v>
      </c>
      <c r="CM13" s="36">
        <f>'Result Entry'!CN15</f>
        <v>0</v>
      </c>
      <c r="CN13" s="254">
        <f>'Result Entry'!CO15</f>
        <v>0</v>
      </c>
      <c r="CO13" s="239">
        <f>'Result Entry'!CP15</f>
        <v>0</v>
      </c>
      <c r="CP13" s="255" t="str">
        <f>'Result Entry'!CQ15</f>
        <v/>
      </c>
      <c r="CQ13" s="263">
        <f>'Result Entry'!CR15</f>
        <v>0</v>
      </c>
      <c r="CR13" s="258">
        <f>'Result Entry'!CS15</f>
        <v>0</v>
      </c>
      <c r="CS13" s="258">
        <f>'Result Entry'!CT15</f>
        <v>0</v>
      </c>
      <c r="CT13" s="258">
        <f>'Result Entry'!CU15</f>
        <v>0</v>
      </c>
      <c r="CU13" s="258">
        <f>'Result Entry'!CV15</f>
        <v>0</v>
      </c>
      <c r="CV13" s="264">
        <f>'Result Entry'!CW15</f>
        <v>0</v>
      </c>
      <c r="CW13" s="239">
        <f>'Result Entry'!CX15</f>
        <v>0</v>
      </c>
      <c r="CX13" s="255" t="str">
        <f>'Result Entry'!CY15</f>
        <v/>
      </c>
      <c r="CY13" s="263">
        <f>'Result Entry'!CZ15</f>
        <v>0</v>
      </c>
      <c r="CZ13" s="258">
        <f>'Result Entry'!DA15</f>
        <v>0</v>
      </c>
      <c r="DA13" s="258">
        <f>'Result Entry'!DB15</f>
        <v>0</v>
      </c>
      <c r="DB13" s="258">
        <f>'Result Entry'!DC15</f>
        <v>0</v>
      </c>
      <c r="DC13" s="258">
        <f>'Result Entry'!DD15</f>
        <v>0</v>
      </c>
      <c r="DD13" s="264">
        <f>'Result Entry'!DE15</f>
        <v>0</v>
      </c>
      <c r="DE13" s="239">
        <f>'Result Entry'!DF15</f>
        <v>0</v>
      </c>
      <c r="DF13" s="255" t="str">
        <f>'Result Entry'!DG15</f>
        <v/>
      </c>
      <c r="DG13" s="263">
        <f>'Result Entry'!DH15</f>
        <v>0</v>
      </c>
      <c r="DH13" s="258">
        <f>'Result Entry'!DI15</f>
        <v>0</v>
      </c>
      <c r="DI13" s="258">
        <f>'Result Entry'!DJ15</f>
        <v>0</v>
      </c>
      <c r="DJ13" s="258">
        <f>'Result Entry'!DK15</f>
        <v>0</v>
      </c>
      <c r="DK13" s="258">
        <f>'Result Entry'!DL15</f>
        <v>0</v>
      </c>
      <c r="DL13" s="264">
        <f>'Result Entry'!DM15</f>
        <v>0</v>
      </c>
      <c r="DM13" s="239">
        <f>'Result Entry'!DN15</f>
        <v>0</v>
      </c>
      <c r="DN13" s="255" t="str">
        <f>'Result Entry'!DO15</f>
        <v/>
      </c>
      <c r="DO13" s="263">
        <f>'Result Entry'!DP15</f>
        <v>0</v>
      </c>
      <c r="DP13" s="258">
        <f>'Result Entry'!DQ15</f>
        <v>0</v>
      </c>
      <c r="DQ13" s="258">
        <f>'Result Entry'!DR15</f>
        <v>0</v>
      </c>
      <c r="DR13" s="258">
        <f>'Result Entry'!DS15</f>
        <v>0</v>
      </c>
      <c r="DS13" s="258">
        <f>'Result Entry'!DT15</f>
        <v>0</v>
      </c>
      <c r="DT13" s="264">
        <f>'Result Entry'!DU15</f>
        <v>0</v>
      </c>
      <c r="DU13" s="239" t="str">
        <f>'Result Entry'!DV15</f>
        <v/>
      </c>
      <c r="DV13" s="255" t="str">
        <f>'Result Entry'!DW15</f>
        <v/>
      </c>
      <c r="DW13" s="265">
        <f>'Result Entry'!DX15</f>
        <v>0</v>
      </c>
      <c r="DX13" s="266">
        <f>'Result Entry'!DY15</f>
        <v>0</v>
      </c>
      <c r="DY13" s="267" t="str">
        <f>'Result Entry'!DZ15</f>
        <v/>
      </c>
      <c r="DZ13" s="260">
        <f>'Result Entry'!EA15</f>
        <v>900</v>
      </c>
      <c r="EA13" s="246">
        <f>'Result Entry'!EB15</f>
        <v>0</v>
      </c>
      <c r="EB13" s="261">
        <f>'Result Entry'!EC15</f>
        <v>0</v>
      </c>
      <c r="EC13" s="239" t="str">
        <f>'Result Entry'!ED15</f>
        <v/>
      </c>
      <c r="ED13" s="239" t="str">
        <f>'Result Entry'!EE15</f>
        <v/>
      </c>
      <c r="EE13" s="239" t="str">
        <f>'Result Entry'!EF15</f>
        <v/>
      </c>
      <c r="EF13" s="262" t="str">
        <f>'Result Entry'!EG15</f>
        <v/>
      </c>
    </row>
    <row r="14" spans="1:136">
      <c r="A14" s="828"/>
      <c r="B14" s="249">
        <f t="shared" si="0"/>
        <v>0</v>
      </c>
      <c r="C14" s="238">
        <f>'Result Entry'!D16</f>
        <v>0</v>
      </c>
      <c r="D14" s="238">
        <f>'Result Entry'!E16</f>
        <v>0</v>
      </c>
      <c r="E14" s="238">
        <f>'Result Entry'!F16</f>
        <v>0</v>
      </c>
      <c r="F14" s="239">
        <f>'Result Entry'!G16</f>
        <v>0</v>
      </c>
      <c r="G14" s="239">
        <f>'Result Entry'!H16</f>
        <v>0</v>
      </c>
      <c r="H14" s="239">
        <f>'Result Entry'!I16</f>
        <v>0</v>
      </c>
      <c r="I14" s="386">
        <f>'Result Entry'!J16</f>
        <v>0</v>
      </c>
      <c r="J14" s="37">
        <f>'Result Entry'!K16</f>
        <v>0</v>
      </c>
      <c r="K14" s="250">
        <f>'Result Entry'!L16</f>
        <v>0</v>
      </c>
      <c r="L14" s="250">
        <f>'Result Entry'!M16</f>
        <v>0</v>
      </c>
      <c r="M14" s="250">
        <f>'Result Entry'!N16</f>
        <v>0</v>
      </c>
      <c r="N14" s="250">
        <f>'Result Entry'!O16</f>
        <v>0</v>
      </c>
      <c r="O14" s="251">
        <f>'Result Entry'!P16</f>
        <v>0</v>
      </c>
      <c r="P14" s="252">
        <f>'Result Entry'!Q16</f>
        <v>0</v>
      </c>
      <c r="Q14" s="252">
        <f>'Result Entry'!R16</f>
        <v>0</v>
      </c>
      <c r="R14" s="253">
        <f>'Result Entry'!S16</f>
        <v>0</v>
      </c>
      <c r="S14" s="36">
        <f>'Result Entry'!T16</f>
        <v>0</v>
      </c>
      <c r="T14" s="254">
        <f>'Result Entry'!U16</f>
        <v>0</v>
      </c>
      <c r="U14" s="254">
        <f>'Result Entry'!V16</f>
        <v>0</v>
      </c>
      <c r="V14" s="254">
        <f>'Result Entry'!W16</f>
        <v>0</v>
      </c>
      <c r="W14" s="36">
        <f>'Result Entry'!X16</f>
        <v>0</v>
      </c>
      <c r="X14" s="254">
        <f>'Result Entry'!Y16</f>
        <v>0</v>
      </c>
      <c r="Y14" s="239">
        <f>'Result Entry'!Z16</f>
        <v>0</v>
      </c>
      <c r="Z14" s="255" t="str">
        <f>'Result Entry'!AA16</f>
        <v/>
      </c>
      <c r="AA14" s="256">
        <f>'Result Entry'!AB16</f>
        <v>0</v>
      </c>
      <c r="AB14" s="250">
        <f>'Result Entry'!AC16</f>
        <v>0</v>
      </c>
      <c r="AC14" s="250">
        <f>'Result Entry'!AD16</f>
        <v>0</v>
      </c>
      <c r="AD14" s="250">
        <f>'Result Entry'!AE16</f>
        <v>0</v>
      </c>
      <c r="AE14" s="250">
        <f>'Result Entry'!AF16</f>
        <v>0</v>
      </c>
      <c r="AF14" s="251">
        <f>'Result Entry'!AG16</f>
        <v>0</v>
      </c>
      <c r="AG14" s="252">
        <f>'Result Entry'!AH16</f>
        <v>0</v>
      </c>
      <c r="AH14" s="252">
        <f>'Result Entry'!AI16</f>
        <v>0</v>
      </c>
      <c r="AI14" s="253">
        <f>'Result Entry'!AJ16</f>
        <v>0</v>
      </c>
      <c r="AJ14" s="36">
        <f>'Result Entry'!AK16</f>
        <v>0</v>
      </c>
      <c r="AK14" s="254">
        <f>'Result Entry'!AL16</f>
        <v>0</v>
      </c>
      <c r="AL14" s="254">
        <f>'Result Entry'!AM16</f>
        <v>0</v>
      </c>
      <c r="AM14" s="254">
        <f>'Result Entry'!AN16</f>
        <v>0</v>
      </c>
      <c r="AN14" s="36">
        <f>'Result Entry'!AO16</f>
        <v>0</v>
      </c>
      <c r="AO14" s="254">
        <f>'Result Entry'!AP16</f>
        <v>0</v>
      </c>
      <c r="AP14" s="239">
        <f>'Result Entry'!AQ16</f>
        <v>0</v>
      </c>
      <c r="AQ14" s="255" t="str">
        <f>'Result Entry'!AR16</f>
        <v/>
      </c>
      <c r="AR14" s="256">
        <f>'Result Entry'!AS16</f>
        <v>0</v>
      </c>
      <c r="AS14" s="250">
        <f>'Result Entry'!AT16</f>
        <v>0</v>
      </c>
      <c r="AT14" s="250">
        <f>'Result Entry'!AU16</f>
        <v>0</v>
      </c>
      <c r="AU14" s="250">
        <f>'Result Entry'!AV16</f>
        <v>0</v>
      </c>
      <c r="AV14" s="250">
        <f>'Result Entry'!AW16</f>
        <v>0</v>
      </c>
      <c r="AW14" s="251">
        <f>'Result Entry'!AX16</f>
        <v>0</v>
      </c>
      <c r="AX14" s="252">
        <f>'Result Entry'!AY16</f>
        <v>0</v>
      </c>
      <c r="AY14" s="252">
        <f>'Result Entry'!AZ16</f>
        <v>0</v>
      </c>
      <c r="AZ14" s="253">
        <f>'Result Entry'!BA16</f>
        <v>0</v>
      </c>
      <c r="BA14" s="36">
        <f>'Result Entry'!BB16</f>
        <v>0</v>
      </c>
      <c r="BB14" s="254">
        <f>'Result Entry'!BC16</f>
        <v>0</v>
      </c>
      <c r="BC14" s="254">
        <f>'Result Entry'!BD16</f>
        <v>0</v>
      </c>
      <c r="BD14" s="254">
        <f>'Result Entry'!BE16</f>
        <v>0</v>
      </c>
      <c r="BE14" s="36">
        <f>'Result Entry'!BF16</f>
        <v>0</v>
      </c>
      <c r="BF14" s="254">
        <f>'Result Entry'!BG16</f>
        <v>0</v>
      </c>
      <c r="BG14" s="239">
        <f>'Result Entry'!BH16</f>
        <v>0</v>
      </c>
      <c r="BH14" s="255" t="str">
        <f>'Result Entry'!BI16</f>
        <v/>
      </c>
      <c r="BI14" s="256">
        <f>'Result Entry'!BJ16</f>
        <v>0</v>
      </c>
      <c r="BJ14" s="250">
        <f>'Result Entry'!BK16</f>
        <v>0</v>
      </c>
      <c r="BK14" s="250">
        <f>'Result Entry'!BL16</f>
        <v>0</v>
      </c>
      <c r="BL14" s="250">
        <f>'Result Entry'!BM16</f>
        <v>0</v>
      </c>
      <c r="BM14" s="250">
        <f>'Result Entry'!BN16</f>
        <v>0</v>
      </c>
      <c r="BN14" s="251">
        <f>'Result Entry'!BO16</f>
        <v>0</v>
      </c>
      <c r="BO14" s="252">
        <f>'Result Entry'!BP16</f>
        <v>0</v>
      </c>
      <c r="BP14" s="252">
        <f>'Result Entry'!BQ16</f>
        <v>0</v>
      </c>
      <c r="BQ14" s="253">
        <f>'Result Entry'!BR16</f>
        <v>0</v>
      </c>
      <c r="BR14" s="36">
        <f>'Result Entry'!BS16</f>
        <v>0</v>
      </c>
      <c r="BS14" s="254">
        <f>'Result Entry'!BT16</f>
        <v>0</v>
      </c>
      <c r="BT14" s="254">
        <f>'Result Entry'!BU16</f>
        <v>0</v>
      </c>
      <c r="BU14" s="254">
        <f>'Result Entry'!BV16</f>
        <v>0</v>
      </c>
      <c r="BV14" s="36">
        <f>'Result Entry'!BW16</f>
        <v>0</v>
      </c>
      <c r="BW14" s="254">
        <f>'Result Entry'!BX16</f>
        <v>0</v>
      </c>
      <c r="BX14" s="239">
        <f>'Result Entry'!BY16</f>
        <v>0</v>
      </c>
      <c r="BY14" s="255" t="str">
        <f>'Result Entry'!BZ16</f>
        <v/>
      </c>
      <c r="BZ14" s="256">
        <f>'Result Entry'!CA16</f>
        <v>0</v>
      </c>
      <c r="CA14" s="250">
        <f>'Result Entry'!CB16</f>
        <v>0</v>
      </c>
      <c r="CB14" s="250">
        <f>'Result Entry'!CC16</f>
        <v>0</v>
      </c>
      <c r="CC14" s="250">
        <f>'Result Entry'!CD16</f>
        <v>0</v>
      </c>
      <c r="CD14" s="250">
        <f>'Result Entry'!CE16</f>
        <v>0</v>
      </c>
      <c r="CE14" s="251">
        <f>'Result Entry'!CF16</f>
        <v>0</v>
      </c>
      <c r="CF14" s="252">
        <f>'Result Entry'!CG16</f>
        <v>0</v>
      </c>
      <c r="CG14" s="252">
        <f>'Result Entry'!CH16</f>
        <v>0</v>
      </c>
      <c r="CH14" s="253">
        <f>'Result Entry'!CI16</f>
        <v>0</v>
      </c>
      <c r="CI14" s="36">
        <f>'Result Entry'!CJ16</f>
        <v>0</v>
      </c>
      <c r="CJ14" s="254">
        <f>'Result Entry'!CK16</f>
        <v>0</v>
      </c>
      <c r="CK14" s="254">
        <f>'Result Entry'!CL16</f>
        <v>0</v>
      </c>
      <c r="CL14" s="254">
        <f>'Result Entry'!CM16</f>
        <v>0</v>
      </c>
      <c r="CM14" s="36">
        <f>'Result Entry'!CN16</f>
        <v>0</v>
      </c>
      <c r="CN14" s="254">
        <f>'Result Entry'!CO16</f>
        <v>0</v>
      </c>
      <c r="CO14" s="239">
        <f>'Result Entry'!CP16</f>
        <v>0</v>
      </c>
      <c r="CP14" s="255" t="str">
        <f>'Result Entry'!CQ16</f>
        <v/>
      </c>
      <c r="CQ14" s="263">
        <f>'Result Entry'!CR16</f>
        <v>0</v>
      </c>
      <c r="CR14" s="258">
        <f>'Result Entry'!CS16</f>
        <v>0</v>
      </c>
      <c r="CS14" s="258">
        <f>'Result Entry'!CT16</f>
        <v>0</v>
      </c>
      <c r="CT14" s="258">
        <f>'Result Entry'!CU16</f>
        <v>0</v>
      </c>
      <c r="CU14" s="258">
        <f>'Result Entry'!CV16</f>
        <v>0</v>
      </c>
      <c r="CV14" s="264">
        <f>'Result Entry'!CW16</f>
        <v>0</v>
      </c>
      <c r="CW14" s="239">
        <f>'Result Entry'!CX16</f>
        <v>0</v>
      </c>
      <c r="CX14" s="255" t="str">
        <f>'Result Entry'!CY16</f>
        <v/>
      </c>
      <c r="CY14" s="263">
        <f>'Result Entry'!CZ16</f>
        <v>0</v>
      </c>
      <c r="CZ14" s="258">
        <f>'Result Entry'!DA16</f>
        <v>0</v>
      </c>
      <c r="DA14" s="258">
        <f>'Result Entry'!DB16</f>
        <v>0</v>
      </c>
      <c r="DB14" s="258">
        <f>'Result Entry'!DC16</f>
        <v>0</v>
      </c>
      <c r="DC14" s="258">
        <f>'Result Entry'!DD16</f>
        <v>0</v>
      </c>
      <c r="DD14" s="264">
        <f>'Result Entry'!DE16</f>
        <v>0</v>
      </c>
      <c r="DE14" s="239">
        <f>'Result Entry'!DF16</f>
        <v>0</v>
      </c>
      <c r="DF14" s="255" t="str">
        <f>'Result Entry'!DG16</f>
        <v/>
      </c>
      <c r="DG14" s="263">
        <f>'Result Entry'!DH16</f>
        <v>0</v>
      </c>
      <c r="DH14" s="258">
        <f>'Result Entry'!DI16</f>
        <v>0</v>
      </c>
      <c r="DI14" s="258">
        <f>'Result Entry'!DJ16</f>
        <v>0</v>
      </c>
      <c r="DJ14" s="258">
        <f>'Result Entry'!DK16</f>
        <v>0</v>
      </c>
      <c r="DK14" s="258">
        <f>'Result Entry'!DL16</f>
        <v>0</v>
      </c>
      <c r="DL14" s="264">
        <f>'Result Entry'!DM16</f>
        <v>0</v>
      </c>
      <c r="DM14" s="239">
        <f>'Result Entry'!DN16</f>
        <v>0</v>
      </c>
      <c r="DN14" s="255" t="str">
        <f>'Result Entry'!DO16</f>
        <v/>
      </c>
      <c r="DO14" s="263">
        <f>'Result Entry'!DP16</f>
        <v>0</v>
      </c>
      <c r="DP14" s="258">
        <f>'Result Entry'!DQ16</f>
        <v>0</v>
      </c>
      <c r="DQ14" s="258">
        <f>'Result Entry'!DR16</f>
        <v>0</v>
      </c>
      <c r="DR14" s="258">
        <f>'Result Entry'!DS16</f>
        <v>0</v>
      </c>
      <c r="DS14" s="258">
        <f>'Result Entry'!DT16</f>
        <v>0</v>
      </c>
      <c r="DT14" s="264">
        <f>'Result Entry'!DU16</f>
        <v>0</v>
      </c>
      <c r="DU14" s="239" t="str">
        <f>'Result Entry'!DV16</f>
        <v/>
      </c>
      <c r="DV14" s="255" t="str">
        <f>'Result Entry'!DW16</f>
        <v/>
      </c>
      <c r="DW14" s="265">
        <f>'Result Entry'!DX16</f>
        <v>0</v>
      </c>
      <c r="DX14" s="266">
        <f>'Result Entry'!DY16</f>
        <v>0</v>
      </c>
      <c r="DY14" s="267" t="str">
        <f>'Result Entry'!DZ16</f>
        <v/>
      </c>
      <c r="DZ14" s="260">
        <f>'Result Entry'!EA16</f>
        <v>900</v>
      </c>
      <c r="EA14" s="246">
        <f>'Result Entry'!EB16</f>
        <v>0</v>
      </c>
      <c r="EB14" s="261">
        <f>'Result Entry'!EC16</f>
        <v>0</v>
      </c>
      <c r="EC14" s="239" t="str">
        <f>'Result Entry'!ED16</f>
        <v/>
      </c>
      <c r="ED14" s="239" t="str">
        <f>'Result Entry'!EE16</f>
        <v/>
      </c>
      <c r="EE14" s="239" t="str">
        <f>'Result Entry'!EF16</f>
        <v/>
      </c>
      <c r="EF14" s="262" t="str">
        <f>'Result Entry'!EG16</f>
        <v/>
      </c>
    </row>
    <row r="15" spans="1:136">
      <c r="A15" s="828"/>
      <c r="B15" s="249">
        <f t="shared" si="0"/>
        <v>0</v>
      </c>
      <c r="C15" s="238">
        <f>'Result Entry'!D17</f>
        <v>0</v>
      </c>
      <c r="D15" s="238">
        <f>'Result Entry'!E17</f>
        <v>0</v>
      </c>
      <c r="E15" s="238">
        <f>'Result Entry'!F17</f>
        <v>0</v>
      </c>
      <c r="F15" s="239">
        <f>'Result Entry'!G17</f>
        <v>0</v>
      </c>
      <c r="G15" s="239">
        <f>'Result Entry'!H17</f>
        <v>0</v>
      </c>
      <c r="H15" s="239">
        <f>'Result Entry'!I17</f>
        <v>0</v>
      </c>
      <c r="I15" s="386">
        <f>'Result Entry'!J17</f>
        <v>0</v>
      </c>
      <c r="J15" s="37">
        <f>'Result Entry'!K17</f>
        <v>0</v>
      </c>
      <c r="K15" s="250">
        <f>'Result Entry'!L17</f>
        <v>0</v>
      </c>
      <c r="L15" s="250">
        <f>'Result Entry'!M17</f>
        <v>0</v>
      </c>
      <c r="M15" s="250">
        <f>'Result Entry'!N17</f>
        <v>0</v>
      </c>
      <c r="N15" s="250">
        <f>'Result Entry'!O17</f>
        <v>0</v>
      </c>
      <c r="O15" s="251">
        <f>'Result Entry'!P17</f>
        <v>0</v>
      </c>
      <c r="P15" s="252">
        <f>'Result Entry'!Q17</f>
        <v>0</v>
      </c>
      <c r="Q15" s="252">
        <f>'Result Entry'!R17</f>
        <v>0</v>
      </c>
      <c r="R15" s="253">
        <f>'Result Entry'!S17</f>
        <v>0</v>
      </c>
      <c r="S15" s="36">
        <f>'Result Entry'!T17</f>
        <v>0</v>
      </c>
      <c r="T15" s="254">
        <f>'Result Entry'!U17</f>
        <v>0</v>
      </c>
      <c r="U15" s="254">
        <f>'Result Entry'!V17</f>
        <v>0</v>
      </c>
      <c r="V15" s="254">
        <f>'Result Entry'!W17</f>
        <v>0</v>
      </c>
      <c r="W15" s="36">
        <f>'Result Entry'!X17</f>
        <v>0</v>
      </c>
      <c r="X15" s="254">
        <f>'Result Entry'!Y17</f>
        <v>0</v>
      </c>
      <c r="Y15" s="239">
        <f>'Result Entry'!Z17</f>
        <v>0</v>
      </c>
      <c r="Z15" s="255" t="str">
        <f>'Result Entry'!AA17</f>
        <v/>
      </c>
      <c r="AA15" s="256">
        <f>'Result Entry'!AB17</f>
        <v>0</v>
      </c>
      <c r="AB15" s="250">
        <f>'Result Entry'!AC17</f>
        <v>0</v>
      </c>
      <c r="AC15" s="250">
        <f>'Result Entry'!AD17</f>
        <v>0</v>
      </c>
      <c r="AD15" s="250">
        <f>'Result Entry'!AE17</f>
        <v>0</v>
      </c>
      <c r="AE15" s="250">
        <f>'Result Entry'!AF17</f>
        <v>0</v>
      </c>
      <c r="AF15" s="251">
        <f>'Result Entry'!AG17</f>
        <v>0</v>
      </c>
      <c r="AG15" s="252">
        <f>'Result Entry'!AH17</f>
        <v>0</v>
      </c>
      <c r="AH15" s="252">
        <f>'Result Entry'!AI17</f>
        <v>0</v>
      </c>
      <c r="AI15" s="253">
        <f>'Result Entry'!AJ17</f>
        <v>0</v>
      </c>
      <c r="AJ15" s="36">
        <f>'Result Entry'!AK17</f>
        <v>0</v>
      </c>
      <c r="AK15" s="254">
        <f>'Result Entry'!AL17</f>
        <v>0</v>
      </c>
      <c r="AL15" s="254">
        <f>'Result Entry'!AM17</f>
        <v>0</v>
      </c>
      <c r="AM15" s="254">
        <f>'Result Entry'!AN17</f>
        <v>0</v>
      </c>
      <c r="AN15" s="36">
        <f>'Result Entry'!AO17</f>
        <v>0</v>
      </c>
      <c r="AO15" s="254">
        <f>'Result Entry'!AP17</f>
        <v>0</v>
      </c>
      <c r="AP15" s="239">
        <f>'Result Entry'!AQ17</f>
        <v>0</v>
      </c>
      <c r="AQ15" s="255" t="str">
        <f>'Result Entry'!AR17</f>
        <v/>
      </c>
      <c r="AR15" s="256">
        <f>'Result Entry'!AS17</f>
        <v>0</v>
      </c>
      <c r="AS15" s="250">
        <f>'Result Entry'!AT17</f>
        <v>0</v>
      </c>
      <c r="AT15" s="250">
        <f>'Result Entry'!AU17</f>
        <v>0</v>
      </c>
      <c r="AU15" s="250">
        <f>'Result Entry'!AV17</f>
        <v>0</v>
      </c>
      <c r="AV15" s="250">
        <f>'Result Entry'!AW17</f>
        <v>0</v>
      </c>
      <c r="AW15" s="251">
        <f>'Result Entry'!AX17</f>
        <v>0</v>
      </c>
      <c r="AX15" s="252">
        <f>'Result Entry'!AY17</f>
        <v>0</v>
      </c>
      <c r="AY15" s="252">
        <f>'Result Entry'!AZ17</f>
        <v>0</v>
      </c>
      <c r="AZ15" s="253">
        <f>'Result Entry'!BA17</f>
        <v>0</v>
      </c>
      <c r="BA15" s="36">
        <f>'Result Entry'!BB17</f>
        <v>0</v>
      </c>
      <c r="BB15" s="254">
        <f>'Result Entry'!BC17</f>
        <v>0</v>
      </c>
      <c r="BC15" s="254">
        <f>'Result Entry'!BD17</f>
        <v>0</v>
      </c>
      <c r="BD15" s="254">
        <f>'Result Entry'!BE17</f>
        <v>0</v>
      </c>
      <c r="BE15" s="36">
        <f>'Result Entry'!BF17</f>
        <v>0</v>
      </c>
      <c r="BF15" s="254">
        <f>'Result Entry'!BG17</f>
        <v>0</v>
      </c>
      <c r="BG15" s="239">
        <f>'Result Entry'!BH17</f>
        <v>0</v>
      </c>
      <c r="BH15" s="255" t="str">
        <f>'Result Entry'!BI17</f>
        <v/>
      </c>
      <c r="BI15" s="256">
        <f>'Result Entry'!BJ17</f>
        <v>0</v>
      </c>
      <c r="BJ15" s="250">
        <f>'Result Entry'!BK17</f>
        <v>0</v>
      </c>
      <c r="BK15" s="250">
        <f>'Result Entry'!BL17</f>
        <v>0</v>
      </c>
      <c r="BL15" s="250">
        <f>'Result Entry'!BM17</f>
        <v>0</v>
      </c>
      <c r="BM15" s="250">
        <f>'Result Entry'!BN17</f>
        <v>0</v>
      </c>
      <c r="BN15" s="251">
        <f>'Result Entry'!BO17</f>
        <v>0</v>
      </c>
      <c r="BO15" s="252">
        <f>'Result Entry'!BP17</f>
        <v>0</v>
      </c>
      <c r="BP15" s="252">
        <f>'Result Entry'!BQ17</f>
        <v>0</v>
      </c>
      <c r="BQ15" s="253">
        <f>'Result Entry'!BR17</f>
        <v>0</v>
      </c>
      <c r="BR15" s="36">
        <f>'Result Entry'!BS17</f>
        <v>0</v>
      </c>
      <c r="BS15" s="254">
        <f>'Result Entry'!BT17</f>
        <v>0</v>
      </c>
      <c r="BT15" s="254">
        <f>'Result Entry'!BU17</f>
        <v>0</v>
      </c>
      <c r="BU15" s="254">
        <f>'Result Entry'!BV17</f>
        <v>0</v>
      </c>
      <c r="BV15" s="36">
        <f>'Result Entry'!BW17</f>
        <v>0</v>
      </c>
      <c r="BW15" s="254">
        <f>'Result Entry'!BX17</f>
        <v>0</v>
      </c>
      <c r="BX15" s="239">
        <f>'Result Entry'!BY17</f>
        <v>0</v>
      </c>
      <c r="BY15" s="255" t="str">
        <f>'Result Entry'!BZ17</f>
        <v/>
      </c>
      <c r="BZ15" s="256">
        <f>'Result Entry'!CA17</f>
        <v>0</v>
      </c>
      <c r="CA15" s="250">
        <f>'Result Entry'!CB17</f>
        <v>0</v>
      </c>
      <c r="CB15" s="250">
        <f>'Result Entry'!CC17</f>
        <v>0</v>
      </c>
      <c r="CC15" s="250">
        <f>'Result Entry'!CD17</f>
        <v>0</v>
      </c>
      <c r="CD15" s="250">
        <f>'Result Entry'!CE17</f>
        <v>0</v>
      </c>
      <c r="CE15" s="251">
        <f>'Result Entry'!CF17</f>
        <v>0</v>
      </c>
      <c r="CF15" s="252">
        <f>'Result Entry'!CG17</f>
        <v>0</v>
      </c>
      <c r="CG15" s="252">
        <f>'Result Entry'!CH17</f>
        <v>0</v>
      </c>
      <c r="CH15" s="253">
        <f>'Result Entry'!CI17</f>
        <v>0</v>
      </c>
      <c r="CI15" s="36">
        <f>'Result Entry'!CJ17</f>
        <v>0</v>
      </c>
      <c r="CJ15" s="254">
        <f>'Result Entry'!CK17</f>
        <v>0</v>
      </c>
      <c r="CK15" s="254">
        <f>'Result Entry'!CL17</f>
        <v>0</v>
      </c>
      <c r="CL15" s="254">
        <f>'Result Entry'!CM17</f>
        <v>0</v>
      </c>
      <c r="CM15" s="36">
        <f>'Result Entry'!CN17</f>
        <v>0</v>
      </c>
      <c r="CN15" s="254">
        <f>'Result Entry'!CO17</f>
        <v>0</v>
      </c>
      <c r="CO15" s="239">
        <f>'Result Entry'!CP17</f>
        <v>0</v>
      </c>
      <c r="CP15" s="255" t="str">
        <f>'Result Entry'!CQ17</f>
        <v/>
      </c>
      <c r="CQ15" s="263">
        <f>'Result Entry'!CR17</f>
        <v>0</v>
      </c>
      <c r="CR15" s="258">
        <f>'Result Entry'!CS17</f>
        <v>0</v>
      </c>
      <c r="CS15" s="258">
        <f>'Result Entry'!CT17</f>
        <v>0</v>
      </c>
      <c r="CT15" s="258">
        <f>'Result Entry'!CU17</f>
        <v>0</v>
      </c>
      <c r="CU15" s="258">
        <f>'Result Entry'!CV17</f>
        <v>0</v>
      </c>
      <c r="CV15" s="264">
        <f>'Result Entry'!CW17</f>
        <v>0</v>
      </c>
      <c r="CW15" s="239">
        <f>'Result Entry'!CX17</f>
        <v>0</v>
      </c>
      <c r="CX15" s="255" t="str">
        <f>'Result Entry'!CY17</f>
        <v/>
      </c>
      <c r="CY15" s="263">
        <f>'Result Entry'!CZ17</f>
        <v>0</v>
      </c>
      <c r="CZ15" s="258">
        <f>'Result Entry'!DA17</f>
        <v>0</v>
      </c>
      <c r="DA15" s="258">
        <f>'Result Entry'!DB17</f>
        <v>0</v>
      </c>
      <c r="DB15" s="258">
        <f>'Result Entry'!DC17</f>
        <v>0</v>
      </c>
      <c r="DC15" s="258">
        <f>'Result Entry'!DD17</f>
        <v>0</v>
      </c>
      <c r="DD15" s="264">
        <f>'Result Entry'!DE17</f>
        <v>0</v>
      </c>
      <c r="DE15" s="239">
        <f>'Result Entry'!DF17</f>
        <v>0</v>
      </c>
      <c r="DF15" s="255" t="str">
        <f>'Result Entry'!DG17</f>
        <v/>
      </c>
      <c r="DG15" s="263">
        <f>'Result Entry'!DH17</f>
        <v>0</v>
      </c>
      <c r="DH15" s="258">
        <f>'Result Entry'!DI17</f>
        <v>0</v>
      </c>
      <c r="DI15" s="258">
        <f>'Result Entry'!DJ17</f>
        <v>0</v>
      </c>
      <c r="DJ15" s="258">
        <f>'Result Entry'!DK17</f>
        <v>0</v>
      </c>
      <c r="DK15" s="258">
        <f>'Result Entry'!DL17</f>
        <v>0</v>
      </c>
      <c r="DL15" s="264">
        <f>'Result Entry'!DM17</f>
        <v>0</v>
      </c>
      <c r="DM15" s="239">
        <f>'Result Entry'!DN17</f>
        <v>0</v>
      </c>
      <c r="DN15" s="255" t="str">
        <f>'Result Entry'!DO17</f>
        <v/>
      </c>
      <c r="DO15" s="263">
        <f>'Result Entry'!DP17</f>
        <v>0</v>
      </c>
      <c r="DP15" s="258">
        <f>'Result Entry'!DQ17</f>
        <v>0</v>
      </c>
      <c r="DQ15" s="258">
        <f>'Result Entry'!DR17</f>
        <v>0</v>
      </c>
      <c r="DR15" s="258">
        <f>'Result Entry'!DS17</f>
        <v>0</v>
      </c>
      <c r="DS15" s="258">
        <f>'Result Entry'!DT17</f>
        <v>0</v>
      </c>
      <c r="DT15" s="264">
        <f>'Result Entry'!DU17</f>
        <v>0</v>
      </c>
      <c r="DU15" s="239" t="str">
        <f>'Result Entry'!DV17</f>
        <v/>
      </c>
      <c r="DV15" s="255" t="str">
        <f>'Result Entry'!DW17</f>
        <v/>
      </c>
      <c r="DW15" s="265">
        <f>'Result Entry'!DX17</f>
        <v>0</v>
      </c>
      <c r="DX15" s="266">
        <f>'Result Entry'!DY17</f>
        <v>0</v>
      </c>
      <c r="DY15" s="267" t="str">
        <f>'Result Entry'!DZ17</f>
        <v/>
      </c>
      <c r="DZ15" s="260">
        <f>'Result Entry'!EA17</f>
        <v>900</v>
      </c>
      <c r="EA15" s="246">
        <f>'Result Entry'!EB17</f>
        <v>0</v>
      </c>
      <c r="EB15" s="261">
        <f>'Result Entry'!EC17</f>
        <v>0</v>
      </c>
      <c r="EC15" s="239" t="str">
        <f>'Result Entry'!ED17</f>
        <v/>
      </c>
      <c r="ED15" s="239" t="str">
        <f>'Result Entry'!EE17</f>
        <v/>
      </c>
      <c r="EE15" s="239" t="str">
        <f>'Result Entry'!EF17</f>
        <v/>
      </c>
      <c r="EF15" s="262" t="str">
        <f>'Result Entry'!EG17</f>
        <v/>
      </c>
    </row>
    <row r="16" spans="1:136">
      <c r="A16" s="828"/>
      <c r="B16" s="249">
        <f t="shared" si="0"/>
        <v>0</v>
      </c>
      <c r="C16" s="238">
        <f>'Result Entry'!D18</f>
        <v>0</v>
      </c>
      <c r="D16" s="238">
        <f>'Result Entry'!E18</f>
        <v>0</v>
      </c>
      <c r="E16" s="238">
        <f>'Result Entry'!F18</f>
        <v>0</v>
      </c>
      <c r="F16" s="239">
        <f>'Result Entry'!G18</f>
        <v>0</v>
      </c>
      <c r="G16" s="239">
        <f>'Result Entry'!H18</f>
        <v>0</v>
      </c>
      <c r="H16" s="239">
        <f>'Result Entry'!I18</f>
        <v>0</v>
      </c>
      <c r="I16" s="386">
        <f>'Result Entry'!J18</f>
        <v>0</v>
      </c>
      <c r="J16" s="37">
        <f>'Result Entry'!K18</f>
        <v>0</v>
      </c>
      <c r="K16" s="250">
        <f>'Result Entry'!L18</f>
        <v>0</v>
      </c>
      <c r="L16" s="250">
        <f>'Result Entry'!M18</f>
        <v>0</v>
      </c>
      <c r="M16" s="250">
        <f>'Result Entry'!N18</f>
        <v>0</v>
      </c>
      <c r="N16" s="250">
        <f>'Result Entry'!O18</f>
        <v>0</v>
      </c>
      <c r="O16" s="251">
        <f>'Result Entry'!P18</f>
        <v>0</v>
      </c>
      <c r="P16" s="252">
        <f>'Result Entry'!Q18</f>
        <v>0</v>
      </c>
      <c r="Q16" s="252">
        <f>'Result Entry'!R18</f>
        <v>0</v>
      </c>
      <c r="R16" s="253">
        <f>'Result Entry'!S18</f>
        <v>0</v>
      </c>
      <c r="S16" s="36">
        <f>'Result Entry'!T18</f>
        <v>0</v>
      </c>
      <c r="T16" s="254">
        <f>'Result Entry'!U18</f>
        <v>0</v>
      </c>
      <c r="U16" s="254">
        <f>'Result Entry'!V18</f>
        <v>0</v>
      </c>
      <c r="V16" s="254">
        <f>'Result Entry'!W18</f>
        <v>0</v>
      </c>
      <c r="W16" s="36">
        <f>'Result Entry'!X18</f>
        <v>0</v>
      </c>
      <c r="X16" s="254">
        <f>'Result Entry'!Y18</f>
        <v>0</v>
      </c>
      <c r="Y16" s="239">
        <f>'Result Entry'!Z18</f>
        <v>0</v>
      </c>
      <c r="Z16" s="255" t="str">
        <f>'Result Entry'!AA18</f>
        <v/>
      </c>
      <c r="AA16" s="256">
        <f>'Result Entry'!AB18</f>
        <v>0</v>
      </c>
      <c r="AB16" s="250">
        <f>'Result Entry'!AC18</f>
        <v>0</v>
      </c>
      <c r="AC16" s="250">
        <f>'Result Entry'!AD18</f>
        <v>0</v>
      </c>
      <c r="AD16" s="250">
        <f>'Result Entry'!AE18</f>
        <v>0</v>
      </c>
      <c r="AE16" s="250">
        <f>'Result Entry'!AF18</f>
        <v>0</v>
      </c>
      <c r="AF16" s="251">
        <f>'Result Entry'!AG18</f>
        <v>0</v>
      </c>
      <c r="AG16" s="252">
        <f>'Result Entry'!AH18</f>
        <v>0</v>
      </c>
      <c r="AH16" s="252">
        <f>'Result Entry'!AI18</f>
        <v>0</v>
      </c>
      <c r="AI16" s="253">
        <f>'Result Entry'!AJ18</f>
        <v>0</v>
      </c>
      <c r="AJ16" s="36">
        <f>'Result Entry'!AK18</f>
        <v>0</v>
      </c>
      <c r="AK16" s="254">
        <f>'Result Entry'!AL18</f>
        <v>0</v>
      </c>
      <c r="AL16" s="254">
        <f>'Result Entry'!AM18</f>
        <v>0</v>
      </c>
      <c r="AM16" s="254">
        <f>'Result Entry'!AN18</f>
        <v>0</v>
      </c>
      <c r="AN16" s="36">
        <f>'Result Entry'!AO18</f>
        <v>0</v>
      </c>
      <c r="AO16" s="254">
        <f>'Result Entry'!AP18</f>
        <v>0</v>
      </c>
      <c r="AP16" s="239">
        <f>'Result Entry'!AQ18</f>
        <v>0</v>
      </c>
      <c r="AQ16" s="255" t="str">
        <f>'Result Entry'!AR18</f>
        <v/>
      </c>
      <c r="AR16" s="256">
        <f>'Result Entry'!AS18</f>
        <v>0</v>
      </c>
      <c r="AS16" s="250">
        <f>'Result Entry'!AT18</f>
        <v>0</v>
      </c>
      <c r="AT16" s="250">
        <f>'Result Entry'!AU18</f>
        <v>0</v>
      </c>
      <c r="AU16" s="250">
        <f>'Result Entry'!AV18</f>
        <v>0</v>
      </c>
      <c r="AV16" s="250">
        <f>'Result Entry'!AW18</f>
        <v>0</v>
      </c>
      <c r="AW16" s="251">
        <f>'Result Entry'!AX18</f>
        <v>0</v>
      </c>
      <c r="AX16" s="252">
        <f>'Result Entry'!AY18</f>
        <v>0</v>
      </c>
      <c r="AY16" s="252">
        <f>'Result Entry'!AZ18</f>
        <v>0</v>
      </c>
      <c r="AZ16" s="253">
        <f>'Result Entry'!BA18</f>
        <v>0</v>
      </c>
      <c r="BA16" s="36">
        <f>'Result Entry'!BB18</f>
        <v>0</v>
      </c>
      <c r="BB16" s="254">
        <f>'Result Entry'!BC18</f>
        <v>0</v>
      </c>
      <c r="BC16" s="254">
        <f>'Result Entry'!BD18</f>
        <v>0</v>
      </c>
      <c r="BD16" s="254">
        <f>'Result Entry'!BE18</f>
        <v>0</v>
      </c>
      <c r="BE16" s="36">
        <f>'Result Entry'!BF18</f>
        <v>0</v>
      </c>
      <c r="BF16" s="254">
        <f>'Result Entry'!BG18</f>
        <v>0</v>
      </c>
      <c r="BG16" s="239">
        <f>'Result Entry'!BH18</f>
        <v>0</v>
      </c>
      <c r="BH16" s="255" t="str">
        <f>'Result Entry'!BI18</f>
        <v/>
      </c>
      <c r="BI16" s="256">
        <f>'Result Entry'!BJ18</f>
        <v>0</v>
      </c>
      <c r="BJ16" s="250">
        <f>'Result Entry'!BK18</f>
        <v>0</v>
      </c>
      <c r="BK16" s="250">
        <f>'Result Entry'!BL18</f>
        <v>0</v>
      </c>
      <c r="BL16" s="250">
        <f>'Result Entry'!BM18</f>
        <v>0</v>
      </c>
      <c r="BM16" s="250">
        <f>'Result Entry'!BN18</f>
        <v>0</v>
      </c>
      <c r="BN16" s="251">
        <f>'Result Entry'!BO18</f>
        <v>0</v>
      </c>
      <c r="BO16" s="252">
        <f>'Result Entry'!BP18</f>
        <v>0</v>
      </c>
      <c r="BP16" s="252">
        <f>'Result Entry'!BQ18</f>
        <v>0</v>
      </c>
      <c r="BQ16" s="253">
        <f>'Result Entry'!BR18</f>
        <v>0</v>
      </c>
      <c r="BR16" s="36">
        <f>'Result Entry'!BS18</f>
        <v>0</v>
      </c>
      <c r="BS16" s="254">
        <f>'Result Entry'!BT18</f>
        <v>0</v>
      </c>
      <c r="BT16" s="254">
        <f>'Result Entry'!BU18</f>
        <v>0</v>
      </c>
      <c r="BU16" s="254">
        <f>'Result Entry'!BV18</f>
        <v>0</v>
      </c>
      <c r="BV16" s="36">
        <f>'Result Entry'!BW18</f>
        <v>0</v>
      </c>
      <c r="BW16" s="254">
        <f>'Result Entry'!BX18</f>
        <v>0</v>
      </c>
      <c r="BX16" s="239">
        <f>'Result Entry'!BY18</f>
        <v>0</v>
      </c>
      <c r="BY16" s="255" t="str">
        <f>'Result Entry'!BZ18</f>
        <v/>
      </c>
      <c r="BZ16" s="256">
        <f>'Result Entry'!CA18</f>
        <v>0</v>
      </c>
      <c r="CA16" s="250">
        <f>'Result Entry'!CB18</f>
        <v>0</v>
      </c>
      <c r="CB16" s="250">
        <f>'Result Entry'!CC18</f>
        <v>0</v>
      </c>
      <c r="CC16" s="250">
        <f>'Result Entry'!CD18</f>
        <v>0</v>
      </c>
      <c r="CD16" s="250">
        <f>'Result Entry'!CE18</f>
        <v>0</v>
      </c>
      <c r="CE16" s="251">
        <f>'Result Entry'!CF18</f>
        <v>0</v>
      </c>
      <c r="CF16" s="252">
        <f>'Result Entry'!CG18</f>
        <v>0</v>
      </c>
      <c r="CG16" s="252">
        <f>'Result Entry'!CH18</f>
        <v>0</v>
      </c>
      <c r="CH16" s="253">
        <f>'Result Entry'!CI18</f>
        <v>0</v>
      </c>
      <c r="CI16" s="36">
        <f>'Result Entry'!CJ18</f>
        <v>0</v>
      </c>
      <c r="CJ16" s="254">
        <f>'Result Entry'!CK18</f>
        <v>0</v>
      </c>
      <c r="CK16" s="254">
        <f>'Result Entry'!CL18</f>
        <v>0</v>
      </c>
      <c r="CL16" s="254">
        <f>'Result Entry'!CM18</f>
        <v>0</v>
      </c>
      <c r="CM16" s="36">
        <f>'Result Entry'!CN18</f>
        <v>0</v>
      </c>
      <c r="CN16" s="254">
        <f>'Result Entry'!CO18</f>
        <v>0</v>
      </c>
      <c r="CO16" s="239">
        <f>'Result Entry'!CP18</f>
        <v>0</v>
      </c>
      <c r="CP16" s="255" t="str">
        <f>'Result Entry'!CQ18</f>
        <v/>
      </c>
      <c r="CQ16" s="263">
        <f>'Result Entry'!CR18</f>
        <v>0</v>
      </c>
      <c r="CR16" s="258">
        <f>'Result Entry'!CS18</f>
        <v>0</v>
      </c>
      <c r="CS16" s="258">
        <f>'Result Entry'!CT18</f>
        <v>0</v>
      </c>
      <c r="CT16" s="258">
        <f>'Result Entry'!CU18</f>
        <v>0</v>
      </c>
      <c r="CU16" s="258">
        <f>'Result Entry'!CV18</f>
        <v>0</v>
      </c>
      <c r="CV16" s="264">
        <f>'Result Entry'!CW18</f>
        <v>0</v>
      </c>
      <c r="CW16" s="239">
        <f>'Result Entry'!CX18</f>
        <v>0</v>
      </c>
      <c r="CX16" s="255" t="str">
        <f>'Result Entry'!CY18</f>
        <v/>
      </c>
      <c r="CY16" s="263">
        <f>'Result Entry'!CZ18</f>
        <v>0</v>
      </c>
      <c r="CZ16" s="258">
        <f>'Result Entry'!DA18</f>
        <v>0</v>
      </c>
      <c r="DA16" s="258">
        <f>'Result Entry'!DB18</f>
        <v>0</v>
      </c>
      <c r="DB16" s="258">
        <f>'Result Entry'!DC18</f>
        <v>0</v>
      </c>
      <c r="DC16" s="258">
        <f>'Result Entry'!DD18</f>
        <v>0</v>
      </c>
      <c r="DD16" s="264">
        <f>'Result Entry'!DE18</f>
        <v>0</v>
      </c>
      <c r="DE16" s="239">
        <f>'Result Entry'!DF18</f>
        <v>0</v>
      </c>
      <c r="DF16" s="255" t="str">
        <f>'Result Entry'!DG18</f>
        <v/>
      </c>
      <c r="DG16" s="263">
        <f>'Result Entry'!DH18</f>
        <v>0</v>
      </c>
      <c r="DH16" s="258">
        <f>'Result Entry'!DI18</f>
        <v>0</v>
      </c>
      <c r="DI16" s="258">
        <f>'Result Entry'!DJ18</f>
        <v>0</v>
      </c>
      <c r="DJ16" s="258">
        <f>'Result Entry'!DK18</f>
        <v>0</v>
      </c>
      <c r="DK16" s="258">
        <f>'Result Entry'!DL18</f>
        <v>0</v>
      </c>
      <c r="DL16" s="264">
        <f>'Result Entry'!DM18</f>
        <v>0</v>
      </c>
      <c r="DM16" s="239">
        <f>'Result Entry'!DN18</f>
        <v>0</v>
      </c>
      <c r="DN16" s="255" t="str">
        <f>'Result Entry'!DO18</f>
        <v/>
      </c>
      <c r="DO16" s="263">
        <f>'Result Entry'!DP18</f>
        <v>0</v>
      </c>
      <c r="DP16" s="258">
        <f>'Result Entry'!DQ18</f>
        <v>0</v>
      </c>
      <c r="DQ16" s="258">
        <f>'Result Entry'!DR18</f>
        <v>0</v>
      </c>
      <c r="DR16" s="258">
        <f>'Result Entry'!DS18</f>
        <v>0</v>
      </c>
      <c r="DS16" s="258">
        <f>'Result Entry'!DT18</f>
        <v>0</v>
      </c>
      <c r="DT16" s="264">
        <f>'Result Entry'!DU18</f>
        <v>0</v>
      </c>
      <c r="DU16" s="239" t="str">
        <f>'Result Entry'!DV18</f>
        <v/>
      </c>
      <c r="DV16" s="255" t="str">
        <f>'Result Entry'!DW18</f>
        <v/>
      </c>
      <c r="DW16" s="265">
        <f>'Result Entry'!DX18</f>
        <v>0</v>
      </c>
      <c r="DX16" s="266">
        <f>'Result Entry'!DY18</f>
        <v>0</v>
      </c>
      <c r="DY16" s="267" t="str">
        <f>'Result Entry'!DZ18</f>
        <v/>
      </c>
      <c r="DZ16" s="260">
        <f>'Result Entry'!EA18</f>
        <v>900</v>
      </c>
      <c r="EA16" s="246">
        <f>'Result Entry'!EB18</f>
        <v>0</v>
      </c>
      <c r="EB16" s="261">
        <f>'Result Entry'!EC18</f>
        <v>0</v>
      </c>
      <c r="EC16" s="239" t="str">
        <f>'Result Entry'!ED18</f>
        <v/>
      </c>
      <c r="ED16" s="239" t="str">
        <f>'Result Entry'!EE18</f>
        <v/>
      </c>
      <c r="EE16" s="239" t="str">
        <f>'Result Entry'!EF18</f>
        <v/>
      </c>
      <c r="EF16" s="262" t="str">
        <f>'Result Entry'!EG18</f>
        <v/>
      </c>
    </row>
    <row r="17" spans="1:136">
      <c r="A17" s="828"/>
      <c r="B17" s="249">
        <f t="shared" si="0"/>
        <v>0</v>
      </c>
      <c r="C17" s="238">
        <f>'Result Entry'!D19</f>
        <v>0</v>
      </c>
      <c r="D17" s="238">
        <f>'Result Entry'!E19</f>
        <v>0</v>
      </c>
      <c r="E17" s="238">
        <f>'Result Entry'!F19</f>
        <v>0</v>
      </c>
      <c r="F17" s="239">
        <f>'Result Entry'!G19</f>
        <v>0</v>
      </c>
      <c r="G17" s="239">
        <f>'Result Entry'!H19</f>
        <v>0</v>
      </c>
      <c r="H17" s="239">
        <f>'Result Entry'!I19</f>
        <v>0</v>
      </c>
      <c r="I17" s="386">
        <f>'Result Entry'!J19</f>
        <v>0</v>
      </c>
      <c r="J17" s="37">
        <f>'Result Entry'!K19</f>
        <v>0</v>
      </c>
      <c r="K17" s="250">
        <f>'Result Entry'!L19</f>
        <v>0</v>
      </c>
      <c r="L17" s="250">
        <f>'Result Entry'!M19</f>
        <v>0</v>
      </c>
      <c r="M17" s="250">
        <f>'Result Entry'!N19</f>
        <v>0</v>
      </c>
      <c r="N17" s="250">
        <f>'Result Entry'!O19</f>
        <v>0</v>
      </c>
      <c r="O17" s="251">
        <f>'Result Entry'!P19</f>
        <v>0</v>
      </c>
      <c r="P17" s="252">
        <f>'Result Entry'!Q19</f>
        <v>0</v>
      </c>
      <c r="Q17" s="252">
        <f>'Result Entry'!R19</f>
        <v>0</v>
      </c>
      <c r="R17" s="253">
        <f>'Result Entry'!S19</f>
        <v>0</v>
      </c>
      <c r="S17" s="36">
        <f>'Result Entry'!T19</f>
        <v>0</v>
      </c>
      <c r="T17" s="254">
        <f>'Result Entry'!U19</f>
        <v>0</v>
      </c>
      <c r="U17" s="254">
        <f>'Result Entry'!V19</f>
        <v>0</v>
      </c>
      <c r="V17" s="254">
        <f>'Result Entry'!W19</f>
        <v>0</v>
      </c>
      <c r="W17" s="36">
        <f>'Result Entry'!X19</f>
        <v>0</v>
      </c>
      <c r="X17" s="254">
        <f>'Result Entry'!Y19</f>
        <v>0</v>
      </c>
      <c r="Y17" s="239">
        <f>'Result Entry'!Z19</f>
        <v>0</v>
      </c>
      <c r="Z17" s="255" t="str">
        <f>'Result Entry'!AA19</f>
        <v/>
      </c>
      <c r="AA17" s="256">
        <f>'Result Entry'!AB19</f>
        <v>0</v>
      </c>
      <c r="AB17" s="250">
        <f>'Result Entry'!AC19</f>
        <v>0</v>
      </c>
      <c r="AC17" s="250">
        <f>'Result Entry'!AD19</f>
        <v>0</v>
      </c>
      <c r="AD17" s="250">
        <f>'Result Entry'!AE19</f>
        <v>0</v>
      </c>
      <c r="AE17" s="250">
        <f>'Result Entry'!AF19</f>
        <v>0</v>
      </c>
      <c r="AF17" s="251">
        <f>'Result Entry'!AG19</f>
        <v>0</v>
      </c>
      <c r="AG17" s="252">
        <f>'Result Entry'!AH19</f>
        <v>0</v>
      </c>
      <c r="AH17" s="252">
        <f>'Result Entry'!AI19</f>
        <v>0</v>
      </c>
      <c r="AI17" s="253">
        <f>'Result Entry'!AJ19</f>
        <v>0</v>
      </c>
      <c r="AJ17" s="36">
        <f>'Result Entry'!AK19</f>
        <v>0</v>
      </c>
      <c r="AK17" s="254">
        <f>'Result Entry'!AL19</f>
        <v>0</v>
      </c>
      <c r="AL17" s="254">
        <f>'Result Entry'!AM19</f>
        <v>0</v>
      </c>
      <c r="AM17" s="254">
        <f>'Result Entry'!AN19</f>
        <v>0</v>
      </c>
      <c r="AN17" s="36">
        <f>'Result Entry'!AO19</f>
        <v>0</v>
      </c>
      <c r="AO17" s="254">
        <f>'Result Entry'!AP19</f>
        <v>0</v>
      </c>
      <c r="AP17" s="239">
        <f>'Result Entry'!AQ19</f>
        <v>0</v>
      </c>
      <c r="AQ17" s="255" t="str">
        <f>'Result Entry'!AR19</f>
        <v/>
      </c>
      <c r="AR17" s="256">
        <f>'Result Entry'!AS19</f>
        <v>0</v>
      </c>
      <c r="AS17" s="250">
        <f>'Result Entry'!AT19</f>
        <v>0</v>
      </c>
      <c r="AT17" s="250">
        <f>'Result Entry'!AU19</f>
        <v>0</v>
      </c>
      <c r="AU17" s="250">
        <f>'Result Entry'!AV19</f>
        <v>0</v>
      </c>
      <c r="AV17" s="250">
        <f>'Result Entry'!AW19</f>
        <v>0</v>
      </c>
      <c r="AW17" s="251">
        <f>'Result Entry'!AX19</f>
        <v>0</v>
      </c>
      <c r="AX17" s="252">
        <f>'Result Entry'!AY19</f>
        <v>0</v>
      </c>
      <c r="AY17" s="252">
        <f>'Result Entry'!AZ19</f>
        <v>0</v>
      </c>
      <c r="AZ17" s="253">
        <f>'Result Entry'!BA19</f>
        <v>0</v>
      </c>
      <c r="BA17" s="36">
        <f>'Result Entry'!BB19</f>
        <v>0</v>
      </c>
      <c r="BB17" s="254">
        <f>'Result Entry'!BC19</f>
        <v>0</v>
      </c>
      <c r="BC17" s="254">
        <f>'Result Entry'!BD19</f>
        <v>0</v>
      </c>
      <c r="BD17" s="254">
        <f>'Result Entry'!BE19</f>
        <v>0</v>
      </c>
      <c r="BE17" s="36">
        <f>'Result Entry'!BF19</f>
        <v>0</v>
      </c>
      <c r="BF17" s="254">
        <f>'Result Entry'!BG19</f>
        <v>0</v>
      </c>
      <c r="BG17" s="239">
        <f>'Result Entry'!BH19</f>
        <v>0</v>
      </c>
      <c r="BH17" s="255" t="str">
        <f>'Result Entry'!BI19</f>
        <v/>
      </c>
      <c r="BI17" s="256">
        <f>'Result Entry'!BJ19</f>
        <v>0</v>
      </c>
      <c r="BJ17" s="250">
        <f>'Result Entry'!BK19</f>
        <v>0</v>
      </c>
      <c r="BK17" s="250">
        <f>'Result Entry'!BL19</f>
        <v>0</v>
      </c>
      <c r="BL17" s="250">
        <f>'Result Entry'!BM19</f>
        <v>0</v>
      </c>
      <c r="BM17" s="250">
        <f>'Result Entry'!BN19</f>
        <v>0</v>
      </c>
      <c r="BN17" s="251">
        <f>'Result Entry'!BO19</f>
        <v>0</v>
      </c>
      <c r="BO17" s="252">
        <f>'Result Entry'!BP19</f>
        <v>0</v>
      </c>
      <c r="BP17" s="252">
        <f>'Result Entry'!BQ19</f>
        <v>0</v>
      </c>
      <c r="BQ17" s="253">
        <f>'Result Entry'!BR19</f>
        <v>0</v>
      </c>
      <c r="BR17" s="36">
        <f>'Result Entry'!BS19</f>
        <v>0</v>
      </c>
      <c r="BS17" s="254">
        <f>'Result Entry'!BT19</f>
        <v>0</v>
      </c>
      <c r="BT17" s="254">
        <f>'Result Entry'!BU19</f>
        <v>0</v>
      </c>
      <c r="BU17" s="254">
        <f>'Result Entry'!BV19</f>
        <v>0</v>
      </c>
      <c r="BV17" s="36">
        <f>'Result Entry'!BW19</f>
        <v>0</v>
      </c>
      <c r="BW17" s="254">
        <f>'Result Entry'!BX19</f>
        <v>0</v>
      </c>
      <c r="BX17" s="239">
        <f>'Result Entry'!BY19</f>
        <v>0</v>
      </c>
      <c r="BY17" s="255" t="str">
        <f>'Result Entry'!BZ19</f>
        <v/>
      </c>
      <c r="BZ17" s="256">
        <f>'Result Entry'!CA19</f>
        <v>0</v>
      </c>
      <c r="CA17" s="250">
        <f>'Result Entry'!CB19</f>
        <v>0</v>
      </c>
      <c r="CB17" s="250">
        <f>'Result Entry'!CC19</f>
        <v>0</v>
      </c>
      <c r="CC17" s="250">
        <f>'Result Entry'!CD19</f>
        <v>0</v>
      </c>
      <c r="CD17" s="250">
        <f>'Result Entry'!CE19</f>
        <v>0</v>
      </c>
      <c r="CE17" s="251">
        <f>'Result Entry'!CF19</f>
        <v>0</v>
      </c>
      <c r="CF17" s="252">
        <f>'Result Entry'!CG19</f>
        <v>0</v>
      </c>
      <c r="CG17" s="252">
        <f>'Result Entry'!CH19</f>
        <v>0</v>
      </c>
      <c r="CH17" s="253">
        <f>'Result Entry'!CI19</f>
        <v>0</v>
      </c>
      <c r="CI17" s="36">
        <f>'Result Entry'!CJ19</f>
        <v>0</v>
      </c>
      <c r="CJ17" s="254">
        <f>'Result Entry'!CK19</f>
        <v>0</v>
      </c>
      <c r="CK17" s="254">
        <f>'Result Entry'!CL19</f>
        <v>0</v>
      </c>
      <c r="CL17" s="254">
        <f>'Result Entry'!CM19</f>
        <v>0</v>
      </c>
      <c r="CM17" s="36">
        <f>'Result Entry'!CN19</f>
        <v>0</v>
      </c>
      <c r="CN17" s="254">
        <f>'Result Entry'!CO19</f>
        <v>0</v>
      </c>
      <c r="CO17" s="239">
        <f>'Result Entry'!CP19</f>
        <v>0</v>
      </c>
      <c r="CP17" s="255" t="str">
        <f>'Result Entry'!CQ19</f>
        <v/>
      </c>
      <c r="CQ17" s="263">
        <f>'Result Entry'!CR19</f>
        <v>0</v>
      </c>
      <c r="CR17" s="258">
        <f>'Result Entry'!CS19</f>
        <v>0</v>
      </c>
      <c r="CS17" s="258">
        <f>'Result Entry'!CT19</f>
        <v>0</v>
      </c>
      <c r="CT17" s="258">
        <f>'Result Entry'!CU19</f>
        <v>0</v>
      </c>
      <c r="CU17" s="258">
        <f>'Result Entry'!CV19</f>
        <v>0</v>
      </c>
      <c r="CV17" s="264">
        <f>'Result Entry'!CW19</f>
        <v>0</v>
      </c>
      <c r="CW17" s="239">
        <f>'Result Entry'!CX19</f>
        <v>0</v>
      </c>
      <c r="CX17" s="255" t="str">
        <f>'Result Entry'!CY19</f>
        <v/>
      </c>
      <c r="CY17" s="263">
        <f>'Result Entry'!CZ19</f>
        <v>0</v>
      </c>
      <c r="CZ17" s="258">
        <f>'Result Entry'!DA19</f>
        <v>0</v>
      </c>
      <c r="DA17" s="258">
        <f>'Result Entry'!DB19</f>
        <v>0</v>
      </c>
      <c r="DB17" s="258">
        <f>'Result Entry'!DC19</f>
        <v>0</v>
      </c>
      <c r="DC17" s="258">
        <f>'Result Entry'!DD19</f>
        <v>0</v>
      </c>
      <c r="DD17" s="264">
        <f>'Result Entry'!DE19</f>
        <v>0</v>
      </c>
      <c r="DE17" s="239">
        <f>'Result Entry'!DF19</f>
        <v>0</v>
      </c>
      <c r="DF17" s="255" t="str">
        <f>'Result Entry'!DG19</f>
        <v/>
      </c>
      <c r="DG17" s="263">
        <f>'Result Entry'!DH19</f>
        <v>0</v>
      </c>
      <c r="DH17" s="258">
        <f>'Result Entry'!DI19</f>
        <v>0</v>
      </c>
      <c r="DI17" s="258">
        <f>'Result Entry'!DJ19</f>
        <v>0</v>
      </c>
      <c r="DJ17" s="258">
        <f>'Result Entry'!DK19</f>
        <v>0</v>
      </c>
      <c r="DK17" s="258">
        <f>'Result Entry'!DL19</f>
        <v>0</v>
      </c>
      <c r="DL17" s="264">
        <f>'Result Entry'!DM19</f>
        <v>0</v>
      </c>
      <c r="DM17" s="239">
        <f>'Result Entry'!DN19</f>
        <v>0</v>
      </c>
      <c r="DN17" s="255" t="str">
        <f>'Result Entry'!DO19</f>
        <v/>
      </c>
      <c r="DO17" s="263">
        <f>'Result Entry'!DP19</f>
        <v>0</v>
      </c>
      <c r="DP17" s="258">
        <f>'Result Entry'!DQ19</f>
        <v>0</v>
      </c>
      <c r="DQ17" s="258">
        <f>'Result Entry'!DR19</f>
        <v>0</v>
      </c>
      <c r="DR17" s="258">
        <f>'Result Entry'!DS19</f>
        <v>0</v>
      </c>
      <c r="DS17" s="258">
        <f>'Result Entry'!DT19</f>
        <v>0</v>
      </c>
      <c r="DT17" s="264">
        <f>'Result Entry'!DU19</f>
        <v>0</v>
      </c>
      <c r="DU17" s="239" t="str">
        <f>'Result Entry'!DV19</f>
        <v/>
      </c>
      <c r="DV17" s="255" t="str">
        <f>'Result Entry'!DW19</f>
        <v/>
      </c>
      <c r="DW17" s="265">
        <f>'Result Entry'!DX19</f>
        <v>0</v>
      </c>
      <c r="DX17" s="266">
        <f>'Result Entry'!DY19</f>
        <v>0</v>
      </c>
      <c r="DY17" s="267" t="str">
        <f>'Result Entry'!DZ19</f>
        <v/>
      </c>
      <c r="DZ17" s="260">
        <f>'Result Entry'!EA19</f>
        <v>900</v>
      </c>
      <c r="EA17" s="246">
        <f>'Result Entry'!EB19</f>
        <v>0</v>
      </c>
      <c r="EB17" s="261">
        <f>'Result Entry'!EC19</f>
        <v>0</v>
      </c>
      <c r="EC17" s="239" t="str">
        <f>'Result Entry'!ED19</f>
        <v/>
      </c>
      <c r="ED17" s="239" t="str">
        <f>'Result Entry'!EE19</f>
        <v/>
      </c>
      <c r="EE17" s="239" t="str">
        <f>'Result Entry'!EF19</f>
        <v/>
      </c>
      <c r="EF17" s="262" t="str">
        <f>'Result Entry'!EG19</f>
        <v/>
      </c>
    </row>
    <row r="18" spans="1:136">
      <c r="A18" s="828"/>
      <c r="B18" s="249">
        <f t="shared" si="0"/>
        <v>0</v>
      </c>
      <c r="C18" s="238">
        <f>'Result Entry'!D20</f>
        <v>0</v>
      </c>
      <c r="D18" s="238">
        <f>'Result Entry'!E20</f>
        <v>0</v>
      </c>
      <c r="E18" s="238">
        <f>'Result Entry'!F20</f>
        <v>0</v>
      </c>
      <c r="F18" s="239">
        <f>'Result Entry'!G20</f>
        <v>0</v>
      </c>
      <c r="G18" s="239">
        <f>'Result Entry'!H20</f>
        <v>0</v>
      </c>
      <c r="H18" s="239">
        <f>'Result Entry'!I20</f>
        <v>0</v>
      </c>
      <c r="I18" s="386">
        <f>'Result Entry'!J20</f>
        <v>0</v>
      </c>
      <c r="J18" s="37">
        <f>'Result Entry'!K20</f>
        <v>0</v>
      </c>
      <c r="K18" s="250">
        <f>'Result Entry'!L20</f>
        <v>0</v>
      </c>
      <c r="L18" s="250">
        <f>'Result Entry'!M20</f>
        <v>0</v>
      </c>
      <c r="M18" s="250">
        <f>'Result Entry'!N20</f>
        <v>0</v>
      </c>
      <c r="N18" s="250">
        <f>'Result Entry'!O20</f>
        <v>0</v>
      </c>
      <c r="O18" s="251">
        <f>'Result Entry'!P20</f>
        <v>0</v>
      </c>
      <c r="P18" s="252">
        <f>'Result Entry'!Q20</f>
        <v>0</v>
      </c>
      <c r="Q18" s="252">
        <f>'Result Entry'!R20</f>
        <v>0</v>
      </c>
      <c r="R18" s="253">
        <f>'Result Entry'!S20</f>
        <v>0</v>
      </c>
      <c r="S18" s="36">
        <f>'Result Entry'!T20</f>
        <v>0</v>
      </c>
      <c r="T18" s="254">
        <f>'Result Entry'!U20</f>
        <v>0</v>
      </c>
      <c r="U18" s="254">
        <f>'Result Entry'!V20</f>
        <v>0</v>
      </c>
      <c r="V18" s="254">
        <f>'Result Entry'!W20</f>
        <v>0</v>
      </c>
      <c r="W18" s="36">
        <f>'Result Entry'!X20</f>
        <v>0</v>
      </c>
      <c r="X18" s="254">
        <f>'Result Entry'!Y20</f>
        <v>0</v>
      </c>
      <c r="Y18" s="239">
        <f>'Result Entry'!Z20</f>
        <v>0</v>
      </c>
      <c r="Z18" s="255" t="str">
        <f>'Result Entry'!AA20</f>
        <v/>
      </c>
      <c r="AA18" s="256">
        <f>'Result Entry'!AB20</f>
        <v>0</v>
      </c>
      <c r="AB18" s="250">
        <f>'Result Entry'!AC20</f>
        <v>0</v>
      </c>
      <c r="AC18" s="250">
        <f>'Result Entry'!AD20</f>
        <v>0</v>
      </c>
      <c r="AD18" s="250">
        <f>'Result Entry'!AE20</f>
        <v>0</v>
      </c>
      <c r="AE18" s="250">
        <f>'Result Entry'!AF20</f>
        <v>0</v>
      </c>
      <c r="AF18" s="251">
        <f>'Result Entry'!AG20</f>
        <v>0</v>
      </c>
      <c r="AG18" s="252">
        <f>'Result Entry'!AH20</f>
        <v>0</v>
      </c>
      <c r="AH18" s="252">
        <f>'Result Entry'!AI20</f>
        <v>0</v>
      </c>
      <c r="AI18" s="253">
        <f>'Result Entry'!AJ20</f>
        <v>0</v>
      </c>
      <c r="AJ18" s="36">
        <f>'Result Entry'!AK20</f>
        <v>0</v>
      </c>
      <c r="AK18" s="254">
        <f>'Result Entry'!AL20</f>
        <v>0</v>
      </c>
      <c r="AL18" s="254">
        <f>'Result Entry'!AM20</f>
        <v>0</v>
      </c>
      <c r="AM18" s="254">
        <f>'Result Entry'!AN20</f>
        <v>0</v>
      </c>
      <c r="AN18" s="36">
        <f>'Result Entry'!AO20</f>
        <v>0</v>
      </c>
      <c r="AO18" s="254">
        <f>'Result Entry'!AP20</f>
        <v>0</v>
      </c>
      <c r="AP18" s="239">
        <f>'Result Entry'!AQ20</f>
        <v>0</v>
      </c>
      <c r="AQ18" s="255" t="str">
        <f>'Result Entry'!AR20</f>
        <v/>
      </c>
      <c r="AR18" s="256">
        <f>'Result Entry'!AS20</f>
        <v>0</v>
      </c>
      <c r="AS18" s="250">
        <f>'Result Entry'!AT20</f>
        <v>0</v>
      </c>
      <c r="AT18" s="250">
        <f>'Result Entry'!AU20</f>
        <v>0</v>
      </c>
      <c r="AU18" s="250">
        <f>'Result Entry'!AV20</f>
        <v>0</v>
      </c>
      <c r="AV18" s="250">
        <f>'Result Entry'!AW20</f>
        <v>0</v>
      </c>
      <c r="AW18" s="251">
        <f>'Result Entry'!AX20</f>
        <v>0</v>
      </c>
      <c r="AX18" s="252">
        <f>'Result Entry'!AY20</f>
        <v>0</v>
      </c>
      <c r="AY18" s="252">
        <f>'Result Entry'!AZ20</f>
        <v>0</v>
      </c>
      <c r="AZ18" s="253">
        <f>'Result Entry'!BA20</f>
        <v>0</v>
      </c>
      <c r="BA18" s="36">
        <f>'Result Entry'!BB20</f>
        <v>0</v>
      </c>
      <c r="BB18" s="254">
        <f>'Result Entry'!BC20</f>
        <v>0</v>
      </c>
      <c r="BC18" s="254">
        <f>'Result Entry'!BD20</f>
        <v>0</v>
      </c>
      <c r="BD18" s="254">
        <f>'Result Entry'!BE20</f>
        <v>0</v>
      </c>
      <c r="BE18" s="36">
        <f>'Result Entry'!BF20</f>
        <v>0</v>
      </c>
      <c r="BF18" s="254">
        <f>'Result Entry'!BG20</f>
        <v>0</v>
      </c>
      <c r="BG18" s="239">
        <f>'Result Entry'!BH20</f>
        <v>0</v>
      </c>
      <c r="BH18" s="255" t="str">
        <f>'Result Entry'!BI20</f>
        <v/>
      </c>
      <c r="BI18" s="256">
        <f>'Result Entry'!BJ20</f>
        <v>0</v>
      </c>
      <c r="BJ18" s="250">
        <f>'Result Entry'!BK20</f>
        <v>0</v>
      </c>
      <c r="BK18" s="250">
        <f>'Result Entry'!BL20</f>
        <v>0</v>
      </c>
      <c r="BL18" s="250">
        <f>'Result Entry'!BM20</f>
        <v>0</v>
      </c>
      <c r="BM18" s="250">
        <f>'Result Entry'!BN20</f>
        <v>0</v>
      </c>
      <c r="BN18" s="251">
        <f>'Result Entry'!BO20</f>
        <v>0</v>
      </c>
      <c r="BO18" s="252">
        <f>'Result Entry'!BP20</f>
        <v>0</v>
      </c>
      <c r="BP18" s="252">
        <f>'Result Entry'!BQ20</f>
        <v>0</v>
      </c>
      <c r="BQ18" s="253">
        <f>'Result Entry'!BR20</f>
        <v>0</v>
      </c>
      <c r="BR18" s="36">
        <f>'Result Entry'!BS20</f>
        <v>0</v>
      </c>
      <c r="BS18" s="254">
        <f>'Result Entry'!BT20</f>
        <v>0</v>
      </c>
      <c r="BT18" s="254">
        <f>'Result Entry'!BU20</f>
        <v>0</v>
      </c>
      <c r="BU18" s="254">
        <f>'Result Entry'!BV20</f>
        <v>0</v>
      </c>
      <c r="BV18" s="36">
        <f>'Result Entry'!BW20</f>
        <v>0</v>
      </c>
      <c r="BW18" s="254">
        <f>'Result Entry'!BX20</f>
        <v>0</v>
      </c>
      <c r="BX18" s="239">
        <f>'Result Entry'!BY20</f>
        <v>0</v>
      </c>
      <c r="BY18" s="255" t="str">
        <f>'Result Entry'!BZ20</f>
        <v/>
      </c>
      <c r="BZ18" s="256">
        <f>'Result Entry'!CA20</f>
        <v>0</v>
      </c>
      <c r="CA18" s="250">
        <f>'Result Entry'!CB20</f>
        <v>0</v>
      </c>
      <c r="CB18" s="250">
        <f>'Result Entry'!CC20</f>
        <v>0</v>
      </c>
      <c r="CC18" s="250">
        <f>'Result Entry'!CD20</f>
        <v>0</v>
      </c>
      <c r="CD18" s="250">
        <f>'Result Entry'!CE20</f>
        <v>0</v>
      </c>
      <c r="CE18" s="251">
        <f>'Result Entry'!CF20</f>
        <v>0</v>
      </c>
      <c r="CF18" s="252">
        <f>'Result Entry'!CG20</f>
        <v>0</v>
      </c>
      <c r="CG18" s="252">
        <f>'Result Entry'!CH20</f>
        <v>0</v>
      </c>
      <c r="CH18" s="253">
        <f>'Result Entry'!CI20</f>
        <v>0</v>
      </c>
      <c r="CI18" s="36">
        <f>'Result Entry'!CJ20</f>
        <v>0</v>
      </c>
      <c r="CJ18" s="254">
        <f>'Result Entry'!CK20</f>
        <v>0</v>
      </c>
      <c r="CK18" s="254">
        <f>'Result Entry'!CL20</f>
        <v>0</v>
      </c>
      <c r="CL18" s="254">
        <f>'Result Entry'!CM20</f>
        <v>0</v>
      </c>
      <c r="CM18" s="36">
        <f>'Result Entry'!CN20</f>
        <v>0</v>
      </c>
      <c r="CN18" s="254">
        <f>'Result Entry'!CO20</f>
        <v>0</v>
      </c>
      <c r="CO18" s="239">
        <f>'Result Entry'!CP20</f>
        <v>0</v>
      </c>
      <c r="CP18" s="255" t="str">
        <f>'Result Entry'!CQ20</f>
        <v/>
      </c>
      <c r="CQ18" s="263">
        <f>'Result Entry'!CR20</f>
        <v>0</v>
      </c>
      <c r="CR18" s="258">
        <f>'Result Entry'!CS20</f>
        <v>0</v>
      </c>
      <c r="CS18" s="258">
        <f>'Result Entry'!CT20</f>
        <v>0</v>
      </c>
      <c r="CT18" s="258">
        <f>'Result Entry'!CU20</f>
        <v>0</v>
      </c>
      <c r="CU18" s="258">
        <f>'Result Entry'!CV20</f>
        <v>0</v>
      </c>
      <c r="CV18" s="264">
        <f>'Result Entry'!CW20</f>
        <v>0</v>
      </c>
      <c r="CW18" s="239">
        <f>'Result Entry'!CX20</f>
        <v>0</v>
      </c>
      <c r="CX18" s="255" t="str">
        <f>'Result Entry'!CY20</f>
        <v/>
      </c>
      <c r="CY18" s="263">
        <f>'Result Entry'!CZ20</f>
        <v>0</v>
      </c>
      <c r="CZ18" s="258">
        <f>'Result Entry'!DA20</f>
        <v>0</v>
      </c>
      <c r="DA18" s="258">
        <f>'Result Entry'!DB20</f>
        <v>0</v>
      </c>
      <c r="DB18" s="258">
        <f>'Result Entry'!DC20</f>
        <v>0</v>
      </c>
      <c r="DC18" s="258">
        <f>'Result Entry'!DD20</f>
        <v>0</v>
      </c>
      <c r="DD18" s="264">
        <f>'Result Entry'!DE20</f>
        <v>0</v>
      </c>
      <c r="DE18" s="239">
        <f>'Result Entry'!DF20</f>
        <v>0</v>
      </c>
      <c r="DF18" s="255" t="str">
        <f>'Result Entry'!DG20</f>
        <v/>
      </c>
      <c r="DG18" s="263">
        <f>'Result Entry'!DH20</f>
        <v>0</v>
      </c>
      <c r="DH18" s="258">
        <f>'Result Entry'!DI20</f>
        <v>0</v>
      </c>
      <c r="DI18" s="258">
        <f>'Result Entry'!DJ20</f>
        <v>0</v>
      </c>
      <c r="DJ18" s="258">
        <f>'Result Entry'!DK20</f>
        <v>0</v>
      </c>
      <c r="DK18" s="258">
        <f>'Result Entry'!DL20</f>
        <v>0</v>
      </c>
      <c r="DL18" s="264">
        <f>'Result Entry'!DM20</f>
        <v>0</v>
      </c>
      <c r="DM18" s="239">
        <f>'Result Entry'!DN20</f>
        <v>0</v>
      </c>
      <c r="DN18" s="255" t="str">
        <f>'Result Entry'!DO20</f>
        <v/>
      </c>
      <c r="DO18" s="263">
        <f>'Result Entry'!DP20</f>
        <v>0</v>
      </c>
      <c r="DP18" s="258">
        <f>'Result Entry'!DQ20</f>
        <v>0</v>
      </c>
      <c r="DQ18" s="258">
        <f>'Result Entry'!DR20</f>
        <v>0</v>
      </c>
      <c r="DR18" s="258">
        <f>'Result Entry'!DS20</f>
        <v>0</v>
      </c>
      <c r="DS18" s="258">
        <f>'Result Entry'!DT20</f>
        <v>0</v>
      </c>
      <c r="DT18" s="264">
        <f>'Result Entry'!DU20</f>
        <v>0</v>
      </c>
      <c r="DU18" s="239" t="str">
        <f>'Result Entry'!DV20</f>
        <v/>
      </c>
      <c r="DV18" s="255" t="str">
        <f>'Result Entry'!DW20</f>
        <v/>
      </c>
      <c r="DW18" s="265">
        <f>'Result Entry'!DX20</f>
        <v>0</v>
      </c>
      <c r="DX18" s="266">
        <f>'Result Entry'!DY20</f>
        <v>0</v>
      </c>
      <c r="DY18" s="267" t="str">
        <f>'Result Entry'!DZ20</f>
        <v/>
      </c>
      <c r="DZ18" s="260">
        <f>'Result Entry'!EA20</f>
        <v>900</v>
      </c>
      <c r="EA18" s="246">
        <f>'Result Entry'!EB20</f>
        <v>0</v>
      </c>
      <c r="EB18" s="261">
        <f>'Result Entry'!EC20</f>
        <v>0</v>
      </c>
      <c r="EC18" s="239" t="str">
        <f>'Result Entry'!ED20</f>
        <v/>
      </c>
      <c r="ED18" s="239" t="str">
        <f>'Result Entry'!EE20</f>
        <v/>
      </c>
      <c r="EE18" s="239" t="str">
        <f>'Result Entry'!EF20</f>
        <v/>
      </c>
      <c r="EF18" s="262" t="str">
        <f>'Result Entry'!EG20</f>
        <v/>
      </c>
    </row>
    <row r="19" spans="1:136">
      <c r="A19" s="828"/>
      <c r="B19" s="249">
        <f t="shared" si="0"/>
        <v>0</v>
      </c>
      <c r="C19" s="238">
        <f>'Result Entry'!D21</f>
        <v>0</v>
      </c>
      <c r="D19" s="238">
        <f>'Result Entry'!E21</f>
        <v>0</v>
      </c>
      <c r="E19" s="238">
        <f>'Result Entry'!F21</f>
        <v>0</v>
      </c>
      <c r="F19" s="239">
        <f>'Result Entry'!G21</f>
        <v>0</v>
      </c>
      <c r="G19" s="239">
        <f>'Result Entry'!H21</f>
        <v>0</v>
      </c>
      <c r="H19" s="239">
        <f>'Result Entry'!I21</f>
        <v>0</v>
      </c>
      <c r="I19" s="386">
        <f>'Result Entry'!J21</f>
        <v>0</v>
      </c>
      <c r="J19" s="37">
        <f>'Result Entry'!K21</f>
        <v>0</v>
      </c>
      <c r="K19" s="250">
        <f>'Result Entry'!L21</f>
        <v>0</v>
      </c>
      <c r="L19" s="250">
        <f>'Result Entry'!M21</f>
        <v>0</v>
      </c>
      <c r="M19" s="250">
        <f>'Result Entry'!N21</f>
        <v>0</v>
      </c>
      <c r="N19" s="250">
        <f>'Result Entry'!O21</f>
        <v>0</v>
      </c>
      <c r="O19" s="251">
        <f>'Result Entry'!P21</f>
        <v>0</v>
      </c>
      <c r="P19" s="252">
        <f>'Result Entry'!Q21</f>
        <v>0</v>
      </c>
      <c r="Q19" s="252">
        <f>'Result Entry'!R21</f>
        <v>0</v>
      </c>
      <c r="R19" s="253">
        <f>'Result Entry'!S21</f>
        <v>0</v>
      </c>
      <c r="S19" s="36">
        <f>'Result Entry'!T21</f>
        <v>0</v>
      </c>
      <c r="T19" s="254">
        <f>'Result Entry'!U21</f>
        <v>0</v>
      </c>
      <c r="U19" s="254">
        <f>'Result Entry'!V21</f>
        <v>0</v>
      </c>
      <c r="V19" s="254">
        <f>'Result Entry'!W21</f>
        <v>0</v>
      </c>
      <c r="W19" s="36">
        <f>'Result Entry'!X21</f>
        <v>0</v>
      </c>
      <c r="X19" s="254">
        <f>'Result Entry'!Y21</f>
        <v>0</v>
      </c>
      <c r="Y19" s="239">
        <f>'Result Entry'!Z21</f>
        <v>0</v>
      </c>
      <c r="Z19" s="255" t="str">
        <f>'Result Entry'!AA21</f>
        <v/>
      </c>
      <c r="AA19" s="256">
        <f>'Result Entry'!AB21</f>
        <v>0</v>
      </c>
      <c r="AB19" s="250">
        <f>'Result Entry'!AC21</f>
        <v>0</v>
      </c>
      <c r="AC19" s="250">
        <f>'Result Entry'!AD21</f>
        <v>0</v>
      </c>
      <c r="AD19" s="250">
        <f>'Result Entry'!AE21</f>
        <v>0</v>
      </c>
      <c r="AE19" s="250">
        <f>'Result Entry'!AF21</f>
        <v>0</v>
      </c>
      <c r="AF19" s="251">
        <f>'Result Entry'!AG21</f>
        <v>0</v>
      </c>
      <c r="AG19" s="252">
        <f>'Result Entry'!AH21</f>
        <v>0</v>
      </c>
      <c r="AH19" s="252">
        <f>'Result Entry'!AI21</f>
        <v>0</v>
      </c>
      <c r="AI19" s="253">
        <f>'Result Entry'!AJ21</f>
        <v>0</v>
      </c>
      <c r="AJ19" s="36">
        <f>'Result Entry'!AK21</f>
        <v>0</v>
      </c>
      <c r="AK19" s="254">
        <f>'Result Entry'!AL21</f>
        <v>0</v>
      </c>
      <c r="AL19" s="254">
        <f>'Result Entry'!AM21</f>
        <v>0</v>
      </c>
      <c r="AM19" s="254">
        <f>'Result Entry'!AN21</f>
        <v>0</v>
      </c>
      <c r="AN19" s="36">
        <f>'Result Entry'!AO21</f>
        <v>0</v>
      </c>
      <c r="AO19" s="254">
        <f>'Result Entry'!AP21</f>
        <v>0</v>
      </c>
      <c r="AP19" s="239">
        <f>'Result Entry'!AQ21</f>
        <v>0</v>
      </c>
      <c r="AQ19" s="255" t="str">
        <f>'Result Entry'!AR21</f>
        <v/>
      </c>
      <c r="AR19" s="256">
        <f>'Result Entry'!AS21</f>
        <v>0</v>
      </c>
      <c r="AS19" s="250">
        <f>'Result Entry'!AT21</f>
        <v>0</v>
      </c>
      <c r="AT19" s="250">
        <f>'Result Entry'!AU21</f>
        <v>0</v>
      </c>
      <c r="AU19" s="250">
        <f>'Result Entry'!AV21</f>
        <v>0</v>
      </c>
      <c r="AV19" s="250">
        <f>'Result Entry'!AW21</f>
        <v>0</v>
      </c>
      <c r="AW19" s="251">
        <f>'Result Entry'!AX21</f>
        <v>0</v>
      </c>
      <c r="AX19" s="252">
        <f>'Result Entry'!AY21</f>
        <v>0</v>
      </c>
      <c r="AY19" s="252">
        <f>'Result Entry'!AZ21</f>
        <v>0</v>
      </c>
      <c r="AZ19" s="253">
        <f>'Result Entry'!BA21</f>
        <v>0</v>
      </c>
      <c r="BA19" s="36">
        <f>'Result Entry'!BB21</f>
        <v>0</v>
      </c>
      <c r="BB19" s="254">
        <f>'Result Entry'!BC21</f>
        <v>0</v>
      </c>
      <c r="BC19" s="254">
        <f>'Result Entry'!BD21</f>
        <v>0</v>
      </c>
      <c r="BD19" s="254">
        <f>'Result Entry'!BE21</f>
        <v>0</v>
      </c>
      <c r="BE19" s="36">
        <f>'Result Entry'!BF21</f>
        <v>0</v>
      </c>
      <c r="BF19" s="254">
        <f>'Result Entry'!BG21</f>
        <v>0</v>
      </c>
      <c r="BG19" s="239">
        <f>'Result Entry'!BH21</f>
        <v>0</v>
      </c>
      <c r="BH19" s="255" t="str">
        <f>'Result Entry'!BI21</f>
        <v/>
      </c>
      <c r="BI19" s="256">
        <f>'Result Entry'!BJ21</f>
        <v>0</v>
      </c>
      <c r="BJ19" s="250">
        <f>'Result Entry'!BK21</f>
        <v>0</v>
      </c>
      <c r="BK19" s="250">
        <f>'Result Entry'!BL21</f>
        <v>0</v>
      </c>
      <c r="BL19" s="250">
        <f>'Result Entry'!BM21</f>
        <v>0</v>
      </c>
      <c r="BM19" s="250">
        <f>'Result Entry'!BN21</f>
        <v>0</v>
      </c>
      <c r="BN19" s="251">
        <f>'Result Entry'!BO21</f>
        <v>0</v>
      </c>
      <c r="BO19" s="252">
        <f>'Result Entry'!BP21</f>
        <v>0</v>
      </c>
      <c r="BP19" s="252">
        <f>'Result Entry'!BQ21</f>
        <v>0</v>
      </c>
      <c r="BQ19" s="253">
        <f>'Result Entry'!BR21</f>
        <v>0</v>
      </c>
      <c r="BR19" s="36">
        <f>'Result Entry'!BS21</f>
        <v>0</v>
      </c>
      <c r="BS19" s="254">
        <f>'Result Entry'!BT21</f>
        <v>0</v>
      </c>
      <c r="BT19" s="254">
        <f>'Result Entry'!BU21</f>
        <v>0</v>
      </c>
      <c r="BU19" s="254">
        <f>'Result Entry'!BV21</f>
        <v>0</v>
      </c>
      <c r="BV19" s="36">
        <f>'Result Entry'!BW21</f>
        <v>0</v>
      </c>
      <c r="BW19" s="254">
        <f>'Result Entry'!BX21</f>
        <v>0</v>
      </c>
      <c r="BX19" s="239">
        <f>'Result Entry'!BY21</f>
        <v>0</v>
      </c>
      <c r="BY19" s="255" t="str">
        <f>'Result Entry'!BZ21</f>
        <v/>
      </c>
      <c r="BZ19" s="256">
        <f>'Result Entry'!CA21</f>
        <v>0</v>
      </c>
      <c r="CA19" s="250">
        <f>'Result Entry'!CB21</f>
        <v>0</v>
      </c>
      <c r="CB19" s="250">
        <f>'Result Entry'!CC21</f>
        <v>0</v>
      </c>
      <c r="CC19" s="250">
        <f>'Result Entry'!CD21</f>
        <v>0</v>
      </c>
      <c r="CD19" s="250">
        <f>'Result Entry'!CE21</f>
        <v>0</v>
      </c>
      <c r="CE19" s="251">
        <f>'Result Entry'!CF21</f>
        <v>0</v>
      </c>
      <c r="CF19" s="252">
        <f>'Result Entry'!CG21</f>
        <v>0</v>
      </c>
      <c r="CG19" s="252">
        <f>'Result Entry'!CH21</f>
        <v>0</v>
      </c>
      <c r="CH19" s="253">
        <f>'Result Entry'!CI21</f>
        <v>0</v>
      </c>
      <c r="CI19" s="36">
        <f>'Result Entry'!CJ21</f>
        <v>0</v>
      </c>
      <c r="CJ19" s="254">
        <f>'Result Entry'!CK21</f>
        <v>0</v>
      </c>
      <c r="CK19" s="254">
        <f>'Result Entry'!CL21</f>
        <v>0</v>
      </c>
      <c r="CL19" s="254">
        <f>'Result Entry'!CM21</f>
        <v>0</v>
      </c>
      <c r="CM19" s="36">
        <f>'Result Entry'!CN21</f>
        <v>0</v>
      </c>
      <c r="CN19" s="254">
        <f>'Result Entry'!CO21</f>
        <v>0</v>
      </c>
      <c r="CO19" s="239">
        <f>'Result Entry'!CP21</f>
        <v>0</v>
      </c>
      <c r="CP19" s="255" t="str">
        <f>'Result Entry'!CQ21</f>
        <v/>
      </c>
      <c r="CQ19" s="263">
        <f>'Result Entry'!CR21</f>
        <v>0</v>
      </c>
      <c r="CR19" s="258">
        <f>'Result Entry'!CS21</f>
        <v>0</v>
      </c>
      <c r="CS19" s="258">
        <f>'Result Entry'!CT21</f>
        <v>0</v>
      </c>
      <c r="CT19" s="258">
        <f>'Result Entry'!CU21</f>
        <v>0</v>
      </c>
      <c r="CU19" s="258">
        <f>'Result Entry'!CV21</f>
        <v>0</v>
      </c>
      <c r="CV19" s="264">
        <f>'Result Entry'!CW21</f>
        <v>0</v>
      </c>
      <c r="CW19" s="239">
        <f>'Result Entry'!CX21</f>
        <v>0</v>
      </c>
      <c r="CX19" s="255" t="str">
        <f>'Result Entry'!CY21</f>
        <v/>
      </c>
      <c r="CY19" s="263">
        <f>'Result Entry'!CZ21</f>
        <v>0</v>
      </c>
      <c r="CZ19" s="258">
        <f>'Result Entry'!DA21</f>
        <v>0</v>
      </c>
      <c r="DA19" s="258">
        <f>'Result Entry'!DB21</f>
        <v>0</v>
      </c>
      <c r="DB19" s="258">
        <f>'Result Entry'!DC21</f>
        <v>0</v>
      </c>
      <c r="DC19" s="258">
        <f>'Result Entry'!DD21</f>
        <v>0</v>
      </c>
      <c r="DD19" s="264">
        <f>'Result Entry'!DE21</f>
        <v>0</v>
      </c>
      <c r="DE19" s="239">
        <f>'Result Entry'!DF21</f>
        <v>0</v>
      </c>
      <c r="DF19" s="255" t="str">
        <f>'Result Entry'!DG21</f>
        <v/>
      </c>
      <c r="DG19" s="263">
        <f>'Result Entry'!DH21</f>
        <v>0</v>
      </c>
      <c r="DH19" s="258">
        <f>'Result Entry'!DI21</f>
        <v>0</v>
      </c>
      <c r="DI19" s="258">
        <f>'Result Entry'!DJ21</f>
        <v>0</v>
      </c>
      <c r="DJ19" s="258">
        <f>'Result Entry'!DK21</f>
        <v>0</v>
      </c>
      <c r="DK19" s="258">
        <f>'Result Entry'!DL21</f>
        <v>0</v>
      </c>
      <c r="DL19" s="264">
        <f>'Result Entry'!DM21</f>
        <v>0</v>
      </c>
      <c r="DM19" s="239">
        <f>'Result Entry'!DN21</f>
        <v>0</v>
      </c>
      <c r="DN19" s="255" t="str">
        <f>'Result Entry'!DO21</f>
        <v/>
      </c>
      <c r="DO19" s="263">
        <f>'Result Entry'!DP21</f>
        <v>0</v>
      </c>
      <c r="DP19" s="258">
        <f>'Result Entry'!DQ21</f>
        <v>0</v>
      </c>
      <c r="DQ19" s="258">
        <f>'Result Entry'!DR21</f>
        <v>0</v>
      </c>
      <c r="DR19" s="258">
        <f>'Result Entry'!DS21</f>
        <v>0</v>
      </c>
      <c r="DS19" s="258">
        <f>'Result Entry'!DT21</f>
        <v>0</v>
      </c>
      <c r="DT19" s="264">
        <f>'Result Entry'!DU21</f>
        <v>0</v>
      </c>
      <c r="DU19" s="239" t="str">
        <f>'Result Entry'!DV21</f>
        <v/>
      </c>
      <c r="DV19" s="255" t="str">
        <f>'Result Entry'!DW21</f>
        <v/>
      </c>
      <c r="DW19" s="265">
        <f>'Result Entry'!DX21</f>
        <v>0</v>
      </c>
      <c r="DX19" s="266">
        <f>'Result Entry'!DY21</f>
        <v>0</v>
      </c>
      <c r="DY19" s="267" t="str">
        <f>'Result Entry'!DZ21</f>
        <v/>
      </c>
      <c r="DZ19" s="260">
        <f>'Result Entry'!EA21</f>
        <v>900</v>
      </c>
      <c r="EA19" s="246">
        <f>'Result Entry'!EB21</f>
        <v>0</v>
      </c>
      <c r="EB19" s="261">
        <f>'Result Entry'!EC21</f>
        <v>0</v>
      </c>
      <c r="EC19" s="239" t="str">
        <f>'Result Entry'!ED21</f>
        <v/>
      </c>
      <c r="ED19" s="239" t="str">
        <f>'Result Entry'!EE21</f>
        <v/>
      </c>
      <c r="EE19" s="239" t="str">
        <f>'Result Entry'!EF21</f>
        <v/>
      </c>
      <c r="EF19" s="262" t="str">
        <f>'Result Entry'!EG21</f>
        <v/>
      </c>
    </row>
    <row r="20" spans="1:136">
      <c r="A20" s="828"/>
      <c r="B20" s="249">
        <f t="shared" si="0"/>
        <v>0</v>
      </c>
      <c r="C20" s="238">
        <f>'Result Entry'!D22</f>
        <v>0</v>
      </c>
      <c r="D20" s="238">
        <f>'Result Entry'!E22</f>
        <v>0</v>
      </c>
      <c r="E20" s="238">
        <f>'Result Entry'!F22</f>
        <v>0</v>
      </c>
      <c r="F20" s="239">
        <f>'Result Entry'!G22</f>
        <v>0</v>
      </c>
      <c r="G20" s="239">
        <f>'Result Entry'!H22</f>
        <v>0</v>
      </c>
      <c r="H20" s="239">
        <f>'Result Entry'!I22</f>
        <v>0</v>
      </c>
      <c r="I20" s="386">
        <f>'Result Entry'!J22</f>
        <v>0</v>
      </c>
      <c r="J20" s="37">
        <f>'Result Entry'!K22</f>
        <v>0</v>
      </c>
      <c r="K20" s="250">
        <f>'Result Entry'!L22</f>
        <v>0</v>
      </c>
      <c r="L20" s="250">
        <f>'Result Entry'!M22</f>
        <v>0</v>
      </c>
      <c r="M20" s="250">
        <f>'Result Entry'!N22</f>
        <v>0</v>
      </c>
      <c r="N20" s="250">
        <f>'Result Entry'!O22</f>
        <v>0</v>
      </c>
      <c r="O20" s="251">
        <f>'Result Entry'!P22</f>
        <v>0</v>
      </c>
      <c r="P20" s="252">
        <f>'Result Entry'!Q22</f>
        <v>0</v>
      </c>
      <c r="Q20" s="252">
        <f>'Result Entry'!R22</f>
        <v>0</v>
      </c>
      <c r="R20" s="253">
        <f>'Result Entry'!S22</f>
        <v>0</v>
      </c>
      <c r="S20" s="36">
        <f>'Result Entry'!T22</f>
        <v>0</v>
      </c>
      <c r="T20" s="254">
        <f>'Result Entry'!U22</f>
        <v>0</v>
      </c>
      <c r="U20" s="254">
        <f>'Result Entry'!V22</f>
        <v>0</v>
      </c>
      <c r="V20" s="254">
        <f>'Result Entry'!W22</f>
        <v>0</v>
      </c>
      <c r="W20" s="36">
        <f>'Result Entry'!X22</f>
        <v>0</v>
      </c>
      <c r="X20" s="254">
        <f>'Result Entry'!Y22</f>
        <v>0</v>
      </c>
      <c r="Y20" s="239">
        <f>'Result Entry'!Z22</f>
        <v>0</v>
      </c>
      <c r="Z20" s="255" t="str">
        <f>'Result Entry'!AA22</f>
        <v/>
      </c>
      <c r="AA20" s="256">
        <f>'Result Entry'!AB22</f>
        <v>0</v>
      </c>
      <c r="AB20" s="250">
        <f>'Result Entry'!AC22</f>
        <v>0</v>
      </c>
      <c r="AC20" s="250">
        <f>'Result Entry'!AD22</f>
        <v>0</v>
      </c>
      <c r="AD20" s="250">
        <f>'Result Entry'!AE22</f>
        <v>0</v>
      </c>
      <c r="AE20" s="250">
        <f>'Result Entry'!AF22</f>
        <v>0</v>
      </c>
      <c r="AF20" s="251">
        <f>'Result Entry'!AG22</f>
        <v>0</v>
      </c>
      <c r="AG20" s="252">
        <f>'Result Entry'!AH22</f>
        <v>0</v>
      </c>
      <c r="AH20" s="252">
        <f>'Result Entry'!AI22</f>
        <v>0</v>
      </c>
      <c r="AI20" s="253">
        <f>'Result Entry'!AJ22</f>
        <v>0</v>
      </c>
      <c r="AJ20" s="36">
        <f>'Result Entry'!AK22</f>
        <v>0</v>
      </c>
      <c r="AK20" s="254">
        <f>'Result Entry'!AL22</f>
        <v>0</v>
      </c>
      <c r="AL20" s="254">
        <f>'Result Entry'!AM22</f>
        <v>0</v>
      </c>
      <c r="AM20" s="254">
        <f>'Result Entry'!AN22</f>
        <v>0</v>
      </c>
      <c r="AN20" s="36">
        <f>'Result Entry'!AO22</f>
        <v>0</v>
      </c>
      <c r="AO20" s="254">
        <f>'Result Entry'!AP22</f>
        <v>0</v>
      </c>
      <c r="AP20" s="239">
        <f>'Result Entry'!AQ22</f>
        <v>0</v>
      </c>
      <c r="AQ20" s="255" t="str">
        <f>'Result Entry'!AR22</f>
        <v/>
      </c>
      <c r="AR20" s="256">
        <f>'Result Entry'!AS22</f>
        <v>0</v>
      </c>
      <c r="AS20" s="250">
        <f>'Result Entry'!AT22</f>
        <v>0</v>
      </c>
      <c r="AT20" s="250">
        <f>'Result Entry'!AU22</f>
        <v>0</v>
      </c>
      <c r="AU20" s="250">
        <f>'Result Entry'!AV22</f>
        <v>0</v>
      </c>
      <c r="AV20" s="250">
        <f>'Result Entry'!AW22</f>
        <v>0</v>
      </c>
      <c r="AW20" s="251">
        <f>'Result Entry'!AX22</f>
        <v>0</v>
      </c>
      <c r="AX20" s="252">
        <f>'Result Entry'!AY22</f>
        <v>0</v>
      </c>
      <c r="AY20" s="252">
        <f>'Result Entry'!AZ22</f>
        <v>0</v>
      </c>
      <c r="AZ20" s="253">
        <f>'Result Entry'!BA22</f>
        <v>0</v>
      </c>
      <c r="BA20" s="36">
        <f>'Result Entry'!BB22</f>
        <v>0</v>
      </c>
      <c r="BB20" s="254">
        <f>'Result Entry'!BC22</f>
        <v>0</v>
      </c>
      <c r="BC20" s="254">
        <f>'Result Entry'!BD22</f>
        <v>0</v>
      </c>
      <c r="BD20" s="254">
        <f>'Result Entry'!BE22</f>
        <v>0</v>
      </c>
      <c r="BE20" s="36">
        <f>'Result Entry'!BF22</f>
        <v>0</v>
      </c>
      <c r="BF20" s="254">
        <f>'Result Entry'!BG22</f>
        <v>0</v>
      </c>
      <c r="BG20" s="239">
        <f>'Result Entry'!BH22</f>
        <v>0</v>
      </c>
      <c r="BH20" s="255" t="str">
        <f>'Result Entry'!BI22</f>
        <v/>
      </c>
      <c r="BI20" s="256">
        <f>'Result Entry'!BJ22</f>
        <v>0</v>
      </c>
      <c r="BJ20" s="250">
        <f>'Result Entry'!BK22</f>
        <v>0</v>
      </c>
      <c r="BK20" s="250">
        <f>'Result Entry'!BL22</f>
        <v>0</v>
      </c>
      <c r="BL20" s="250">
        <f>'Result Entry'!BM22</f>
        <v>0</v>
      </c>
      <c r="BM20" s="250">
        <f>'Result Entry'!BN22</f>
        <v>0</v>
      </c>
      <c r="BN20" s="251">
        <f>'Result Entry'!BO22</f>
        <v>0</v>
      </c>
      <c r="BO20" s="252">
        <f>'Result Entry'!BP22</f>
        <v>0</v>
      </c>
      <c r="BP20" s="252">
        <f>'Result Entry'!BQ22</f>
        <v>0</v>
      </c>
      <c r="BQ20" s="253">
        <f>'Result Entry'!BR22</f>
        <v>0</v>
      </c>
      <c r="BR20" s="36">
        <f>'Result Entry'!BS22</f>
        <v>0</v>
      </c>
      <c r="BS20" s="254">
        <f>'Result Entry'!BT22</f>
        <v>0</v>
      </c>
      <c r="BT20" s="254">
        <f>'Result Entry'!BU22</f>
        <v>0</v>
      </c>
      <c r="BU20" s="254">
        <f>'Result Entry'!BV22</f>
        <v>0</v>
      </c>
      <c r="BV20" s="36">
        <f>'Result Entry'!BW22</f>
        <v>0</v>
      </c>
      <c r="BW20" s="254">
        <f>'Result Entry'!BX22</f>
        <v>0</v>
      </c>
      <c r="BX20" s="239">
        <f>'Result Entry'!BY22</f>
        <v>0</v>
      </c>
      <c r="BY20" s="255" t="str">
        <f>'Result Entry'!BZ22</f>
        <v/>
      </c>
      <c r="BZ20" s="256">
        <f>'Result Entry'!CA22</f>
        <v>0</v>
      </c>
      <c r="CA20" s="250">
        <f>'Result Entry'!CB22</f>
        <v>0</v>
      </c>
      <c r="CB20" s="250">
        <f>'Result Entry'!CC22</f>
        <v>0</v>
      </c>
      <c r="CC20" s="250">
        <f>'Result Entry'!CD22</f>
        <v>0</v>
      </c>
      <c r="CD20" s="250">
        <f>'Result Entry'!CE22</f>
        <v>0</v>
      </c>
      <c r="CE20" s="251">
        <f>'Result Entry'!CF22</f>
        <v>0</v>
      </c>
      <c r="CF20" s="252">
        <f>'Result Entry'!CG22</f>
        <v>0</v>
      </c>
      <c r="CG20" s="252">
        <f>'Result Entry'!CH22</f>
        <v>0</v>
      </c>
      <c r="CH20" s="253">
        <f>'Result Entry'!CI22</f>
        <v>0</v>
      </c>
      <c r="CI20" s="36">
        <f>'Result Entry'!CJ22</f>
        <v>0</v>
      </c>
      <c r="CJ20" s="254">
        <f>'Result Entry'!CK22</f>
        <v>0</v>
      </c>
      <c r="CK20" s="254">
        <f>'Result Entry'!CL22</f>
        <v>0</v>
      </c>
      <c r="CL20" s="254">
        <f>'Result Entry'!CM22</f>
        <v>0</v>
      </c>
      <c r="CM20" s="36">
        <f>'Result Entry'!CN22</f>
        <v>0</v>
      </c>
      <c r="CN20" s="254">
        <f>'Result Entry'!CO22</f>
        <v>0</v>
      </c>
      <c r="CO20" s="239">
        <f>'Result Entry'!CP22</f>
        <v>0</v>
      </c>
      <c r="CP20" s="255" t="str">
        <f>'Result Entry'!CQ22</f>
        <v/>
      </c>
      <c r="CQ20" s="263">
        <f>'Result Entry'!CR22</f>
        <v>0</v>
      </c>
      <c r="CR20" s="258">
        <f>'Result Entry'!CS22</f>
        <v>0</v>
      </c>
      <c r="CS20" s="258">
        <f>'Result Entry'!CT22</f>
        <v>0</v>
      </c>
      <c r="CT20" s="258">
        <f>'Result Entry'!CU22</f>
        <v>0</v>
      </c>
      <c r="CU20" s="258">
        <f>'Result Entry'!CV22</f>
        <v>0</v>
      </c>
      <c r="CV20" s="264">
        <f>'Result Entry'!CW22</f>
        <v>0</v>
      </c>
      <c r="CW20" s="239">
        <f>'Result Entry'!CX22</f>
        <v>0</v>
      </c>
      <c r="CX20" s="255" t="str">
        <f>'Result Entry'!CY22</f>
        <v/>
      </c>
      <c r="CY20" s="263">
        <f>'Result Entry'!CZ22</f>
        <v>0</v>
      </c>
      <c r="CZ20" s="258">
        <f>'Result Entry'!DA22</f>
        <v>0</v>
      </c>
      <c r="DA20" s="258">
        <f>'Result Entry'!DB22</f>
        <v>0</v>
      </c>
      <c r="DB20" s="258">
        <f>'Result Entry'!DC22</f>
        <v>0</v>
      </c>
      <c r="DC20" s="258">
        <f>'Result Entry'!DD22</f>
        <v>0</v>
      </c>
      <c r="DD20" s="264">
        <f>'Result Entry'!DE22</f>
        <v>0</v>
      </c>
      <c r="DE20" s="239">
        <f>'Result Entry'!DF22</f>
        <v>0</v>
      </c>
      <c r="DF20" s="255" t="str">
        <f>'Result Entry'!DG22</f>
        <v/>
      </c>
      <c r="DG20" s="263">
        <f>'Result Entry'!DH22</f>
        <v>0</v>
      </c>
      <c r="DH20" s="258">
        <f>'Result Entry'!DI22</f>
        <v>0</v>
      </c>
      <c r="DI20" s="258">
        <f>'Result Entry'!DJ22</f>
        <v>0</v>
      </c>
      <c r="DJ20" s="258">
        <f>'Result Entry'!DK22</f>
        <v>0</v>
      </c>
      <c r="DK20" s="258">
        <f>'Result Entry'!DL22</f>
        <v>0</v>
      </c>
      <c r="DL20" s="264">
        <f>'Result Entry'!DM22</f>
        <v>0</v>
      </c>
      <c r="DM20" s="239">
        <f>'Result Entry'!DN22</f>
        <v>0</v>
      </c>
      <c r="DN20" s="255" t="str">
        <f>'Result Entry'!DO22</f>
        <v/>
      </c>
      <c r="DO20" s="263">
        <f>'Result Entry'!DP22</f>
        <v>0</v>
      </c>
      <c r="DP20" s="258">
        <f>'Result Entry'!DQ22</f>
        <v>0</v>
      </c>
      <c r="DQ20" s="258">
        <f>'Result Entry'!DR22</f>
        <v>0</v>
      </c>
      <c r="DR20" s="258">
        <f>'Result Entry'!DS22</f>
        <v>0</v>
      </c>
      <c r="DS20" s="258">
        <f>'Result Entry'!DT22</f>
        <v>0</v>
      </c>
      <c r="DT20" s="264">
        <f>'Result Entry'!DU22</f>
        <v>0</v>
      </c>
      <c r="DU20" s="239" t="str">
        <f>'Result Entry'!DV22</f>
        <v/>
      </c>
      <c r="DV20" s="255" t="str">
        <f>'Result Entry'!DW22</f>
        <v/>
      </c>
      <c r="DW20" s="265">
        <f>'Result Entry'!DX22</f>
        <v>0</v>
      </c>
      <c r="DX20" s="266">
        <f>'Result Entry'!DY22</f>
        <v>0</v>
      </c>
      <c r="DY20" s="267" t="str">
        <f>'Result Entry'!DZ22</f>
        <v/>
      </c>
      <c r="DZ20" s="260">
        <f>'Result Entry'!EA22</f>
        <v>900</v>
      </c>
      <c r="EA20" s="246">
        <f>'Result Entry'!EB22</f>
        <v>0</v>
      </c>
      <c r="EB20" s="261">
        <f>'Result Entry'!EC22</f>
        <v>0</v>
      </c>
      <c r="EC20" s="239" t="str">
        <f>'Result Entry'!ED22</f>
        <v/>
      </c>
      <c r="ED20" s="239" t="str">
        <f>'Result Entry'!EE22</f>
        <v/>
      </c>
      <c r="EE20" s="239" t="str">
        <f>'Result Entry'!EF22</f>
        <v/>
      </c>
      <c r="EF20" s="262" t="str">
        <f>'Result Entry'!EG22</f>
        <v/>
      </c>
    </row>
    <row r="21" spans="1:136">
      <c r="A21" s="828"/>
      <c r="B21" s="249">
        <f t="shared" si="0"/>
        <v>0</v>
      </c>
      <c r="C21" s="238">
        <f>'Result Entry'!D23</f>
        <v>0</v>
      </c>
      <c r="D21" s="238">
        <f>'Result Entry'!E23</f>
        <v>0</v>
      </c>
      <c r="E21" s="238">
        <f>'Result Entry'!F23</f>
        <v>0</v>
      </c>
      <c r="F21" s="239">
        <f>'Result Entry'!G23</f>
        <v>0</v>
      </c>
      <c r="G21" s="239">
        <f>'Result Entry'!H23</f>
        <v>0</v>
      </c>
      <c r="H21" s="239">
        <f>'Result Entry'!I23</f>
        <v>0</v>
      </c>
      <c r="I21" s="386">
        <f>'Result Entry'!J23</f>
        <v>0</v>
      </c>
      <c r="J21" s="37">
        <f>'Result Entry'!K23</f>
        <v>0</v>
      </c>
      <c r="K21" s="250">
        <f>'Result Entry'!L23</f>
        <v>0</v>
      </c>
      <c r="L21" s="250">
        <f>'Result Entry'!M23</f>
        <v>0</v>
      </c>
      <c r="M21" s="250">
        <f>'Result Entry'!N23</f>
        <v>0</v>
      </c>
      <c r="N21" s="250">
        <f>'Result Entry'!O23</f>
        <v>0</v>
      </c>
      <c r="O21" s="251">
        <f>'Result Entry'!P23</f>
        <v>0</v>
      </c>
      <c r="P21" s="252">
        <f>'Result Entry'!Q23</f>
        <v>0</v>
      </c>
      <c r="Q21" s="252">
        <f>'Result Entry'!R23</f>
        <v>0</v>
      </c>
      <c r="R21" s="253">
        <f>'Result Entry'!S23</f>
        <v>0</v>
      </c>
      <c r="S21" s="36">
        <f>'Result Entry'!T23</f>
        <v>0</v>
      </c>
      <c r="T21" s="254">
        <f>'Result Entry'!U23</f>
        <v>0</v>
      </c>
      <c r="U21" s="254">
        <f>'Result Entry'!V23</f>
        <v>0</v>
      </c>
      <c r="V21" s="254">
        <f>'Result Entry'!W23</f>
        <v>0</v>
      </c>
      <c r="W21" s="36">
        <f>'Result Entry'!X23</f>
        <v>0</v>
      </c>
      <c r="X21" s="254">
        <f>'Result Entry'!Y23</f>
        <v>0</v>
      </c>
      <c r="Y21" s="239">
        <f>'Result Entry'!Z23</f>
        <v>0</v>
      </c>
      <c r="Z21" s="255" t="str">
        <f>'Result Entry'!AA23</f>
        <v/>
      </c>
      <c r="AA21" s="256">
        <f>'Result Entry'!AB23</f>
        <v>0</v>
      </c>
      <c r="AB21" s="250">
        <f>'Result Entry'!AC23</f>
        <v>0</v>
      </c>
      <c r="AC21" s="250">
        <f>'Result Entry'!AD23</f>
        <v>0</v>
      </c>
      <c r="AD21" s="250">
        <f>'Result Entry'!AE23</f>
        <v>0</v>
      </c>
      <c r="AE21" s="250">
        <f>'Result Entry'!AF23</f>
        <v>0</v>
      </c>
      <c r="AF21" s="251">
        <f>'Result Entry'!AG23</f>
        <v>0</v>
      </c>
      <c r="AG21" s="252">
        <f>'Result Entry'!AH23</f>
        <v>0</v>
      </c>
      <c r="AH21" s="252">
        <f>'Result Entry'!AI23</f>
        <v>0</v>
      </c>
      <c r="AI21" s="253">
        <f>'Result Entry'!AJ23</f>
        <v>0</v>
      </c>
      <c r="AJ21" s="36">
        <f>'Result Entry'!AK23</f>
        <v>0</v>
      </c>
      <c r="AK21" s="254">
        <f>'Result Entry'!AL23</f>
        <v>0</v>
      </c>
      <c r="AL21" s="254">
        <f>'Result Entry'!AM23</f>
        <v>0</v>
      </c>
      <c r="AM21" s="254">
        <f>'Result Entry'!AN23</f>
        <v>0</v>
      </c>
      <c r="AN21" s="36">
        <f>'Result Entry'!AO23</f>
        <v>0</v>
      </c>
      <c r="AO21" s="254">
        <f>'Result Entry'!AP23</f>
        <v>0</v>
      </c>
      <c r="AP21" s="239">
        <f>'Result Entry'!AQ23</f>
        <v>0</v>
      </c>
      <c r="AQ21" s="255" t="str">
        <f>'Result Entry'!AR23</f>
        <v/>
      </c>
      <c r="AR21" s="256">
        <f>'Result Entry'!AS23</f>
        <v>0</v>
      </c>
      <c r="AS21" s="250">
        <f>'Result Entry'!AT23</f>
        <v>0</v>
      </c>
      <c r="AT21" s="250">
        <f>'Result Entry'!AU23</f>
        <v>0</v>
      </c>
      <c r="AU21" s="250">
        <f>'Result Entry'!AV23</f>
        <v>0</v>
      </c>
      <c r="AV21" s="250">
        <f>'Result Entry'!AW23</f>
        <v>0</v>
      </c>
      <c r="AW21" s="251">
        <f>'Result Entry'!AX23</f>
        <v>0</v>
      </c>
      <c r="AX21" s="252">
        <f>'Result Entry'!AY23</f>
        <v>0</v>
      </c>
      <c r="AY21" s="252">
        <f>'Result Entry'!AZ23</f>
        <v>0</v>
      </c>
      <c r="AZ21" s="253">
        <f>'Result Entry'!BA23</f>
        <v>0</v>
      </c>
      <c r="BA21" s="36">
        <f>'Result Entry'!BB23</f>
        <v>0</v>
      </c>
      <c r="BB21" s="254">
        <f>'Result Entry'!BC23</f>
        <v>0</v>
      </c>
      <c r="BC21" s="254">
        <f>'Result Entry'!BD23</f>
        <v>0</v>
      </c>
      <c r="BD21" s="254">
        <f>'Result Entry'!BE23</f>
        <v>0</v>
      </c>
      <c r="BE21" s="36">
        <f>'Result Entry'!BF23</f>
        <v>0</v>
      </c>
      <c r="BF21" s="254">
        <f>'Result Entry'!BG23</f>
        <v>0</v>
      </c>
      <c r="BG21" s="239">
        <f>'Result Entry'!BH23</f>
        <v>0</v>
      </c>
      <c r="BH21" s="255" t="str">
        <f>'Result Entry'!BI23</f>
        <v/>
      </c>
      <c r="BI21" s="256">
        <f>'Result Entry'!BJ23</f>
        <v>0</v>
      </c>
      <c r="BJ21" s="250">
        <f>'Result Entry'!BK23</f>
        <v>0</v>
      </c>
      <c r="BK21" s="250">
        <f>'Result Entry'!BL23</f>
        <v>0</v>
      </c>
      <c r="BL21" s="250">
        <f>'Result Entry'!BM23</f>
        <v>0</v>
      </c>
      <c r="BM21" s="250">
        <f>'Result Entry'!BN23</f>
        <v>0</v>
      </c>
      <c r="BN21" s="251">
        <f>'Result Entry'!BO23</f>
        <v>0</v>
      </c>
      <c r="BO21" s="252">
        <f>'Result Entry'!BP23</f>
        <v>0</v>
      </c>
      <c r="BP21" s="252">
        <f>'Result Entry'!BQ23</f>
        <v>0</v>
      </c>
      <c r="BQ21" s="253">
        <f>'Result Entry'!BR23</f>
        <v>0</v>
      </c>
      <c r="BR21" s="36">
        <f>'Result Entry'!BS23</f>
        <v>0</v>
      </c>
      <c r="BS21" s="254">
        <f>'Result Entry'!BT23</f>
        <v>0</v>
      </c>
      <c r="BT21" s="254">
        <f>'Result Entry'!BU23</f>
        <v>0</v>
      </c>
      <c r="BU21" s="254">
        <f>'Result Entry'!BV23</f>
        <v>0</v>
      </c>
      <c r="BV21" s="36">
        <f>'Result Entry'!BW23</f>
        <v>0</v>
      </c>
      <c r="BW21" s="254">
        <f>'Result Entry'!BX23</f>
        <v>0</v>
      </c>
      <c r="BX21" s="239">
        <f>'Result Entry'!BY23</f>
        <v>0</v>
      </c>
      <c r="BY21" s="255" t="str">
        <f>'Result Entry'!BZ23</f>
        <v/>
      </c>
      <c r="BZ21" s="256">
        <f>'Result Entry'!CA23</f>
        <v>0</v>
      </c>
      <c r="CA21" s="250">
        <f>'Result Entry'!CB23</f>
        <v>0</v>
      </c>
      <c r="CB21" s="250">
        <f>'Result Entry'!CC23</f>
        <v>0</v>
      </c>
      <c r="CC21" s="250">
        <f>'Result Entry'!CD23</f>
        <v>0</v>
      </c>
      <c r="CD21" s="250">
        <f>'Result Entry'!CE23</f>
        <v>0</v>
      </c>
      <c r="CE21" s="251">
        <f>'Result Entry'!CF23</f>
        <v>0</v>
      </c>
      <c r="CF21" s="252">
        <f>'Result Entry'!CG23</f>
        <v>0</v>
      </c>
      <c r="CG21" s="252">
        <f>'Result Entry'!CH23</f>
        <v>0</v>
      </c>
      <c r="CH21" s="253">
        <f>'Result Entry'!CI23</f>
        <v>0</v>
      </c>
      <c r="CI21" s="36">
        <f>'Result Entry'!CJ23</f>
        <v>0</v>
      </c>
      <c r="CJ21" s="254">
        <f>'Result Entry'!CK23</f>
        <v>0</v>
      </c>
      <c r="CK21" s="254">
        <f>'Result Entry'!CL23</f>
        <v>0</v>
      </c>
      <c r="CL21" s="254">
        <f>'Result Entry'!CM23</f>
        <v>0</v>
      </c>
      <c r="CM21" s="36">
        <f>'Result Entry'!CN23</f>
        <v>0</v>
      </c>
      <c r="CN21" s="254">
        <f>'Result Entry'!CO23</f>
        <v>0</v>
      </c>
      <c r="CO21" s="239">
        <f>'Result Entry'!CP23</f>
        <v>0</v>
      </c>
      <c r="CP21" s="255" t="str">
        <f>'Result Entry'!CQ23</f>
        <v/>
      </c>
      <c r="CQ21" s="263">
        <f>'Result Entry'!CR23</f>
        <v>0</v>
      </c>
      <c r="CR21" s="258">
        <f>'Result Entry'!CS23</f>
        <v>0</v>
      </c>
      <c r="CS21" s="258">
        <f>'Result Entry'!CT23</f>
        <v>0</v>
      </c>
      <c r="CT21" s="258">
        <f>'Result Entry'!CU23</f>
        <v>0</v>
      </c>
      <c r="CU21" s="258">
        <f>'Result Entry'!CV23</f>
        <v>0</v>
      </c>
      <c r="CV21" s="264">
        <f>'Result Entry'!CW23</f>
        <v>0</v>
      </c>
      <c r="CW21" s="239">
        <f>'Result Entry'!CX23</f>
        <v>0</v>
      </c>
      <c r="CX21" s="255" t="str">
        <f>'Result Entry'!CY23</f>
        <v/>
      </c>
      <c r="CY21" s="263">
        <f>'Result Entry'!CZ23</f>
        <v>0</v>
      </c>
      <c r="CZ21" s="258">
        <f>'Result Entry'!DA23</f>
        <v>0</v>
      </c>
      <c r="DA21" s="258">
        <f>'Result Entry'!DB23</f>
        <v>0</v>
      </c>
      <c r="DB21" s="258">
        <f>'Result Entry'!DC23</f>
        <v>0</v>
      </c>
      <c r="DC21" s="258">
        <f>'Result Entry'!DD23</f>
        <v>0</v>
      </c>
      <c r="DD21" s="264">
        <f>'Result Entry'!DE23</f>
        <v>0</v>
      </c>
      <c r="DE21" s="239">
        <f>'Result Entry'!DF23</f>
        <v>0</v>
      </c>
      <c r="DF21" s="255" t="str">
        <f>'Result Entry'!DG23</f>
        <v/>
      </c>
      <c r="DG21" s="263">
        <f>'Result Entry'!DH23</f>
        <v>0</v>
      </c>
      <c r="DH21" s="258">
        <f>'Result Entry'!DI23</f>
        <v>0</v>
      </c>
      <c r="DI21" s="258">
        <f>'Result Entry'!DJ23</f>
        <v>0</v>
      </c>
      <c r="DJ21" s="258">
        <f>'Result Entry'!DK23</f>
        <v>0</v>
      </c>
      <c r="DK21" s="258">
        <f>'Result Entry'!DL23</f>
        <v>0</v>
      </c>
      <c r="DL21" s="264">
        <f>'Result Entry'!DM23</f>
        <v>0</v>
      </c>
      <c r="DM21" s="239">
        <f>'Result Entry'!DN23</f>
        <v>0</v>
      </c>
      <c r="DN21" s="255" t="str">
        <f>'Result Entry'!DO23</f>
        <v/>
      </c>
      <c r="DO21" s="263">
        <f>'Result Entry'!DP23</f>
        <v>0</v>
      </c>
      <c r="DP21" s="258">
        <f>'Result Entry'!DQ23</f>
        <v>0</v>
      </c>
      <c r="DQ21" s="258">
        <f>'Result Entry'!DR23</f>
        <v>0</v>
      </c>
      <c r="DR21" s="258">
        <f>'Result Entry'!DS23</f>
        <v>0</v>
      </c>
      <c r="DS21" s="258">
        <f>'Result Entry'!DT23</f>
        <v>0</v>
      </c>
      <c r="DT21" s="264">
        <f>'Result Entry'!DU23</f>
        <v>0</v>
      </c>
      <c r="DU21" s="239" t="str">
        <f>'Result Entry'!DV23</f>
        <v/>
      </c>
      <c r="DV21" s="255" t="str">
        <f>'Result Entry'!DW23</f>
        <v/>
      </c>
      <c r="DW21" s="265">
        <f>'Result Entry'!DX23</f>
        <v>0</v>
      </c>
      <c r="DX21" s="266">
        <f>'Result Entry'!DY23</f>
        <v>0</v>
      </c>
      <c r="DY21" s="267" t="str">
        <f>'Result Entry'!DZ23</f>
        <v/>
      </c>
      <c r="DZ21" s="260">
        <f>'Result Entry'!EA23</f>
        <v>900</v>
      </c>
      <c r="EA21" s="246">
        <f>'Result Entry'!EB23</f>
        <v>0</v>
      </c>
      <c r="EB21" s="261">
        <f>'Result Entry'!EC23</f>
        <v>0</v>
      </c>
      <c r="EC21" s="239" t="str">
        <f>'Result Entry'!ED23</f>
        <v/>
      </c>
      <c r="ED21" s="239" t="str">
        <f>'Result Entry'!EE23</f>
        <v/>
      </c>
      <c r="EE21" s="239" t="str">
        <f>'Result Entry'!EF23</f>
        <v/>
      </c>
      <c r="EF21" s="262" t="str">
        <f>'Result Entry'!EG23</f>
        <v/>
      </c>
    </row>
    <row r="22" spans="1:136">
      <c r="A22" s="828"/>
      <c r="B22" s="249">
        <f t="shared" si="0"/>
        <v>0</v>
      </c>
      <c r="C22" s="238">
        <f>'Result Entry'!D24</f>
        <v>0</v>
      </c>
      <c r="D22" s="238">
        <f>'Result Entry'!E24</f>
        <v>0</v>
      </c>
      <c r="E22" s="238">
        <f>'Result Entry'!F24</f>
        <v>0</v>
      </c>
      <c r="F22" s="239">
        <f>'Result Entry'!G24</f>
        <v>0</v>
      </c>
      <c r="G22" s="239">
        <f>'Result Entry'!H24</f>
        <v>0</v>
      </c>
      <c r="H22" s="239">
        <f>'Result Entry'!I24</f>
        <v>0</v>
      </c>
      <c r="I22" s="386">
        <f>'Result Entry'!J24</f>
        <v>0</v>
      </c>
      <c r="J22" s="37">
        <f>'Result Entry'!K24</f>
        <v>0</v>
      </c>
      <c r="K22" s="250">
        <f>'Result Entry'!L24</f>
        <v>0</v>
      </c>
      <c r="L22" s="250">
        <f>'Result Entry'!M24</f>
        <v>0</v>
      </c>
      <c r="M22" s="250">
        <f>'Result Entry'!N24</f>
        <v>0</v>
      </c>
      <c r="N22" s="250">
        <f>'Result Entry'!O24</f>
        <v>0</v>
      </c>
      <c r="O22" s="251">
        <f>'Result Entry'!P24</f>
        <v>0</v>
      </c>
      <c r="P22" s="252">
        <f>'Result Entry'!Q24</f>
        <v>0</v>
      </c>
      <c r="Q22" s="252">
        <f>'Result Entry'!R24</f>
        <v>0</v>
      </c>
      <c r="R22" s="253">
        <f>'Result Entry'!S24</f>
        <v>0</v>
      </c>
      <c r="S22" s="36">
        <f>'Result Entry'!T24</f>
        <v>0</v>
      </c>
      <c r="T22" s="254">
        <f>'Result Entry'!U24</f>
        <v>0</v>
      </c>
      <c r="U22" s="254">
        <f>'Result Entry'!V24</f>
        <v>0</v>
      </c>
      <c r="V22" s="254">
        <f>'Result Entry'!W24</f>
        <v>0</v>
      </c>
      <c r="W22" s="36">
        <f>'Result Entry'!X24</f>
        <v>0</v>
      </c>
      <c r="X22" s="254">
        <f>'Result Entry'!Y24</f>
        <v>0</v>
      </c>
      <c r="Y22" s="239">
        <f>'Result Entry'!Z24</f>
        <v>0</v>
      </c>
      <c r="Z22" s="255" t="str">
        <f>'Result Entry'!AA24</f>
        <v/>
      </c>
      <c r="AA22" s="256">
        <f>'Result Entry'!AB24</f>
        <v>0</v>
      </c>
      <c r="AB22" s="250">
        <f>'Result Entry'!AC24</f>
        <v>0</v>
      </c>
      <c r="AC22" s="250">
        <f>'Result Entry'!AD24</f>
        <v>0</v>
      </c>
      <c r="AD22" s="250">
        <f>'Result Entry'!AE24</f>
        <v>0</v>
      </c>
      <c r="AE22" s="250">
        <f>'Result Entry'!AF24</f>
        <v>0</v>
      </c>
      <c r="AF22" s="251">
        <f>'Result Entry'!AG24</f>
        <v>0</v>
      </c>
      <c r="AG22" s="252">
        <f>'Result Entry'!AH24</f>
        <v>0</v>
      </c>
      <c r="AH22" s="252">
        <f>'Result Entry'!AI24</f>
        <v>0</v>
      </c>
      <c r="AI22" s="253">
        <f>'Result Entry'!AJ24</f>
        <v>0</v>
      </c>
      <c r="AJ22" s="36">
        <f>'Result Entry'!AK24</f>
        <v>0</v>
      </c>
      <c r="AK22" s="254">
        <f>'Result Entry'!AL24</f>
        <v>0</v>
      </c>
      <c r="AL22" s="254">
        <f>'Result Entry'!AM24</f>
        <v>0</v>
      </c>
      <c r="AM22" s="254">
        <f>'Result Entry'!AN24</f>
        <v>0</v>
      </c>
      <c r="AN22" s="36">
        <f>'Result Entry'!AO24</f>
        <v>0</v>
      </c>
      <c r="AO22" s="254">
        <f>'Result Entry'!AP24</f>
        <v>0</v>
      </c>
      <c r="AP22" s="239">
        <f>'Result Entry'!AQ24</f>
        <v>0</v>
      </c>
      <c r="AQ22" s="255" t="str">
        <f>'Result Entry'!AR24</f>
        <v/>
      </c>
      <c r="AR22" s="256">
        <f>'Result Entry'!AS24</f>
        <v>0</v>
      </c>
      <c r="AS22" s="250">
        <f>'Result Entry'!AT24</f>
        <v>0</v>
      </c>
      <c r="AT22" s="250">
        <f>'Result Entry'!AU24</f>
        <v>0</v>
      </c>
      <c r="AU22" s="250">
        <f>'Result Entry'!AV24</f>
        <v>0</v>
      </c>
      <c r="AV22" s="250">
        <f>'Result Entry'!AW24</f>
        <v>0</v>
      </c>
      <c r="AW22" s="251">
        <f>'Result Entry'!AX24</f>
        <v>0</v>
      </c>
      <c r="AX22" s="252">
        <f>'Result Entry'!AY24</f>
        <v>0</v>
      </c>
      <c r="AY22" s="252">
        <f>'Result Entry'!AZ24</f>
        <v>0</v>
      </c>
      <c r="AZ22" s="253">
        <f>'Result Entry'!BA24</f>
        <v>0</v>
      </c>
      <c r="BA22" s="36">
        <f>'Result Entry'!BB24</f>
        <v>0</v>
      </c>
      <c r="BB22" s="254">
        <f>'Result Entry'!BC24</f>
        <v>0</v>
      </c>
      <c r="BC22" s="254">
        <f>'Result Entry'!BD24</f>
        <v>0</v>
      </c>
      <c r="BD22" s="254">
        <f>'Result Entry'!BE24</f>
        <v>0</v>
      </c>
      <c r="BE22" s="36">
        <f>'Result Entry'!BF24</f>
        <v>0</v>
      </c>
      <c r="BF22" s="254">
        <f>'Result Entry'!BG24</f>
        <v>0</v>
      </c>
      <c r="BG22" s="239">
        <f>'Result Entry'!BH24</f>
        <v>0</v>
      </c>
      <c r="BH22" s="255" t="str">
        <f>'Result Entry'!BI24</f>
        <v/>
      </c>
      <c r="BI22" s="256">
        <f>'Result Entry'!BJ24</f>
        <v>0</v>
      </c>
      <c r="BJ22" s="250">
        <f>'Result Entry'!BK24</f>
        <v>0</v>
      </c>
      <c r="BK22" s="250">
        <f>'Result Entry'!BL24</f>
        <v>0</v>
      </c>
      <c r="BL22" s="250">
        <f>'Result Entry'!BM24</f>
        <v>0</v>
      </c>
      <c r="BM22" s="250">
        <f>'Result Entry'!BN24</f>
        <v>0</v>
      </c>
      <c r="BN22" s="251">
        <f>'Result Entry'!BO24</f>
        <v>0</v>
      </c>
      <c r="BO22" s="252">
        <f>'Result Entry'!BP24</f>
        <v>0</v>
      </c>
      <c r="BP22" s="252">
        <f>'Result Entry'!BQ24</f>
        <v>0</v>
      </c>
      <c r="BQ22" s="253">
        <f>'Result Entry'!BR24</f>
        <v>0</v>
      </c>
      <c r="BR22" s="36">
        <f>'Result Entry'!BS24</f>
        <v>0</v>
      </c>
      <c r="BS22" s="254">
        <f>'Result Entry'!BT24</f>
        <v>0</v>
      </c>
      <c r="BT22" s="254">
        <f>'Result Entry'!BU24</f>
        <v>0</v>
      </c>
      <c r="BU22" s="254">
        <f>'Result Entry'!BV24</f>
        <v>0</v>
      </c>
      <c r="BV22" s="36">
        <f>'Result Entry'!BW24</f>
        <v>0</v>
      </c>
      <c r="BW22" s="254">
        <f>'Result Entry'!BX24</f>
        <v>0</v>
      </c>
      <c r="BX22" s="239">
        <f>'Result Entry'!BY24</f>
        <v>0</v>
      </c>
      <c r="BY22" s="255" t="str">
        <f>'Result Entry'!BZ24</f>
        <v/>
      </c>
      <c r="BZ22" s="256">
        <f>'Result Entry'!CA24</f>
        <v>0</v>
      </c>
      <c r="CA22" s="250">
        <f>'Result Entry'!CB24</f>
        <v>0</v>
      </c>
      <c r="CB22" s="250">
        <f>'Result Entry'!CC24</f>
        <v>0</v>
      </c>
      <c r="CC22" s="250">
        <f>'Result Entry'!CD24</f>
        <v>0</v>
      </c>
      <c r="CD22" s="250">
        <f>'Result Entry'!CE24</f>
        <v>0</v>
      </c>
      <c r="CE22" s="251">
        <f>'Result Entry'!CF24</f>
        <v>0</v>
      </c>
      <c r="CF22" s="252">
        <f>'Result Entry'!CG24</f>
        <v>0</v>
      </c>
      <c r="CG22" s="252">
        <f>'Result Entry'!CH24</f>
        <v>0</v>
      </c>
      <c r="CH22" s="253">
        <f>'Result Entry'!CI24</f>
        <v>0</v>
      </c>
      <c r="CI22" s="36">
        <f>'Result Entry'!CJ24</f>
        <v>0</v>
      </c>
      <c r="CJ22" s="254">
        <f>'Result Entry'!CK24</f>
        <v>0</v>
      </c>
      <c r="CK22" s="254">
        <f>'Result Entry'!CL24</f>
        <v>0</v>
      </c>
      <c r="CL22" s="254">
        <f>'Result Entry'!CM24</f>
        <v>0</v>
      </c>
      <c r="CM22" s="36">
        <f>'Result Entry'!CN24</f>
        <v>0</v>
      </c>
      <c r="CN22" s="254">
        <f>'Result Entry'!CO24</f>
        <v>0</v>
      </c>
      <c r="CO22" s="239">
        <f>'Result Entry'!CP24</f>
        <v>0</v>
      </c>
      <c r="CP22" s="255" t="str">
        <f>'Result Entry'!CQ24</f>
        <v/>
      </c>
      <c r="CQ22" s="263">
        <f>'Result Entry'!CR24</f>
        <v>0</v>
      </c>
      <c r="CR22" s="258">
        <f>'Result Entry'!CS24</f>
        <v>0</v>
      </c>
      <c r="CS22" s="258">
        <f>'Result Entry'!CT24</f>
        <v>0</v>
      </c>
      <c r="CT22" s="258">
        <f>'Result Entry'!CU24</f>
        <v>0</v>
      </c>
      <c r="CU22" s="258">
        <f>'Result Entry'!CV24</f>
        <v>0</v>
      </c>
      <c r="CV22" s="264">
        <f>'Result Entry'!CW24</f>
        <v>0</v>
      </c>
      <c r="CW22" s="239">
        <f>'Result Entry'!CX24</f>
        <v>0</v>
      </c>
      <c r="CX22" s="255" t="str">
        <f>'Result Entry'!CY24</f>
        <v/>
      </c>
      <c r="CY22" s="263">
        <f>'Result Entry'!CZ24</f>
        <v>0</v>
      </c>
      <c r="CZ22" s="258">
        <f>'Result Entry'!DA24</f>
        <v>0</v>
      </c>
      <c r="DA22" s="258">
        <f>'Result Entry'!DB24</f>
        <v>0</v>
      </c>
      <c r="DB22" s="258">
        <f>'Result Entry'!DC24</f>
        <v>0</v>
      </c>
      <c r="DC22" s="258">
        <f>'Result Entry'!DD24</f>
        <v>0</v>
      </c>
      <c r="DD22" s="264">
        <f>'Result Entry'!DE24</f>
        <v>0</v>
      </c>
      <c r="DE22" s="239">
        <f>'Result Entry'!DF24</f>
        <v>0</v>
      </c>
      <c r="DF22" s="255" t="str">
        <f>'Result Entry'!DG24</f>
        <v/>
      </c>
      <c r="DG22" s="263">
        <f>'Result Entry'!DH24</f>
        <v>0</v>
      </c>
      <c r="DH22" s="258">
        <f>'Result Entry'!DI24</f>
        <v>0</v>
      </c>
      <c r="DI22" s="258">
        <f>'Result Entry'!DJ24</f>
        <v>0</v>
      </c>
      <c r="DJ22" s="258">
        <f>'Result Entry'!DK24</f>
        <v>0</v>
      </c>
      <c r="DK22" s="258">
        <f>'Result Entry'!DL24</f>
        <v>0</v>
      </c>
      <c r="DL22" s="264">
        <f>'Result Entry'!DM24</f>
        <v>0</v>
      </c>
      <c r="DM22" s="239">
        <f>'Result Entry'!DN24</f>
        <v>0</v>
      </c>
      <c r="DN22" s="255" t="str">
        <f>'Result Entry'!DO24</f>
        <v/>
      </c>
      <c r="DO22" s="263">
        <f>'Result Entry'!DP24</f>
        <v>0</v>
      </c>
      <c r="DP22" s="258">
        <f>'Result Entry'!DQ24</f>
        <v>0</v>
      </c>
      <c r="DQ22" s="258">
        <f>'Result Entry'!DR24</f>
        <v>0</v>
      </c>
      <c r="DR22" s="258">
        <f>'Result Entry'!DS24</f>
        <v>0</v>
      </c>
      <c r="DS22" s="258">
        <f>'Result Entry'!DT24</f>
        <v>0</v>
      </c>
      <c r="DT22" s="264">
        <f>'Result Entry'!DU24</f>
        <v>0</v>
      </c>
      <c r="DU22" s="239" t="str">
        <f>'Result Entry'!DV24</f>
        <v/>
      </c>
      <c r="DV22" s="255" t="str">
        <f>'Result Entry'!DW24</f>
        <v/>
      </c>
      <c r="DW22" s="265">
        <f>'Result Entry'!DX24</f>
        <v>0</v>
      </c>
      <c r="DX22" s="266">
        <f>'Result Entry'!DY24</f>
        <v>0</v>
      </c>
      <c r="DY22" s="267" t="str">
        <f>'Result Entry'!DZ24</f>
        <v/>
      </c>
      <c r="DZ22" s="260">
        <f>'Result Entry'!EA24</f>
        <v>900</v>
      </c>
      <c r="EA22" s="246">
        <f>'Result Entry'!EB24</f>
        <v>0</v>
      </c>
      <c r="EB22" s="261">
        <f>'Result Entry'!EC24</f>
        <v>0</v>
      </c>
      <c r="EC22" s="239" t="str">
        <f>'Result Entry'!ED24</f>
        <v/>
      </c>
      <c r="ED22" s="239" t="str">
        <f>'Result Entry'!EE24</f>
        <v/>
      </c>
      <c r="EE22" s="239" t="str">
        <f>'Result Entry'!EF24</f>
        <v/>
      </c>
      <c r="EF22" s="262" t="str">
        <f>'Result Entry'!EG24</f>
        <v/>
      </c>
    </row>
    <row r="23" spans="1:136">
      <c r="A23" s="828"/>
      <c r="B23" s="249">
        <f t="shared" si="0"/>
        <v>0</v>
      </c>
      <c r="C23" s="238">
        <f>'Result Entry'!D25</f>
        <v>0</v>
      </c>
      <c r="D23" s="238">
        <f>'Result Entry'!E25</f>
        <v>0</v>
      </c>
      <c r="E23" s="238">
        <f>'Result Entry'!F25</f>
        <v>0</v>
      </c>
      <c r="F23" s="239">
        <f>'Result Entry'!G25</f>
        <v>0</v>
      </c>
      <c r="G23" s="239">
        <f>'Result Entry'!H25</f>
        <v>0</v>
      </c>
      <c r="H23" s="239">
        <f>'Result Entry'!I25</f>
        <v>0</v>
      </c>
      <c r="I23" s="386">
        <f>'Result Entry'!J25</f>
        <v>0</v>
      </c>
      <c r="J23" s="37">
        <f>'Result Entry'!K25</f>
        <v>0</v>
      </c>
      <c r="K23" s="250">
        <f>'Result Entry'!L25</f>
        <v>0</v>
      </c>
      <c r="L23" s="250">
        <f>'Result Entry'!M25</f>
        <v>0</v>
      </c>
      <c r="M23" s="250">
        <f>'Result Entry'!N25</f>
        <v>0</v>
      </c>
      <c r="N23" s="250">
        <f>'Result Entry'!O25</f>
        <v>0</v>
      </c>
      <c r="O23" s="251">
        <f>'Result Entry'!P25</f>
        <v>0</v>
      </c>
      <c r="P23" s="252">
        <f>'Result Entry'!Q25</f>
        <v>0</v>
      </c>
      <c r="Q23" s="252">
        <f>'Result Entry'!R25</f>
        <v>0</v>
      </c>
      <c r="R23" s="253">
        <f>'Result Entry'!S25</f>
        <v>0</v>
      </c>
      <c r="S23" s="36">
        <f>'Result Entry'!T25</f>
        <v>0</v>
      </c>
      <c r="T23" s="254">
        <f>'Result Entry'!U25</f>
        <v>0</v>
      </c>
      <c r="U23" s="254">
        <f>'Result Entry'!V25</f>
        <v>0</v>
      </c>
      <c r="V23" s="254">
        <f>'Result Entry'!W25</f>
        <v>0</v>
      </c>
      <c r="W23" s="36">
        <f>'Result Entry'!X25</f>
        <v>0</v>
      </c>
      <c r="X23" s="254">
        <f>'Result Entry'!Y25</f>
        <v>0</v>
      </c>
      <c r="Y23" s="239">
        <f>'Result Entry'!Z25</f>
        <v>0</v>
      </c>
      <c r="Z23" s="255" t="str">
        <f>'Result Entry'!AA25</f>
        <v/>
      </c>
      <c r="AA23" s="256">
        <f>'Result Entry'!AB25</f>
        <v>0</v>
      </c>
      <c r="AB23" s="250">
        <f>'Result Entry'!AC25</f>
        <v>0</v>
      </c>
      <c r="AC23" s="250">
        <f>'Result Entry'!AD25</f>
        <v>0</v>
      </c>
      <c r="AD23" s="250">
        <f>'Result Entry'!AE25</f>
        <v>0</v>
      </c>
      <c r="AE23" s="250">
        <f>'Result Entry'!AF25</f>
        <v>0</v>
      </c>
      <c r="AF23" s="251">
        <f>'Result Entry'!AG25</f>
        <v>0</v>
      </c>
      <c r="AG23" s="252">
        <f>'Result Entry'!AH25</f>
        <v>0</v>
      </c>
      <c r="AH23" s="252">
        <f>'Result Entry'!AI25</f>
        <v>0</v>
      </c>
      <c r="AI23" s="253">
        <f>'Result Entry'!AJ25</f>
        <v>0</v>
      </c>
      <c r="AJ23" s="36">
        <f>'Result Entry'!AK25</f>
        <v>0</v>
      </c>
      <c r="AK23" s="254">
        <f>'Result Entry'!AL25</f>
        <v>0</v>
      </c>
      <c r="AL23" s="254">
        <f>'Result Entry'!AM25</f>
        <v>0</v>
      </c>
      <c r="AM23" s="254">
        <f>'Result Entry'!AN25</f>
        <v>0</v>
      </c>
      <c r="AN23" s="36">
        <f>'Result Entry'!AO25</f>
        <v>0</v>
      </c>
      <c r="AO23" s="254">
        <f>'Result Entry'!AP25</f>
        <v>0</v>
      </c>
      <c r="AP23" s="239">
        <f>'Result Entry'!AQ25</f>
        <v>0</v>
      </c>
      <c r="AQ23" s="255" t="str">
        <f>'Result Entry'!AR25</f>
        <v/>
      </c>
      <c r="AR23" s="256">
        <f>'Result Entry'!AS25</f>
        <v>0</v>
      </c>
      <c r="AS23" s="250">
        <f>'Result Entry'!AT25</f>
        <v>0</v>
      </c>
      <c r="AT23" s="250">
        <f>'Result Entry'!AU25</f>
        <v>0</v>
      </c>
      <c r="AU23" s="250">
        <f>'Result Entry'!AV25</f>
        <v>0</v>
      </c>
      <c r="AV23" s="250">
        <f>'Result Entry'!AW25</f>
        <v>0</v>
      </c>
      <c r="AW23" s="251">
        <f>'Result Entry'!AX25</f>
        <v>0</v>
      </c>
      <c r="AX23" s="252">
        <f>'Result Entry'!AY25</f>
        <v>0</v>
      </c>
      <c r="AY23" s="252">
        <f>'Result Entry'!AZ25</f>
        <v>0</v>
      </c>
      <c r="AZ23" s="253">
        <f>'Result Entry'!BA25</f>
        <v>0</v>
      </c>
      <c r="BA23" s="36">
        <f>'Result Entry'!BB25</f>
        <v>0</v>
      </c>
      <c r="BB23" s="254">
        <f>'Result Entry'!BC25</f>
        <v>0</v>
      </c>
      <c r="BC23" s="254">
        <f>'Result Entry'!BD25</f>
        <v>0</v>
      </c>
      <c r="BD23" s="254">
        <f>'Result Entry'!BE25</f>
        <v>0</v>
      </c>
      <c r="BE23" s="36">
        <f>'Result Entry'!BF25</f>
        <v>0</v>
      </c>
      <c r="BF23" s="254">
        <f>'Result Entry'!BG25</f>
        <v>0</v>
      </c>
      <c r="BG23" s="239">
        <f>'Result Entry'!BH25</f>
        <v>0</v>
      </c>
      <c r="BH23" s="255" t="str">
        <f>'Result Entry'!BI25</f>
        <v/>
      </c>
      <c r="BI23" s="256">
        <f>'Result Entry'!BJ25</f>
        <v>0</v>
      </c>
      <c r="BJ23" s="250">
        <f>'Result Entry'!BK25</f>
        <v>0</v>
      </c>
      <c r="BK23" s="250">
        <f>'Result Entry'!BL25</f>
        <v>0</v>
      </c>
      <c r="BL23" s="250">
        <f>'Result Entry'!BM25</f>
        <v>0</v>
      </c>
      <c r="BM23" s="250">
        <f>'Result Entry'!BN25</f>
        <v>0</v>
      </c>
      <c r="BN23" s="251">
        <f>'Result Entry'!BO25</f>
        <v>0</v>
      </c>
      <c r="BO23" s="252">
        <f>'Result Entry'!BP25</f>
        <v>0</v>
      </c>
      <c r="BP23" s="252">
        <f>'Result Entry'!BQ25</f>
        <v>0</v>
      </c>
      <c r="BQ23" s="253">
        <f>'Result Entry'!BR25</f>
        <v>0</v>
      </c>
      <c r="BR23" s="36">
        <f>'Result Entry'!BS25</f>
        <v>0</v>
      </c>
      <c r="BS23" s="254">
        <f>'Result Entry'!BT25</f>
        <v>0</v>
      </c>
      <c r="BT23" s="254">
        <f>'Result Entry'!BU25</f>
        <v>0</v>
      </c>
      <c r="BU23" s="254">
        <f>'Result Entry'!BV25</f>
        <v>0</v>
      </c>
      <c r="BV23" s="36">
        <f>'Result Entry'!BW25</f>
        <v>0</v>
      </c>
      <c r="BW23" s="254">
        <f>'Result Entry'!BX25</f>
        <v>0</v>
      </c>
      <c r="BX23" s="239">
        <f>'Result Entry'!BY25</f>
        <v>0</v>
      </c>
      <c r="BY23" s="255" t="str">
        <f>'Result Entry'!BZ25</f>
        <v/>
      </c>
      <c r="BZ23" s="256">
        <f>'Result Entry'!CA25</f>
        <v>0</v>
      </c>
      <c r="CA23" s="250">
        <f>'Result Entry'!CB25</f>
        <v>0</v>
      </c>
      <c r="CB23" s="250">
        <f>'Result Entry'!CC25</f>
        <v>0</v>
      </c>
      <c r="CC23" s="250">
        <f>'Result Entry'!CD25</f>
        <v>0</v>
      </c>
      <c r="CD23" s="250">
        <f>'Result Entry'!CE25</f>
        <v>0</v>
      </c>
      <c r="CE23" s="251">
        <f>'Result Entry'!CF25</f>
        <v>0</v>
      </c>
      <c r="CF23" s="252">
        <f>'Result Entry'!CG25</f>
        <v>0</v>
      </c>
      <c r="CG23" s="252">
        <f>'Result Entry'!CH25</f>
        <v>0</v>
      </c>
      <c r="CH23" s="253">
        <f>'Result Entry'!CI25</f>
        <v>0</v>
      </c>
      <c r="CI23" s="36">
        <f>'Result Entry'!CJ25</f>
        <v>0</v>
      </c>
      <c r="CJ23" s="254">
        <f>'Result Entry'!CK25</f>
        <v>0</v>
      </c>
      <c r="CK23" s="254">
        <f>'Result Entry'!CL25</f>
        <v>0</v>
      </c>
      <c r="CL23" s="254">
        <f>'Result Entry'!CM25</f>
        <v>0</v>
      </c>
      <c r="CM23" s="36">
        <f>'Result Entry'!CN25</f>
        <v>0</v>
      </c>
      <c r="CN23" s="254">
        <f>'Result Entry'!CO25</f>
        <v>0</v>
      </c>
      <c r="CO23" s="239">
        <f>'Result Entry'!CP25</f>
        <v>0</v>
      </c>
      <c r="CP23" s="255" t="str">
        <f>'Result Entry'!CQ25</f>
        <v/>
      </c>
      <c r="CQ23" s="263">
        <f>'Result Entry'!CR25</f>
        <v>0</v>
      </c>
      <c r="CR23" s="258">
        <f>'Result Entry'!CS25</f>
        <v>0</v>
      </c>
      <c r="CS23" s="258">
        <f>'Result Entry'!CT25</f>
        <v>0</v>
      </c>
      <c r="CT23" s="258">
        <f>'Result Entry'!CU25</f>
        <v>0</v>
      </c>
      <c r="CU23" s="258">
        <f>'Result Entry'!CV25</f>
        <v>0</v>
      </c>
      <c r="CV23" s="264">
        <f>'Result Entry'!CW25</f>
        <v>0</v>
      </c>
      <c r="CW23" s="239">
        <f>'Result Entry'!CX25</f>
        <v>0</v>
      </c>
      <c r="CX23" s="255" t="str">
        <f>'Result Entry'!CY25</f>
        <v/>
      </c>
      <c r="CY23" s="263">
        <f>'Result Entry'!CZ25</f>
        <v>0</v>
      </c>
      <c r="CZ23" s="258">
        <f>'Result Entry'!DA25</f>
        <v>0</v>
      </c>
      <c r="DA23" s="258">
        <f>'Result Entry'!DB25</f>
        <v>0</v>
      </c>
      <c r="DB23" s="258">
        <f>'Result Entry'!DC25</f>
        <v>0</v>
      </c>
      <c r="DC23" s="258">
        <f>'Result Entry'!DD25</f>
        <v>0</v>
      </c>
      <c r="DD23" s="264">
        <f>'Result Entry'!DE25</f>
        <v>0</v>
      </c>
      <c r="DE23" s="239">
        <f>'Result Entry'!DF25</f>
        <v>0</v>
      </c>
      <c r="DF23" s="255" t="str">
        <f>'Result Entry'!DG25</f>
        <v/>
      </c>
      <c r="DG23" s="263">
        <f>'Result Entry'!DH25</f>
        <v>0</v>
      </c>
      <c r="DH23" s="258">
        <f>'Result Entry'!DI25</f>
        <v>0</v>
      </c>
      <c r="DI23" s="258">
        <f>'Result Entry'!DJ25</f>
        <v>0</v>
      </c>
      <c r="DJ23" s="258">
        <f>'Result Entry'!DK25</f>
        <v>0</v>
      </c>
      <c r="DK23" s="258">
        <f>'Result Entry'!DL25</f>
        <v>0</v>
      </c>
      <c r="DL23" s="264">
        <f>'Result Entry'!DM25</f>
        <v>0</v>
      </c>
      <c r="DM23" s="239">
        <f>'Result Entry'!DN25</f>
        <v>0</v>
      </c>
      <c r="DN23" s="255" t="str">
        <f>'Result Entry'!DO25</f>
        <v/>
      </c>
      <c r="DO23" s="263">
        <f>'Result Entry'!DP25</f>
        <v>0</v>
      </c>
      <c r="DP23" s="258">
        <f>'Result Entry'!DQ25</f>
        <v>0</v>
      </c>
      <c r="DQ23" s="258">
        <f>'Result Entry'!DR25</f>
        <v>0</v>
      </c>
      <c r="DR23" s="258">
        <f>'Result Entry'!DS25</f>
        <v>0</v>
      </c>
      <c r="DS23" s="258">
        <f>'Result Entry'!DT25</f>
        <v>0</v>
      </c>
      <c r="DT23" s="264">
        <f>'Result Entry'!DU25</f>
        <v>0</v>
      </c>
      <c r="DU23" s="239" t="str">
        <f>'Result Entry'!DV25</f>
        <v/>
      </c>
      <c r="DV23" s="255" t="str">
        <f>'Result Entry'!DW25</f>
        <v/>
      </c>
      <c r="DW23" s="265">
        <f>'Result Entry'!DX25</f>
        <v>0</v>
      </c>
      <c r="DX23" s="266">
        <f>'Result Entry'!DY25</f>
        <v>0</v>
      </c>
      <c r="DY23" s="267" t="str">
        <f>'Result Entry'!DZ25</f>
        <v/>
      </c>
      <c r="DZ23" s="260">
        <f>'Result Entry'!EA25</f>
        <v>900</v>
      </c>
      <c r="EA23" s="246">
        <f>'Result Entry'!EB25</f>
        <v>0</v>
      </c>
      <c r="EB23" s="261">
        <f>'Result Entry'!EC25</f>
        <v>0</v>
      </c>
      <c r="EC23" s="239" t="str">
        <f>'Result Entry'!ED25</f>
        <v/>
      </c>
      <c r="ED23" s="239" t="str">
        <f>'Result Entry'!EE25</f>
        <v/>
      </c>
      <c r="EE23" s="239" t="str">
        <f>'Result Entry'!EF25</f>
        <v/>
      </c>
      <c r="EF23" s="262" t="str">
        <f>'Result Entry'!EG25</f>
        <v/>
      </c>
    </row>
    <row r="24" spans="1:136">
      <c r="A24" s="828"/>
      <c r="B24" s="249">
        <f t="shared" si="0"/>
        <v>0</v>
      </c>
      <c r="C24" s="238">
        <f>'Result Entry'!D26</f>
        <v>0</v>
      </c>
      <c r="D24" s="238">
        <f>'Result Entry'!E26</f>
        <v>0</v>
      </c>
      <c r="E24" s="238">
        <f>'Result Entry'!F26</f>
        <v>0</v>
      </c>
      <c r="F24" s="239">
        <f>'Result Entry'!G26</f>
        <v>0</v>
      </c>
      <c r="G24" s="239">
        <f>'Result Entry'!H26</f>
        <v>0</v>
      </c>
      <c r="H24" s="239">
        <f>'Result Entry'!I26</f>
        <v>0</v>
      </c>
      <c r="I24" s="386">
        <f>'Result Entry'!J26</f>
        <v>0</v>
      </c>
      <c r="J24" s="37">
        <f>'Result Entry'!K26</f>
        <v>0</v>
      </c>
      <c r="K24" s="250">
        <f>'Result Entry'!L26</f>
        <v>0</v>
      </c>
      <c r="L24" s="250">
        <f>'Result Entry'!M26</f>
        <v>0</v>
      </c>
      <c r="M24" s="250">
        <f>'Result Entry'!N26</f>
        <v>0</v>
      </c>
      <c r="N24" s="250">
        <f>'Result Entry'!O26</f>
        <v>0</v>
      </c>
      <c r="O24" s="251">
        <f>'Result Entry'!P26</f>
        <v>0</v>
      </c>
      <c r="P24" s="252">
        <f>'Result Entry'!Q26</f>
        <v>0</v>
      </c>
      <c r="Q24" s="252">
        <f>'Result Entry'!R26</f>
        <v>0</v>
      </c>
      <c r="R24" s="253">
        <f>'Result Entry'!S26</f>
        <v>0</v>
      </c>
      <c r="S24" s="36">
        <f>'Result Entry'!T26</f>
        <v>0</v>
      </c>
      <c r="T24" s="254">
        <f>'Result Entry'!U26</f>
        <v>0</v>
      </c>
      <c r="U24" s="254">
        <f>'Result Entry'!V26</f>
        <v>0</v>
      </c>
      <c r="V24" s="254">
        <f>'Result Entry'!W26</f>
        <v>0</v>
      </c>
      <c r="W24" s="36">
        <f>'Result Entry'!X26</f>
        <v>0</v>
      </c>
      <c r="X24" s="254">
        <f>'Result Entry'!Y26</f>
        <v>0</v>
      </c>
      <c r="Y24" s="239">
        <f>'Result Entry'!Z26</f>
        <v>0</v>
      </c>
      <c r="Z24" s="255" t="str">
        <f>'Result Entry'!AA26</f>
        <v/>
      </c>
      <c r="AA24" s="256">
        <f>'Result Entry'!AB26</f>
        <v>0</v>
      </c>
      <c r="AB24" s="250">
        <f>'Result Entry'!AC26</f>
        <v>0</v>
      </c>
      <c r="AC24" s="250">
        <f>'Result Entry'!AD26</f>
        <v>0</v>
      </c>
      <c r="AD24" s="250">
        <f>'Result Entry'!AE26</f>
        <v>0</v>
      </c>
      <c r="AE24" s="250">
        <f>'Result Entry'!AF26</f>
        <v>0</v>
      </c>
      <c r="AF24" s="251">
        <f>'Result Entry'!AG26</f>
        <v>0</v>
      </c>
      <c r="AG24" s="252">
        <f>'Result Entry'!AH26</f>
        <v>0</v>
      </c>
      <c r="AH24" s="252">
        <f>'Result Entry'!AI26</f>
        <v>0</v>
      </c>
      <c r="AI24" s="253">
        <f>'Result Entry'!AJ26</f>
        <v>0</v>
      </c>
      <c r="AJ24" s="36">
        <f>'Result Entry'!AK26</f>
        <v>0</v>
      </c>
      <c r="AK24" s="254">
        <f>'Result Entry'!AL26</f>
        <v>0</v>
      </c>
      <c r="AL24" s="254">
        <f>'Result Entry'!AM26</f>
        <v>0</v>
      </c>
      <c r="AM24" s="254">
        <f>'Result Entry'!AN26</f>
        <v>0</v>
      </c>
      <c r="AN24" s="36">
        <f>'Result Entry'!AO26</f>
        <v>0</v>
      </c>
      <c r="AO24" s="254">
        <f>'Result Entry'!AP26</f>
        <v>0</v>
      </c>
      <c r="AP24" s="239">
        <f>'Result Entry'!AQ26</f>
        <v>0</v>
      </c>
      <c r="AQ24" s="255" t="str">
        <f>'Result Entry'!AR26</f>
        <v/>
      </c>
      <c r="AR24" s="256">
        <f>'Result Entry'!AS26</f>
        <v>0</v>
      </c>
      <c r="AS24" s="250">
        <f>'Result Entry'!AT26</f>
        <v>0</v>
      </c>
      <c r="AT24" s="250">
        <f>'Result Entry'!AU26</f>
        <v>0</v>
      </c>
      <c r="AU24" s="250">
        <f>'Result Entry'!AV26</f>
        <v>0</v>
      </c>
      <c r="AV24" s="250">
        <f>'Result Entry'!AW26</f>
        <v>0</v>
      </c>
      <c r="AW24" s="251">
        <f>'Result Entry'!AX26</f>
        <v>0</v>
      </c>
      <c r="AX24" s="252">
        <f>'Result Entry'!AY26</f>
        <v>0</v>
      </c>
      <c r="AY24" s="252">
        <f>'Result Entry'!AZ26</f>
        <v>0</v>
      </c>
      <c r="AZ24" s="253">
        <f>'Result Entry'!BA26</f>
        <v>0</v>
      </c>
      <c r="BA24" s="36">
        <f>'Result Entry'!BB26</f>
        <v>0</v>
      </c>
      <c r="BB24" s="254">
        <f>'Result Entry'!BC26</f>
        <v>0</v>
      </c>
      <c r="BC24" s="254">
        <f>'Result Entry'!BD26</f>
        <v>0</v>
      </c>
      <c r="BD24" s="254">
        <f>'Result Entry'!BE26</f>
        <v>0</v>
      </c>
      <c r="BE24" s="36">
        <f>'Result Entry'!BF26</f>
        <v>0</v>
      </c>
      <c r="BF24" s="254">
        <f>'Result Entry'!BG26</f>
        <v>0</v>
      </c>
      <c r="BG24" s="239">
        <f>'Result Entry'!BH26</f>
        <v>0</v>
      </c>
      <c r="BH24" s="255" t="str">
        <f>'Result Entry'!BI26</f>
        <v/>
      </c>
      <c r="BI24" s="256">
        <f>'Result Entry'!BJ26</f>
        <v>0</v>
      </c>
      <c r="BJ24" s="250">
        <f>'Result Entry'!BK26</f>
        <v>0</v>
      </c>
      <c r="BK24" s="250">
        <f>'Result Entry'!BL26</f>
        <v>0</v>
      </c>
      <c r="BL24" s="250">
        <f>'Result Entry'!BM26</f>
        <v>0</v>
      </c>
      <c r="BM24" s="250">
        <f>'Result Entry'!BN26</f>
        <v>0</v>
      </c>
      <c r="BN24" s="251">
        <f>'Result Entry'!BO26</f>
        <v>0</v>
      </c>
      <c r="BO24" s="252">
        <f>'Result Entry'!BP26</f>
        <v>0</v>
      </c>
      <c r="BP24" s="252">
        <f>'Result Entry'!BQ26</f>
        <v>0</v>
      </c>
      <c r="BQ24" s="253">
        <f>'Result Entry'!BR26</f>
        <v>0</v>
      </c>
      <c r="BR24" s="36">
        <f>'Result Entry'!BS26</f>
        <v>0</v>
      </c>
      <c r="BS24" s="254">
        <f>'Result Entry'!BT26</f>
        <v>0</v>
      </c>
      <c r="BT24" s="254">
        <f>'Result Entry'!BU26</f>
        <v>0</v>
      </c>
      <c r="BU24" s="254">
        <f>'Result Entry'!BV26</f>
        <v>0</v>
      </c>
      <c r="BV24" s="36">
        <f>'Result Entry'!BW26</f>
        <v>0</v>
      </c>
      <c r="BW24" s="254">
        <f>'Result Entry'!BX26</f>
        <v>0</v>
      </c>
      <c r="BX24" s="239">
        <f>'Result Entry'!BY26</f>
        <v>0</v>
      </c>
      <c r="BY24" s="255" t="str">
        <f>'Result Entry'!BZ26</f>
        <v/>
      </c>
      <c r="BZ24" s="256">
        <f>'Result Entry'!CA26</f>
        <v>0</v>
      </c>
      <c r="CA24" s="250">
        <f>'Result Entry'!CB26</f>
        <v>0</v>
      </c>
      <c r="CB24" s="250">
        <f>'Result Entry'!CC26</f>
        <v>0</v>
      </c>
      <c r="CC24" s="250">
        <f>'Result Entry'!CD26</f>
        <v>0</v>
      </c>
      <c r="CD24" s="250">
        <f>'Result Entry'!CE26</f>
        <v>0</v>
      </c>
      <c r="CE24" s="251">
        <f>'Result Entry'!CF26</f>
        <v>0</v>
      </c>
      <c r="CF24" s="252">
        <f>'Result Entry'!CG26</f>
        <v>0</v>
      </c>
      <c r="CG24" s="252">
        <f>'Result Entry'!CH26</f>
        <v>0</v>
      </c>
      <c r="CH24" s="253">
        <f>'Result Entry'!CI26</f>
        <v>0</v>
      </c>
      <c r="CI24" s="36">
        <f>'Result Entry'!CJ26</f>
        <v>0</v>
      </c>
      <c r="CJ24" s="254">
        <f>'Result Entry'!CK26</f>
        <v>0</v>
      </c>
      <c r="CK24" s="254">
        <f>'Result Entry'!CL26</f>
        <v>0</v>
      </c>
      <c r="CL24" s="254">
        <f>'Result Entry'!CM26</f>
        <v>0</v>
      </c>
      <c r="CM24" s="36">
        <f>'Result Entry'!CN26</f>
        <v>0</v>
      </c>
      <c r="CN24" s="254">
        <f>'Result Entry'!CO26</f>
        <v>0</v>
      </c>
      <c r="CO24" s="239">
        <f>'Result Entry'!CP26</f>
        <v>0</v>
      </c>
      <c r="CP24" s="255" t="str">
        <f>'Result Entry'!CQ26</f>
        <v/>
      </c>
      <c r="CQ24" s="263">
        <f>'Result Entry'!CR26</f>
        <v>0</v>
      </c>
      <c r="CR24" s="258">
        <f>'Result Entry'!CS26</f>
        <v>0</v>
      </c>
      <c r="CS24" s="258">
        <f>'Result Entry'!CT26</f>
        <v>0</v>
      </c>
      <c r="CT24" s="258">
        <f>'Result Entry'!CU26</f>
        <v>0</v>
      </c>
      <c r="CU24" s="258">
        <f>'Result Entry'!CV26</f>
        <v>0</v>
      </c>
      <c r="CV24" s="264">
        <f>'Result Entry'!CW26</f>
        <v>0</v>
      </c>
      <c r="CW24" s="239">
        <f>'Result Entry'!CX26</f>
        <v>0</v>
      </c>
      <c r="CX24" s="255" t="str">
        <f>'Result Entry'!CY26</f>
        <v/>
      </c>
      <c r="CY24" s="263">
        <f>'Result Entry'!CZ26</f>
        <v>0</v>
      </c>
      <c r="CZ24" s="258">
        <f>'Result Entry'!DA26</f>
        <v>0</v>
      </c>
      <c r="DA24" s="258">
        <f>'Result Entry'!DB26</f>
        <v>0</v>
      </c>
      <c r="DB24" s="258">
        <f>'Result Entry'!DC26</f>
        <v>0</v>
      </c>
      <c r="DC24" s="258">
        <f>'Result Entry'!DD26</f>
        <v>0</v>
      </c>
      <c r="DD24" s="264">
        <f>'Result Entry'!DE26</f>
        <v>0</v>
      </c>
      <c r="DE24" s="239">
        <f>'Result Entry'!DF26</f>
        <v>0</v>
      </c>
      <c r="DF24" s="255" t="str">
        <f>'Result Entry'!DG26</f>
        <v/>
      </c>
      <c r="DG24" s="263">
        <f>'Result Entry'!DH26</f>
        <v>0</v>
      </c>
      <c r="DH24" s="258">
        <f>'Result Entry'!DI26</f>
        <v>0</v>
      </c>
      <c r="DI24" s="258">
        <f>'Result Entry'!DJ26</f>
        <v>0</v>
      </c>
      <c r="DJ24" s="258">
        <f>'Result Entry'!DK26</f>
        <v>0</v>
      </c>
      <c r="DK24" s="258">
        <f>'Result Entry'!DL26</f>
        <v>0</v>
      </c>
      <c r="DL24" s="264">
        <f>'Result Entry'!DM26</f>
        <v>0</v>
      </c>
      <c r="DM24" s="239">
        <f>'Result Entry'!DN26</f>
        <v>0</v>
      </c>
      <c r="DN24" s="255" t="str">
        <f>'Result Entry'!DO26</f>
        <v/>
      </c>
      <c r="DO24" s="263">
        <f>'Result Entry'!DP26</f>
        <v>0</v>
      </c>
      <c r="DP24" s="258">
        <f>'Result Entry'!DQ26</f>
        <v>0</v>
      </c>
      <c r="DQ24" s="258">
        <f>'Result Entry'!DR26</f>
        <v>0</v>
      </c>
      <c r="DR24" s="258">
        <f>'Result Entry'!DS26</f>
        <v>0</v>
      </c>
      <c r="DS24" s="258">
        <f>'Result Entry'!DT26</f>
        <v>0</v>
      </c>
      <c r="DT24" s="264">
        <f>'Result Entry'!DU26</f>
        <v>0</v>
      </c>
      <c r="DU24" s="239" t="str">
        <f>'Result Entry'!DV26</f>
        <v/>
      </c>
      <c r="DV24" s="255" t="str">
        <f>'Result Entry'!DW26</f>
        <v/>
      </c>
      <c r="DW24" s="265">
        <f>'Result Entry'!DX26</f>
        <v>0</v>
      </c>
      <c r="DX24" s="266">
        <f>'Result Entry'!DY26</f>
        <v>0</v>
      </c>
      <c r="DY24" s="267" t="str">
        <f>'Result Entry'!DZ26</f>
        <v/>
      </c>
      <c r="DZ24" s="260">
        <f>'Result Entry'!EA26</f>
        <v>900</v>
      </c>
      <c r="EA24" s="246">
        <f>'Result Entry'!EB26</f>
        <v>0</v>
      </c>
      <c r="EB24" s="261">
        <f>'Result Entry'!EC26</f>
        <v>0</v>
      </c>
      <c r="EC24" s="239" t="str">
        <f>'Result Entry'!ED26</f>
        <v/>
      </c>
      <c r="ED24" s="239" t="str">
        <f>'Result Entry'!EE26</f>
        <v/>
      </c>
      <c r="EE24" s="239" t="str">
        <f>'Result Entry'!EF26</f>
        <v/>
      </c>
      <c r="EF24" s="262" t="str">
        <f>'Result Entry'!EG26</f>
        <v/>
      </c>
    </row>
    <row r="25" spans="1:136">
      <c r="A25" s="828"/>
      <c r="B25" s="249">
        <f t="shared" si="0"/>
        <v>0</v>
      </c>
      <c r="C25" s="238">
        <f>'Result Entry'!D27</f>
        <v>0</v>
      </c>
      <c r="D25" s="238">
        <f>'Result Entry'!E27</f>
        <v>0</v>
      </c>
      <c r="E25" s="238">
        <f>'Result Entry'!F27</f>
        <v>0</v>
      </c>
      <c r="F25" s="239">
        <f>'Result Entry'!G27</f>
        <v>0</v>
      </c>
      <c r="G25" s="239">
        <f>'Result Entry'!H27</f>
        <v>0</v>
      </c>
      <c r="H25" s="239">
        <f>'Result Entry'!I27</f>
        <v>0</v>
      </c>
      <c r="I25" s="386">
        <f>'Result Entry'!J27</f>
        <v>0</v>
      </c>
      <c r="J25" s="37">
        <f>'Result Entry'!K27</f>
        <v>0</v>
      </c>
      <c r="K25" s="250">
        <f>'Result Entry'!L27</f>
        <v>0</v>
      </c>
      <c r="L25" s="250">
        <f>'Result Entry'!M27</f>
        <v>0</v>
      </c>
      <c r="M25" s="250">
        <f>'Result Entry'!N27</f>
        <v>0</v>
      </c>
      <c r="N25" s="250">
        <f>'Result Entry'!O27</f>
        <v>0</v>
      </c>
      <c r="O25" s="251">
        <f>'Result Entry'!P27</f>
        <v>0</v>
      </c>
      <c r="P25" s="252">
        <f>'Result Entry'!Q27</f>
        <v>0</v>
      </c>
      <c r="Q25" s="252">
        <f>'Result Entry'!R27</f>
        <v>0</v>
      </c>
      <c r="R25" s="253">
        <f>'Result Entry'!S27</f>
        <v>0</v>
      </c>
      <c r="S25" s="36">
        <f>'Result Entry'!T27</f>
        <v>0</v>
      </c>
      <c r="T25" s="254">
        <f>'Result Entry'!U27</f>
        <v>0</v>
      </c>
      <c r="U25" s="254">
        <f>'Result Entry'!V27</f>
        <v>0</v>
      </c>
      <c r="V25" s="254">
        <f>'Result Entry'!W27</f>
        <v>0</v>
      </c>
      <c r="W25" s="36">
        <f>'Result Entry'!X27</f>
        <v>0</v>
      </c>
      <c r="X25" s="254">
        <f>'Result Entry'!Y27</f>
        <v>0</v>
      </c>
      <c r="Y25" s="239">
        <f>'Result Entry'!Z27</f>
        <v>0</v>
      </c>
      <c r="Z25" s="255" t="str">
        <f>'Result Entry'!AA27</f>
        <v/>
      </c>
      <c r="AA25" s="256">
        <f>'Result Entry'!AB27</f>
        <v>0</v>
      </c>
      <c r="AB25" s="250">
        <f>'Result Entry'!AC27</f>
        <v>0</v>
      </c>
      <c r="AC25" s="250">
        <f>'Result Entry'!AD27</f>
        <v>0</v>
      </c>
      <c r="AD25" s="250">
        <f>'Result Entry'!AE27</f>
        <v>0</v>
      </c>
      <c r="AE25" s="250">
        <f>'Result Entry'!AF27</f>
        <v>0</v>
      </c>
      <c r="AF25" s="251">
        <f>'Result Entry'!AG27</f>
        <v>0</v>
      </c>
      <c r="AG25" s="252">
        <f>'Result Entry'!AH27</f>
        <v>0</v>
      </c>
      <c r="AH25" s="252">
        <f>'Result Entry'!AI27</f>
        <v>0</v>
      </c>
      <c r="AI25" s="253">
        <f>'Result Entry'!AJ27</f>
        <v>0</v>
      </c>
      <c r="AJ25" s="36">
        <f>'Result Entry'!AK27</f>
        <v>0</v>
      </c>
      <c r="AK25" s="254">
        <f>'Result Entry'!AL27</f>
        <v>0</v>
      </c>
      <c r="AL25" s="254">
        <f>'Result Entry'!AM27</f>
        <v>0</v>
      </c>
      <c r="AM25" s="254">
        <f>'Result Entry'!AN27</f>
        <v>0</v>
      </c>
      <c r="AN25" s="36">
        <f>'Result Entry'!AO27</f>
        <v>0</v>
      </c>
      <c r="AO25" s="254">
        <f>'Result Entry'!AP27</f>
        <v>0</v>
      </c>
      <c r="AP25" s="239">
        <f>'Result Entry'!AQ27</f>
        <v>0</v>
      </c>
      <c r="AQ25" s="255" t="str">
        <f>'Result Entry'!AR27</f>
        <v/>
      </c>
      <c r="AR25" s="256">
        <f>'Result Entry'!AS27</f>
        <v>0</v>
      </c>
      <c r="AS25" s="250">
        <f>'Result Entry'!AT27</f>
        <v>0</v>
      </c>
      <c r="AT25" s="250">
        <f>'Result Entry'!AU27</f>
        <v>0</v>
      </c>
      <c r="AU25" s="250">
        <f>'Result Entry'!AV27</f>
        <v>0</v>
      </c>
      <c r="AV25" s="250">
        <f>'Result Entry'!AW27</f>
        <v>0</v>
      </c>
      <c r="AW25" s="251">
        <f>'Result Entry'!AX27</f>
        <v>0</v>
      </c>
      <c r="AX25" s="252">
        <f>'Result Entry'!AY27</f>
        <v>0</v>
      </c>
      <c r="AY25" s="252">
        <f>'Result Entry'!AZ27</f>
        <v>0</v>
      </c>
      <c r="AZ25" s="253">
        <f>'Result Entry'!BA27</f>
        <v>0</v>
      </c>
      <c r="BA25" s="36">
        <f>'Result Entry'!BB27</f>
        <v>0</v>
      </c>
      <c r="BB25" s="254">
        <f>'Result Entry'!BC27</f>
        <v>0</v>
      </c>
      <c r="BC25" s="254">
        <f>'Result Entry'!BD27</f>
        <v>0</v>
      </c>
      <c r="BD25" s="254">
        <f>'Result Entry'!BE27</f>
        <v>0</v>
      </c>
      <c r="BE25" s="36">
        <f>'Result Entry'!BF27</f>
        <v>0</v>
      </c>
      <c r="BF25" s="254">
        <f>'Result Entry'!BG27</f>
        <v>0</v>
      </c>
      <c r="BG25" s="239">
        <f>'Result Entry'!BH27</f>
        <v>0</v>
      </c>
      <c r="BH25" s="255" t="str">
        <f>'Result Entry'!BI27</f>
        <v/>
      </c>
      <c r="BI25" s="256">
        <f>'Result Entry'!BJ27</f>
        <v>0</v>
      </c>
      <c r="BJ25" s="250">
        <f>'Result Entry'!BK27</f>
        <v>0</v>
      </c>
      <c r="BK25" s="250">
        <f>'Result Entry'!BL27</f>
        <v>0</v>
      </c>
      <c r="BL25" s="250">
        <f>'Result Entry'!BM27</f>
        <v>0</v>
      </c>
      <c r="BM25" s="250">
        <f>'Result Entry'!BN27</f>
        <v>0</v>
      </c>
      <c r="BN25" s="251">
        <f>'Result Entry'!BO27</f>
        <v>0</v>
      </c>
      <c r="BO25" s="252">
        <f>'Result Entry'!BP27</f>
        <v>0</v>
      </c>
      <c r="BP25" s="252">
        <f>'Result Entry'!BQ27</f>
        <v>0</v>
      </c>
      <c r="BQ25" s="253">
        <f>'Result Entry'!BR27</f>
        <v>0</v>
      </c>
      <c r="BR25" s="36">
        <f>'Result Entry'!BS27</f>
        <v>0</v>
      </c>
      <c r="BS25" s="254">
        <f>'Result Entry'!BT27</f>
        <v>0</v>
      </c>
      <c r="BT25" s="254">
        <f>'Result Entry'!BU27</f>
        <v>0</v>
      </c>
      <c r="BU25" s="254">
        <f>'Result Entry'!BV27</f>
        <v>0</v>
      </c>
      <c r="BV25" s="36">
        <f>'Result Entry'!BW27</f>
        <v>0</v>
      </c>
      <c r="BW25" s="254">
        <f>'Result Entry'!BX27</f>
        <v>0</v>
      </c>
      <c r="BX25" s="239">
        <f>'Result Entry'!BY27</f>
        <v>0</v>
      </c>
      <c r="BY25" s="255" t="str">
        <f>'Result Entry'!BZ27</f>
        <v/>
      </c>
      <c r="BZ25" s="256">
        <f>'Result Entry'!CA27</f>
        <v>0</v>
      </c>
      <c r="CA25" s="250">
        <f>'Result Entry'!CB27</f>
        <v>0</v>
      </c>
      <c r="CB25" s="250">
        <f>'Result Entry'!CC27</f>
        <v>0</v>
      </c>
      <c r="CC25" s="250">
        <f>'Result Entry'!CD27</f>
        <v>0</v>
      </c>
      <c r="CD25" s="250">
        <f>'Result Entry'!CE27</f>
        <v>0</v>
      </c>
      <c r="CE25" s="251">
        <f>'Result Entry'!CF27</f>
        <v>0</v>
      </c>
      <c r="CF25" s="252">
        <f>'Result Entry'!CG27</f>
        <v>0</v>
      </c>
      <c r="CG25" s="252">
        <f>'Result Entry'!CH27</f>
        <v>0</v>
      </c>
      <c r="CH25" s="253">
        <f>'Result Entry'!CI27</f>
        <v>0</v>
      </c>
      <c r="CI25" s="36">
        <f>'Result Entry'!CJ27</f>
        <v>0</v>
      </c>
      <c r="CJ25" s="254">
        <f>'Result Entry'!CK27</f>
        <v>0</v>
      </c>
      <c r="CK25" s="254">
        <f>'Result Entry'!CL27</f>
        <v>0</v>
      </c>
      <c r="CL25" s="254">
        <f>'Result Entry'!CM27</f>
        <v>0</v>
      </c>
      <c r="CM25" s="36">
        <f>'Result Entry'!CN27</f>
        <v>0</v>
      </c>
      <c r="CN25" s="254">
        <f>'Result Entry'!CO27</f>
        <v>0</v>
      </c>
      <c r="CO25" s="239">
        <f>'Result Entry'!CP27</f>
        <v>0</v>
      </c>
      <c r="CP25" s="255" t="str">
        <f>'Result Entry'!CQ27</f>
        <v/>
      </c>
      <c r="CQ25" s="263">
        <f>'Result Entry'!CR27</f>
        <v>0</v>
      </c>
      <c r="CR25" s="258">
        <f>'Result Entry'!CS27</f>
        <v>0</v>
      </c>
      <c r="CS25" s="258">
        <f>'Result Entry'!CT27</f>
        <v>0</v>
      </c>
      <c r="CT25" s="258">
        <f>'Result Entry'!CU27</f>
        <v>0</v>
      </c>
      <c r="CU25" s="258">
        <f>'Result Entry'!CV27</f>
        <v>0</v>
      </c>
      <c r="CV25" s="264">
        <f>'Result Entry'!CW27</f>
        <v>0</v>
      </c>
      <c r="CW25" s="239">
        <f>'Result Entry'!CX27</f>
        <v>0</v>
      </c>
      <c r="CX25" s="255" t="str">
        <f>'Result Entry'!CY27</f>
        <v/>
      </c>
      <c r="CY25" s="263">
        <f>'Result Entry'!CZ27</f>
        <v>0</v>
      </c>
      <c r="CZ25" s="258">
        <f>'Result Entry'!DA27</f>
        <v>0</v>
      </c>
      <c r="DA25" s="258">
        <f>'Result Entry'!DB27</f>
        <v>0</v>
      </c>
      <c r="DB25" s="258">
        <f>'Result Entry'!DC27</f>
        <v>0</v>
      </c>
      <c r="DC25" s="258">
        <f>'Result Entry'!DD27</f>
        <v>0</v>
      </c>
      <c r="DD25" s="264">
        <f>'Result Entry'!DE27</f>
        <v>0</v>
      </c>
      <c r="DE25" s="239">
        <f>'Result Entry'!DF27</f>
        <v>0</v>
      </c>
      <c r="DF25" s="255" t="str">
        <f>'Result Entry'!DG27</f>
        <v/>
      </c>
      <c r="DG25" s="263">
        <f>'Result Entry'!DH27</f>
        <v>0</v>
      </c>
      <c r="DH25" s="258">
        <f>'Result Entry'!DI27</f>
        <v>0</v>
      </c>
      <c r="DI25" s="258">
        <f>'Result Entry'!DJ27</f>
        <v>0</v>
      </c>
      <c r="DJ25" s="258">
        <f>'Result Entry'!DK27</f>
        <v>0</v>
      </c>
      <c r="DK25" s="258">
        <f>'Result Entry'!DL27</f>
        <v>0</v>
      </c>
      <c r="DL25" s="264">
        <f>'Result Entry'!DM27</f>
        <v>0</v>
      </c>
      <c r="DM25" s="239">
        <f>'Result Entry'!DN27</f>
        <v>0</v>
      </c>
      <c r="DN25" s="255" t="str">
        <f>'Result Entry'!DO27</f>
        <v/>
      </c>
      <c r="DO25" s="263">
        <f>'Result Entry'!DP27</f>
        <v>0</v>
      </c>
      <c r="DP25" s="258">
        <f>'Result Entry'!DQ27</f>
        <v>0</v>
      </c>
      <c r="DQ25" s="258">
        <f>'Result Entry'!DR27</f>
        <v>0</v>
      </c>
      <c r="DR25" s="258">
        <f>'Result Entry'!DS27</f>
        <v>0</v>
      </c>
      <c r="DS25" s="258">
        <f>'Result Entry'!DT27</f>
        <v>0</v>
      </c>
      <c r="DT25" s="264">
        <f>'Result Entry'!DU27</f>
        <v>0</v>
      </c>
      <c r="DU25" s="239" t="str">
        <f>'Result Entry'!DV27</f>
        <v/>
      </c>
      <c r="DV25" s="255" t="str">
        <f>'Result Entry'!DW27</f>
        <v/>
      </c>
      <c r="DW25" s="265">
        <f>'Result Entry'!DX27</f>
        <v>0</v>
      </c>
      <c r="DX25" s="266">
        <f>'Result Entry'!DY27</f>
        <v>0</v>
      </c>
      <c r="DY25" s="267" t="str">
        <f>'Result Entry'!DZ27</f>
        <v/>
      </c>
      <c r="DZ25" s="260">
        <f>'Result Entry'!EA27</f>
        <v>900</v>
      </c>
      <c r="EA25" s="246">
        <f>'Result Entry'!EB27</f>
        <v>0</v>
      </c>
      <c r="EB25" s="261">
        <f>'Result Entry'!EC27</f>
        <v>0</v>
      </c>
      <c r="EC25" s="239" t="str">
        <f>'Result Entry'!ED27</f>
        <v/>
      </c>
      <c r="ED25" s="239" t="str">
        <f>'Result Entry'!EE27</f>
        <v/>
      </c>
      <c r="EE25" s="239" t="str">
        <f>'Result Entry'!EF27</f>
        <v/>
      </c>
      <c r="EF25" s="262" t="str">
        <f>'Result Entry'!EG27</f>
        <v/>
      </c>
    </row>
    <row r="26" spans="1:136">
      <c r="A26" s="828"/>
      <c r="B26" s="249">
        <f t="shared" si="0"/>
        <v>0</v>
      </c>
      <c r="C26" s="238">
        <f>'Result Entry'!D28</f>
        <v>0</v>
      </c>
      <c r="D26" s="238">
        <f>'Result Entry'!E28</f>
        <v>0</v>
      </c>
      <c r="E26" s="238">
        <f>'Result Entry'!F28</f>
        <v>0</v>
      </c>
      <c r="F26" s="239">
        <f>'Result Entry'!G28</f>
        <v>0</v>
      </c>
      <c r="G26" s="239">
        <f>'Result Entry'!H28</f>
        <v>0</v>
      </c>
      <c r="H26" s="239">
        <f>'Result Entry'!I28</f>
        <v>0</v>
      </c>
      <c r="I26" s="386">
        <f>'Result Entry'!J28</f>
        <v>0</v>
      </c>
      <c r="J26" s="37">
        <f>'Result Entry'!K28</f>
        <v>0</v>
      </c>
      <c r="K26" s="250">
        <f>'Result Entry'!L28</f>
        <v>0</v>
      </c>
      <c r="L26" s="250">
        <f>'Result Entry'!M28</f>
        <v>0</v>
      </c>
      <c r="M26" s="250">
        <f>'Result Entry'!N28</f>
        <v>0</v>
      </c>
      <c r="N26" s="250">
        <f>'Result Entry'!O28</f>
        <v>0</v>
      </c>
      <c r="O26" s="251">
        <f>'Result Entry'!P28</f>
        <v>0</v>
      </c>
      <c r="P26" s="252">
        <f>'Result Entry'!Q28</f>
        <v>0</v>
      </c>
      <c r="Q26" s="252">
        <f>'Result Entry'!R28</f>
        <v>0</v>
      </c>
      <c r="R26" s="253">
        <f>'Result Entry'!S28</f>
        <v>0</v>
      </c>
      <c r="S26" s="36">
        <f>'Result Entry'!T28</f>
        <v>0</v>
      </c>
      <c r="T26" s="254">
        <f>'Result Entry'!U28</f>
        <v>0</v>
      </c>
      <c r="U26" s="254">
        <f>'Result Entry'!V28</f>
        <v>0</v>
      </c>
      <c r="V26" s="254">
        <f>'Result Entry'!W28</f>
        <v>0</v>
      </c>
      <c r="W26" s="36">
        <f>'Result Entry'!X28</f>
        <v>0</v>
      </c>
      <c r="X26" s="254">
        <f>'Result Entry'!Y28</f>
        <v>0</v>
      </c>
      <c r="Y26" s="239">
        <f>'Result Entry'!Z28</f>
        <v>0</v>
      </c>
      <c r="Z26" s="255" t="str">
        <f>'Result Entry'!AA28</f>
        <v/>
      </c>
      <c r="AA26" s="256">
        <f>'Result Entry'!AB28</f>
        <v>0</v>
      </c>
      <c r="AB26" s="250">
        <f>'Result Entry'!AC28</f>
        <v>0</v>
      </c>
      <c r="AC26" s="250">
        <f>'Result Entry'!AD28</f>
        <v>0</v>
      </c>
      <c r="AD26" s="250">
        <f>'Result Entry'!AE28</f>
        <v>0</v>
      </c>
      <c r="AE26" s="250">
        <f>'Result Entry'!AF28</f>
        <v>0</v>
      </c>
      <c r="AF26" s="251">
        <f>'Result Entry'!AG28</f>
        <v>0</v>
      </c>
      <c r="AG26" s="252">
        <f>'Result Entry'!AH28</f>
        <v>0</v>
      </c>
      <c r="AH26" s="252">
        <f>'Result Entry'!AI28</f>
        <v>0</v>
      </c>
      <c r="AI26" s="253">
        <f>'Result Entry'!AJ28</f>
        <v>0</v>
      </c>
      <c r="AJ26" s="36">
        <f>'Result Entry'!AK28</f>
        <v>0</v>
      </c>
      <c r="AK26" s="254">
        <f>'Result Entry'!AL28</f>
        <v>0</v>
      </c>
      <c r="AL26" s="254">
        <f>'Result Entry'!AM28</f>
        <v>0</v>
      </c>
      <c r="AM26" s="254">
        <f>'Result Entry'!AN28</f>
        <v>0</v>
      </c>
      <c r="AN26" s="36">
        <f>'Result Entry'!AO28</f>
        <v>0</v>
      </c>
      <c r="AO26" s="254">
        <f>'Result Entry'!AP28</f>
        <v>0</v>
      </c>
      <c r="AP26" s="239">
        <f>'Result Entry'!AQ28</f>
        <v>0</v>
      </c>
      <c r="AQ26" s="255" t="str">
        <f>'Result Entry'!AR28</f>
        <v/>
      </c>
      <c r="AR26" s="256">
        <f>'Result Entry'!AS28</f>
        <v>0</v>
      </c>
      <c r="AS26" s="250">
        <f>'Result Entry'!AT28</f>
        <v>0</v>
      </c>
      <c r="AT26" s="250">
        <f>'Result Entry'!AU28</f>
        <v>0</v>
      </c>
      <c r="AU26" s="250">
        <f>'Result Entry'!AV28</f>
        <v>0</v>
      </c>
      <c r="AV26" s="250">
        <f>'Result Entry'!AW28</f>
        <v>0</v>
      </c>
      <c r="AW26" s="251">
        <f>'Result Entry'!AX28</f>
        <v>0</v>
      </c>
      <c r="AX26" s="252">
        <f>'Result Entry'!AY28</f>
        <v>0</v>
      </c>
      <c r="AY26" s="252">
        <f>'Result Entry'!AZ28</f>
        <v>0</v>
      </c>
      <c r="AZ26" s="253">
        <f>'Result Entry'!BA28</f>
        <v>0</v>
      </c>
      <c r="BA26" s="36">
        <f>'Result Entry'!BB28</f>
        <v>0</v>
      </c>
      <c r="BB26" s="254">
        <f>'Result Entry'!BC28</f>
        <v>0</v>
      </c>
      <c r="BC26" s="254">
        <f>'Result Entry'!BD28</f>
        <v>0</v>
      </c>
      <c r="BD26" s="254">
        <f>'Result Entry'!BE28</f>
        <v>0</v>
      </c>
      <c r="BE26" s="36">
        <f>'Result Entry'!BF28</f>
        <v>0</v>
      </c>
      <c r="BF26" s="254">
        <f>'Result Entry'!BG28</f>
        <v>0</v>
      </c>
      <c r="BG26" s="239">
        <f>'Result Entry'!BH28</f>
        <v>0</v>
      </c>
      <c r="BH26" s="255" t="str">
        <f>'Result Entry'!BI28</f>
        <v/>
      </c>
      <c r="BI26" s="256">
        <f>'Result Entry'!BJ28</f>
        <v>0</v>
      </c>
      <c r="BJ26" s="250">
        <f>'Result Entry'!BK28</f>
        <v>0</v>
      </c>
      <c r="BK26" s="250">
        <f>'Result Entry'!BL28</f>
        <v>0</v>
      </c>
      <c r="BL26" s="250">
        <f>'Result Entry'!BM28</f>
        <v>0</v>
      </c>
      <c r="BM26" s="250">
        <f>'Result Entry'!BN28</f>
        <v>0</v>
      </c>
      <c r="BN26" s="251">
        <f>'Result Entry'!BO28</f>
        <v>0</v>
      </c>
      <c r="BO26" s="252">
        <f>'Result Entry'!BP28</f>
        <v>0</v>
      </c>
      <c r="BP26" s="252">
        <f>'Result Entry'!BQ28</f>
        <v>0</v>
      </c>
      <c r="BQ26" s="253">
        <f>'Result Entry'!BR28</f>
        <v>0</v>
      </c>
      <c r="BR26" s="36">
        <f>'Result Entry'!BS28</f>
        <v>0</v>
      </c>
      <c r="BS26" s="254">
        <f>'Result Entry'!BT28</f>
        <v>0</v>
      </c>
      <c r="BT26" s="254">
        <f>'Result Entry'!BU28</f>
        <v>0</v>
      </c>
      <c r="BU26" s="254">
        <f>'Result Entry'!BV28</f>
        <v>0</v>
      </c>
      <c r="BV26" s="36">
        <f>'Result Entry'!BW28</f>
        <v>0</v>
      </c>
      <c r="BW26" s="254">
        <f>'Result Entry'!BX28</f>
        <v>0</v>
      </c>
      <c r="BX26" s="239">
        <f>'Result Entry'!BY28</f>
        <v>0</v>
      </c>
      <c r="BY26" s="255" t="str">
        <f>'Result Entry'!BZ28</f>
        <v/>
      </c>
      <c r="BZ26" s="256">
        <f>'Result Entry'!CA28</f>
        <v>0</v>
      </c>
      <c r="CA26" s="250">
        <f>'Result Entry'!CB28</f>
        <v>0</v>
      </c>
      <c r="CB26" s="250">
        <f>'Result Entry'!CC28</f>
        <v>0</v>
      </c>
      <c r="CC26" s="250">
        <f>'Result Entry'!CD28</f>
        <v>0</v>
      </c>
      <c r="CD26" s="250">
        <f>'Result Entry'!CE28</f>
        <v>0</v>
      </c>
      <c r="CE26" s="251">
        <f>'Result Entry'!CF28</f>
        <v>0</v>
      </c>
      <c r="CF26" s="252">
        <f>'Result Entry'!CG28</f>
        <v>0</v>
      </c>
      <c r="CG26" s="252">
        <f>'Result Entry'!CH28</f>
        <v>0</v>
      </c>
      <c r="CH26" s="253">
        <f>'Result Entry'!CI28</f>
        <v>0</v>
      </c>
      <c r="CI26" s="36">
        <f>'Result Entry'!CJ28</f>
        <v>0</v>
      </c>
      <c r="CJ26" s="254">
        <f>'Result Entry'!CK28</f>
        <v>0</v>
      </c>
      <c r="CK26" s="254">
        <f>'Result Entry'!CL28</f>
        <v>0</v>
      </c>
      <c r="CL26" s="254">
        <f>'Result Entry'!CM28</f>
        <v>0</v>
      </c>
      <c r="CM26" s="36">
        <f>'Result Entry'!CN28</f>
        <v>0</v>
      </c>
      <c r="CN26" s="254">
        <f>'Result Entry'!CO28</f>
        <v>0</v>
      </c>
      <c r="CO26" s="239">
        <f>'Result Entry'!CP28</f>
        <v>0</v>
      </c>
      <c r="CP26" s="255" t="str">
        <f>'Result Entry'!CQ28</f>
        <v/>
      </c>
      <c r="CQ26" s="263">
        <f>'Result Entry'!CR28</f>
        <v>0</v>
      </c>
      <c r="CR26" s="258">
        <f>'Result Entry'!CS28</f>
        <v>0</v>
      </c>
      <c r="CS26" s="258">
        <f>'Result Entry'!CT28</f>
        <v>0</v>
      </c>
      <c r="CT26" s="258">
        <f>'Result Entry'!CU28</f>
        <v>0</v>
      </c>
      <c r="CU26" s="258">
        <f>'Result Entry'!CV28</f>
        <v>0</v>
      </c>
      <c r="CV26" s="264">
        <f>'Result Entry'!CW28</f>
        <v>0</v>
      </c>
      <c r="CW26" s="239">
        <f>'Result Entry'!CX28</f>
        <v>0</v>
      </c>
      <c r="CX26" s="255" t="str">
        <f>'Result Entry'!CY28</f>
        <v/>
      </c>
      <c r="CY26" s="263">
        <f>'Result Entry'!CZ28</f>
        <v>0</v>
      </c>
      <c r="CZ26" s="258">
        <f>'Result Entry'!DA28</f>
        <v>0</v>
      </c>
      <c r="DA26" s="258">
        <f>'Result Entry'!DB28</f>
        <v>0</v>
      </c>
      <c r="DB26" s="258">
        <f>'Result Entry'!DC28</f>
        <v>0</v>
      </c>
      <c r="DC26" s="258">
        <f>'Result Entry'!DD28</f>
        <v>0</v>
      </c>
      <c r="DD26" s="264">
        <f>'Result Entry'!DE28</f>
        <v>0</v>
      </c>
      <c r="DE26" s="239">
        <f>'Result Entry'!DF28</f>
        <v>0</v>
      </c>
      <c r="DF26" s="255" t="str">
        <f>'Result Entry'!DG28</f>
        <v/>
      </c>
      <c r="DG26" s="263">
        <f>'Result Entry'!DH28</f>
        <v>0</v>
      </c>
      <c r="DH26" s="258">
        <f>'Result Entry'!DI28</f>
        <v>0</v>
      </c>
      <c r="DI26" s="258">
        <f>'Result Entry'!DJ28</f>
        <v>0</v>
      </c>
      <c r="DJ26" s="258">
        <f>'Result Entry'!DK28</f>
        <v>0</v>
      </c>
      <c r="DK26" s="258">
        <f>'Result Entry'!DL28</f>
        <v>0</v>
      </c>
      <c r="DL26" s="264">
        <f>'Result Entry'!DM28</f>
        <v>0</v>
      </c>
      <c r="DM26" s="239">
        <f>'Result Entry'!DN28</f>
        <v>0</v>
      </c>
      <c r="DN26" s="255" t="str">
        <f>'Result Entry'!DO28</f>
        <v/>
      </c>
      <c r="DO26" s="263">
        <f>'Result Entry'!DP28</f>
        <v>0</v>
      </c>
      <c r="DP26" s="258">
        <f>'Result Entry'!DQ28</f>
        <v>0</v>
      </c>
      <c r="DQ26" s="258">
        <f>'Result Entry'!DR28</f>
        <v>0</v>
      </c>
      <c r="DR26" s="258">
        <f>'Result Entry'!DS28</f>
        <v>0</v>
      </c>
      <c r="DS26" s="258">
        <f>'Result Entry'!DT28</f>
        <v>0</v>
      </c>
      <c r="DT26" s="264">
        <f>'Result Entry'!DU28</f>
        <v>0</v>
      </c>
      <c r="DU26" s="239" t="str">
        <f>'Result Entry'!DV28</f>
        <v/>
      </c>
      <c r="DV26" s="255" t="str">
        <f>'Result Entry'!DW28</f>
        <v/>
      </c>
      <c r="DW26" s="265">
        <f>'Result Entry'!DX28</f>
        <v>0</v>
      </c>
      <c r="DX26" s="266">
        <f>'Result Entry'!DY28</f>
        <v>0</v>
      </c>
      <c r="DY26" s="267" t="str">
        <f>'Result Entry'!DZ28</f>
        <v/>
      </c>
      <c r="DZ26" s="260">
        <f>'Result Entry'!EA28</f>
        <v>900</v>
      </c>
      <c r="EA26" s="246">
        <f>'Result Entry'!EB28</f>
        <v>0</v>
      </c>
      <c r="EB26" s="261">
        <f>'Result Entry'!EC28</f>
        <v>0</v>
      </c>
      <c r="EC26" s="239" t="str">
        <f>'Result Entry'!ED28</f>
        <v/>
      </c>
      <c r="ED26" s="239" t="str">
        <f>'Result Entry'!EE28</f>
        <v/>
      </c>
      <c r="EE26" s="239" t="str">
        <f>'Result Entry'!EF28</f>
        <v/>
      </c>
      <c r="EF26" s="262" t="str">
        <f>'Result Entry'!EG28</f>
        <v/>
      </c>
    </row>
    <row r="27" spans="1:136">
      <c r="A27" s="828"/>
      <c r="B27" s="249">
        <f t="shared" si="0"/>
        <v>0</v>
      </c>
      <c r="C27" s="238">
        <f>'Result Entry'!D29</f>
        <v>0</v>
      </c>
      <c r="D27" s="238">
        <f>'Result Entry'!E29</f>
        <v>0</v>
      </c>
      <c r="E27" s="238">
        <f>'Result Entry'!F29</f>
        <v>0</v>
      </c>
      <c r="F27" s="239">
        <f>'Result Entry'!G29</f>
        <v>0</v>
      </c>
      <c r="G27" s="239">
        <f>'Result Entry'!H29</f>
        <v>0</v>
      </c>
      <c r="H27" s="239">
        <f>'Result Entry'!I29</f>
        <v>0</v>
      </c>
      <c r="I27" s="386">
        <f>'Result Entry'!J29</f>
        <v>0</v>
      </c>
      <c r="J27" s="37">
        <f>'Result Entry'!K29</f>
        <v>0</v>
      </c>
      <c r="K27" s="250">
        <f>'Result Entry'!L29</f>
        <v>0</v>
      </c>
      <c r="L27" s="250">
        <f>'Result Entry'!M29</f>
        <v>0</v>
      </c>
      <c r="M27" s="250">
        <f>'Result Entry'!N29</f>
        <v>0</v>
      </c>
      <c r="N27" s="250">
        <f>'Result Entry'!O29</f>
        <v>0</v>
      </c>
      <c r="O27" s="251">
        <f>'Result Entry'!P29</f>
        <v>0</v>
      </c>
      <c r="P27" s="252">
        <f>'Result Entry'!Q29</f>
        <v>0</v>
      </c>
      <c r="Q27" s="252">
        <f>'Result Entry'!R29</f>
        <v>0</v>
      </c>
      <c r="R27" s="253">
        <f>'Result Entry'!S29</f>
        <v>0</v>
      </c>
      <c r="S27" s="36">
        <f>'Result Entry'!T29</f>
        <v>0</v>
      </c>
      <c r="T27" s="254">
        <f>'Result Entry'!U29</f>
        <v>0</v>
      </c>
      <c r="U27" s="254">
        <f>'Result Entry'!V29</f>
        <v>0</v>
      </c>
      <c r="V27" s="254">
        <f>'Result Entry'!W29</f>
        <v>0</v>
      </c>
      <c r="W27" s="36">
        <f>'Result Entry'!X29</f>
        <v>0</v>
      </c>
      <c r="X27" s="254">
        <f>'Result Entry'!Y29</f>
        <v>0</v>
      </c>
      <c r="Y27" s="239">
        <f>'Result Entry'!Z29</f>
        <v>0</v>
      </c>
      <c r="Z27" s="255" t="str">
        <f>'Result Entry'!AA29</f>
        <v/>
      </c>
      <c r="AA27" s="256">
        <f>'Result Entry'!AB29</f>
        <v>0</v>
      </c>
      <c r="AB27" s="250">
        <f>'Result Entry'!AC29</f>
        <v>0</v>
      </c>
      <c r="AC27" s="250">
        <f>'Result Entry'!AD29</f>
        <v>0</v>
      </c>
      <c r="AD27" s="250">
        <f>'Result Entry'!AE29</f>
        <v>0</v>
      </c>
      <c r="AE27" s="250">
        <f>'Result Entry'!AF29</f>
        <v>0</v>
      </c>
      <c r="AF27" s="251">
        <f>'Result Entry'!AG29</f>
        <v>0</v>
      </c>
      <c r="AG27" s="252">
        <f>'Result Entry'!AH29</f>
        <v>0</v>
      </c>
      <c r="AH27" s="252">
        <f>'Result Entry'!AI29</f>
        <v>0</v>
      </c>
      <c r="AI27" s="253">
        <f>'Result Entry'!AJ29</f>
        <v>0</v>
      </c>
      <c r="AJ27" s="36">
        <f>'Result Entry'!AK29</f>
        <v>0</v>
      </c>
      <c r="AK27" s="254">
        <f>'Result Entry'!AL29</f>
        <v>0</v>
      </c>
      <c r="AL27" s="254">
        <f>'Result Entry'!AM29</f>
        <v>0</v>
      </c>
      <c r="AM27" s="254">
        <f>'Result Entry'!AN29</f>
        <v>0</v>
      </c>
      <c r="AN27" s="36">
        <f>'Result Entry'!AO29</f>
        <v>0</v>
      </c>
      <c r="AO27" s="254">
        <f>'Result Entry'!AP29</f>
        <v>0</v>
      </c>
      <c r="AP27" s="239">
        <f>'Result Entry'!AQ29</f>
        <v>0</v>
      </c>
      <c r="AQ27" s="255" t="str">
        <f>'Result Entry'!AR29</f>
        <v/>
      </c>
      <c r="AR27" s="256">
        <f>'Result Entry'!AS29</f>
        <v>0</v>
      </c>
      <c r="AS27" s="250">
        <f>'Result Entry'!AT29</f>
        <v>0</v>
      </c>
      <c r="AT27" s="250">
        <f>'Result Entry'!AU29</f>
        <v>0</v>
      </c>
      <c r="AU27" s="250">
        <f>'Result Entry'!AV29</f>
        <v>0</v>
      </c>
      <c r="AV27" s="250">
        <f>'Result Entry'!AW29</f>
        <v>0</v>
      </c>
      <c r="AW27" s="251">
        <f>'Result Entry'!AX29</f>
        <v>0</v>
      </c>
      <c r="AX27" s="252">
        <f>'Result Entry'!AY29</f>
        <v>0</v>
      </c>
      <c r="AY27" s="252">
        <f>'Result Entry'!AZ29</f>
        <v>0</v>
      </c>
      <c r="AZ27" s="253">
        <f>'Result Entry'!BA29</f>
        <v>0</v>
      </c>
      <c r="BA27" s="36">
        <f>'Result Entry'!BB29</f>
        <v>0</v>
      </c>
      <c r="BB27" s="254">
        <f>'Result Entry'!BC29</f>
        <v>0</v>
      </c>
      <c r="BC27" s="254">
        <f>'Result Entry'!BD29</f>
        <v>0</v>
      </c>
      <c r="BD27" s="254">
        <f>'Result Entry'!BE29</f>
        <v>0</v>
      </c>
      <c r="BE27" s="36">
        <f>'Result Entry'!BF29</f>
        <v>0</v>
      </c>
      <c r="BF27" s="254">
        <f>'Result Entry'!BG29</f>
        <v>0</v>
      </c>
      <c r="BG27" s="239">
        <f>'Result Entry'!BH29</f>
        <v>0</v>
      </c>
      <c r="BH27" s="255" t="str">
        <f>'Result Entry'!BI29</f>
        <v/>
      </c>
      <c r="BI27" s="256">
        <f>'Result Entry'!BJ29</f>
        <v>0</v>
      </c>
      <c r="BJ27" s="250">
        <f>'Result Entry'!BK29</f>
        <v>0</v>
      </c>
      <c r="BK27" s="250">
        <f>'Result Entry'!BL29</f>
        <v>0</v>
      </c>
      <c r="BL27" s="250">
        <f>'Result Entry'!BM29</f>
        <v>0</v>
      </c>
      <c r="BM27" s="250">
        <f>'Result Entry'!BN29</f>
        <v>0</v>
      </c>
      <c r="BN27" s="251">
        <f>'Result Entry'!BO29</f>
        <v>0</v>
      </c>
      <c r="BO27" s="252">
        <f>'Result Entry'!BP29</f>
        <v>0</v>
      </c>
      <c r="BP27" s="252">
        <f>'Result Entry'!BQ29</f>
        <v>0</v>
      </c>
      <c r="BQ27" s="253">
        <f>'Result Entry'!BR29</f>
        <v>0</v>
      </c>
      <c r="BR27" s="36">
        <f>'Result Entry'!BS29</f>
        <v>0</v>
      </c>
      <c r="BS27" s="254">
        <f>'Result Entry'!BT29</f>
        <v>0</v>
      </c>
      <c r="BT27" s="254">
        <f>'Result Entry'!BU29</f>
        <v>0</v>
      </c>
      <c r="BU27" s="254">
        <f>'Result Entry'!BV29</f>
        <v>0</v>
      </c>
      <c r="BV27" s="36">
        <f>'Result Entry'!BW29</f>
        <v>0</v>
      </c>
      <c r="BW27" s="254">
        <f>'Result Entry'!BX29</f>
        <v>0</v>
      </c>
      <c r="BX27" s="239">
        <f>'Result Entry'!BY29</f>
        <v>0</v>
      </c>
      <c r="BY27" s="255" t="str">
        <f>'Result Entry'!BZ29</f>
        <v/>
      </c>
      <c r="BZ27" s="256">
        <f>'Result Entry'!CA29</f>
        <v>0</v>
      </c>
      <c r="CA27" s="250">
        <f>'Result Entry'!CB29</f>
        <v>0</v>
      </c>
      <c r="CB27" s="250">
        <f>'Result Entry'!CC29</f>
        <v>0</v>
      </c>
      <c r="CC27" s="250">
        <f>'Result Entry'!CD29</f>
        <v>0</v>
      </c>
      <c r="CD27" s="250">
        <f>'Result Entry'!CE29</f>
        <v>0</v>
      </c>
      <c r="CE27" s="251">
        <f>'Result Entry'!CF29</f>
        <v>0</v>
      </c>
      <c r="CF27" s="252">
        <f>'Result Entry'!CG29</f>
        <v>0</v>
      </c>
      <c r="CG27" s="252">
        <f>'Result Entry'!CH29</f>
        <v>0</v>
      </c>
      <c r="CH27" s="253">
        <f>'Result Entry'!CI29</f>
        <v>0</v>
      </c>
      <c r="CI27" s="36">
        <f>'Result Entry'!CJ29</f>
        <v>0</v>
      </c>
      <c r="CJ27" s="254">
        <f>'Result Entry'!CK29</f>
        <v>0</v>
      </c>
      <c r="CK27" s="254">
        <f>'Result Entry'!CL29</f>
        <v>0</v>
      </c>
      <c r="CL27" s="254">
        <f>'Result Entry'!CM29</f>
        <v>0</v>
      </c>
      <c r="CM27" s="36">
        <f>'Result Entry'!CN29</f>
        <v>0</v>
      </c>
      <c r="CN27" s="254">
        <f>'Result Entry'!CO29</f>
        <v>0</v>
      </c>
      <c r="CO27" s="239">
        <f>'Result Entry'!CP29</f>
        <v>0</v>
      </c>
      <c r="CP27" s="255" t="str">
        <f>'Result Entry'!CQ29</f>
        <v/>
      </c>
      <c r="CQ27" s="263">
        <f>'Result Entry'!CR29</f>
        <v>0</v>
      </c>
      <c r="CR27" s="258">
        <f>'Result Entry'!CS29</f>
        <v>0</v>
      </c>
      <c r="CS27" s="258">
        <f>'Result Entry'!CT29</f>
        <v>0</v>
      </c>
      <c r="CT27" s="258">
        <f>'Result Entry'!CU29</f>
        <v>0</v>
      </c>
      <c r="CU27" s="258">
        <f>'Result Entry'!CV29</f>
        <v>0</v>
      </c>
      <c r="CV27" s="264">
        <f>'Result Entry'!CW29</f>
        <v>0</v>
      </c>
      <c r="CW27" s="239">
        <f>'Result Entry'!CX29</f>
        <v>0</v>
      </c>
      <c r="CX27" s="255" t="str">
        <f>'Result Entry'!CY29</f>
        <v/>
      </c>
      <c r="CY27" s="263">
        <f>'Result Entry'!CZ29</f>
        <v>0</v>
      </c>
      <c r="CZ27" s="258">
        <f>'Result Entry'!DA29</f>
        <v>0</v>
      </c>
      <c r="DA27" s="258">
        <f>'Result Entry'!DB29</f>
        <v>0</v>
      </c>
      <c r="DB27" s="258">
        <f>'Result Entry'!DC29</f>
        <v>0</v>
      </c>
      <c r="DC27" s="258">
        <f>'Result Entry'!DD29</f>
        <v>0</v>
      </c>
      <c r="DD27" s="264">
        <f>'Result Entry'!DE29</f>
        <v>0</v>
      </c>
      <c r="DE27" s="239">
        <f>'Result Entry'!DF29</f>
        <v>0</v>
      </c>
      <c r="DF27" s="255" t="str">
        <f>'Result Entry'!DG29</f>
        <v/>
      </c>
      <c r="DG27" s="263">
        <f>'Result Entry'!DH29</f>
        <v>0</v>
      </c>
      <c r="DH27" s="258">
        <f>'Result Entry'!DI29</f>
        <v>0</v>
      </c>
      <c r="DI27" s="258">
        <f>'Result Entry'!DJ29</f>
        <v>0</v>
      </c>
      <c r="DJ27" s="258">
        <f>'Result Entry'!DK29</f>
        <v>0</v>
      </c>
      <c r="DK27" s="258">
        <f>'Result Entry'!DL29</f>
        <v>0</v>
      </c>
      <c r="DL27" s="264">
        <f>'Result Entry'!DM29</f>
        <v>0</v>
      </c>
      <c r="DM27" s="239">
        <f>'Result Entry'!DN29</f>
        <v>0</v>
      </c>
      <c r="DN27" s="255" t="str">
        <f>'Result Entry'!DO29</f>
        <v/>
      </c>
      <c r="DO27" s="263">
        <f>'Result Entry'!DP29</f>
        <v>0</v>
      </c>
      <c r="DP27" s="258">
        <f>'Result Entry'!DQ29</f>
        <v>0</v>
      </c>
      <c r="DQ27" s="258">
        <f>'Result Entry'!DR29</f>
        <v>0</v>
      </c>
      <c r="DR27" s="258">
        <f>'Result Entry'!DS29</f>
        <v>0</v>
      </c>
      <c r="DS27" s="258">
        <f>'Result Entry'!DT29</f>
        <v>0</v>
      </c>
      <c r="DT27" s="264">
        <f>'Result Entry'!DU29</f>
        <v>0</v>
      </c>
      <c r="DU27" s="239" t="str">
        <f>'Result Entry'!DV29</f>
        <v/>
      </c>
      <c r="DV27" s="255" t="str">
        <f>'Result Entry'!DW29</f>
        <v/>
      </c>
      <c r="DW27" s="265">
        <f>'Result Entry'!DX29</f>
        <v>0</v>
      </c>
      <c r="DX27" s="266">
        <f>'Result Entry'!DY29</f>
        <v>0</v>
      </c>
      <c r="DY27" s="267" t="str">
        <f>'Result Entry'!DZ29</f>
        <v/>
      </c>
      <c r="DZ27" s="260">
        <f>'Result Entry'!EA29</f>
        <v>900</v>
      </c>
      <c r="EA27" s="246">
        <f>'Result Entry'!EB29</f>
        <v>0</v>
      </c>
      <c r="EB27" s="261">
        <f>'Result Entry'!EC29</f>
        <v>0</v>
      </c>
      <c r="EC27" s="239" t="str">
        <f>'Result Entry'!ED29</f>
        <v/>
      </c>
      <c r="ED27" s="239" t="str">
        <f>'Result Entry'!EE29</f>
        <v/>
      </c>
      <c r="EE27" s="239" t="str">
        <f>'Result Entry'!EF29</f>
        <v/>
      </c>
      <c r="EF27" s="262" t="str">
        <f>'Result Entry'!EG29</f>
        <v/>
      </c>
    </row>
    <row r="28" spans="1:136">
      <c r="A28" s="828"/>
      <c r="B28" s="249">
        <f t="shared" si="0"/>
        <v>0</v>
      </c>
      <c r="C28" s="238">
        <f>'Result Entry'!D30</f>
        <v>0</v>
      </c>
      <c r="D28" s="238">
        <f>'Result Entry'!E30</f>
        <v>0</v>
      </c>
      <c r="E28" s="238">
        <f>'Result Entry'!F30</f>
        <v>0</v>
      </c>
      <c r="F28" s="239">
        <f>'Result Entry'!G30</f>
        <v>0</v>
      </c>
      <c r="G28" s="239">
        <f>'Result Entry'!H30</f>
        <v>0</v>
      </c>
      <c r="H28" s="239">
        <f>'Result Entry'!I30</f>
        <v>0</v>
      </c>
      <c r="I28" s="386">
        <f>'Result Entry'!J30</f>
        <v>0</v>
      </c>
      <c r="J28" s="37">
        <f>'Result Entry'!K30</f>
        <v>0</v>
      </c>
      <c r="K28" s="250">
        <f>'Result Entry'!L30</f>
        <v>0</v>
      </c>
      <c r="L28" s="250">
        <f>'Result Entry'!M30</f>
        <v>0</v>
      </c>
      <c r="M28" s="250">
        <f>'Result Entry'!N30</f>
        <v>0</v>
      </c>
      <c r="N28" s="250">
        <f>'Result Entry'!O30</f>
        <v>0</v>
      </c>
      <c r="O28" s="251">
        <f>'Result Entry'!P30</f>
        <v>0</v>
      </c>
      <c r="P28" s="252">
        <f>'Result Entry'!Q30</f>
        <v>0</v>
      </c>
      <c r="Q28" s="252">
        <f>'Result Entry'!R30</f>
        <v>0</v>
      </c>
      <c r="R28" s="253">
        <f>'Result Entry'!S30</f>
        <v>0</v>
      </c>
      <c r="S28" s="36">
        <f>'Result Entry'!T30</f>
        <v>0</v>
      </c>
      <c r="T28" s="254">
        <f>'Result Entry'!U30</f>
        <v>0</v>
      </c>
      <c r="U28" s="254">
        <f>'Result Entry'!V30</f>
        <v>0</v>
      </c>
      <c r="V28" s="254">
        <f>'Result Entry'!W30</f>
        <v>0</v>
      </c>
      <c r="W28" s="36">
        <f>'Result Entry'!X30</f>
        <v>0</v>
      </c>
      <c r="X28" s="254">
        <f>'Result Entry'!Y30</f>
        <v>0</v>
      </c>
      <c r="Y28" s="239">
        <f>'Result Entry'!Z30</f>
        <v>0</v>
      </c>
      <c r="Z28" s="255" t="str">
        <f>'Result Entry'!AA30</f>
        <v/>
      </c>
      <c r="AA28" s="256">
        <f>'Result Entry'!AB30</f>
        <v>0</v>
      </c>
      <c r="AB28" s="250">
        <f>'Result Entry'!AC30</f>
        <v>0</v>
      </c>
      <c r="AC28" s="250">
        <f>'Result Entry'!AD30</f>
        <v>0</v>
      </c>
      <c r="AD28" s="250">
        <f>'Result Entry'!AE30</f>
        <v>0</v>
      </c>
      <c r="AE28" s="250">
        <f>'Result Entry'!AF30</f>
        <v>0</v>
      </c>
      <c r="AF28" s="251">
        <f>'Result Entry'!AG30</f>
        <v>0</v>
      </c>
      <c r="AG28" s="252">
        <f>'Result Entry'!AH30</f>
        <v>0</v>
      </c>
      <c r="AH28" s="252">
        <f>'Result Entry'!AI30</f>
        <v>0</v>
      </c>
      <c r="AI28" s="253">
        <f>'Result Entry'!AJ30</f>
        <v>0</v>
      </c>
      <c r="AJ28" s="36">
        <f>'Result Entry'!AK30</f>
        <v>0</v>
      </c>
      <c r="AK28" s="254">
        <f>'Result Entry'!AL30</f>
        <v>0</v>
      </c>
      <c r="AL28" s="254">
        <f>'Result Entry'!AM30</f>
        <v>0</v>
      </c>
      <c r="AM28" s="254">
        <f>'Result Entry'!AN30</f>
        <v>0</v>
      </c>
      <c r="AN28" s="36">
        <f>'Result Entry'!AO30</f>
        <v>0</v>
      </c>
      <c r="AO28" s="254">
        <f>'Result Entry'!AP30</f>
        <v>0</v>
      </c>
      <c r="AP28" s="239">
        <f>'Result Entry'!AQ30</f>
        <v>0</v>
      </c>
      <c r="AQ28" s="255" t="str">
        <f>'Result Entry'!AR30</f>
        <v/>
      </c>
      <c r="AR28" s="256">
        <f>'Result Entry'!AS30</f>
        <v>0</v>
      </c>
      <c r="AS28" s="250">
        <f>'Result Entry'!AT30</f>
        <v>0</v>
      </c>
      <c r="AT28" s="250">
        <f>'Result Entry'!AU30</f>
        <v>0</v>
      </c>
      <c r="AU28" s="250">
        <f>'Result Entry'!AV30</f>
        <v>0</v>
      </c>
      <c r="AV28" s="250">
        <f>'Result Entry'!AW30</f>
        <v>0</v>
      </c>
      <c r="AW28" s="251">
        <f>'Result Entry'!AX30</f>
        <v>0</v>
      </c>
      <c r="AX28" s="252">
        <f>'Result Entry'!AY30</f>
        <v>0</v>
      </c>
      <c r="AY28" s="252">
        <f>'Result Entry'!AZ30</f>
        <v>0</v>
      </c>
      <c r="AZ28" s="253">
        <f>'Result Entry'!BA30</f>
        <v>0</v>
      </c>
      <c r="BA28" s="36">
        <f>'Result Entry'!BB30</f>
        <v>0</v>
      </c>
      <c r="BB28" s="254">
        <f>'Result Entry'!BC30</f>
        <v>0</v>
      </c>
      <c r="BC28" s="254">
        <f>'Result Entry'!BD30</f>
        <v>0</v>
      </c>
      <c r="BD28" s="254">
        <f>'Result Entry'!BE30</f>
        <v>0</v>
      </c>
      <c r="BE28" s="36">
        <f>'Result Entry'!BF30</f>
        <v>0</v>
      </c>
      <c r="BF28" s="254">
        <f>'Result Entry'!BG30</f>
        <v>0</v>
      </c>
      <c r="BG28" s="239">
        <f>'Result Entry'!BH30</f>
        <v>0</v>
      </c>
      <c r="BH28" s="255" t="str">
        <f>'Result Entry'!BI30</f>
        <v/>
      </c>
      <c r="BI28" s="256">
        <f>'Result Entry'!BJ30</f>
        <v>0</v>
      </c>
      <c r="BJ28" s="250">
        <f>'Result Entry'!BK30</f>
        <v>0</v>
      </c>
      <c r="BK28" s="250">
        <f>'Result Entry'!BL30</f>
        <v>0</v>
      </c>
      <c r="BL28" s="250">
        <f>'Result Entry'!BM30</f>
        <v>0</v>
      </c>
      <c r="BM28" s="250">
        <f>'Result Entry'!BN30</f>
        <v>0</v>
      </c>
      <c r="BN28" s="251">
        <f>'Result Entry'!BO30</f>
        <v>0</v>
      </c>
      <c r="BO28" s="252">
        <f>'Result Entry'!BP30</f>
        <v>0</v>
      </c>
      <c r="BP28" s="252">
        <f>'Result Entry'!BQ30</f>
        <v>0</v>
      </c>
      <c r="BQ28" s="253">
        <f>'Result Entry'!BR30</f>
        <v>0</v>
      </c>
      <c r="BR28" s="36">
        <f>'Result Entry'!BS30</f>
        <v>0</v>
      </c>
      <c r="BS28" s="254">
        <f>'Result Entry'!BT30</f>
        <v>0</v>
      </c>
      <c r="BT28" s="254">
        <f>'Result Entry'!BU30</f>
        <v>0</v>
      </c>
      <c r="BU28" s="254">
        <f>'Result Entry'!BV30</f>
        <v>0</v>
      </c>
      <c r="BV28" s="36">
        <f>'Result Entry'!BW30</f>
        <v>0</v>
      </c>
      <c r="BW28" s="254">
        <f>'Result Entry'!BX30</f>
        <v>0</v>
      </c>
      <c r="BX28" s="239">
        <f>'Result Entry'!BY30</f>
        <v>0</v>
      </c>
      <c r="BY28" s="255" t="str">
        <f>'Result Entry'!BZ30</f>
        <v/>
      </c>
      <c r="BZ28" s="256">
        <f>'Result Entry'!CA30</f>
        <v>0</v>
      </c>
      <c r="CA28" s="250">
        <f>'Result Entry'!CB30</f>
        <v>0</v>
      </c>
      <c r="CB28" s="250">
        <f>'Result Entry'!CC30</f>
        <v>0</v>
      </c>
      <c r="CC28" s="250">
        <f>'Result Entry'!CD30</f>
        <v>0</v>
      </c>
      <c r="CD28" s="250">
        <f>'Result Entry'!CE30</f>
        <v>0</v>
      </c>
      <c r="CE28" s="251">
        <f>'Result Entry'!CF30</f>
        <v>0</v>
      </c>
      <c r="CF28" s="252">
        <f>'Result Entry'!CG30</f>
        <v>0</v>
      </c>
      <c r="CG28" s="252">
        <f>'Result Entry'!CH30</f>
        <v>0</v>
      </c>
      <c r="CH28" s="253">
        <f>'Result Entry'!CI30</f>
        <v>0</v>
      </c>
      <c r="CI28" s="36">
        <f>'Result Entry'!CJ30</f>
        <v>0</v>
      </c>
      <c r="CJ28" s="254">
        <f>'Result Entry'!CK30</f>
        <v>0</v>
      </c>
      <c r="CK28" s="254">
        <f>'Result Entry'!CL30</f>
        <v>0</v>
      </c>
      <c r="CL28" s="254">
        <f>'Result Entry'!CM30</f>
        <v>0</v>
      </c>
      <c r="CM28" s="36">
        <f>'Result Entry'!CN30</f>
        <v>0</v>
      </c>
      <c r="CN28" s="254">
        <f>'Result Entry'!CO30</f>
        <v>0</v>
      </c>
      <c r="CO28" s="239">
        <f>'Result Entry'!CP30</f>
        <v>0</v>
      </c>
      <c r="CP28" s="255" t="str">
        <f>'Result Entry'!CQ30</f>
        <v/>
      </c>
      <c r="CQ28" s="263">
        <f>'Result Entry'!CR30</f>
        <v>0</v>
      </c>
      <c r="CR28" s="258">
        <f>'Result Entry'!CS30</f>
        <v>0</v>
      </c>
      <c r="CS28" s="258">
        <f>'Result Entry'!CT30</f>
        <v>0</v>
      </c>
      <c r="CT28" s="258">
        <f>'Result Entry'!CU30</f>
        <v>0</v>
      </c>
      <c r="CU28" s="258">
        <f>'Result Entry'!CV30</f>
        <v>0</v>
      </c>
      <c r="CV28" s="264">
        <f>'Result Entry'!CW30</f>
        <v>0</v>
      </c>
      <c r="CW28" s="239">
        <f>'Result Entry'!CX30</f>
        <v>0</v>
      </c>
      <c r="CX28" s="255" t="str">
        <f>'Result Entry'!CY30</f>
        <v/>
      </c>
      <c r="CY28" s="263">
        <f>'Result Entry'!CZ30</f>
        <v>0</v>
      </c>
      <c r="CZ28" s="258">
        <f>'Result Entry'!DA30</f>
        <v>0</v>
      </c>
      <c r="DA28" s="258">
        <f>'Result Entry'!DB30</f>
        <v>0</v>
      </c>
      <c r="DB28" s="258">
        <f>'Result Entry'!DC30</f>
        <v>0</v>
      </c>
      <c r="DC28" s="258">
        <f>'Result Entry'!DD30</f>
        <v>0</v>
      </c>
      <c r="DD28" s="264">
        <f>'Result Entry'!DE30</f>
        <v>0</v>
      </c>
      <c r="DE28" s="239">
        <f>'Result Entry'!DF30</f>
        <v>0</v>
      </c>
      <c r="DF28" s="255" t="str">
        <f>'Result Entry'!DG30</f>
        <v/>
      </c>
      <c r="DG28" s="263">
        <f>'Result Entry'!DH30</f>
        <v>0</v>
      </c>
      <c r="DH28" s="258">
        <f>'Result Entry'!DI30</f>
        <v>0</v>
      </c>
      <c r="DI28" s="258">
        <f>'Result Entry'!DJ30</f>
        <v>0</v>
      </c>
      <c r="DJ28" s="258">
        <f>'Result Entry'!DK30</f>
        <v>0</v>
      </c>
      <c r="DK28" s="258">
        <f>'Result Entry'!DL30</f>
        <v>0</v>
      </c>
      <c r="DL28" s="264">
        <f>'Result Entry'!DM30</f>
        <v>0</v>
      </c>
      <c r="DM28" s="239">
        <f>'Result Entry'!DN30</f>
        <v>0</v>
      </c>
      <c r="DN28" s="255" t="str">
        <f>'Result Entry'!DO30</f>
        <v/>
      </c>
      <c r="DO28" s="263">
        <f>'Result Entry'!DP30</f>
        <v>0</v>
      </c>
      <c r="DP28" s="258">
        <f>'Result Entry'!DQ30</f>
        <v>0</v>
      </c>
      <c r="DQ28" s="258">
        <f>'Result Entry'!DR30</f>
        <v>0</v>
      </c>
      <c r="DR28" s="258">
        <f>'Result Entry'!DS30</f>
        <v>0</v>
      </c>
      <c r="DS28" s="258">
        <f>'Result Entry'!DT30</f>
        <v>0</v>
      </c>
      <c r="DT28" s="264">
        <f>'Result Entry'!DU30</f>
        <v>0</v>
      </c>
      <c r="DU28" s="239" t="str">
        <f>'Result Entry'!DV30</f>
        <v/>
      </c>
      <c r="DV28" s="255" t="str">
        <f>'Result Entry'!DW30</f>
        <v/>
      </c>
      <c r="DW28" s="265">
        <f>'Result Entry'!DX30</f>
        <v>0</v>
      </c>
      <c r="DX28" s="266">
        <f>'Result Entry'!DY30</f>
        <v>0</v>
      </c>
      <c r="DY28" s="267" t="str">
        <f>'Result Entry'!DZ30</f>
        <v/>
      </c>
      <c r="DZ28" s="260">
        <f>'Result Entry'!EA30</f>
        <v>900</v>
      </c>
      <c r="EA28" s="246">
        <f>'Result Entry'!EB30</f>
        <v>0</v>
      </c>
      <c r="EB28" s="261">
        <f>'Result Entry'!EC30</f>
        <v>0</v>
      </c>
      <c r="EC28" s="239" t="str">
        <f>'Result Entry'!ED30</f>
        <v/>
      </c>
      <c r="ED28" s="239" t="str">
        <f>'Result Entry'!EE30</f>
        <v/>
      </c>
      <c r="EE28" s="239" t="str">
        <f>'Result Entry'!EF30</f>
        <v/>
      </c>
      <c r="EF28" s="262" t="str">
        <f>'Result Entry'!EG30</f>
        <v/>
      </c>
    </row>
    <row r="29" spans="1:136">
      <c r="A29" s="828"/>
      <c r="B29" s="249">
        <f t="shared" si="0"/>
        <v>0</v>
      </c>
      <c r="C29" s="238">
        <f>'Result Entry'!D31</f>
        <v>0</v>
      </c>
      <c r="D29" s="238">
        <f>'Result Entry'!E31</f>
        <v>0</v>
      </c>
      <c r="E29" s="238">
        <f>'Result Entry'!F31</f>
        <v>0</v>
      </c>
      <c r="F29" s="239">
        <f>'Result Entry'!G31</f>
        <v>0</v>
      </c>
      <c r="G29" s="239">
        <f>'Result Entry'!H31</f>
        <v>0</v>
      </c>
      <c r="H29" s="239">
        <f>'Result Entry'!I31</f>
        <v>0</v>
      </c>
      <c r="I29" s="386">
        <f>'Result Entry'!J31</f>
        <v>0</v>
      </c>
      <c r="J29" s="37">
        <f>'Result Entry'!K31</f>
        <v>0</v>
      </c>
      <c r="K29" s="250">
        <f>'Result Entry'!L31</f>
        <v>0</v>
      </c>
      <c r="L29" s="250">
        <f>'Result Entry'!M31</f>
        <v>0</v>
      </c>
      <c r="M29" s="250">
        <f>'Result Entry'!N31</f>
        <v>0</v>
      </c>
      <c r="N29" s="250">
        <f>'Result Entry'!O31</f>
        <v>0</v>
      </c>
      <c r="O29" s="251">
        <f>'Result Entry'!P31</f>
        <v>0</v>
      </c>
      <c r="P29" s="252">
        <f>'Result Entry'!Q31</f>
        <v>0</v>
      </c>
      <c r="Q29" s="252">
        <f>'Result Entry'!R31</f>
        <v>0</v>
      </c>
      <c r="R29" s="253">
        <f>'Result Entry'!S31</f>
        <v>0</v>
      </c>
      <c r="S29" s="36">
        <f>'Result Entry'!T31</f>
        <v>0</v>
      </c>
      <c r="T29" s="254">
        <f>'Result Entry'!U31</f>
        <v>0</v>
      </c>
      <c r="U29" s="254">
        <f>'Result Entry'!V31</f>
        <v>0</v>
      </c>
      <c r="V29" s="254">
        <f>'Result Entry'!W31</f>
        <v>0</v>
      </c>
      <c r="W29" s="36">
        <f>'Result Entry'!X31</f>
        <v>0</v>
      </c>
      <c r="X29" s="254">
        <f>'Result Entry'!Y31</f>
        <v>0</v>
      </c>
      <c r="Y29" s="239">
        <f>'Result Entry'!Z31</f>
        <v>0</v>
      </c>
      <c r="Z29" s="255" t="str">
        <f>'Result Entry'!AA31</f>
        <v/>
      </c>
      <c r="AA29" s="256">
        <f>'Result Entry'!AB31</f>
        <v>0</v>
      </c>
      <c r="AB29" s="250">
        <f>'Result Entry'!AC31</f>
        <v>0</v>
      </c>
      <c r="AC29" s="250">
        <f>'Result Entry'!AD31</f>
        <v>0</v>
      </c>
      <c r="AD29" s="250">
        <f>'Result Entry'!AE31</f>
        <v>0</v>
      </c>
      <c r="AE29" s="250">
        <f>'Result Entry'!AF31</f>
        <v>0</v>
      </c>
      <c r="AF29" s="251">
        <f>'Result Entry'!AG31</f>
        <v>0</v>
      </c>
      <c r="AG29" s="252">
        <f>'Result Entry'!AH31</f>
        <v>0</v>
      </c>
      <c r="AH29" s="252">
        <f>'Result Entry'!AI31</f>
        <v>0</v>
      </c>
      <c r="AI29" s="253">
        <f>'Result Entry'!AJ31</f>
        <v>0</v>
      </c>
      <c r="AJ29" s="36">
        <f>'Result Entry'!AK31</f>
        <v>0</v>
      </c>
      <c r="AK29" s="254">
        <f>'Result Entry'!AL31</f>
        <v>0</v>
      </c>
      <c r="AL29" s="254">
        <f>'Result Entry'!AM31</f>
        <v>0</v>
      </c>
      <c r="AM29" s="254">
        <f>'Result Entry'!AN31</f>
        <v>0</v>
      </c>
      <c r="AN29" s="36">
        <f>'Result Entry'!AO31</f>
        <v>0</v>
      </c>
      <c r="AO29" s="254">
        <f>'Result Entry'!AP31</f>
        <v>0</v>
      </c>
      <c r="AP29" s="239">
        <f>'Result Entry'!AQ31</f>
        <v>0</v>
      </c>
      <c r="AQ29" s="255" t="str">
        <f>'Result Entry'!AR31</f>
        <v/>
      </c>
      <c r="AR29" s="256">
        <f>'Result Entry'!AS31</f>
        <v>0</v>
      </c>
      <c r="AS29" s="250">
        <f>'Result Entry'!AT31</f>
        <v>0</v>
      </c>
      <c r="AT29" s="250">
        <f>'Result Entry'!AU31</f>
        <v>0</v>
      </c>
      <c r="AU29" s="250">
        <f>'Result Entry'!AV31</f>
        <v>0</v>
      </c>
      <c r="AV29" s="250">
        <f>'Result Entry'!AW31</f>
        <v>0</v>
      </c>
      <c r="AW29" s="251">
        <f>'Result Entry'!AX31</f>
        <v>0</v>
      </c>
      <c r="AX29" s="252">
        <f>'Result Entry'!AY31</f>
        <v>0</v>
      </c>
      <c r="AY29" s="252">
        <f>'Result Entry'!AZ31</f>
        <v>0</v>
      </c>
      <c r="AZ29" s="253">
        <f>'Result Entry'!BA31</f>
        <v>0</v>
      </c>
      <c r="BA29" s="36">
        <f>'Result Entry'!BB31</f>
        <v>0</v>
      </c>
      <c r="BB29" s="254">
        <f>'Result Entry'!BC31</f>
        <v>0</v>
      </c>
      <c r="BC29" s="254">
        <f>'Result Entry'!BD31</f>
        <v>0</v>
      </c>
      <c r="BD29" s="254">
        <f>'Result Entry'!BE31</f>
        <v>0</v>
      </c>
      <c r="BE29" s="36">
        <f>'Result Entry'!BF31</f>
        <v>0</v>
      </c>
      <c r="BF29" s="254">
        <f>'Result Entry'!BG31</f>
        <v>0</v>
      </c>
      <c r="BG29" s="239">
        <f>'Result Entry'!BH31</f>
        <v>0</v>
      </c>
      <c r="BH29" s="255" t="str">
        <f>'Result Entry'!BI31</f>
        <v/>
      </c>
      <c r="BI29" s="256">
        <f>'Result Entry'!BJ31</f>
        <v>0</v>
      </c>
      <c r="BJ29" s="250">
        <f>'Result Entry'!BK31</f>
        <v>0</v>
      </c>
      <c r="BK29" s="250">
        <f>'Result Entry'!BL31</f>
        <v>0</v>
      </c>
      <c r="BL29" s="250">
        <f>'Result Entry'!BM31</f>
        <v>0</v>
      </c>
      <c r="BM29" s="250">
        <f>'Result Entry'!BN31</f>
        <v>0</v>
      </c>
      <c r="BN29" s="251">
        <f>'Result Entry'!BO31</f>
        <v>0</v>
      </c>
      <c r="BO29" s="252">
        <f>'Result Entry'!BP31</f>
        <v>0</v>
      </c>
      <c r="BP29" s="252">
        <f>'Result Entry'!BQ31</f>
        <v>0</v>
      </c>
      <c r="BQ29" s="253">
        <f>'Result Entry'!BR31</f>
        <v>0</v>
      </c>
      <c r="BR29" s="36">
        <f>'Result Entry'!BS31</f>
        <v>0</v>
      </c>
      <c r="BS29" s="254">
        <f>'Result Entry'!BT31</f>
        <v>0</v>
      </c>
      <c r="BT29" s="254">
        <f>'Result Entry'!BU31</f>
        <v>0</v>
      </c>
      <c r="BU29" s="254">
        <f>'Result Entry'!BV31</f>
        <v>0</v>
      </c>
      <c r="BV29" s="36">
        <f>'Result Entry'!BW31</f>
        <v>0</v>
      </c>
      <c r="BW29" s="254">
        <f>'Result Entry'!BX31</f>
        <v>0</v>
      </c>
      <c r="BX29" s="239">
        <f>'Result Entry'!BY31</f>
        <v>0</v>
      </c>
      <c r="BY29" s="255" t="str">
        <f>'Result Entry'!BZ31</f>
        <v/>
      </c>
      <c r="BZ29" s="256">
        <f>'Result Entry'!CA31</f>
        <v>0</v>
      </c>
      <c r="CA29" s="250">
        <f>'Result Entry'!CB31</f>
        <v>0</v>
      </c>
      <c r="CB29" s="250">
        <f>'Result Entry'!CC31</f>
        <v>0</v>
      </c>
      <c r="CC29" s="250">
        <f>'Result Entry'!CD31</f>
        <v>0</v>
      </c>
      <c r="CD29" s="250">
        <f>'Result Entry'!CE31</f>
        <v>0</v>
      </c>
      <c r="CE29" s="251">
        <f>'Result Entry'!CF31</f>
        <v>0</v>
      </c>
      <c r="CF29" s="252">
        <f>'Result Entry'!CG31</f>
        <v>0</v>
      </c>
      <c r="CG29" s="252">
        <f>'Result Entry'!CH31</f>
        <v>0</v>
      </c>
      <c r="CH29" s="253">
        <f>'Result Entry'!CI31</f>
        <v>0</v>
      </c>
      <c r="CI29" s="36">
        <f>'Result Entry'!CJ31</f>
        <v>0</v>
      </c>
      <c r="CJ29" s="254">
        <f>'Result Entry'!CK31</f>
        <v>0</v>
      </c>
      <c r="CK29" s="254">
        <f>'Result Entry'!CL31</f>
        <v>0</v>
      </c>
      <c r="CL29" s="254">
        <f>'Result Entry'!CM31</f>
        <v>0</v>
      </c>
      <c r="CM29" s="36">
        <f>'Result Entry'!CN31</f>
        <v>0</v>
      </c>
      <c r="CN29" s="254">
        <f>'Result Entry'!CO31</f>
        <v>0</v>
      </c>
      <c r="CO29" s="239">
        <f>'Result Entry'!CP31</f>
        <v>0</v>
      </c>
      <c r="CP29" s="255" t="str">
        <f>'Result Entry'!CQ31</f>
        <v/>
      </c>
      <c r="CQ29" s="263">
        <f>'Result Entry'!CR31</f>
        <v>0</v>
      </c>
      <c r="CR29" s="258">
        <f>'Result Entry'!CS31</f>
        <v>0</v>
      </c>
      <c r="CS29" s="258">
        <f>'Result Entry'!CT31</f>
        <v>0</v>
      </c>
      <c r="CT29" s="258">
        <f>'Result Entry'!CU31</f>
        <v>0</v>
      </c>
      <c r="CU29" s="258">
        <f>'Result Entry'!CV31</f>
        <v>0</v>
      </c>
      <c r="CV29" s="264">
        <f>'Result Entry'!CW31</f>
        <v>0</v>
      </c>
      <c r="CW29" s="239">
        <f>'Result Entry'!CX31</f>
        <v>0</v>
      </c>
      <c r="CX29" s="255" t="str">
        <f>'Result Entry'!CY31</f>
        <v/>
      </c>
      <c r="CY29" s="263">
        <f>'Result Entry'!CZ31</f>
        <v>0</v>
      </c>
      <c r="CZ29" s="258">
        <f>'Result Entry'!DA31</f>
        <v>0</v>
      </c>
      <c r="DA29" s="258">
        <f>'Result Entry'!DB31</f>
        <v>0</v>
      </c>
      <c r="DB29" s="258">
        <f>'Result Entry'!DC31</f>
        <v>0</v>
      </c>
      <c r="DC29" s="258">
        <f>'Result Entry'!DD31</f>
        <v>0</v>
      </c>
      <c r="DD29" s="264">
        <f>'Result Entry'!DE31</f>
        <v>0</v>
      </c>
      <c r="DE29" s="239">
        <f>'Result Entry'!DF31</f>
        <v>0</v>
      </c>
      <c r="DF29" s="255" t="str">
        <f>'Result Entry'!DG31</f>
        <v/>
      </c>
      <c r="DG29" s="263">
        <f>'Result Entry'!DH31</f>
        <v>0</v>
      </c>
      <c r="DH29" s="258">
        <f>'Result Entry'!DI31</f>
        <v>0</v>
      </c>
      <c r="DI29" s="258">
        <f>'Result Entry'!DJ31</f>
        <v>0</v>
      </c>
      <c r="DJ29" s="258">
        <f>'Result Entry'!DK31</f>
        <v>0</v>
      </c>
      <c r="DK29" s="258">
        <f>'Result Entry'!DL31</f>
        <v>0</v>
      </c>
      <c r="DL29" s="264">
        <f>'Result Entry'!DM31</f>
        <v>0</v>
      </c>
      <c r="DM29" s="239">
        <f>'Result Entry'!DN31</f>
        <v>0</v>
      </c>
      <c r="DN29" s="255" t="str">
        <f>'Result Entry'!DO31</f>
        <v/>
      </c>
      <c r="DO29" s="263">
        <f>'Result Entry'!DP31</f>
        <v>0</v>
      </c>
      <c r="DP29" s="258">
        <f>'Result Entry'!DQ31</f>
        <v>0</v>
      </c>
      <c r="DQ29" s="258">
        <f>'Result Entry'!DR31</f>
        <v>0</v>
      </c>
      <c r="DR29" s="258">
        <f>'Result Entry'!DS31</f>
        <v>0</v>
      </c>
      <c r="DS29" s="258">
        <f>'Result Entry'!DT31</f>
        <v>0</v>
      </c>
      <c r="DT29" s="264">
        <f>'Result Entry'!DU31</f>
        <v>0</v>
      </c>
      <c r="DU29" s="239" t="str">
        <f>'Result Entry'!DV31</f>
        <v/>
      </c>
      <c r="DV29" s="255" t="str">
        <f>'Result Entry'!DW31</f>
        <v/>
      </c>
      <c r="DW29" s="265">
        <f>'Result Entry'!DX31</f>
        <v>0</v>
      </c>
      <c r="DX29" s="266">
        <f>'Result Entry'!DY31</f>
        <v>0</v>
      </c>
      <c r="DY29" s="267" t="str">
        <f>'Result Entry'!DZ31</f>
        <v/>
      </c>
      <c r="DZ29" s="260">
        <f>'Result Entry'!EA31</f>
        <v>900</v>
      </c>
      <c r="EA29" s="246">
        <f>'Result Entry'!EB31</f>
        <v>0</v>
      </c>
      <c r="EB29" s="261">
        <f>'Result Entry'!EC31</f>
        <v>0</v>
      </c>
      <c r="EC29" s="239" t="str">
        <f>'Result Entry'!ED31</f>
        <v/>
      </c>
      <c r="ED29" s="239" t="str">
        <f>'Result Entry'!EE31</f>
        <v/>
      </c>
      <c r="EE29" s="239" t="str">
        <f>'Result Entry'!EF31</f>
        <v/>
      </c>
      <c r="EF29" s="262" t="str">
        <f>'Result Entry'!EG31</f>
        <v/>
      </c>
    </row>
    <row r="30" spans="1:136">
      <c r="A30" s="828"/>
      <c r="B30" s="249">
        <f t="shared" si="0"/>
        <v>0</v>
      </c>
      <c r="C30" s="238">
        <f>'Result Entry'!D32</f>
        <v>0</v>
      </c>
      <c r="D30" s="238">
        <f>'Result Entry'!E32</f>
        <v>0</v>
      </c>
      <c r="E30" s="238">
        <f>'Result Entry'!F32</f>
        <v>0</v>
      </c>
      <c r="F30" s="239">
        <f>'Result Entry'!G32</f>
        <v>0</v>
      </c>
      <c r="G30" s="239">
        <f>'Result Entry'!H32</f>
        <v>0</v>
      </c>
      <c r="H30" s="239">
        <f>'Result Entry'!I32</f>
        <v>0</v>
      </c>
      <c r="I30" s="386">
        <f>'Result Entry'!J32</f>
        <v>0</v>
      </c>
      <c r="J30" s="37">
        <f>'Result Entry'!K32</f>
        <v>0</v>
      </c>
      <c r="K30" s="250">
        <f>'Result Entry'!L32</f>
        <v>0</v>
      </c>
      <c r="L30" s="250">
        <f>'Result Entry'!M32</f>
        <v>0</v>
      </c>
      <c r="M30" s="250">
        <f>'Result Entry'!N32</f>
        <v>0</v>
      </c>
      <c r="N30" s="250">
        <f>'Result Entry'!O32</f>
        <v>0</v>
      </c>
      <c r="O30" s="251">
        <f>'Result Entry'!P32</f>
        <v>0</v>
      </c>
      <c r="P30" s="252">
        <f>'Result Entry'!Q32</f>
        <v>0</v>
      </c>
      <c r="Q30" s="252">
        <f>'Result Entry'!R32</f>
        <v>0</v>
      </c>
      <c r="R30" s="253">
        <f>'Result Entry'!S32</f>
        <v>0</v>
      </c>
      <c r="S30" s="36">
        <f>'Result Entry'!T32</f>
        <v>0</v>
      </c>
      <c r="T30" s="254">
        <f>'Result Entry'!U32</f>
        <v>0</v>
      </c>
      <c r="U30" s="254">
        <f>'Result Entry'!V32</f>
        <v>0</v>
      </c>
      <c r="V30" s="254">
        <f>'Result Entry'!W32</f>
        <v>0</v>
      </c>
      <c r="W30" s="36">
        <f>'Result Entry'!X32</f>
        <v>0</v>
      </c>
      <c r="X30" s="254">
        <f>'Result Entry'!Y32</f>
        <v>0</v>
      </c>
      <c r="Y30" s="239">
        <f>'Result Entry'!Z32</f>
        <v>0</v>
      </c>
      <c r="Z30" s="255" t="str">
        <f>'Result Entry'!AA32</f>
        <v/>
      </c>
      <c r="AA30" s="256">
        <f>'Result Entry'!AB32</f>
        <v>0</v>
      </c>
      <c r="AB30" s="250">
        <f>'Result Entry'!AC32</f>
        <v>0</v>
      </c>
      <c r="AC30" s="250">
        <f>'Result Entry'!AD32</f>
        <v>0</v>
      </c>
      <c r="AD30" s="250">
        <f>'Result Entry'!AE32</f>
        <v>0</v>
      </c>
      <c r="AE30" s="250">
        <f>'Result Entry'!AF32</f>
        <v>0</v>
      </c>
      <c r="AF30" s="251">
        <f>'Result Entry'!AG32</f>
        <v>0</v>
      </c>
      <c r="AG30" s="252">
        <f>'Result Entry'!AH32</f>
        <v>0</v>
      </c>
      <c r="AH30" s="252">
        <f>'Result Entry'!AI32</f>
        <v>0</v>
      </c>
      <c r="AI30" s="253">
        <f>'Result Entry'!AJ32</f>
        <v>0</v>
      </c>
      <c r="AJ30" s="36">
        <f>'Result Entry'!AK32</f>
        <v>0</v>
      </c>
      <c r="AK30" s="254">
        <f>'Result Entry'!AL32</f>
        <v>0</v>
      </c>
      <c r="AL30" s="254">
        <f>'Result Entry'!AM32</f>
        <v>0</v>
      </c>
      <c r="AM30" s="254">
        <f>'Result Entry'!AN32</f>
        <v>0</v>
      </c>
      <c r="AN30" s="36">
        <f>'Result Entry'!AO32</f>
        <v>0</v>
      </c>
      <c r="AO30" s="254">
        <f>'Result Entry'!AP32</f>
        <v>0</v>
      </c>
      <c r="AP30" s="239">
        <f>'Result Entry'!AQ32</f>
        <v>0</v>
      </c>
      <c r="AQ30" s="255" t="str">
        <f>'Result Entry'!AR32</f>
        <v/>
      </c>
      <c r="AR30" s="256">
        <f>'Result Entry'!AS32</f>
        <v>0</v>
      </c>
      <c r="AS30" s="250">
        <f>'Result Entry'!AT32</f>
        <v>0</v>
      </c>
      <c r="AT30" s="250">
        <f>'Result Entry'!AU32</f>
        <v>0</v>
      </c>
      <c r="AU30" s="250">
        <f>'Result Entry'!AV32</f>
        <v>0</v>
      </c>
      <c r="AV30" s="250">
        <f>'Result Entry'!AW32</f>
        <v>0</v>
      </c>
      <c r="AW30" s="251">
        <f>'Result Entry'!AX32</f>
        <v>0</v>
      </c>
      <c r="AX30" s="252">
        <f>'Result Entry'!AY32</f>
        <v>0</v>
      </c>
      <c r="AY30" s="252">
        <f>'Result Entry'!AZ32</f>
        <v>0</v>
      </c>
      <c r="AZ30" s="253">
        <f>'Result Entry'!BA32</f>
        <v>0</v>
      </c>
      <c r="BA30" s="36">
        <f>'Result Entry'!BB32</f>
        <v>0</v>
      </c>
      <c r="BB30" s="254">
        <f>'Result Entry'!BC32</f>
        <v>0</v>
      </c>
      <c r="BC30" s="254">
        <f>'Result Entry'!BD32</f>
        <v>0</v>
      </c>
      <c r="BD30" s="254">
        <f>'Result Entry'!BE32</f>
        <v>0</v>
      </c>
      <c r="BE30" s="36">
        <f>'Result Entry'!BF32</f>
        <v>0</v>
      </c>
      <c r="BF30" s="254">
        <f>'Result Entry'!BG32</f>
        <v>0</v>
      </c>
      <c r="BG30" s="239">
        <f>'Result Entry'!BH32</f>
        <v>0</v>
      </c>
      <c r="BH30" s="255" t="str">
        <f>'Result Entry'!BI32</f>
        <v/>
      </c>
      <c r="BI30" s="256">
        <f>'Result Entry'!BJ32</f>
        <v>0</v>
      </c>
      <c r="BJ30" s="250">
        <f>'Result Entry'!BK32</f>
        <v>0</v>
      </c>
      <c r="BK30" s="250">
        <f>'Result Entry'!BL32</f>
        <v>0</v>
      </c>
      <c r="BL30" s="250">
        <f>'Result Entry'!BM32</f>
        <v>0</v>
      </c>
      <c r="BM30" s="250">
        <f>'Result Entry'!BN32</f>
        <v>0</v>
      </c>
      <c r="BN30" s="251">
        <f>'Result Entry'!BO32</f>
        <v>0</v>
      </c>
      <c r="BO30" s="252">
        <f>'Result Entry'!BP32</f>
        <v>0</v>
      </c>
      <c r="BP30" s="252">
        <f>'Result Entry'!BQ32</f>
        <v>0</v>
      </c>
      <c r="BQ30" s="253">
        <f>'Result Entry'!BR32</f>
        <v>0</v>
      </c>
      <c r="BR30" s="36">
        <f>'Result Entry'!BS32</f>
        <v>0</v>
      </c>
      <c r="BS30" s="254">
        <f>'Result Entry'!BT32</f>
        <v>0</v>
      </c>
      <c r="BT30" s="254">
        <f>'Result Entry'!BU32</f>
        <v>0</v>
      </c>
      <c r="BU30" s="254">
        <f>'Result Entry'!BV32</f>
        <v>0</v>
      </c>
      <c r="BV30" s="36">
        <f>'Result Entry'!BW32</f>
        <v>0</v>
      </c>
      <c r="BW30" s="254">
        <f>'Result Entry'!BX32</f>
        <v>0</v>
      </c>
      <c r="BX30" s="239">
        <f>'Result Entry'!BY32</f>
        <v>0</v>
      </c>
      <c r="BY30" s="255" t="str">
        <f>'Result Entry'!BZ32</f>
        <v/>
      </c>
      <c r="BZ30" s="256">
        <f>'Result Entry'!CA32</f>
        <v>0</v>
      </c>
      <c r="CA30" s="250">
        <f>'Result Entry'!CB32</f>
        <v>0</v>
      </c>
      <c r="CB30" s="250">
        <f>'Result Entry'!CC32</f>
        <v>0</v>
      </c>
      <c r="CC30" s="250">
        <f>'Result Entry'!CD32</f>
        <v>0</v>
      </c>
      <c r="CD30" s="250">
        <f>'Result Entry'!CE32</f>
        <v>0</v>
      </c>
      <c r="CE30" s="251">
        <f>'Result Entry'!CF32</f>
        <v>0</v>
      </c>
      <c r="CF30" s="252">
        <f>'Result Entry'!CG32</f>
        <v>0</v>
      </c>
      <c r="CG30" s="252">
        <f>'Result Entry'!CH32</f>
        <v>0</v>
      </c>
      <c r="CH30" s="253">
        <f>'Result Entry'!CI32</f>
        <v>0</v>
      </c>
      <c r="CI30" s="36">
        <f>'Result Entry'!CJ32</f>
        <v>0</v>
      </c>
      <c r="CJ30" s="254">
        <f>'Result Entry'!CK32</f>
        <v>0</v>
      </c>
      <c r="CK30" s="254">
        <f>'Result Entry'!CL32</f>
        <v>0</v>
      </c>
      <c r="CL30" s="254">
        <f>'Result Entry'!CM32</f>
        <v>0</v>
      </c>
      <c r="CM30" s="36">
        <f>'Result Entry'!CN32</f>
        <v>0</v>
      </c>
      <c r="CN30" s="254">
        <f>'Result Entry'!CO32</f>
        <v>0</v>
      </c>
      <c r="CO30" s="239">
        <f>'Result Entry'!CP32</f>
        <v>0</v>
      </c>
      <c r="CP30" s="255" t="str">
        <f>'Result Entry'!CQ32</f>
        <v/>
      </c>
      <c r="CQ30" s="263">
        <f>'Result Entry'!CR32</f>
        <v>0</v>
      </c>
      <c r="CR30" s="258">
        <f>'Result Entry'!CS32</f>
        <v>0</v>
      </c>
      <c r="CS30" s="258">
        <f>'Result Entry'!CT32</f>
        <v>0</v>
      </c>
      <c r="CT30" s="258">
        <f>'Result Entry'!CU32</f>
        <v>0</v>
      </c>
      <c r="CU30" s="258">
        <f>'Result Entry'!CV32</f>
        <v>0</v>
      </c>
      <c r="CV30" s="264">
        <f>'Result Entry'!CW32</f>
        <v>0</v>
      </c>
      <c r="CW30" s="239">
        <f>'Result Entry'!CX32</f>
        <v>0</v>
      </c>
      <c r="CX30" s="255" t="str">
        <f>'Result Entry'!CY32</f>
        <v/>
      </c>
      <c r="CY30" s="263">
        <f>'Result Entry'!CZ32</f>
        <v>0</v>
      </c>
      <c r="CZ30" s="258">
        <f>'Result Entry'!DA32</f>
        <v>0</v>
      </c>
      <c r="DA30" s="258">
        <f>'Result Entry'!DB32</f>
        <v>0</v>
      </c>
      <c r="DB30" s="258">
        <f>'Result Entry'!DC32</f>
        <v>0</v>
      </c>
      <c r="DC30" s="258">
        <f>'Result Entry'!DD32</f>
        <v>0</v>
      </c>
      <c r="DD30" s="264">
        <f>'Result Entry'!DE32</f>
        <v>0</v>
      </c>
      <c r="DE30" s="239">
        <f>'Result Entry'!DF32</f>
        <v>0</v>
      </c>
      <c r="DF30" s="255" t="str">
        <f>'Result Entry'!DG32</f>
        <v/>
      </c>
      <c r="DG30" s="263">
        <f>'Result Entry'!DH32</f>
        <v>0</v>
      </c>
      <c r="DH30" s="258">
        <f>'Result Entry'!DI32</f>
        <v>0</v>
      </c>
      <c r="DI30" s="258">
        <f>'Result Entry'!DJ32</f>
        <v>0</v>
      </c>
      <c r="DJ30" s="258">
        <f>'Result Entry'!DK32</f>
        <v>0</v>
      </c>
      <c r="DK30" s="258">
        <f>'Result Entry'!DL32</f>
        <v>0</v>
      </c>
      <c r="DL30" s="264">
        <f>'Result Entry'!DM32</f>
        <v>0</v>
      </c>
      <c r="DM30" s="239">
        <f>'Result Entry'!DN32</f>
        <v>0</v>
      </c>
      <c r="DN30" s="255" t="str">
        <f>'Result Entry'!DO32</f>
        <v/>
      </c>
      <c r="DO30" s="263">
        <f>'Result Entry'!DP32</f>
        <v>0</v>
      </c>
      <c r="DP30" s="258">
        <f>'Result Entry'!DQ32</f>
        <v>0</v>
      </c>
      <c r="DQ30" s="258">
        <f>'Result Entry'!DR32</f>
        <v>0</v>
      </c>
      <c r="DR30" s="258">
        <f>'Result Entry'!DS32</f>
        <v>0</v>
      </c>
      <c r="DS30" s="258">
        <f>'Result Entry'!DT32</f>
        <v>0</v>
      </c>
      <c r="DT30" s="264">
        <f>'Result Entry'!DU32</f>
        <v>0</v>
      </c>
      <c r="DU30" s="239" t="str">
        <f>'Result Entry'!DV32</f>
        <v/>
      </c>
      <c r="DV30" s="255" t="str">
        <f>'Result Entry'!DW32</f>
        <v/>
      </c>
      <c r="DW30" s="265">
        <f>'Result Entry'!DX32</f>
        <v>0</v>
      </c>
      <c r="DX30" s="266">
        <f>'Result Entry'!DY32</f>
        <v>0</v>
      </c>
      <c r="DY30" s="267" t="str">
        <f>'Result Entry'!DZ32</f>
        <v/>
      </c>
      <c r="DZ30" s="260">
        <f>'Result Entry'!EA32</f>
        <v>900</v>
      </c>
      <c r="EA30" s="246">
        <f>'Result Entry'!EB32</f>
        <v>0</v>
      </c>
      <c r="EB30" s="261">
        <f>'Result Entry'!EC32</f>
        <v>0</v>
      </c>
      <c r="EC30" s="239" t="str">
        <f>'Result Entry'!ED32</f>
        <v/>
      </c>
      <c r="ED30" s="239" t="str">
        <f>'Result Entry'!EE32</f>
        <v/>
      </c>
      <c r="EE30" s="239" t="str">
        <f>'Result Entry'!EF32</f>
        <v/>
      </c>
      <c r="EF30" s="262" t="str">
        <f>'Result Entry'!EG32</f>
        <v/>
      </c>
    </row>
    <row r="31" spans="1:136">
      <c r="A31" s="828"/>
      <c r="B31" s="249">
        <f t="shared" si="0"/>
        <v>0</v>
      </c>
      <c r="C31" s="238">
        <f>'Result Entry'!D33</f>
        <v>0</v>
      </c>
      <c r="D31" s="238">
        <f>'Result Entry'!E33</f>
        <v>0</v>
      </c>
      <c r="E31" s="238">
        <f>'Result Entry'!F33</f>
        <v>0</v>
      </c>
      <c r="F31" s="239">
        <f>'Result Entry'!G33</f>
        <v>0</v>
      </c>
      <c r="G31" s="239">
        <f>'Result Entry'!H33</f>
        <v>0</v>
      </c>
      <c r="H31" s="239">
        <f>'Result Entry'!I33</f>
        <v>0</v>
      </c>
      <c r="I31" s="386">
        <f>'Result Entry'!J33</f>
        <v>0</v>
      </c>
      <c r="J31" s="37">
        <f>'Result Entry'!K33</f>
        <v>0</v>
      </c>
      <c r="K31" s="250">
        <f>'Result Entry'!L33</f>
        <v>0</v>
      </c>
      <c r="L31" s="250">
        <f>'Result Entry'!M33</f>
        <v>0</v>
      </c>
      <c r="M31" s="250">
        <f>'Result Entry'!N33</f>
        <v>0</v>
      </c>
      <c r="N31" s="250">
        <f>'Result Entry'!O33</f>
        <v>0</v>
      </c>
      <c r="O31" s="251">
        <f>'Result Entry'!P33</f>
        <v>0</v>
      </c>
      <c r="P31" s="252">
        <f>'Result Entry'!Q33</f>
        <v>0</v>
      </c>
      <c r="Q31" s="252">
        <f>'Result Entry'!R33</f>
        <v>0</v>
      </c>
      <c r="R31" s="253">
        <f>'Result Entry'!S33</f>
        <v>0</v>
      </c>
      <c r="S31" s="36">
        <f>'Result Entry'!T33</f>
        <v>0</v>
      </c>
      <c r="T31" s="254">
        <f>'Result Entry'!U33</f>
        <v>0</v>
      </c>
      <c r="U31" s="254">
        <f>'Result Entry'!V33</f>
        <v>0</v>
      </c>
      <c r="V31" s="254">
        <f>'Result Entry'!W33</f>
        <v>0</v>
      </c>
      <c r="W31" s="36">
        <f>'Result Entry'!X33</f>
        <v>0</v>
      </c>
      <c r="X31" s="254">
        <f>'Result Entry'!Y33</f>
        <v>0</v>
      </c>
      <c r="Y31" s="239">
        <f>'Result Entry'!Z33</f>
        <v>0</v>
      </c>
      <c r="Z31" s="255" t="str">
        <f>'Result Entry'!AA33</f>
        <v/>
      </c>
      <c r="AA31" s="256">
        <f>'Result Entry'!AB33</f>
        <v>0</v>
      </c>
      <c r="AB31" s="250">
        <f>'Result Entry'!AC33</f>
        <v>0</v>
      </c>
      <c r="AC31" s="250">
        <f>'Result Entry'!AD33</f>
        <v>0</v>
      </c>
      <c r="AD31" s="250">
        <f>'Result Entry'!AE33</f>
        <v>0</v>
      </c>
      <c r="AE31" s="250">
        <f>'Result Entry'!AF33</f>
        <v>0</v>
      </c>
      <c r="AF31" s="251">
        <f>'Result Entry'!AG33</f>
        <v>0</v>
      </c>
      <c r="AG31" s="252">
        <f>'Result Entry'!AH33</f>
        <v>0</v>
      </c>
      <c r="AH31" s="252">
        <f>'Result Entry'!AI33</f>
        <v>0</v>
      </c>
      <c r="AI31" s="253">
        <f>'Result Entry'!AJ33</f>
        <v>0</v>
      </c>
      <c r="AJ31" s="36">
        <f>'Result Entry'!AK33</f>
        <v>0</v>
      </c>
      <c r="AK31" s="254">
        <f>'Result Entry'!AL33</f>
        <v>0</v>
      </c>
      <c r="AL31" s="254">
        <f>'Result Entry'!AM33</f>
        <v>0</v>
      </c>
      <c r="AM31" s="254">
        <f>'Result Entry'!AN33</f>
        <v>0</v>
      </c>
      <c r="AN31" s="36">
        <f>'Result Entry'!AO33</f>
        <v>0</v>
      </c>
      <c r="AO31" s="254">
        <f>'Result Entry'!AP33</f>
        <v>0</v>
      </c>
      <c r="AP31" s="239">
        <f>'Result Entry'!AQ33</f>
        <v>0</v>
      </c>
      <c r="AQ31" s="255" t="str">
        <f>'Result Entry'!AR33</f>
        <v/>
      </c>
      <c r="AR31" s="256">
        <f>'Result Entry'!AS33</f>
        <v>0</v>
      </c>
      <c r="AS31" s="250">
        <f>'Result Entry'!AT33</f>
        <v>0</v>
      </c>
      <c r="AT31" s="250">
        <f>'Result Entry'!AU33</f>
        <v>0</v>
      </c>
      <c r="AU31" s="250">
        <f>'Result Entry'!AV33</f>
        <v>0</v>
      </c>
      <c r="AV31" s="250">
        <f>'Result Entry'!AW33</f>
        <v>0</v>
      </c>
      <c r="AW31" s="251">
        <f>'Result Entry'!AX33</f>
        <v>0</v>
      </c>
      <c r="AX31" s="252">
        <f>'Result Entry'!AY33</f>
        <v>0</v>
      </c>
      <c r="AY31" s="252">
        <f>'Result Entry'!AZ33</f>
        <v>0</v>
      </c>
      <c r="AZ31" s="253">
        <f>'Result Entry'!BA33</f>
        <v>0</v>
      </c>
      <c r="BA31" s="36">
        <f>'Result Entry'!BB33</f>
        <v>0</v>
      </c>
      <c r="BB31" s="254">
        <f>'Result Entry'!BC33</f>
        <v>0</v>
      </c>
      <c r="BC31" s="254">
        <f>'Result Entry'!BD33</f>
        <v>0</v>
      </c>
      <c r="BD31" s="254">
        <f>'Result Entry'!BE33</f>
        <v>0</v>
      </c>
      <c r="BE31" s="36">
        <f>'Result Entry'!BF33</f>
        <v>0</v>
      </c>
      <c r="BF31" s="254">
        <f>'Result Entry'!BG33</f>
        <v>0</v>
      </c>
      <c r="BG31" s="239">
        <f>'Result Entry'!BH33</f>
        <v>0</v>
      </c>
      <c r="BH31" s="255" t="str">
        <f>'Result Entry'!BI33</f>
        <v/>
      </c>
      <c r="BI31" s="256">
        <f>'Result Entry'!BJ33</f>
        <v>0</v>
      </c>
      <c r="BJ31" s="250">
        <f>'Result Entry'!BK33</f>
        <v>0</v>
      </c>
      <c r="BK31" s="250">
        <f>'Result Entry'!BL33</f>
        <v>0</v>
      </c>
      <c r="BL31" s="250">
        <f>'Result Entry'!BM33</f>
        <v>0</v>
      </c>
      <c r="BM31" s="250">
        <f>'Result Entry'!BN33</f>
        <v>0</v>
      </c>
      <c r="BN31" s="251">
        <f>'Result Entry'!BO33</f>
        <v>0</v>
      </c>
      <c r="BO31" s="252">
        <f>'Result Entry'!BP33</f>
        <v>0</v>
      </c>
      <c r="BP31" s="252">
        <f>'Result Entry'!BQ33</f>
        <v>0</v>
      </c>
      <c r="BQ31" s="253">
        <f>'Result Entry'!BR33</f>
        <v>0</v>
      </c>
      <c r="BR31" s="36">
        <f>'Result Entry'!BS33</f>
        <v>0</v>
      </c>
      <c r="BS31" s="254">
        <f>'Result Entry'!BT33</f>
        <v>0</v>
      </c>
      <c r="BT31" s="254">
        <f>'Result Entry'!BU33</f>
        <v>0</v>
      </c>
      <c r="BU31" s="254">
        <f>'Result Entry'!BV33</f>
        <v>0</v>
      </c>
      <c r="BV31" s="36">
        <f>'Result Entry'!BW33</f>
        <v>0</v>
      </c>
      <c r="BW31" s="254">
        <f>'Result Entry'!BX33</f>
        <v>0</v>
      </c>
      <c r="BX31" s="239">
        <f>'Result Entry'!BY33</f>
        <v>0</v>
      </c>
      <c r="BY31" s="255" t="str">
        <f>'Result Entry'!BZ33</f>
        <v/>
      </c>
      <c r="BZ31" s="256">
        <f>'Result Entry'!CA33</f>
        <v>0</v>
      </c>
      <c r="CA31" s="250">
        <f>'Result Entry'!CB33</f>
        <v>0</v>
      </c>
      <c r="CB31" s="250">
        <f>'Result Entry'!CC33</f>
        <v>0</v>
      </c>
      <c r="CC31" s="250">
        <f>'Result Entry'!CD33</f>
        <v>0</v>
      </c>
      <c r="CD31" s="250">
        <f>'Result Entry'!CE33</f>
        <v>0</v>
      </c>
      <c r="CE31" s="251">
        <f>'Result Entry'!CF33</f>
        <v>0</v>
      </c>
      <c r="CF31" s="252">
        <f>'Result Entry'!CG33</f>
        <v>0</v>
      </c>
      <c r="CG31" s="252">
        <f>'Result Entry'!CH33</f>
        <v>0</v>
      </c>
      <c r="CH31" s="253">
        <f>'Result Entry'!CI33</f>
        <v>0</v>
      </c>
      <c r="CI31" s="36">
        <f>'Result Entry'!CJ33</f>
        <v>0</v>
      </c>
      <c r="CJ31" s="254">
        <f>'Result Entry'!CK33</f>
        <v>0</v>
      </c>
      <c r="CK31" s="254">
        <f>'Result Entry'!CL33</f>
        <v>0</v>
      </c>
      <c r="CL31" s="254">
        <f>'Result Entry'!CM33</f>
        <v>0</v>
      </c>
      <c r="CM31" s="36">
        <f>'Result Entry'!CN33</f>
        <v>0</v>
      </c>
      <c r="CN31" s="254">
        <f>'Result Entry'!CO33</f>
        <v>0</v>
      </c>
      <c r="CO31" s="239">
        <f>'Result Entry'!CP33</f>
        <v>0</v>
      </c>
      <c r="CP31" s="255" t="str">
        <f>'Result Entry'!CQ33</f>
        <v/>
      </c>
      <c r="CQ31" s="263">
        <f>'Result Entry'!CR33</f>
        <v>0</v>
      </c>
      <c r="CR31" s="258">
        <f>'Result Entry'!CS33</f>
        <v>0</v>
      </c>
      <c r="CS31" s="258">
        <f>'Result Entry'!CT33</f>
        <v>0</v>
      </c>
      <c r="CT31" s="258">
        <f>'Result Entry'!CU33</f>
        <v>0</v>
      </c>
      <c r="CU31" s="258">
        <f>'Result Entry'!CV33</f>
        <v>0</v>
      </c>
      <c r="CV31" s="264">
        <f>'Result Entry'!CW33</f>
        <v>0</v>
      </c>
      <c r="CW31" s="239">
        <f>'Result Entry'!CX33</f>
        <v>0</v>
      </c>
      <c r="CX31" s="255" t="str">
        <f>'Result Entry'!CY33</f>
        <v/>
      </c>
      <c r="CY31" s="263">
        <f>'Result Entry'!CZ33</f>
        <v>0</v>
      </c>
      <c r="CZ31" s="258">
        <f>'Result Entry'!DA33</f>
        <v>0</v>
      </c>
      <c r="DA31" s="258">
        <f>'Result Entry'!DB33</f>
        <v>0</v>
      </c>
      <c r="DB31" s="258">
        <f>'Result Entry'!DC33</f>
        <v>0</v>
      </c>
      <c r="DC31" s="258">
        <f>'Result Entry'!DD33</f>
        <v>0</v>
      </c>
      <c r="DD31" s="264">
        <f>'Result Entry'!DE33</f>
        <v>0</v>
      </c>
      <c r="DE31" s="239">
        <f>'Result Entry'!DF33</f>
        <v>0</v>
      </c>
      <c r="DF31" s="255" t="str">
        <f>'Result Entry'!DG33</f>
        <v/>
      </c>
      <c r="DG31" s="263">
        <f>'Result Entry'!DH33</f>
        <v>0</v>
      </c>
      <c r="DH31" s="258">
        <f>'Result Entry'!DI33</f>
        <v>0</v>
      </c>
      <c r="DI31" s="258">
        <f>'Result Entry'!DJ33</f>
        <v>0</v>
      </c>
      <c r="DJ31" s="258">
        <f>'Result Entry'!DK33</f>
        <v>0</v>
      </c>
      <c r="DK31" s="258">
        <f>'Result Entry'!DL33</f>
        <v>0</v>
      </c>
      <c r="DL31" s="264">
        <f>'Result Entry'!DM33</f>
        <v>0</v>
      </c>
      <c r="DM31" s="239">
        <f>'Result Entry'!DN33</f>
        <v>0</v>
      </c>
      <c r="DN31" s="255" t="str">
        <f>'Result Entry'!DO33</f>
        <v/>
      </c>
      <c r="DO31" s="263">
        <f>'Result Entry'!DP33</f>
        <v>0</v>
      </c>
      <c r="DP31" s="258">
        <f>'Result Entry'!DQ33</f>
        <v>0</v>
      </c>
      <c r="DQ31" s="258">
        <f>'Result Entry'!DR33</f>
        <v>0</v>
      </c>
      <c r="DR31" s="258">
        <f>'Result Entry'!DS33</f>
        <v>0</v>
      </c>
      <c r="DS31" s="258">
        <f>'Result Entry'!DT33</f>
        <v>0</v>
      </c>
      <c r="DT31" s="264">
        <f>'Result Entry'!DU33</f>
        <v>0</v>
      </c>
      <c r="DU31" s="239" t="str">
        <f>'Result Entry'!DV33</f>
        <v/>
      </c>
      <c r="DV31" s="255" t="str">
        <f>'Result Entry'!DW33</f>
        <v/>
      </c>
      <c r="DW31" s="265">
        <f>'Result Entry'!DX33</f>
        <v>0</v>
      </c>
      <c r="DX31" s="266">
        <f>'Result Entry'!DY33</f>
        <v>0</v>
      </c>
      <c r="DY31" s="267" t="str">
        <f>'Result Entry'!DZ33</f>
        <v/>
      </c>
      <c r="DZ31" s="260">
        <f>'Result Entry'!EA33</f>
        <v>900</v>
      </c>
      <c r="EA31" s="246">
        <f>'Result Entry'!EB33</f>
        <v>0</v>
      </c>
      <c r="EB31" s="261">
        <f>'Result Entry'!EC33</f>
        <v>0</v>
      </c>
      <c r="EC31" s="239" t="str">
        <f>'Result Entry'!ED33</f>
        <v/>
      </c>
      <c r="ED31" s="239" t="str">
        <f>'Result Entry'!EE33</f>
        <v/>
      </c>
      <c r="EE31" s="239" t="str">
        <f>'Result Entry'!EF33</f>
        <v/>
      </c>
      <c r="EF31" s="262" t="str">
        <f>'Result Entry'!EG33</f>
        <v/>
      </c>
    </row>
    <row r="32" spans="1:136">
      <c r="A32" s="828"/>
      <c r="B32" s="249">
        <f t="shared" si="0"/>
        <v>0</v>
      </c>
      <c r="C32" s="238">
        <f>'Result Entry'!D34</f>
        <v>0</v>
      </c>
      <c r="D32" s="238">
        <f>'Result Entry'!E34</f>
        <v>0</v>
      </c>
      <c r="E32" s="238">
        <f>'Result Entry'!F34</f>
        <v>0</v>
      </c>
      <c r="F32" s="239">
        <f>'Result Entry'!G34</f>
        <v>0</v>
      </c>
      <c r="G32" s="239">
        <f>'Result Entry'!H34</f>
        <v>0</v>
      </c>
      <c r="H32" s="239">
        <f>'Result Entry'!I34</f>
        <v>0</v>
      </c>
      <c r="I32" s="386">
        <f>'Result Entry'!J34</f>
        <v>0</v>
      </c>
      <c r="J32" s="37">
        <f>'Result Entry'!K34</f>
        <v>0</v>
      </c>
      <c r="K32" s="250">
        <f>'Result Entry'!L34</f>
        <v>0</v>
      </c>
      <c r="L32" s="250">
        <f>'Result Entry'!M34</f>
        <v>0</v>
      </c>
      <c r="M32" s="250">
        <f>'Result Entry'!N34</f>
        <v>0</v>
      </c>
      <c r="N32" s="250">
        <f>'Result Entry'!O34</f>
        <v>0</v>
      </c>
      <c r="O32" s="251">
        <f>'Result Entry'!P34</f>
        <v>0</v>
      </c>
      <c r="P32" s="252">
        <f>'Result Entry'!Q34</f>
        <v>0</v>
      </c>
      <c r="Q32" s="252">
        <f>'Result Entry'!R34</f>
        <v>0</v>
      </c>
      <c r="R32" s="253">
        <f>'Result Entry'!S34</f>
        <v>0</v>
      </c>
      <c r="S32" s="36">
        <f>'Result Entry'!T34</f>
        <v>0</v>
      </c>
      <c r="T32" s="254">
        <f>'Result Entry'!U34</f>
        <v>0</v>
      </c>
      <c r="U32" s="254">
        <f>'Result Entry'!V34</f>
        <v>0</v>
      </c>
      <c r="V32" s="254">
        <f>'Result Entry'!W34</f>
        <v>0</v>
      </c>
      <c r="W32" s="36">
        <f>'Result Entry'!X34</f>
        <v>0</v>
      </c>
      <c r="X32" s="254">
        <f>'Result Entry'!Y34</f>
        <v>0</v>
      </c>
      <c r="Y32" s="239">
        <f>'Result Entry'!Z34</f>
        <v>0</v>
      </c>
      <c r="Z32" s="255" t="str">
        <f>'Result Entry'!AA34</f>
        <v/>
      </c>
      <c r="AA32" s="256">
        <f>'Result Entry'!AB34</f>
        <v>0</v>
      </c>
      <c r="AB32" s="250">
        <f>'Result Entry'!AC34</f>
        <v>0</v>
      </c>
      <c r="AC32" s="250">
        <f>'Result Entry'!AD34</f>
        <v>0</v>
      </c>
      <c r="AD32" s="250">
        <f>'Result Entry'!AE34</f>
        <v>0</v>
      </c>
      <c r="AE32" s="250">
        <f>'Result Entry'!AF34</f>
        <v>0</v>
      </c>
      <c r="AF32" s="251">
        <f>'Result Entry'!AG34</f>
        <v>0</v>
      </c>
      <c r="AG32" s="252">
        <f>'Result Entry'!AH34</f>
        <v>0</v>
      </c>
      <c r="AH32" s="252">
        <f>'Result Entry'!AI34</f>
        <v>0</v>
      </c>
      <c r="AI32" s="253">
        <f>'Result Entry'!AJ34</f>
        <v>0</v>
      </c>
      <c r="AJ32" s="36">
        <f>'Result Entry'!AK34</f>
        <v>0</v>
      </c>
      <c r="AK32" s="254">
        <f>'Result Entry'!AL34</f>
        <v>0</v>
      </c>
      <c r="AL32" s="254">
        <f>'Result Entry'!AM34</f>
        <v>0</v>
      </c>
      <c r="AM32" s="254">
        <f>'Result Entry'!AN34</f>
        <v>0</v>
      </c>
      <c r="AN32" s="36">
        <f>'Result Entry'!AO34</f>
        <v>0</v>
      </c>
      <c r="AO32" s="254">
        <f>'Result Entry'!AP34</f>
        <v>0</v>
      </c>
      <c r="AP32" s="239">
        <f>'Result Entry'!AQ34</f>
        <v>0</v>
      </c>
      <c r="AQ32" s="255" t="str">
        <f>'Result Entry'!AR34</f>
        <v/>
      </c>
      <c r="AR32" s="256">
        <f>'Result Entry'!AS34</f>
        <v>0</v>
      </c>
      <c r="AS32" s="250">
        <f>'Result Entry'!AT34</f>
        <v>0</v>
      </c>
      <c r="AT32" s="250">
        <f>'Result Entry'!AU34</f>
        <v>0</v>
      </c>
      <c r="AU32" s="250">
        <f>'Result Entry'!AV34</f>
        <v>0</v>
      </c>
      <c r="AV32" s="250">
        <f>'Result Entry'!AW34</f>
        <v>0</v>
      </c>
      <c r="AW32" s="251">
        <f>'Result Entry'!AX34</f>
        <v>0</v>
      </c>
      <c r="AX32" s="252">
        <f>'Result Entry'!AY34</f>
        <v>0</v>
      </c>
      <c r="AY32" s="252">
        <f>'Result Entry'!AZ34</f>
        <v>0</v>
      </c>
      <c r="AZ32" s="253">
        <f>'Result Entry'!BA34</f>
        <v>0</v>
      </c>
      <c r="BA32" s="36">
        <f>'Result Entry'!BB34</f>
        <v>0</v>
      </c>
      <c r="BB32" s="254">
        <f>'Result Entry'!BC34</f>
        <v>0</v>
      </c>
      <c r="BC32" s="254">
        <f>'Result Entry'!BD34</f>
        <v>0</v>
      </c>
      <c r="BD32" s="254">
        <f>'Result Entry'!BE34</f>
        <v>0</v>
      </c>
      <c r="BE32" s="36">
        <f>'Result Entry'!BF34</f>
        <v>0</v>
      </c>
      <c r="BF32" s="254">
        <f>'Result Entry'!BG34</f>
        <v>0</v>
      </c>
      <c r="BG32" s="239">
        <f>'Result Entry'!BH34</f>
        <v>0</v>
      </c>
      <c r="BH32" s="255" t="str">
        <f>'Result Entry'!BI34</f>
        <v/>
      </c>
      <c r="BI32" s="256">
        <f>'Result Entry'!BJ34</f>
        <v>0</v>
      </c>
      <c r="BJ32" s="250">
        <f>'Result Entry'!BK34</f>
        <v>0</v>
      </c>
      <c r="BK32" s="250">
        <f>'Result Entry'!BL34</f>
        <v>0</v>
      </c>
      <c r="BL32" s="250">
        <f>'Result Entry'!BM34</f>
        <v>0</v>
      </c>
      <c r="BM32" s="250">
        <f>'Result Entry'!BN34</f>
        <v>0</v>
      </c>
      <c r="BN32" s="251">
        <f>'Result Entry'!BO34</f>
        <v>0</v>
      </c>
      <c r="BO32" s="252">
        <f>'Result Entry'!BP34</f>
        <v>0</v>
      </c>
      <c r="BP32" s="252">
        <f>'Result Entry'!BQ34</f>
        <v>0</v>
      </c>
      <c r="BQ32" s="253">
        <f>'Result Entry'!BR34</f>
        <v>0</v>
      </c>
      <c r="BR32" s="36">
        <f>'Result Entry'!BS34</f>
        <v>0</v>
      </c>
      <c r="BS32" s="254">
        <f>'Result Entry'!BT34</f>
        <v>0</v>
      </c>
      <c r="BT32" s="254">
        <f>'Result Entry'!BU34</f>
        <v>0</v>
      </c>
      <c r="BU32" s="254">
        <f>'Result Entry'!BV34</f>
        <v>0</v>
      </c>
      <c r="BV32" s="36">
        <f>'Result Entry'!BW34</f>
        <v>0</v>
      </c>
      <c r="BW32" s="254">
        <f>'Result Entry'!BX34</f>
        <v>0</v>
      </c>
      <c r="BX32" s="239">
        <f>'Result Entry'!BY34</f>
        <v>0</v>
      </c>
      <c r="BY32" s="255" t="str">
        <f>'Result Entry'!BZ34</f>
        <v/>
      </c>
      <c r="BZ32" s="256">
        <f>'Result Entry'!CA34</f>
        <v>0</v>
      </c>
      <c r="CA32" s="250">
        <f>'Result Entry'!CB34</f>
        <v>0</v>
      </c>
      <c r="CB32" s="250">
        <f>'Result Entry'!CC34</f>
        <v>0</v>
      </c>
      <c r="CC32" s="250">
        <f>'Result Entry'!CD34</f>
        <v>0</v>
      </c>
      <c r="CD32" s="250">
        <f>'Result Entry'!CE34</f>
        <v>0</v>
      </c>
      <c r="CE32" s="251">
        <f>'Result Entry'!CF34</f>
        <v>0</v>
      </c>
      <c r="CF32" s="252">
        <f>'Result Entry'!CG34</f>
        <v>0</v>
      </c>
      <c r="CG32" s="252">
        <f>'Result Entry'!CH34</f>
        <v>0</v>
      </c>
      <c r="CH32" s="253">
        <f>'Result Entry'!CI34</f>
        <v>0</v>
      </c>
      <c r="CI32" s="36">
        <f>'Result Entry'!CJ34</f>
        <v>0</v>
      </c>
      <c r="CJ32" s="254">
        <f>'Result Entry'!CK34</f>
        <v>0</v>
      </c>
      <c r="CK32" s="254">
        <f>'Result Entry'!CL34</f>
        <v>0</v>
      </c>
      <c r="CL32" s="254">
        <f>'Result Entry'!CM34</f>
        <v>0</v>
      </c>
      <c r="CM32" s="36">
        <f>'Result Entry'!CN34</f>
        <v>0</v>
      </c>
      <c r="CN32" s="254">
        <f>'Result Entry'!CO34</f>
        <v>0</v>
      </c>
      <c r="CO32" s="239">
        <f>'Result Entry'!CP34</f>
        <v>0</v>
      </c>
      <c r="CP32" s="255" t="str">
        <f>'Result Entry'!CQ34</f>
        <v/>
      </c>
      <c r="CQ32" s="263">
        <f>'Result Entry'!CR34</f>
        <v>0</v>
      </c>
      <c r="CR32" s="258">
        <f>'Result Entry'!CS34</f>
        <v>0</v>
      </c>
      <c r="CS32" s="258">
        <f>'Result Entry'!CT34</f>
        <v>0</v>
      </c>
      <c r="CT32" s="258">
        <f>'Result Entry'!CU34</f>
        <v>0</v>
      </c>
      <c r="CU32" s="258">
        <f>'Result Entry'!CV34</f>
        <v>0</v>
      </c>
      <c r="CV32" s="264">
        <f>'Result Entry'!CW34</f>
        <v>0</v>
      </c>
      <c r="CW32" s="239">
        <f>'Result Entry'!CX34</f>
        <v>0</v>
      </c>
      <c r="CX32" s="255" t="str">
        <f>'Result Entry'!CY34</f>
        <v/>
      </c>
      <c r="CY32" s="263">
        <f>'Result Entry'!CZ34</f>
        <v>0</v>
      </c>
      <c r="CZ32" s="258">
        <f>'Result Entry'!DA34</f>
        <v>0</v>
      </c>
      <c r="DA32" s="258">
        <f>'Result Entry'!DB34</f>
        <v>0</v>
      </c>
      <c r="DB32" s="258">
        <f>'Result Entry'!DC34</f>
        <v>0</v>
      </c>
      <c r="DC32" s="258">
        <f>'Result Entry'!DD34</f>
        <v>0</v>
      </c>
      <c r="DD32" s="264">
        <f>'Result Entry'!DE34</f>
        <v>0</v>
      </c>
      <c r="DE32" s="239">
        <f>'Result Entry'!DF34</f>
        <v>0</v>
      </c>
      <c r="DF32" s="255" t="str">
        <f>'Result Entry'!DG34</f>
        <v/>
      </c>
      <c r="DG32" s="263">
        <f>'Result Entry'!DH34</f>
        <v>0</v>
      </c>
      <c r="DH32" s="258">
        <f>'Result Entry'!DI34</f>
        <v>0</v>
      </c>
      <c r="DI32" s="258">
        <f>'Result Entry'!DJ34</f>
        <v>0</v>
      </c>
      <c r="DJ32" s="258">
        <f>'Result Entry'!DK34</f>
        <v>0</v>
      </c>
      <c r="DK32" s="258">
        <f>'Result Entry'!DL34</f>
        <v>0</v>
      </c>
      <c r="DL32" s="264">
        <f>'Result Entry'!DM34</f>
        <v>0</v>
      </c>
      <c r="DM32" s="239">
        <f>'Result Entry'!DN34</f>
        <v>0</v>
      </c>
      <c r="DN32" s="255" t="str">
        <f>'Result Entry'!DO34</f>
        <v/>
      </c>
      <c r="DO32" s="263">
        <f>'Result Entry'!DP34</f>
        <v>0</v>
      </c>
      <c r="DP32" s="258">
        <f>'Result Entry'!DQ34</f>
        <v>0</v>
      </c>
      <c r="DQ32" s="258">
        <f>'Result Entry'!DR34</f>
        <v>0</v>
      </c>
      <c r="DR32" s="258">
        <f>'Result Entry'!DS34</f>
        <v>0</v>
      </c>
      <c r="DS32" s="258">
        <f>'Result Entry'!DT34</f>
        <v>0</v>
      </c>
      <c r="DT32" s="264">
        <f>'Result Entry'!DU34</f>
        <v>0</v>
      </c>
      <c r="DU32" s="239" t="str">
        <f>'Result Entry'!DV34</f>
        <v/>
      </c>
      <c r="DV32" s="255" t="str">
        <f>'Result Entry'!DW34</f>
        <v/>
      </c>
      <c r="DW32" s="265">
        <f>'Result Entry'!DX34</f>
        <v>0</v>
      </c>
      <c r="DX32" s="266">
        <f>'Result Entry'!DY34</f>
        <v>0</v>
      </c>
      <c r="DY32" s="267" t="str">
        <f>'Result Entry'!DZ34</f>
        <v/>
      </c>
      <c r="DZ32" s="260">
        <f>'Result Entry'!EA34</f>
        <v>900</v>
      </c>
      <c r="EA32" s="246">
        <f>'Result Entry'!EB34</f>
        <v>0</v>
      </c>
      <c r="EB32" s="261">
        <f>'Result Entry'!EC34</f>
        <v>0</v>
      </c>
      <c r="EC32" s="239" t="str">
        <f>'Result Entry'!ED34</f>
        <v/>
      </c>
      <c r="ED32" s="239" t="str">
        <f>'Result Entry'!EE34</f>
        <v/>
      </c>
      <c r="EE32" s="239" t="str">
        <f>'Result Entry'!EF34</f>
        <v/>
      </c>
      <c r="EF32" s="262" t="str">
        <f>'Result Entry'!EG34</f>
        <v/>
      </c>
    </row>
    <row r="33" spans="1:136">
      <c r="A33" s="828"/>
      <c r="B33" s="249">
        <f t="shared" si="0"/>
        <v>0</v>
      </c>
      <c r="C33" s="238">
        <f>'Result Entry'!D35</f>
        <v>0</v>
      </c>
      <c r="D33" s="238">
        <f>'Result Entry'!E35</f>
        <v>0</v>
      </c>
      <c r="E33" s="238">
        <f>'Result Entry'!F35</f>
        <v>0</v>
      </c>
      <c r="F33" s="239">
        <f>'Result Entry'!G35</f>
        <v>0</v>
      </c>
      <c r="G33" s="239">
        <f>'Result Entry'!H35</f>
        <v>0</v>
      </c>
      <c r="H33" s="239">
        <f>'Result Entry'!I35</f>
        <v>0</v>
      </c>
      <c r="I33" s="386">
        <f>'Result Entry'!J35</f>
        <v>0</v>
      </c>
      <c r="J33" s="37">
        <f>'Result Entry'!K35</f>
        <v>0</v>
      </c>
      <c r="K33" s="250">
        <f>'Result Entry'!L35</f>
        <v>0</v>
      </c>
      <c r="L33" s="250">
        <f>'Result Entry'!M35</f>
        <v>0</v>
      </c>
      <c r="M33" s="250">
        <f>'Result Entry'!N35</f>
        <v>0</v>
      </c>
      <c r="N33" s="250">
        <f>'Result Entry'!O35</f>
        <v>0</v>
      </c>
      <c r="O33" s="251">
        <f>'Result Entry'!P35</f>
        <v>0</v>
      </c>
      <c r="P33" s="252">
        <f>'Result Entry'!Q35</f>
        <v>0</v>
      </c>
      <c r="Q33" s="252">
        <f>'Result Entry'!R35</f>
        <v>0</v>
      </c>
      <c r="R33" s="253">
        <f>'Result Entry'!S35</f>
        <v>0</v>
      </c>
      <c r="S33" s="36">
        <f>'Result Entry'!T35</f>
        <v>0</v>
      </c>
      <c r="T33" s="254">
        <f>'Result Entry'!U35</f>
        <v>0</v>
      </c>
      <c r="U33" s="254">
        <f>'Result Entry'!V35</f>
        <v>0</v>
      </c>
      <c r="V33" s="254">
        <f>'Result Entry'!W35</f>
        <v>0</v>
      </c>
      <c r="W33" s="36">
        <f>'Result Entry'!X35</f>
        <v>0</v>
      </c>
      <c r="X33" s="254">
        <f>'Result Entry'!Y35</f>
        <v>0</v>
      </c>
      <c r="Y33" s="239">
        <f>'Result Entry'!Z35</f>
        <v>0</v>
      </c>
      <c r="Z33" s="255" t="str">
        <f>'Result Entry'!AA35</f>
        <v/>
      </c>
      <c r="AA33" s="256">
        <f>'Result Entry'!AB35</f>
        <v>0</v>
      </c>
      <c r="AB33" s="250">
        <f>'Result Entry'!AC35</f>
        <v>0</v>
      </c>
      <c r="AC33" s="250">
        <f>'Result Entry'!AD35</f>
        <v>0</v>
      </c>
      <c r="AD33" s="250">
        <f>'Result Entry'!AE35</f>
        <v>0</v>
      </c>
      <c r="AE33" s="250">
        <f>'Result Entry'!AF35</f>
        <v>0</v>
      </c>
      <c r="AF33" s="251">
        <f>'Result Entry'!AG35</f>
        <v>0</v>
      </c>
      <c r="AG33" s="252">
        <f>'Result Entry'!AH35</f>
        <v>0</v>
      </c>
      <c r="AH33" s="252">
        <f>'Result Entry'!AI35</f>
        <v>0</v>
      </c>
      <c r="AI33" s="253">
        <f>'Result Entry'!AJ35</f>
        <v>0</v>
      </c>
      <c r="AJ33" s="36">
        <f>'Result Entry'!AK35</f>
        <v>0</v>
      </c>
      <c r="AK33" s="254">
        <f>'Result Entry'!AL35</f>
        <v>0</v>
      </c>
      <c r="AL33" s="254">
        <f>'Result Entry'!AM35</f>
        <v>0</v>
      </c>
      <c r="AM33" s="254">
        <f>'Result Entry'!AN35</f>
        <v>0</v>
      </c>
      <c r="AN33" s="36">
        <f>'Result Entry'!AO35</f>
        <v>0</v>
      </c>
      <c r="AO33" s="254">
        <f>'Result Entry'!AP35</f>
        <v>0</v>
      </c>
      <c r="AP33" s="239">
        <f>'Result Entry'!AQ35</f>
        <v>0</v>
      </c>
      <c r="AQ33" s="255" t="str">
        <f>'Result Entry'!AR35</f>
        <v/>
      </c>
      <c r="AR33" s="256">
        <f>'Result Entry'!AS35</f>
        <v>0</v>
      </c>
      <c r="AS33" s="250">
        <f>'Result Entry'!AT35</f>
        <v>0</v>
      </c>
      <c r="AT33" s="250">
        <f>'Result Entry'!AU35</f>
        <v>0</v>
      </c>
      <c r="AU33" s="250">
        <f>'Result Entry'!AV35</f>
        <v>0</v>
      </c>
      <c r="AV33" s="250">
        <f>'Result Entry'!AW35</f>
        <v>0</v>
      </c>
      <c r="AW33" s="251">
        <f>'Result Entry'!AX35</f>
        <v>0</v>
      </c>
      <c r="AX33" s="252">
        <f>'Result Entry'!AY35</f>
        <v>0</v>
      </c>
      <c r="AY33" s="252">
        <f>'Result Entry'!AZ35</f>
        <v>0</v>
      </c>
      <c r="AZ33" s="253">
        <f>'Result Entry'!BA35</f>
        <v>0</v>
      </c>
      <c r="BA33" s="36">
        <f>'Result Entry'!BB35</f>
        <v>0</v>
      </c>
      <c r="BB33" s="254">
        <f>'Result Entry'!BC35</f>
        <v>0</v>
      </c>
      <c r="BC33" s="254">
        <f>'Result Entry'!BD35</f>
        <v>0</v>
      </c>
      <c r="BD33" s="254">
        <f>'Result Entry'!BE35</f>
        <v>0</v>
      </c>
      <c r="BE33" s="36">
        <f>'Result Entry'!BF35</f>
        <v>0</v>
      </c>
      <c r="BF33" s="254">
        <f>'Result Entry'!BG35</f>
        <v>0</v>
      </c>
      <c r="BG33" s="239">
        <f>'Result Entry'!BH35</f>
        <v>0</v>
      </c>
      <c r="BH33" s="255" t="str">
        <f>'Result Entry'!BI35</f>
        <v/>
      </c>
      <c r="BI33" s="256">
        <f>'Result Entry'!BJ35</f>
        <v>0</v>
      </c>
      <c r="BJ33" s="250">
        <f>'Result Entry'!BK35</f>
        <v>0</v>
      </c>
      <c r="BK33" s="250">
        <f>'Result Entry'!BL35</f>
        <v>0</v>
      </c>
      <c r="BL33" s="250">
        <f>'Result Entry'!BM35</f>
        <v>0</v>
      </c>
      <c r="BM33" s="250">
        <f>'Result Entry'!BN35</f>
        <v>0</v>
      </c>
      <c r="BN33" s="251">
        <f>'Result Entry'!BO35</f>
        <v>0</v>
      </c>
      <c r="BO33" s="252">
        <f>'Result Entry'!BP35</f>
        <v>0</v>
      </c>
      <c r="BP33" s="252">
        <f>'Result Entry'!BQ35</f>
        <v>0</v>
      </c>
      <c r="BQ33" s="253">
        <f>'Result Entry'!BR35</f>
        <v>0</v>
      </c>
      <c r="BR33" s="36">
        <f>'Result Entry'!BS35</f>
        <v>0</v>
      </c>
      <c r="BS33" s="254">
        <f>'Result Entry'!BT35</f>
        <v>0</v>
      </c>
      <c r="BT33" s="254">
        <f>'Result Entry'!BU35</f>
        <v>0</v>
      </c>
      <c r="BU33" s="254">
        <f>'Result Entry'!BV35</f>
        <v>0</v>
      </c>
      <c r="BV33" s="36">
        <f>'Result Entry'!BW35</f>
        <v>0</v>
      </c>
      <c r="BW33" s="254">
        <f>'Result Entry'!BX35</f>
        <v>0</v>
      </c>
      <c r="BX33" s="239">
        <f>'Result Entry'!BY35</f>
        <v>0</v>
      </c>
      <c r="BY33" s="255" t="str">
        <f>'Result Entry'!BZ35</f>
        <v/>
      </c>
      <c r="BZ33" s="256">
        <f>'Result Entry'!CA35</f>
        <v>0</v>
      </c>
      <c r="CA33" s="250">
        <f>'Result Entry'!CB35</f>
        <v>0</v>
      </c>
      <c r="CB33" s="250">
        <f>'Result Entry'!CC35</f>
        <v>0</v>
      </c>
      <c r="CC33" s="250">
        <f>'Result Entry'!CD35</f>
        <v>0</v>
      </c>
      <c r="CD33" s="250">
        <f>'Result Entry'!CE35</f>
        <v>0</v>
      </c>
      <c r="CE33" s="251">
        <f>'Result Entry'!CF35</f>
        <v>0</v>
      </c>
      <c r="CF33" s="252">
        <f>'Result Entry'!CG35</f>
        <v>0</v>
      </c>
      <c r="CG33" s="252">
        <f>'Result Entry'!CH35</f>
        <v>0</v>
      </c>
      <c r="CH33" s="253">
        <f>'Result Entry'!CI35</f>
        <v>0</v>
      </c>
      <c r="CI33" s="36">
        <f>'Result Entry'!CJ35</f>
        <v>0</v>
      </c>
      <c r="CJ33" s="254">
        <f>'Result Entry'!CK35</f>
        <v>0</v>
      </c>
      <c r="CK33" s="254">
        <f>'Result Entry'!CL35</f>
        <v>0</v>
      </c>
      <c r="CL33" s="254">
        <f>'Result Entry'!CM35</f>
        <v>0</v>
      </c>
      <c r="CM33" s="36">
        <f>'Result Entry'!CN35</f>
        <v>0</v>
      </c>
      <c r="CN33" s="254">
        <f>'Result Entry'!CO35</f>
        <v>0</v>
      </c>
      <c r="CO33" s="239">
        <f>'Result Entry'!CP35</f>
        <v>0</v>
      </c>
      <c r="CP33" s="255" t="str">
        <f>'Result Entry'!CQ35</f>
        <v/>
      </c>
      <c r="CQ33" s="263">
        <f>'Result Entry'!CR35</f>
        <v>0</v>
      </c>
      <c r="CR33" s="258">
        <f>'Result Entry'!CS35</f>
        <v>0</v>
      </c>
      <c r="CS33" s="258">
        <f>'Result Entry'!CT35</f>
        <v>0</v>
      </c>
      <c r="CT33" s="258">
        <f>'Result Entry'!CU35</f>
        <v>0</v>
      </c>
      <c r="CU33" s="258">
        <f>'Result Entry'!CV35</f>
        <v>0</v>
      </c>
      <c r="CV33" s="264">
        <f>'Result Entry'!CW35</f>
        <v>0</v>
      </c>
      <c r="CW33" s="239">
        <f>'Result Entry'!CX35</f>
        <v>0</v>
      </c>
      <c r="CX33" s="255" t="str">
        <f>'Result Entry'!CY35</f>
        <v/>
      </c>
      <c r="CY33" s="263">
        <f>'Result Entry'!CZ35</f>
        <v>0</v>
      </c>
      <c r="CZ33" s="258">
        <f>'Result Entry'!DA35</f>
        <v>0</v>
      </c>
      <c r="DA33" s="258">
        <f>'Result Entry'!DB35</f>
        <v>0</v>
      </c>
      <c r="DB33" s="258">
        <f>'Result Entry'!DC35</f>
        <v>0</v>
      </c>
      <c r="DC33" s="258">
        <f>'Result Entry'!DD35</f>
        <v>0</v>
      </c>
      <c r="DD33" s="264">
        <f>'Result Entry'!DE35</f>
        <v>0</v>
      </c>
      <c r="DE33" s="239">
        <f>'Result Entry'!DF35</f>
        <v>0</v>
      </c>
      <c r="DF33" s="255" t="str">
        <f>'Result Entry'!DG35</f>
        <v/>
      </c>
      <c r="DG33" s="263">
        <f>'Result Entry'!DH35</f>
        <v>0</v>
      </c>
      <c r="DH33" s="258">
        <f>'Result Entry'!DI35</f>
        <v>0</v>
      </c>
      <c r="DI33" s="258">
        <f>'Result Entry'!DJ35</f>
        <v>0</v>
      </c>
      <c r="DJ33" s="258">
        <f>'Result Entry'!DK35</f>
        <v>0</v>
      </c>
      <c r="DK33" s="258">
        <f>'Result Entry'!DL35</f>
        <v>0</v>
      </c>
      <c r="DL33" s="264">
        <f>'Result Entry'!DM35</f>
        <v>0</v>
      </c>
      <c r="DM33" s="239">
        <f>'Result Entry'!DN35</f>
        <v>0</v>
      </c>
      <c r="DN33" s="255" t="str">
        <f>'Result Entry'!DO35</f>
        <v/>
      </c>
      <c r="DO33" s="263">
        <f>'Result Entry'!DP35</f>
        <v>0</v>
      </c>
      <c r="DP33" s="258">
        <f>'Result Entry'!DQ35</f>
        <v>0</v>
      </c>
      <c r="DQ33" s="258">
        <f>'Result Entry'!DR35</f>
        <v>0</v>
      </c>
      <c r="DR33" s="258">
        <f>'Result Entry'!DS35</f>
        <v>0</v>
      </c>
      <c r="DS33" s="258">
        <f>'Result Entry'!DT35</f>
        <v>0</v>
      </c>
      <c r="DT33" s="264">
        <f>'Result Entry'!DU35</f>
        <v>0</v>
      </c>
      <c r="DU33" s="239" t="str">
        <f>'Result Entry'!DV35</f>
        <v/>
      </c>
      <c r="DV33" s="255" t="str">
        <f>'Result Entry'!DW35</f>
        <v/>
      </c>
      <c r="DW33" s="265">
        <f>'Result Entry'!DX35</f>
        <v>0</v>
      </c>
      <c r="DX33" s="266">
        <f>'Result Entry'!DY35</f>
        <v>0</v>
      </c>
      <c r="DY33" s="267" t="str">
        <f>'Result Entry'!DZ35</f>
        <v/>
      </c>
      <c r="DZ33" s="260">
        <f>'Result Entry'!EA35</f>
        <v>900</v>
      </c>
      <c r="EA33" s="246">
        <f>'Result Entry'!EB35</f>
        <v>0</v>
      </c>
      <c r="EB33" s="261">
        <f>'Result Entry'!EC35</f>
        <v>0</v>
      </c>
      <c r="EC33" s="239" t="str">
        <f>'Result Entry'!ED35</f>
        <v/>
      </c>
      <c r="ED33" s="239" t="str">
        <f>'Result Entry'!EE35</f>
        <v/>
      </c>
      <c r="EE33" s="239" t="str">
        <f>'Result Entry'!EF35</f>
        <v/>
      </c>
      <c r="EF33" s="262" t="str">
        <f>'Result Entry'!EG35</f>
        <v/>
      </c>
    </row>
    <row r="34" spans="1:136">
      <c r="A34" s="828"/>
      <c r="B34" s="249">
        <f t="shared" si="0"/>
        <v>0</v>
      </c>
      <c r="C34" s="238">
        <f>'Result Entry'!D36</f>
        <v>0</v>
      </c>
      <c r="D34" s="238">
        <f>'Result Entry'!E36</f>
        <v>0</v>
      </c>
      <c r="E34" s="238">
        <f>'Result Entry'!F36</f>
        <v>0</v>
      </c>
      <c r="F34" s="239">
        <f>'Result Entry'!G36</f>
        <v>0</v>
      </c>
      <c r="G34" s="239">
        <f>'Result Entry'!H36</f>
        <v>0</v>
      </c>
      <c r="H34" s="239">
        <f>'Result Entry'!I36</f>
        <v>0</v>
      </c>
      <c r="I34" s="386">
        <f>'Result Entry'!J36</f>
        <v>0</v>
      </c>
      <c r="J34" s="37">
        <f>'Result Entry'!K36</f>
        <v>0</v>
      </c>
      <c r="K34" s="250">
        <f>'Result Entry'!L36</f>
        <v>0</v>
      </c>
      <c r="L34" s="250">
        <f>'Result Entry'!M36</f>
        <v>0</v>
      </c>
      <c r="M34" s="250">
        <f>'Result Entry'!N36</f>
        <v>0</v>
      </c>
      <c r="N34" s="250">
        <f>'Result Entry'!O36</f>
        <v>0</v>
      </c>
      <c r="O34" s="251">
        <f>'Result Entry'!P36</f>
        <v>0</v>
      </c>
      <c r="P34" s="252">
        <f>'Result Entry'!Q36</f>
        <v>0</v>
      </c>
      <c r="Q34" s="252">
        <f>'Result Entry'!R36</f>
        <v>0</v>
      </c>
      <c r="R34" s="253">
        <f>'Result Entry'!S36</f>
        <v>0</v>
      </c>
      <c r="S34" s="36">
        <f>'Result Entry'!T36</f>
        <v>0</v>
      </c>
      <c r="T34" s="254">
        <f>'Result Entry'!U36</f>
        <v>0</v>
      </c>
      <c r="U34" s="254">
        <f>'Result Entry'!V36</f>
        <v>0</v>
      </c>
      <c r="V34" s="254">
        <f>'Result Entry'!W36</f>
        <v>0</v>
      </c>
      <c r="W34" s="36">
        <f>'Result Entry'!X36</f>
        <v>0</v>
      </c>
      <c r="X34" s="254">
        <f>'Result Entry'!Y36</f>
        <v>0</v>
      </c>
      <c r="Y34" s="239">
        <f>'Result Entry'!Z36</f>
        <v>0</v>
      </c>
      <c r="Z34" s="255" t="str">
        <f>'Result Entry'!AA36</f>
        <v/>
      </c>
      <c r="AA34" s="256">
        <f>'Result Entry'!AB36</f>
        <v>0</v>
      </c>
      <c r="AB34" s="250">
        <f>'Result Entry'!AC36</f>
        <v>0</v>
      </c>
      <c r="AC34" s="250">
        <f>'Result Entry'!AD36</f>
        <v>0</v>
      </c>
      <c r="AD34" s="250">
        <f>'Result Entry'!AE36</f>
        <v>0</v>
      </c>
      <c r="AE34" s="250">
        <f>'Result Entry'!AF36</f>
        <v>0</v>
      </c>
      <c r="AF34" s="251">
        <f>'Result Entry'!AG36</f>
        <v>0</v>
      </c>
      <c r="AG34" s="252">
        <f>'Result Entry'!AH36</f>
        <v>0</v>
      </c>
      <c r="AH34" s="252">
        <f>'Result Entry'!AI36</f>
        <v>0</v>
      </c>
      <c r="AI34" s="253">
        <f>'Result Entry'!AJ36</f>
        <v>0</v>
      </c>
      <c r="AJ34" s="36">
        <f>'Result Entry'!AK36</f>
        <v>0</v>
      </c>
      <c r="AK34" s="254">
        <f>'Result Entry'!AL36</f>
        <v>0</v>
      </c>
      <c r="AL34" s="254">
        <f>'Result Entry'!AM36</f>
        <v>0</v>
      </c>
      <c r="AM34" s="254">
        <f>'Result Entry'!AN36</f>
        <v>0</v>
      </c>
      <c r="AN34" s="36">
        <f>'Result Entry'!AO36</f>
        <v>0</v>
      </c>
      <c r="AO34" s="254">
        <f>'Result Entry'!AP36</f>
        <v>0</v>
      </c>
      <c r="AP34" s="239">
        <f>'Result Entry'!AQ36</f>
        <v>0</v>
      </c>
      <c r="AQ34" s="255" t="str">
        <f>'Result Entry'!AR36</f>
        <v/>
      </c>
      <c r="AR34" s="256">
        <f>'Result Entry'!AS36</f>
        <v>0</v>
      </c>
      <c r="AS34" s="250">
        <f>'Result Entry'!AT36</f>
        <v>0</v>
      </c>
      <c r="AT34" s="250">
        <f>'Result Entry'!AU36</f>
        <v>0</v>
      </c>
      <c r="AU34" s="250">
        <f>'Result Entry'!AV36</f>
        <v>0</v>
      </c>
      <c r="AV34" s="250">
        <f>'Result Entry'!AW36</f>
        <v>0</v>
      </c>
      <c r="AW34" s="251">
        <f>'Result Entry'!AX36</f>
        <v>0</v>
      </c>
      <c r="AX34" s="252">
        <f>'Result Entry'!AY36</f>
        <v>0</v>
      </c>
      <c r="AY34" s="252">
        <f>'Result Entry'!AZ36</f>
        <v>0</v>
      </c>
      <c r="AZ34" s="253">
        <f>'Result Entry'!BA36</f>
        <v>0</v>
      </c>
      <c r="BA34" s="36">
        <f>'Result Entry'!BB36</f>
        <v>0</v>
      </c>
      <c r="BB34" s="254">
        <f>'Result Entry'!BC36</f>
        <v>0</v>
      </c>
      <c r="BC34" s="254">
        <f>'Result Entry'!BD36</f>
        <v>0</v>
      </c>
      <c r="BD34" s="254">
        <f>'Result Entry'!BE36</f>
        <v>0</v>
      </c>
      <c r="BE34" s="36">
        <f>'Result Entry'!BF36</f>
        <v>0</v>
      </c>
      <c r="BF34" s="254">
        <f>'Result Entry'!BG36</f>
        <v>0</v>
      </c>
      <c r="BG34" s="239">
        <f>'Result Entry'!BH36</f>
        <v>0</v>
      </c>
      <c r="BH34" s="255" t="str">
        <f>'Result Entry'!BI36</f>
        <v/>
      </c>
      <c r="BI34" s="256">
        <f>'Result Entry'!BJ36</f>
        <v>0</v>
      </c>
      <c r="BJ34" s="250">
        <f>'Result Entry'!BK36</f>
        <v>0</v>
      </c>
      <c r="BK34" s="250">
        <f>'Result Entry'!BL36</f>
        <v>0</v>
      </c>
      <c r="BL34" s="250">
        <f>'Result Entry'!BM36</f>
        <v>0</v>
      </c>
      <c r="BM34" s="250">
        <f>'Result Entry'!BN36</f>
        <v>0</v>
      </c>
      <c r="BN34" s="251">
        <f>'Result Entry'!BO36</f>
        <v>0</v>
      </c>
      <c r="BO34" s="252">
        <f>'Result Entry'!BP36</f>
        <v>0</v>
      </c>
      <c r="BP34" s="252">
        <f>'Result Entry'!BQ36</f>
        <v>0</v>
      </c>
      <c r="BQ34" s="253">
        <f>'Result Entry'!BR36</f>
        <v>0</v>
      </c>
      <c r="BR34" s="36">
        <f>'Result Entry'!BS36</f>
        <v>0</v>
      </c>
      <c r="BS34" s="254">
        <f>'Result Entry'!BT36</f>
        <v>0</v>
      </c>
      <c r="BT34" s="254">
        <f>'Result Entry'!BU36</f>
        <v>0</v>
      </c>
      <c r="BU34" s="254">
        <f>'Result Entry'!BV36</f>
        <v>0</v>
      </c>
      <c r="BV34" s="36">
        <f>'Result Entry'!BW36</f>
        <v>0</v>
      </c>
      <c r="BW34" s="254">
        <f>'Result Entry'!BX36</f>
        <v>0</v>
      </c>
      <c r="BX34" s="239">
        <f>'Result Entry'!BY36</f>
        <v>0</v>
      </c>
      <c r="BY34" s="255" t="str">
        <f>'Result Entry'!BZ36</f>
        <v/>
      </c>
      <c r="BZ34" s="256">
        <f>'Result Entry'!CA36</f>
        <v>0</v>
      </c>
      <c r="CA34" s="250">
        <f>'Result Entry'!CB36</f>
        <v>0</v>
      </c>
      <c r="CB34" s="250">
        <f>'Result Entry'!CC36</f>
        <v>0</v>
      </c>
      <c r="CC34" s="250">
        <f>'Result Entry'!CD36</f>
        <v>0</v>
      </c>
      <c r="CD34" s="250">
        <f>'Result Entry'!CE36</f>
        <v>0</v>
      </c>
      <c r="CE34" s="251">
        <f>'Result Entry'!CF36</f>
        <v>0</v>
      </c>
      <c r="CF34" s="252">
        <f>'Result Entry'!CG36</f>
        <v>0</v>
      </c>
      <c r="CG34" s="252">
        <f>'Result Entry'!CH36</f>
        <v>0</v>
      </c>
      <c r="CH34" s="253">
        <f>'Result Entry'!CI36</f>
        <v>0</v>
      </c>
      <c r="CI34" s="36">
        <f>'Result Entry'!CJ36</f>
        <v>0</v>
      </c>
      <c r="CJ34" s="254">
        <f>'Result Entry'!CK36</f>
        <v>0</v>
      </c>
      <c r="CK34" s="254">
        <f>'Result Entry'!CL36</f>
        <v>0</v>
      </c>
      <c r="CL34" s="254">
        <f>'Result Entry'!CM36</f>
        <v>0</v>
      </c>
      <c r="CM34" s="36">
        <f>'Result Entry'!CN36</f>
        <v>0</v>
      </c>
      <c r="CN34" s="254">
        <f>'Result Entry'!CO36</f>
        <v>0</v>
      </c>
      <c r="CO34" s="239">
        <f>'Result Entry'!CP36</f>
        <v>0</v>
      </c>
      <c r="CP34" s="255" t="str">
        <f>'Result Entry'!CQ36</f>
        <v/>
      </c>
      <c r="CQ34" s="263">
        <f>'Result Entry'!CR36</f>
        <v>0</v>
      </c>
      <c r="CR34" s="258">
        <f>'Result Entry'!CS36</f>
        <v>0</v>
      </c>
      <c r="CS34" s="258">
        <f>'Result Entry'!CT36</f>
        <v>0</v>
      </c>
      <c r="CT34" s="258">
        <f>'Result Entry'!CU36</f>
        <v>0</v>
      </c>
      <c r="CU34" s="258">
        <f>'Result Entry'!CV36</f>
        <v>0</v>
      </c>
      <c r="CV34" s="264">
        <f>'Result Entry'!CW36</f>
        <v>0</v>
      </c>
      <c r="CW34" s="239">
        <f>'Result Entry'!CX36</f>
        <v>0</v>
      </c>
      <c r="CX34" s="255" t="str">
        <f>'Result Entry'!CY36</f>
        <v/>
      </c>
      <c r="CY34" s="263">
        <f>'Result Entry'!CZ36</f>
        <v>0</v>
      </c>
      <c r="CZ34" s="258">
        <f>'Result Entry'!DA36</f>
        <v>0</v>
      </c>
      <c r="DA34" s="258">
        <f>'Result Entry'!DB36</f>
        <v>0</v>
      </c>
      <c r="DB34" s="258">
        <f>'Result Entry'!DC36</f>
        <v>0</v>
      </c>
      <c r="DC34" s="258">
        <f>'Result Entry'!DD36</f>
        <v>0</v>
      </c>
      <c r="DD34" s="264">
        <f>'Result Entry'!DE36</f>
        <v>0</v>
      </c>
      <c r="DE34" s="239">
        <f>'Result Entry'!DF36</f>
        <v>0</v>
      </c>
      <c r="DF34" s="255" t="str">
        <f>'Result Entry'!DG36</f>
        <v/>
      </c>
      <c r="DG34" s="263">
        <f>'Result Entry'!DH36</f>
        <v>0</v>
      </c>
      <c r="DH34" s="258">
        <f>'Result Entry'!DI36</f>
        <v>0</v>
      </c>
      <c r="DI34" s="258">
        <f>'Result Entry'!DJ36</f>
        <v>0</v>
      </c>
      <c r="DJ34" s="258">
        <f>'Result Entry'!DK36</f>
        <v>0</v>
      </c>
      <c r="DK34" s="258">
        <f>'Result Entry'!DL36</f>
        <v>0</v>
      </c>
      <c r="DL34" s="264">
        <f>'Result Entry'!DM36</f>
        <v>0</v>
      </c>
      <c r="DM34" s="239">
        <f>'Result Entry'!DN36</f>
        <v>0</v>
      </c>
      <c r="DN34" s="255" t="str">
        <f>'Result Entry'!DO36</f>
        <v/>
      </c>
      <c r="DO34" s="263">
        <f>'Result Entry'!DP36</f>
        <v>0</v>
      </c>
      <c r="DP34" s="258">
        <f>'Result Entry'!DQ36</f>
        <v>0</v>
      </c>
      <c r="DQ34" s="258">
        <f>'Result Entry'!DR36</f>
        <v>0</v>
      </c>
      <c r="DR34" s="258">
        <f>'Result Entry'!DS36</f>
        <v>0</v>
      </c>
      <c r="DS34" s="258">
        <f>'Result Entry'!DT36</f>
        <v>0</v>
      </c>
      <c r="DT34" s="264">
        <f>'Result Entry'!DU36</f>
        <v>0</v>
      </c>
      <c r="DU34" s="239" t="str">
        <f>'Result Entry'!DV36</f>
        <v/>
      </c>
      <c r="DV34" s="255" t="str">
        <f>'Result Entry'!DW36</f>
        <v/>
      </c>
      <c r="DW34" s="265">
        <f>'Result Entry'!DX36</f>
        <v>0</v>
      </c>
      <c r="DX34" s="266">
        <f>'Result Entry'!DY36</f>
        <v>0</v>
      </c>
      <c r="DY34" s="267" t="str">
        <f>'Result Entry'!DZ36</f>
        <v/>
      </c>
      <c r="DZ34" s="260">
        <f>'Result Entry'!EA36</f>
        <v>900</v>
      </c>
      <c r="EA34" s="246">
        <f>'Result Entry'!EB36</f>
        <v>0</v>
      </c>
      <c r="EB34" s="261">
        <f>'Result Entry'!EC36</f>
        <v>0</v>
      </c>
      <c r="EC34" s="239" t="str">
        <f>'Result Entry'!ED36</f>
        <v/>
      </c>
      <c r="ED34" s="239" t="str">
        <f>'Result Entry'!EE36</f>
        <v/>
      </c>
      <c r="EE34" s="239" t="str">
        <f>'Result Entry'!EF36</f>
        <v/>
      </c>
      <c r="EF34" s="262" t="str">
        <f>'Result Entry'!EG36</f>
        <v/>
      </c>
    </row>
    <row r="35" spans="1:136">
      <c r="A35" s="828"/>
      <c r="B35" s="249">
        <f t="shared" si="0"/>
        <v>0</v>
      </c>
      <c r="C35" s="238">
        <f>'Result Entry'!D37</f>
        <v>0</v>
      </c>
      <c r="D35" s="238">
        <f>'Result Entry'!E37</f>
        <v>0</v>
      </c>
      <c r="E35" s="238">
        <f>'Result Entry'!F37</f>
        <v>0</v>
      </c>
      <c r="F35" s="239">
        <f>'Result Entry'!G37</f>
        <v>0</v>
      </c>
      <c r="G35" s="239">
        <f>'Result Entry'!H37</f>
        <v>0</v>
      </c>
      <c r="H35" s="239">
        <f>'Result Entry'!I37</f>
        <v>0</v>
      </c>
      <c r="I35" s="386">
        <f>'Result Entry'!J37</f>
        <v>0</v>
      </c>
      <c r="J35" s="37">
        <f>'Result Entry'!K37</f>
        <v>0</v>
      </c>
      <c r="K35" s="250">
        <f>'Result Entry'!L37</f>
        <v>0</v>
      </c>
      <c r="L35" s="250">
        <f>'Result Entry'!M37</f>
        <v>0</v>
      </c>
      <c r="M35" s="250">
        <f>'Result Entry'!N37</f>
        <v>0</v>
      </c>
      <c r="N35" s="250">
        <f>'Result Entry'!O37</f>
        <v>0</v>
      </c>
      <c r="O35" s="251">
        <f>'Result Entry'!P37</f>
        <v>0</v>
      </c>
      <c r="P35" s="252">
        <f>'Result Entry'!Q37</f>
        <v>0</v>
      </c>
      <c r="Q35" s="252">
        <f>'Result Entry'!R37</f>
        <v>0</v>
      </c>
      <c r="R35" s="253">
        <f>'Result Entry'!S37</f>
        <v>0</v>
      </c>
      <c r="S35" s="36">
        <f>'Result Entry'!T37</f>
        <v>0</v>
      </c>
      <c r="T35" s="254">
        <f>'Result Entry'!U37</f>
        <v>0</v>
      </c>
      <c r="U35" s="254">
        <f>'Result Entry'!V37</f>
        <v>0</v>
      </c>
      <c r="V35" s="254">
        <f>'Result Entry'!W37</f>
        <v>0</v>
      </c>
      <c r="W35" s="36">
        <f>'Result Entry'!X37</f>
        <v>0</v>
      </c>
      <c r="X35" s="254">
        <f>'Result Entry'!Y37</f>
        <v>0</v>
      </c>
      <c r="Y35" s="239">
        <f>'Result Entry'!Z37</f>
        <v>0</v>
      </c>
      <c r="Z35" s="255" t="str">
        <f>'Result Entry'!AA37</f>
        <v/>
      </c>
      <c r="AA35" s="256">
        <f>'Result Entry'!AB37</f>
        <v>0</v>
      </c>
      <c r="AB35" s="250">
        <f>'Result Entry'!AC37</f>
        <v>0</v>
      </c>
      <c r="AC35" s="250">
        <f>'Result Entry'!AD37</f>
        <v>0</v>
      </c>
      <c r="AD35" s="250">
        <f>'Result Entry'!AE37</f>
        <v>0</v>
      </c>
      <c r="AE35" s="250">
        <f>'Result Entry'!AF37</f>
        <v>0</v>
      </c>
      <c r="AF35" s="251">
        <f>'Result Entry'!AG37</f>
        <v>0</v>
      </c>
      <c r="AG35" s="252">
        <f>'Result Entry'!AH37</f>
        <v>0</v>
      </c>
      <c r="AH35" s="252">
        <f>'Result Entry'!AI37</f>
        <v>0</v>
      </c>
      <c r="AI35" s="253">
        <f>'Result Entry'!AJ37</f>
        <v>0</v>
      </c>
      <c r="AJ35" s="36">
        <f>'Result Entry'!AK37</f>
        <v>0</v>
      </c>
      <c r="AK35" s="254">
        <f>'Result Entry'!AL37</f>
        <v>0</v>
      </c>
      <c r="AL35" s="254">
        <f>'Result Entry'!AM37</f>
        <v>0</v>
      </c>
      <c r="AM35" s="254">
        <f>'Result Entry'!AN37</f>
        <v>0</v>
      </c>
      <c r="AN35" s="36">
        <f>'Result Entry'!AO37</f>
        <v>0</v>
      </c>
      <c r="AO35" s="254">
        <f>'Result Entry'!AP37</f>
        <v>0</v>
      </c>
      <c r="AP35" s="239">
        <f>'Result Entry'!AQ37</f>
        <v>0</v>
      </c>
      <c r="AQ35" s="255" t="str">
        <f>'Result Entry'!AR37</f>
        <v/>
      </c>
      <c r="AR35" s="256">
        <f>'Result Entry'!AS37</f>
        <v>0</v>
      </c>
      <c r="AS35" s="250">
        <f>'Result Entry'!AT37</f>
        <v>0</v>
      </c>
      <c r="AT35" s="250">
        <f>'Result Entry'!AU37</f>
        <v>0</v>
      </c>
      <c r="AU35" s="250">
        <f>'Result Entry'!AV37</f>
        <v>0</v>
      </c>
      <c r="AV35" s="250">
        <f>'Result Entry'!AW37</f>
        <v>0</v>
      </c>
      <c r="AW35" s="251">
        <f>'Result Entry'!AX37</f>
        <v>0</v>
      </c>
      <c r="AX35" s="252">
        <f>'Result Entry'!AY37</f>
        <v>0</v>
      </c>
      <c r="AY35" s="252">
        <f>'Result Entry'!AZ37</f>
        <v>0</v>
      </c>
      <c r="AZ35" s="253">
        <f>'Result Entry'!BA37</f>
        <v>0</v>
      </c>
      <c r="BA35" s="36">
        <f>'Result Entry'!BB37</f>
        <v>0</v>
      </c>
      <c r="BB35" s="254">
        <f>'Result Entry'!BC37</f>
        <v>0</v>
      </c>
      <c r="BC35" s="254">
        <f>'Result Entry'!BD37</f>
        <v>0</v>
      </c>
      <c r="BD35" s="254">
        <f>'Result Entry'!BE37</f>
        <v>0</v>
      </c>
      <c r="BE35" s="36">
        <f>'Result Entry'!BF37</f>
        <v>0</v>
      </c>
      <c r="BF35" s="254">
        <f>'Result Entry'!BG37</f>
        <v>0</v>
      </c>
      <c r="BG35" s="239">
        <f>'Result Entry'!BH37</f>
        <v>0</v>
      </c>
      <c r="BH35" s="255" t="str">
        <f>'Result Entry'!BI37</f>
        <v/>
      </c>
      <c r="BI35" s="256">
        <f>'Result Entry'!BJ37</f>
        <v>0</v>
      </c>
      <c r="BJ35" s="250">
        <f>'Result Entry'!BK37</f>
        <v>0</v>
      </c>
      <c r="BK35" s="250">
        <f>'Result Entry'!BL37</f>
        <v>0</v>
      </c>
      <c r="BL35" s="250">
        <f>'Result Entry'!BM37</f>
        <v>0</v>
      </c>
      <c r="BM35" s="250">
        <f>'Result Entry'!BN37</f>
        <v>0</v>
      </c>
      <c r="BN35" s="251">
        <f>'Result Entry'!BO37</f>
        <v>0</v>
      </c>
      <c r="BO35" s="252">
        <f>'Result Entry'!BP37</f>
        <v>0</v>
      </c>
      <c r="BP35" s="252">
        <f>'Result Entry'!BQ37</f>
        <v>0</v>
      </c>
      <c r="BQ35" s="253">
        <f>'Result Entry'!BR37</f>
        <v>0</v>
      </c>
      <c r="BR35" s="36">
        <f>'Result Entry'!BS37</f>
        <v>0</v>
      </c>
      <c r="BS35" s="254">
        <f>'Result Entry'!BT37</f>
        <v>0</v>
      </c>
      <c r="BT35" s="254">
        <f>'Result Entry'!BU37</f>
        <v>0</v>
      </c>
      <c r="BU35" s="254">
        <f>'Result Entry'!BV37</f>
        <v>0</v>
      </c>
      <c r="BV35" s="36">
        <f>'Result Entry'!BW37</f>
        <v>0</v>
      </c>
      <c r="BW35" s="254">
        <f>'Result Entry'!BX37</f>
        <v>0</v>
      </c>
      <c r="BX35" s="239">
        <f>'Result Entry'!BY37</f>
        <v>0</v>
      </c>
      <c r="BY35" s="255" t="str">
        <f>'Result Entry'!BZ37</f>
        <v/>
      </c>
      <c r="BZ35" s="256">
        <f>'Result Entry'!CA37</f>
        <v>0</v>
      </c>
      <c r="CA35" s="250">
        <f>'Result Entry'!CB37</f>
        <v>0</v>
      </c>
      <c r="CB35" s="250">
        <f>'Result Entry'!CC37</f>
        <v>0</v>
      </c>
      <c r="CC35" s="250">
        <f>'Result Entry'!CD37</f>
        <v>0</v>
      </c>
      <c r="CD35" s="250">
        <f>'Result Entry'!CE37</f>
        <v>0</v>
      </c>
      <c r="CE35" s="251">
        <f>'Result Entry'!CF37</f>
        <v>0</v>
      </c>
      <c r="CF35" s="252">
        <f>'Result Entry'!CG37</f>
        <v>0</v>
      </c>
      <c r="CG35" s="252">
        <f>'Result Entry'!CH37</f>
        <v>0</v>
      </c>
      <c r="CH35" s="253">
        <f>'Result Entry'!CI37</f>
        <v>0</v>
      </c>
      <c r="CI35" s="36">
        <f>'Result Entry'!CJ37</f>
        <v>0</v>
      </c>
      <c r="CJ35" s="254">
        <f>'Result Entry'!CK37</f>
        <v>0</v>
      </c>
      <c r="CK35" s="254">
        <f>'Result Entry'!CL37</f>
        <v>0</v>
      </c>
      <c r="CL35" s="254">
        <f>'Result Entry'!CM37</f>
        <v>0</v>
      </c>
      <c r="CM35" s="36">
        <f>'Result Entry'!CN37</f>
        <v>0</v>
      </c>
      <c r="CN35" s="254">
        <f>'Result Entry'!CO37</f>
        <v>0</v>
      </c>
      <c r="CO35" s="239">
        <f>'Result Entry'!CP37</f>
        <v>0</v>
      </c>
      <c r="CP35" s="255" t="str">
        <f>'Result Entry'!CQ37</f>
        <v/>
      </c>
      <c r="CQ35" s="263">
        <f>'Result Entry'!CR37</f>
        <v>0</v>
      </c>
      <c r="CR35" s="258">
        <f>'Result Entry'!CS37</f>
        <v>0</v>
      </c>
      <c r="CS35" s="258">
        <f>'Result Entry'!CT37</f>
        <v>0</v>
      </c>
      <c r="CT35" s="258">
        <f>'Result Entry'!CU37</f>
        <v>0</v>
      </c>
      <c r="CU35" s="258">
        <f>'Result Entry'!CV37</f>
        <v>0</v>
      </c>
      <c r="CV35" s="264">
        <f>'Result Entry'!CW37</f>
        <v>0</v>
      </c>
      <c r="CW35" s="239">
        <f>'Result Entry'!CX37</f>
        <v>0</v>
      </c>
      <c r="CX35" s="255" t="str">
        <f>'Result Entry'!CY37</f>
        <v/>
      </c>
      <c r="CY35" s="263">
        <f>'Result Entry'!CZ37</f>
        <v>0</v>
      </c>
      <c r="CZ35" s="258">
        <f>'Result Entry'!DA37</f>
        <v>0</v>
      </c>
      <c r="DA35" s="258">
        <f>'Result Entry'!DB37</f>
        <v>0</v>
      </c>
      <c r="DB35" s="258">
        <f>'Result Entry'!DC37</f>
        <v>0</v>
      </c>
      <c r="DC35" s="258">
        <f>'Result Entry'!DD37</f>
        <v>0</v>
      </c>
      <c r="DD35" s="264">
        <f>'Result Entry'!DE37</f>
        <v>0</v>
      </c>
      <c r="DE35" s="239">
        <f>'Result Entry'!DF37</f>
        <v>0</v>
      </c>
      <c r="DF35" s="255" t="str">
        <f>'Result Entry'!DG37</f>
        <v/>
      </c>
      <c r="DG35" s="263">
        <f>'Result Entry'!DH37</f>
        <v>0</v>
      </c>
      <c r="DH35" s="258">
        <f>'Result Entry'!DI37</f>
        <v>0</v>
      </c>
      <c r="DI35" s="258">
        <f>'Result Entry'!DJ37</f>
        <v>0</v>
      </c>
      <c r="DJ35" s="258">
        <f>'Result Entry'!DK37</f>
        <v>0</v>
      </c>
      <c r="DK35" s="258">
        <f>'Result Entry'!DL37</f>
        <v>0</v>
      </c>
      <c r="DL35" s="264">
        <f>'Result Entry'!DM37</f>
        <v>0</v>
      </c>
      <c r="DM35" s="239">
        <f>'Result Entry'!DN37</f>
        <v>0</v>
      </c>
      <c r="DN35" s="255" t="str">
        <f>'Result Entry'!DO37</f>
        <v/>
      </c>
      <c r="DO35" s="263">
        <f>'Result Entry'!DP37</f>
        <v>0</v>
      </c>
      <c r="DP35" s="258">
        <f>'Result Entry'!DQ37</f>
        <v>0</v>
      </c>
      <c r="DQ35" s="258">
        <f>'Result Entry'!DR37</f>
        <v>0</v>
      </c>
      <c r="DR35" s="258">
        <f>'Result Entry'!DS37</f>
        <v>0</v>
      </c>
      <c r="DS35" s="258">
        <f>'Result Entry'!DT37</f>
        <v>0</v>
      </c>
      <c r="DT35" s="264">
        <f>'Result Entry'!DU37</f>
        <v>0</v>
      </c>
      <c r="DU35" s="239" t="str">
        <f>'Result Entry'!DV37</f>
        <v/>
      </c>
      <c r="DV35" s="255" t="str">
        <f>'Result Entry'!DW37</f>
        <v/>
      </c>
      <c r="DW35" s="265">
        <f>'Result Entry'!DX37</f>
        <v>0</v>
      </c>
      <c r="DX35" s="266">
        <f>'Result Entry'!DY37</f>
        <v>0</v>
      </c>
      <c r="DY35" s="267" t="str">
        <f>'Result Entry'!DZ37</f>
        <v/>
      </c>
      <c r="DZ35" s="260">
        <f>'Result Entry'!EA37</f>
        <v>900</v>
      </c>
      <c r="EA35" s="246">
        <f>'Result Entry'!EB37</f>
        <v>0</v>
      </c>
      <c r="EB35" s="261">
        <f>'Result Entry'!EC37</f>
        <v>0</v>
      </c>
      <c r="EC35" s="239" t="str">
        <f>'Result Entry'!ED37</f>
        <v/>
      </c>
      <c r="ED35" s="239" t="str">
        <f>'Result Entry'!EE37</f>
        <v/>
      </c>
      <c r="EE35" s="239" t="str">
        <f>'Result Entry'!EF37</f>
        <v/>
      </c>
      <c r="EF35" s="262" t="str">
        <f>'Result Entry'!EG37</f>
        <v/>
      </c>
    </row>
    <row r="36" spans="1:136">
      <c r="A36" s="828"/>
      <c r="B36" s="249">
        <f t="shared" si="0"/>
        <v>0</v>
      </c>
      <c r="C36" s="238">
        <f>'Result Entry'!D38</f>
        <v>0</v>
      </c>
      <c r="D36" s="238">
        <f>'Result Entry'!E38</f>
        <v>0</v>
      </c>
      <c r="E36" s="238">
        <f>'Result Entry'!F38</f>
        <v>0</v>
      </c>
      <c r="F36" s="239">
        <f>'Result Entry'!G38</f>
        <v>0</v>
      </c>
      <c r="G36" s="239">
        <f>'Result Entry'!H38</f>
        <v>0</v>
      </c>
      <c r="H36" s="239">
        <f>'Result Entry'!I38</f>
        <v>0</v>
      </c>
      <c r="I36" s="386">
        <f>'Result Entry'!J38</f>
        <v>0</v>
      </c>
      <c r="J36" s="37">
        <f>'Result Entry'!K38</f>
        <v>0</v>
      </c>
      <c r="K36" s="250">
        <f>'Result Entry'!L38</f>
        <v>0</v>
      </c>
      <c r="L36" s="250">
        <f>'Result Entry'!M38</f>
        <v>0</v>
      </c>
      <c r="M36" s="250">
        <f>'Result Entry'!N38</f>
        <v>0</v>
      </c>
      <c r="N36" s="250">
        <f>'Result Entry'!O38</f>
        <v>0</v>
      </c>
      <c r="O36" s="251">
        <f>'Result Entry'!P38</f>
        <v>0</v>
      </c>
      <c r="P36" s="252">
        <f>'Result Entry'!Q38</f>
        <v>0</v>
      </c>
      <c r="Q36" s="252">
        <f>'Result Entry'!R38</f>
        <v>0</v>
      </c>
      <c r="R36" s="253">
        <f>'Result Entry'!S38</f>
        <v>0</v>
      </c>
      <c r="S36" s="36">
        <f>'Result Entry'!T38</f>
        <v>0</v>
      </c>
      <c r="T36" s="254">
        <f>'Result Entry'!U38</f>
        <v>0</v>
      </c>
      <c r="U36" s="254">
        <f>'Result Entry'!V38</f>
        <v>0</v>
      </c>
      <c r="V36" s="254">
        <f>'Result Entry'!W38</f>
        <v>0</v>
      </c>
      <c r="W36" s="36">
        <f>'Result Entry'!X38</f>
        <v>0</v>
      </c>
      <c r="X36" s="254">
        <f>'Result Entry'!Y38</f>
        <v>0</v>
      </c>
      <c r="Y36" s="239">
        <f>'Result Entry'!Z38</f>
        <v>0</v>
      </c>
      <c r="Z36" s="255" t="str">
        <f>'Result Entry'!AA38</f>
        <v/>
      </c>
      <c r="AA36" s="256">
        <f>'Result Entry'!AB38</f>
        <v>0</v>
      </c>
      <c r="AB36" s="250">
        <f>'Result Entry'!AC38</f>
        <v>0</v>
      </c>
      <c r="AC36" s="250">
        <f>'Result Entry'!AD38</f>
        <v>0</v>
      </c>
      <c r="AD36" s="250">
        <f>'Result Entry'!AE38</f>
        <v>0</v>
      </c>
      <c r="AE36" s="250">
        <f>'Result Entry'!AF38</f>
        <v>0</v>
      </c>
      <c r="AF36" s="251">
        <f>'Result Entry'!AG38</f>
        <v>0</v>
      </c>
      <c r="AG36" s="252">
        <f>'Result Entry'!AH38</f>
        <v>0</v>
      </c>
      <c r="AH36" s="252">
        <f>'Result Entry'!AI38</f>
        <v>0</v>
      </c>
      <c r="AI36" s="253">
        <f>'Result Entry'!AJ38</f>
        <v>0</v>
      </c>
      <c r="AJ36" s="36">
        <f>'Result Entry'!AK38</f>
        <v>0</v>
      </c>
      <c r="AK36" s="254">
        <f>'Result Entry'!AL38</f>
        <v>0</v>
      </c>
      <c r="AL36" s="254">
        <f>'Result Entry'!AM38</f>
        <v>0</v>
      </c>
      <c r="AM36" s="254">
        <f>'Result Entry'!AN38</f>
        <v>0</v>
      </c>
      <c r="AN36" s="36">
        <f>'Result Entry'!AO38</f>
        <v>0</v>
      </c>
      <c r="AO36" s="254">
        <f>'Result Entry'!AP38</f>
        <v>0</v>
      </c>
      <c r="AP36" s="239">
        <f>'Result Entry'!AQ38</f>
        <v>0</v>
      </c>
      <c r="AQ36" s="255" t="str">
        <f>'Result Entry'!AR38</f>
        <v/>
      </c>
      <c r="AR36" s="256">
        <f>'Result Entry'!AS38</f>
        <v>0</v>
      </c>
      <c r="AS36" s="250">
        <f>'Result Entry'!AT38</f>
        <v>0</v>
      </c>
      <c r="AT36" s="250">
        <f>'Result Entry'!AU38</f>
        <v>0</v>
      </c>
      <c r="AU36" s="250">
        <f>'Result Entry'!AV38</f>
        <v>0</v>
      </c>
      <c r="AV36" s="250">
        <f>'Result Entry'!AW38</f>
        <v>0</v>
      </c>
      <c r="AW36" s="251">
        <f>'Result Entry'!AX38</f>
        <v>0</v>
      </c>
      <c r="AX36" s="252">
        <f>'Result Entry'!AY38</f>
        <v>0</v>
      </c>
      <c r="AY36" s="252">
        <f>'Result Entry'!AZ38</f>
        <v>0</v>
      </c>
      <c r="AZ36" s="253">
        <f>'Result Entry'!BA38</f>
        <v>0</v>
      </c>
      <c r="BA36" s="36">
        <f>'Result Entry'!BB38</f>
        <v>0</v>
      </c>
      <c r="BB36" s="254">
        <f>'Result Entry'!BC38</f>
        <v>0</v>
      </c>
      <c r="BC36" s="254">
        <f>'Result Entry'!BD38</f>
        <v>0</v>
      </c>
      <c r="BD36" s="254">
        <f>'Result Entry'!BE38</f>
        <v>0</v>
      </c>
      <c r="BE36" s="36">
        <f>'Result Entry'!BF38</f>
        <v>0</v>
      </c>
      <c r="BF36" s="254">
        <f>'Result Entry'!BG38</f>
        <v>0</v>
      </c>
      <c r="BG36" s="239">
        <f>'Result Entry'!BH38</f>
        <v>0</v>
      </c>
      <c r="BH36" s="255" t="str">
        <f>'Result Entry'!BI38</f>
        <v/>
      </c>
      <c r="BI36" s="256">
        <f>'Result Entry'!BJ38</f>
        <v>0</v>
      </c>
      <c r="BJ36" s="250">
        <f>'Result Entry'!BK38</f>
        <v>0</v>
      </c>
      <c r="BK36" s="250">
        <f>'Result Entry'!BL38</f>
        <v>0</v>
      </c>
      <c r="BL36" s="250">
        <f>'Result Entry'!BM38</f>
        <v>0</v>
      </c>
      <c r="BM36" s="250">
        <f>'Result Entry'!BN38</f>
        <v>0</v>
      </c>
      <c r="BN36" s="251">
        <f>'Result Entry'!BO38</f>
        <v>0</v>
      </c>
      <c r="BO36" s="252">
        <f>'Result Entry'!BP38</f>
        <v>0</v>
      </c>
      <c r="BP36" s="252">
        <f>'Result Entry'!BQ38</f>
        <v>0</v>
      </c>
      <c r="BQ36" s="253">
        <f>'Result Entry'!BR38</f>
        <v>0</v>
      </c>
      <c r="BR36" s="36">
        <f>'Result Entry'!BS38</f>
        <v>0</v>
      </c>
      <c r="BS36" s="254">
        <f>'Result Entry'!BT38</f>
        <v>0</v>
      </c>
      <c r="BT36" s="254">
        <f>'Result Entry'!BU38</f>
        <v>0</v>
      </c>
      <c r="BU36" s="254">
        <f>'Result Entry'!BV38</f>
        <v>0</v>
      </c>
      <c r="BV36" s="36">
        <f>'Result Entry'!BW38</f>
        <v>0</v>
      </c>
      <c r="BW36" s="254">
        <f>'Result Entry'!BX38</f>
        <v>0</v>
      </c>
      <c r="BX36" s="239">
        <f>'Result Entry'!BY38</f>
        <v>0</v>
      </c>
      <c r="BY36" s="255" t="str">
        <f>'Result Entry'!BZ38</f>
        <v/>
      </c>
      <c r="BZ36" s="256">
        <f>'Result Entry'!CA38</f>
        <v>0</v>
      </c>
      <c r="CA36" s="250">
        <f>'Result Entry'!CB38</f>
        <v>0</v>
      </c>
      <c r="CB36" s="250">
        <f>'Result Entry'!CC38</f>
        <v>0</v>
      </c>
      <c r="CC36" s="250">
        <f>'Result Entry'!CD38</f>
        <v>0</v>
      </c>
      <c r="CD36" s="250">
        <f>'Result Entry'!CE38</f>
        <v>0</v>
      </c>
      <c r="CE36" s="251">
        <f>'Result Entry'!CF38</f>
        <v>0</v>
      </c>
      <c r="CF36" s="252">
        <f>'Result Entry'!CG38</f>
        <v>0</v>
      </c>
      <c r="CG36" s="252">
        <f>'Result Entry'!CH38</f>
        <v>0</v>
      </c>
      <c r="CH36" s="253">
        <f>'Result Entry'!CI38</f>
        <v>0</v>
      </c>
      <c r="CI36" s="36">
        <f>'Result Entry'!CJ38</f>
        <v>0</v>
      </c>
      <c r="CJ36" s="254">
        <f>'Result Entry'!CK38</f>
        <v>0</v>
      </c>
      <c r="CK36" s="254">
        <f>'Result Entry'!CL38</f>
        <v>0</v>
      </c>
      <c r="CL36" s="254">
        <f>'Result Entry'!CM38</f>
        <v>0</v>
      </c>
      <c r="CM36" s="36">
        <f>'Result Entry'!CN38</f>
        <v>0</v>
      </c>
      <c r="CN36" s="254">
        <f>'Result Entry'!CO38</f>
        <v>0</v>
      </c>
      <c r="CO36" s="239">
        <f>'Result Entry'!CP38</f>
        <v>0</v>
      </c>
      <c r="CP36" s="255" t="str">
        <f>'Result Entry'!CQ38</f>
        <v/>
      </c>
      <c r="CQ36" s="263">
        <f>'Result Entry'!CR38</f>
        <v>0</v>
      </c>
      <c r="CR36" s="258">
        <f>'Result Entry'!CS38</f>
        <v>0</v>
      </c>
      <c r="CS36" s="258">
        <f>'Result Entry'!CT38</f>
        <v>0</v>
      </c>
      <c r="CT36" s="258">
        <f>'Result Entry'!CU38</f>
        <v>0</v>
      </c>
      <c r="CU36" s="258">
        <f>'Result Entry'!CV38</f>
        <v>0</v>
      </c>
      <c r="CV36" s="264">
        <f>'Result Entry'!CW38</f>
        <v>0</v>
      </c>
      <c r="CW36" s="239">
        <f>'Result Entry'!CX38</f>
        <v>0</v>
      </c>
      <c r="CX36" s="255" t="str">
        <f>'Result Entry'!CY38</f>
        <v/>
      </c>
      <c r="CY36" s="263">
        <f>'Result Entry'!CZ38</f>
        <v>0</v>
      </c>
      <c r="CZ36" s="258">
        <f>'Result Entry'!DA38</f>
        <v>0</v>
      </c>
      <c r="DA36" s="258">
        <f>'Result Entry'!DB38</f>
        <v>0</v>
      </c>
      <c r="DB36" s="258">
        <f>'Result Entry'!DC38</f>
        <v>0</v>
      </c>
      <c r="DC36" s="258">
        <f>'Result Entry'!DD38</f>
        <v>0</v>
      </c>
      <c r="DD36" s="264">
        <f>'Result Entry'!DE38</f>
        <v>0</v>
      </c>
      <c r="DE36" s="239">
        <f>'Result Entry'!DF38</f>
        <v>0</v>
      </c>
      <c r="DF36" s="255" t="str">
        <f>'Result Entry'!DG38</f>
        <v/>
      </c>
      <c r="DG36" s="263">
        <f>'Result Entry'!DH38</f>
        <v>0</v>
      </c>
      <c r="DH36" s="258">
        <f>'Result Entry'!DI38</f>
        <v>0</v>
      </c>
      <c r="DI36" s="258">
        <f>'Result Entry'!DJ38</f>
        <v>0</v>
      </c>
      <c r="DJ36" s="258">
        <f>'Result Entry'!DK38</f>
        <v>0</v>
      </c>
      <c r="DK36" s="258">
        <f>'Result Entry'!DL38</f>
        <v>0</v>
      </c>
      <c r="DL36" s="264">
        <f>'Result Entry'!DM38</f>
        <v>0</v>
      </c>
      <c r="DM36" s="239">
        <f>'Result Entry'!DN38</f>
        <v>0</v>
      </c>
      <c r="DN36" s="255" t="str">
        <f>'Result Entry'!DO38</f>
        <v/>
      </c>
      <c r="DO36" s="263">
        <f>'Result Entry'!DP38</f>
        <v>0</v>
      </c>
      <c r="DP36" s="258">
        <f>'Result Entry'!DQ38</f>
        <v>0</v>
      </c>
      <c r="DQ36" s="258">
        <f>'Result Entry'!DR38</f>
        <v>0</v>
      </c>
      <c r="DR36" s="258">
        <f>'Result Entry'!DS38</f>
        <v>0</v>
      </c>
      <c r="DS36" s="258">
        <f>'Result Entry'!DT38</f>
        <v>0</v>
      </c>
      <c r="DT36" s="264">
        <f>'Result Entry'!DU38</f>
        <v>0</v>
      </c>
      <c r="DU36" s="239" t="str">
        <f>'Result Entry'!DV38</f>
        <v/>
      </c>
      <c r="DV36" s="255" t="str">
        <f>'Result Entry'!DW38</f>
        <v/>
      </c>
      <c r="DW36" s="265">
        <f>'Result Entry'!DX38</f>
        <v>0</v>
      </c>
      <c r="DX36" s="266">
        <f>'Result Entry'!DY38</f>
        <v>0</v>
      </c>
      <c r="DY36" s="267" t="str">
        <f>'Result Entry'!DZ38</f>
        <v/>
      </c>
      <c r="DZ36" s="260">
        <f>'Result Entry'!EA38</f>
        <v>900</v>
      </c>
      <c r="EA36" s="246">
        <f>'Result Entry'!EB38</f>
        <v>0</v>
      </c>
      <c r="EB36" s="261">
        <f>'Result Entry'!EC38</f>
        <v>0</v>
      </c>
      <c r="EC36" s="239" t="str">
        <f>'Result Entry'!ED38</f>
        <v/>
      </c>
      <c r="ED36" s="239" t="str">
        <f>'Result Entry'!EE38</f>
        <v/>
      </c>
      <c r="EE36" s="239" t="str">
        <f>'Result Entry'!EF38</f>
        <v/>
      </c>
      <c r="EF36" s="262" t="str">
        <f>'Result Entry'!EG38</f>
        <v/>
      </c>
    </row>
    <row r="37" spans="1:136">
      <c r="A37" s="828"/>
      <c r="B37" s="249">
        <f t="shared" si="0"/>
        <v>0</v>
      </c>
      <c r="C37" s="238">
        <f>'Result Entry'!D39</f>
        <v>0</v>
      </c>
      <c r="D37" s="238">
        <f>'Result Entry'!E39</f>
        <v>0</v>
      </c>
      <c r="E37" s="238">
        <f>'Result Entry'!F39</f>
        <v>0</v>
      </c>
      <c r="F37" s="239">
        <f>'Result Entry'!G39</f>
        <v>0</v>
      </c>
      <c r="G37" s="239">
        <f>'Result Entry'!H39</f>
        <v>0</v>
      </c>
      <c r="H37" s="239">
        <f>'Result Entry'!I39</f>
        <v>0</v>
      </c>
      <c r="I37" s="386">
        <f>'Result Entry'!J39</f>
        <v>0</v>
      </c>
      <c r="J37" s="37">
        <f>'Result Entry'!K39</f>
        <v>0</v>
      </c>
      <c r="K37" s="250">
        <f>'Result Entry'!L39</f>
        <v>0</v>
      </c>
      <c r="L37" s="250">
        <f>'Result Entry'!M39</f>
        <v>0</v>
      </c>
      <c r="M37" s="250">
        <f>'Result Entry'!N39</f>
        <v>0</v>
      </c>
      <c r="N37" s="250">
        <f>'Result Entry'!O39</f>
        <v>0</v>
      </c>
      <c r="O37" s="251">
        <f>'Result Entry'!P39</f>
        <v>0</v>
      </c>
      <c r="P37" s="252">
        <f>'Result Entry'!Q39</f>
        <v>0</v>
      </c>
      <c r="Q37" s="252">
        <f>'Result Entry'!R39</f>
        <v>0</v>
      </c>
      <c r="R37" s="253">
        <f>'Result Entry'!S39</f>
        <v>0</v>
      </c>
      <c r="S37" s="36">
        <f>'Result Entry'!T39</f>
        <v>0</v>
      </c>
      <c r="T37" s="254">
        <f>'Result Entry'!U39</f>
        <v>0</v>
      </c>
      <c r="U37" s="254">
        <f>'Result Entry'!V39</f>
        <v>0</v>
      </c>
      <c r="V37" s="254">
        <f>'Result Entry'!W39</f>
        <v>0</v>
      </c>
      <c r="W37" s="36">
        <f>'Result Entry'!X39</f>
        <v>0</v>
      </c>
      <c r="X37" s="254">
        <f>'Result Entry'!Y39</f>
        <v>0</v>
      </c>
      <c r="Y37" s="239">
        <f>'Result Entry'!Z39</f>
        <v>0</v>
      </c>
      <c r="Z37" s="255" t="str">
        <f>'Result Entry'!AA39</f>
        <v/>
      </c>
      <c r="AA37" s="256">
        <f>'Result Entry'!AB39</f>
        <v>0</v>
      </c>
      <c r="AB37" s="250">
        <f>'Result Entry'!AC39</f>
        <v>0</v>
      </c>
      <c r="AC37" s="250">
        <f>'Result Entry'!AD39</f>
        <v>0</v>
      </c>
      <c r="AD37" s="250">
        <f>'Result Entry'!AE39</f>
        <v>0</v>
      </c>
      <c r="AE37" s="250">
        <f>'Result Entry'!AF39</f>
        <v>0</v>
      </c>
      <c r="AF37" s="251">
        <f>'Result Entry'!AG39</f>
        <v>0</v>
      </c>
      <c r="AG37" s="252">
        <f>'Result Entry'!AH39</f>
        <v>0</v>
      </c>
      <c r="AH37" s="252">
        <f>'Result Entry'!AI39</f>
        <v>0</v>
      </c>
      <c r="AI37" s="253">
        <f>'Result Entry'!AJ39</f>
        <v>0</v>
      </c>
      <c r="AJ37" s="36">
        <f>'Result Entry'!AK39</f>
        <v>0</v>
      </c>
      <c r="AK37" s="254">
        <f>'Result Entry'!AL39</f>
        <v>0</v>
      </c>
      <c r="AL37" s="254">
        <f>'Result Entry'!AM39</f>
        <v>0</v>
      </c>
      <c r="AM37" s="254">
        <f>'Result Entry'!AN39</f>
        <v>0</v>
      </c>
      <c r="AN37" s="36">
        <f>'Result Entry'!AO39</f>
        <v>0</v>
      </c>
      <c r="AO37" s="254">
        <f>'Result Entry'!AP39</f>
        <v>0</v>
      </c>
      <c r="AP37" s="239">
        <f>'Result Entry'!AQ39</f>
        <v>0</v>
      </c>
      <c r="AQ37" s="255" t="str">
        <f>'Result Entry'!AR39</f>
        <v/>
      </c>
      <c r="AR37" s="256">
        <f>'Result Entry'!AS39</f>
        <v>0</v>
      </c>
      <c r="AS37" s="250">
        <f>'Result Entry'!AT39</f>
        <v>0</v>
      </c>
      <c r="AT37" s="250">
        <f>'Result Entry'!AU39</f>
        <v>0</v>
      </c>
      <c r="AU37" s="250">
        <f>'Result Entry'!AV39</f>
        <v>0</v>
      </c>
      <c r="AV37" s="250">
        <f>'Result Entry'!AW39</f>
        <v>0</v>
      </c>
      <c r="AW37" s="251">
        <f>'Result Entry'!AX39</f>
        <v>0</v>
      </c>
      <c r="AX37" s="252">
        <f>'Result Entry'!AY39</f>
        <v>0</v>
      </c>
      <c r="AY37" s="252">
        <f>'Result Entry'!AZ39</f>
        <v>0</v>
      </c>
      <c r="AZ37" s="253">
        <f>'Result Entry'!BA39</f>
        <v>0</v>
      </c>
      <c r="BA37" s="36">
        <f>'Result Entry'!BB39</f>
        <v>0</v>
      </c>
      <c r="BB37" s="254">
        <f>'Result Entry'!BC39</f>
        <v>0</v>
      </c>
      <c r="BC37" s="254">
        <f>'Result Entry'!BD39</f>
        <v>0</v>
      </c>
      <c r="BD37" s="254">
        <f>'Result Entry'!BE39</f>
        <v>0</v>
      </c>
      <c r="BE37" s="36">
        <f>'Result Entry'!BF39</f>
        <v>0</v>
      </c>
      <c r="BF37" s="254">
        <f>'Result Entry'!BG39</f>
        <v>0</v>
      </c>
      <c r="BG37" s="239">
        <f>'Result Entry'!BH39</f>
        <v>0</v>
      </c>
      <c r="BH37" s="255" t="str">
        <f>'Result Entry'!BI39</f>
        <v/>
      </c>
      <c r="BI37" s="256">
        <f>'Result Entry'!BJ39</f>
        <v>0</v>
      </c>
      <c r="BJ37" s="250">
        <f>'Result Entry'!BK39</f>
        <v>0</v>
      </c>
      <c r="BK37" s="250">
        <f>'Result Entry'!BL39</f>
        <v>0</v>
      </c>
      <c r="BL37" s="250">
        <f>'Result Entry'!BM39</f>
        <v>0</v>
      </c>
      <c r="BM37" s="250">
        <f>'Result Entry'!BN39</f>
        <v>0</v>
      </c>
      <c r="BN37" s="251">
        <f>'Result Entry'!BO39</f>
        <v>0</v>
      </c>
      <c r="BO37" s="252">
        <f>'Result Entry'!BP39</f>
        <v>0</v>
      </c>
      <c r="BP37" s="252">
        <f>'Result Entry'!BQ39</f>
        <v>0</v>
      </c>
      <c r="BQ37" s="253">
        <f>'Result Entry'!BR39</f>
        <v>0</v>
      </c>
      <c r="BR37" s="36">
        <f>'Result Entry'!BS39</f>
        <v>0</v>
      </c>
      <c r="BS37" s="254">
        <f>'Result Entry'!BT39</f>
        <v>0</v>
      </c>
      <c r="BT37" s="254">
        <f>'Result Entry'!BU39</f>
        <v>0</v>
      </c>
      <c r="BU37" s="254">
        <f>'Result Entry'!BV39</f>
        <v>0</v>
      </c>
      <c r="BV37" s="36">
        <f>'Result Entry'!BW39</f>
        <v>0</v>
      </c>
      <c r="BW37" s="254">
        <f>'Result Entry'!BX39</f>
        <v>0</v>
      </c>
      <c r="BX37" s="239">
        <f>'Result Entry'!BY39</f>
        <v>0</v>
      </c>
      <c r="BY37" s="255" t="str">
        <f>'Result Entry'!BZ39</f>
        <v/>
      </c>
      <c r="BZ37" s="256">
        <f>'Result Entry'!CA39</f>
        <v>0</v>
      </c>
      <c r="CA37" s="250">
        <f>'Result Entry'!CB39</f>
        <v>0</v>
      </c>
      <c r="CB37" s="250">
        <f>'Result Entry'!CC39</f>
        <v>0</v>
      </c>
      <c r="CC37" s="250">
        <f>'Result Entry'!CD39</f>
        <v>0</v>
      </c>
      <c r="CD37" s="250">
        <f>'Result Entry'!CE39</f>
        <v>0</v>
      </c>
      <c r="CE37" s="251">
        <f>'Result Entry'!CF39</f>
        <v>0</v>
      </c>
      <c r="CF37" s="252">
        <f>'Result Entry'!CG39</f>
        <v>0</v>
      </c>
      <c r="CG37" s="252">
        <f>'Result Entry'!CH39</f>
        <v>0</v>
      </c>
      <c r="CH37" s="253">
        <f>'Result Entry'!CI39</f>
        <v>0</v>
      </c>
      <c r="CI37" s="36">
        <f>'Result Entry'!CJ39</f>
        <v>0</v>
      </c>
      <c r="CJ37" s="254">
        <f>'Result Entry'!CK39</f>
        <v>0</v>
      </c>
      <c r="CK37" s="254">
        <f>'Result Entry'!CL39</f>
        <v>0</v>
      </c>
      <c r="CL37" s="254">
        <f>'Result Entry'!CM39</f>
        <v>0</v>
      </c>
      <c r="CM37" s="36">
        <f>'Result Entry'!CN39</f>
        <v>0</v>
      </c>
      <c r="CN37" s="254">
        <f>'Result Entry'!CO39</f>
        <v>0</v>
      </c>
      <c r="CO37" s="239">
        <f>'Result Entry'!CP39</f>
        <v>0</v>
      </c>
      <c r="CP37" s="255" t="str">
        <f>'Result Entry'!CQ39</f>
        <v/>
      </c>
      <c r="CQ37" s="263">
        <f>'Result Entry'!CR39</f>
        <v>0</v>
      </c>
      <c r="CR37" s="258">
        <f>'Result Entry'!CS39</f>
        <v>0</v>
      </c>
      <c r="CS37" s="258">
        <f>'Result Entry'!CT39</f>
        <v>0</v>
      </c>
      <c r="CT37" s="258">
        <f>'Result Entry'!CU39</f>
        <v>0</v>
      </c>
      <c r="CU37" s="258">
        <f>'Result Entry'!CV39</f>
        <v>0</v>
      </c>
      <c r="CV37" s="264">
        <f>'Result Entry'!CW39</f>
        <v>0</v>
      </c>
      <c r="CW37" s="239">
        <f>'Result Entry'!CX39</f>
        <v>0</v>
      </c>
      <c r="CX37" s="255" t="str">
        <f>'Result Entry'!CY39</f>
        <v/>
      </c>
      <c r="CY37" s="263">
        <f>'Result Entry'!CZ39</f>
        <v>0</v>
      </c>
      <c r="CZ37" s="258">
        <f>'Result Entry'!DA39</f>
        <v>0</v>
      </c>
      <c r="DA37" s="258">
        <f>'Result Entry'!DB39</f>
        <v>0</v>
      </c>
      <c r="DB37" s="258">
        <f>'Result Entry'!DC39</f>
        <v>0</v>
      </c>
      <c r="DC37" s="258">
        <f>'Result Entry'!DD39</f>
        <v>0</v>
      </c>
      <c r="DD37" s="264">
        <f>'Result Entry'!DE39</f>
        <v>0</v>
      </c>
      <c r="DE37" s="239">
        <f>'Result Entry'!DF39</f>
        <v>0</v>
      </c>
      <c r="DF37" s="255" t="str">
        <f>'Result Entry'!DG39</f>
        <v/>
      </c>
      <c r="DG37" s="263">
        <f>'Result Entry'!DH39</f>
        <v>0</v>
      </c>
      <c r="DH37" s="258">
        <f>'Result Entry'!DI39</f>
        <v>0</v>
      </c>
      <c r="DI37" s="258">
        <f>'Result Entry'!DJ39</f>
        <v>0</v>
      </c>
      <c r="DJ37" s="258">
        <f>'Result Entry'!DK39</f>
        <v>0</v>
      </c>
      <c r="DK37" s="258">
        <f>'Result Entry'!DL39</f>
        <v>0</v>
      </c>
      <c r="DL37" s="264">
        <f>'Result Entry'!DM39</f>
        <v>0</v>
      </c>
      <c r="DM37" s="239">
        <f>'Result Entry'!DN39</f>
        <v>0</v>
      </c>
      <c r="DN37" s="255" t="str">
        <f>'Result Entry'!DO39</f>
        <v/>
      </c>
      <c r="DO37" s="263">
        <f>'Result Entry'!DP39</f>
        <v>0</v>
      </c>
      <c r="DP37" s="258">
        <f>'Result Entry'!DQ39</f>
        <v>0</v>
      </c>
      <c r="DQ37" s="258">
        <f>'Result Entry'!DR39</f>
        <v>0</v>
      </c>
      <c r="DR37" s="258">
        <f>'Result Entry'!DS39</f>
        <v>0</v>
      </c>
      <c r="DS37" s="258">
        <f>'Result Entry'!DT39</f>
        <v>0</v>
      </c>
      <c r="DT37" s="264">
        <f>'Result Entry'!DU39</f>
        <v>0</v>
      </c>
      <c r="DU37" s="239" t="str">
        <f>'Result Entry'!DV39</f>
        <v/>
      </c>
      <c r="DV37" s="255" t="str">
        <f>'Result Entry'!DW39</f>
        <v/>
      </c>
      <c r="DW37" s="265">
        <f>'Result Entry'!DX39</f>
        <v>0</v>
      </c>
      <c r="DX37" s="266">
        <f>'Result Entry'!DY39</f>
        <v>0</v>
      </c>
      <c r="DY37" s="267" t="str">
        <f>'Result Entry'!DZ39</f>
        <v/>
      </c>
      <c r="DZ37" s="260">
        <f>'Result Entry'!EA39</f>
        <v>900</v>
      </c>
      <c r="EA37" s="246">
        <f>'Result Entry'!EB39</f>
        <v>0</v>
      </c>
      <c r="EB37" s="261">
        <f>'Result Entry'!EC39</f>
        <v>0</v>
      </c>
      <c r="EC37" s="239" t="str">
        <f>'Result Entry'!ED39</f>
        <v/>
      </c>
      <c r="ED37" s="239" t="str">
        <f>'Result Entry'!EE39</f>
        <v/>
      </c>
      <c r="EE37" s="239" t="str">
        <f>'Result Entry'!EF39</f>
        <v/>
      </c>
      <c r="EF37" s="262" t="str">
        <f>'Result Entry'!EG39</f>
        <v/>
      </c>
    </row>
    <row r="38" spans="1:136">
      <c r="A38" s="828"/>
      <c r="B38" s="249">
        <f t="shared" si="0"/>
        <v>0</v>
      </c>
      <c r="C38" s="238">
        <f>'Result Entry'!D40</f>
        <v>0</v>
      </c>
      <c r="D38" s="238">
        <f>'Result Entry'!E40</f>
        <v>0</v>
      </c>
      <c r="E38" s="238">
        <f>'Result Entry'!F40</f>
        <v>0</v>
      </c>
      <c r="F38" s="239">
        <f>'Result Entry'!G40</f>
        <v>0</v>
      </c>
      <c r="G38" s="239">
        <f>'Result Entry'!H40</f>
        <v>0</v>
      </c>
      <c r="H38" s="239">
        <f>'Result Entry'!I40</f>
        <v>0</v>
      </c>
      <c r="I38" s="386">
        <f>'Result Entry'!J40</f>
        <v>0</v>
      </c>
      <c r="J38" s="37">
        <f>'Result Entry'!K40</f>
        <v>0</v>
      </c>
      <c r="K38" s="250">
        <f>'Result Entry'!L40</f>
        <v>0</v>
      </c>
      <c r="L38" s="250">
        <f>'Result Entry'!M40</f>
        <v>0</v>
      </c>
      <c r="M38" s="250">
        <f>'Result Entry'!N40</f>
        <v>0</v>
      </c>
      <c r="N38" s="250">
        <f>'Result Entry'!O40</f>
        <v>0</v>
      </c>
      <c r="O38" s="251">
        <f>'Result Entry'!P40</f>
        <v>0</v>
      </c>
      <c r="P38" s="252">
        <f>'Result Entry'!Q40</f>
        <v>0</v>
      </c>
      <c r="Q38" s="252">
        <f>'Result Entry'!R40</f>
        <v>0</v>
      </c>
      <c r="R38" s="253">
        <f>'Result Entry'!S40</f>
        <v>0</v>
      </c>
      <c r="S38" s="36">
        <f>'Result Entry'!T40</f>
        <v>0</v>
      </c>
      <c r="T38" s="254">
        <f>'Result Entry'!U40</f>
        <v>0</v>
      </c>
      <c r="U38" s="254">
        <f>'Result Entry'!V40</f>
        <v>0</v>
      </c>
      <c r="V38" s="254">
        <f>'Result Entry'!W40</f>
        <v>0</v>
      </c>
      <c r="W38" s="36">
        <f>'Result Entry'!X40</f>
        <v>0</v>
      </c>
      <c r="X38" s="254">
        <f>'Result Entry'!Y40</f>
        <v>0</v>
      </c>
      <c r="Y38" s="239">
        <f>'Result Entry'!Z40</f>
        <v>0</v>
      </c>
      <c r="Z38" s="255" t="str">
        <f>'Result Entry'!AA40</f>
        <v/>
      </c>
      <c r="AA38" s="256">
        <f>'Result Entry'!AB40</f>
        <v>0</v>
      </c>
      <c r="AB38" s="250">
        <f>'Result Entry'!AC40</f>
        <v>0</v>
      </c>
      <c r="AC38" s="250">
        <f>'Result Entry'!AD40</f>
        <v>0</v>
      </c>
      <c r="AD38" s="250">
        <f>'Result Entry'!AE40</f>
        <v>0</v>
      </c>
      <c r="AE38" s="250">
        <f>'Result Entry'!AF40</f>
        <v>0</v>
      </c>
      <c r="AF38" s="251">
        <f>'Result Entry'!AG40</f>
        <v>0</v>
      </c>
      <c r="AG38" s="252">
        <f>'Result Entry'!AH40</f>
        <v>0</v>
      </c>
      <c r="AH38" s="252">
        <f>'Result Entry'!AI40</f>
        <v>0</v>
      </c>
      <c r="AI38" s="253">
        <f>'Result Entry'!AJ40</f>
        <v>0</v>
      </c>
      <c r="AJ38" s="36">
        <f>'Result Entry'!AK40</f>
        <v>0</v>
      </c>
      <c r="AK38" s="254">
        <f>'Result Entry'!AL40</f>
        <v>0</v>
      </c>
      <c r="AL38" s="254">
        <f>'Result Entry'!AM40</f>
        <v>0</v>
      </c>
      <c r="AM38" s="254">
        <f>'Result Entry'!AN40</f>
        <v>0</v>
      </c>
      <c r="AN38" s="36">
        <f>'Result Entry'!AO40</f>
        <v>0</v>
      </c>
      <c r="AO38" s="254">
        <f>'Result Entry'!AP40</f>
        <v>0</v>
      </c>
      <c r="AP38" s="239">
        <f>'Result Entry'!AQ40</f>
        <v>0</v>
      </c>
      <c r="AQ38" s="255" t="str">
        <f>'Result Entry'!AR40</f>
        <v/>
      </c>
      <c r="AR38" s="256">
        <f>'Result Entry'!AS40</f>
        <v>0</v>
      </c>
      <c r="AS38" s="250">
        <f>'Result Entry'!AT40</f>
        <v>0</v>
      </c>
      <c r="AT38" s="250">
        <f>'Result Entry'!AU40</f>
        <v>0</v>
      </c>
      <c r="AU38" s="250">
        <f>'Result Entry'!AV40</f>
        <v>0</v>
      </c>
      <c r="AV38" s="250">
        <f>'Result Entry'!AW40</f>
        <v>0</v>
      </c>
      <c r="AW38" s="251">
        <f>'Result Entry'!AX40</f>
        <v>0</v>
      </c>
      <c r="AX38" s="252">
        <f>'Result Entry'!AY40</f>
        <v>0</v>
      </c>
      <c r="AY38" s="252">
        <f>'Result Entry'!AZ40</f>
        <v>0</v>
      </c>
      <c r="AZ38" s="253">
        <f>'Result Entry'!BA40</f>
        <v>0</v>
      </c>
      <c r="BA38" s="36">
        <f>'Result Entry'!BB40</f>
        <v>0</v>
      </c>
      <c r="BB38" s="254">
        <f>'Result Entry'!BC40</f>
        <v>0</v>
      </c>
      <c r="BC38" s="254">
        <f>'Result Entry'!BD40</f>
        <v>0</v>
      </c>
      <c r="BD38" s="254">
        <f>'Result Entry'!BE40</f>
        <v>0</v>
      </c>
      <c r="BE38" s="36">
        <f>'Result Entry'!BF40</f>
        <v>0</v>
      </c>
      <c r="BF38" s="254">
        <f>'Result Entry'!BG40</f>
        <v>0</v>
      </c>
      <c r="BG38" s="239">
        <f>'Result Entry'!BH40</f>
        <v>0</v>
      </c>
      <c r="BH38" s="255" t="str">
        <f>'Result Entry'!BI40</f>
        <v/>
      </c>
      <c r="BI38" s="256">
        <f>'Result Entry'!BJ40</f>
        <v>0</v>
      </c>
      <c r="BJ38" s="250">
        <f>'Result Entry'!BK40</f>
        <v>0</v>
      </c>
      <c r="BK38" s="250">
        <f>'Result Entry'!BL40</f>
        <v>0</v>
      </c>
      <c r="BL38" s="250">
        <f>'Result Entry'!BM40</f>
        <v>0</v>
      </c>
      <c r="BM38" s="250">
        <f>'Result Entry'!BN40</f>
        <v>0</v>
      </c>
      <c r="BN38" s="251">
        <f>'Result Entry'!BO40</f>
        <v>0</v>
      </c>
      <c r="BO38" s="252">
        <f>'Result Entry'!BP40</f>
        <v>0</v>
      </c>
      <c r="BP38" s="252">
        <f>'Result Entry'!BQ40</f>
        <v>0</v>
      </c>
      <c r="BQ38" s="253">
        <f>'Result Entry'!BR40</f>
        <v>0</v>
      </c>
      <c r="BR38" s="36">
        <f>'Result Entry'!BS40</f>
        <v>0</v>
      </c>
      <c r="BS38" s="254">
        <f>'Result Entry'!BT40</f>
        <v>0</v>
      </c>
      <c r="BT38" s="254">
        <f>'Result Entry'!BU40</f>
        <v>0</v>
      </c>
      <c r="BU38" s="254">
        <f>'Result Entry'!BV40</f>
        <v>0</v>
      </c>
      <c r="BV38" s="36">
        <f>'Result Entry'!BW40</f>
        <v>0</v>
      </c>
      <c r="BW38" s="254">
        <f>'Result Entry'!BX40</f>
        <v>0</v>
      </c>
      <c r="BX38" s="239">
        <f>'Result Entry'!BY40</f>
        <v>0</v>
      </c>
      <c r="BY38" s="255" t="str">
        <f>'Result Entry'!BZ40</f>
        <v/>
      </c>
      <c r="BZ38" s="256">
        <f>'Result Entry'!CA40</f>
        <v>0</v>
      </c>
      <c r="CA38" s="250">
        <f>'Result Entry'!CB40</f>
        <v>0</v>
      </c>
      <c r="CB38" s="250">
        <f>'Result Entry'!CC40</f>
        <v>0</v>
      </c>
      <c r="CC38" s="250">
        <f>'Result Entry'!CD40</f>
        <v>0</v>
      </c>
      <c r="CD38" s="250">
        <f>'Result Entry'!CE40</f>
        <v>0</v>
      </c>
      <c r="CE38" s="251">
        <f>'Result Entry'!CF40</f>
        <v>0</v>
      </c>
      <c r="CF38" s="252">
        <f>'Result Entry'!CG40</f>
        <v>0</v>
      </c>
      <c r="CG38" s="252">
        <f>'Result Entry'!CH40</f>
        <v>0</v>
      </c>
      <c r="CH38" s="253">
        <f>'Result Entry'!CI40</f>
        <v>0</v>
      </c>
      <c r="CI38" s="36">
        <f>'Result Entry'!CJ40</f>
        <v>0</v>
      </c>
      <c r="CJ38" s="254">
        <f>'Result Entry'!CK40</f>
        <v>0</v>
      </c>
      <c r="CK38" s="254">
        <f>'Result Entry'!CL40</f>
        <v>0</v>
      </c>
      <c r="CL38" s="254">
        <f>'Result Entry'!CM40</f>
        <v>0</v>
      </c>
      <c r="CM38" s="36">
        <f>'Result Entry'!CN40</f>
        <v>0</v>
      </c>
      <c r="CN38" s="254">
        <f>'Result Entry'!CO40</f>
        <v>0</v>
      </c>
      <c r="CO38" s="239">
        <f>'Result Entry'!CP40</f>
        <v>0</v>
      </c>
      <c r="CP38" s="255" t="str">
        <f>'Result Entry'!CQ40</f>
        <v/>
      </c>
      <c r="CQ38" s="263">
        <f>'Result Entry'!CR40</f>
        <v>0</v>
      </c>
      <c r="CR38" s="258">
        <f>'Result Entry'!CS40</f>
        <v>0</v>
      </c>
      <c r="CS38" s="258">
        <f>'Result Entry'!CT40</f>
        <v>0</v>
      </c>
      <c r="CT38" s="258">
        <f>'Result Entry'!CU40</f>
        <v>0</v>
      </c>
      <c r="CU38" s="258">
        <f>'Result Entry'!CV40</f>
        <v>0</v>
      </c>
      <c r="CV38" s="264">
        <f>'Result Entry'!CW40</f>
        <v>0</v>
      </c>
      <c r="CW38" s="239">
        <f>'Result Entry'!CX40</f>
        <v>0</v>
      </c>
      <c r="CX38" s="255" t="str">
        <f>'Result Entry'!CY40</f>
        <v/>
      </c>
      <c r="CY38" s="263">
        <f>'Result Entry'!CZ40</f>
        <v>0</v>
      </c>
      <c r="CZ38" s="258">
        <f>'Result Entry'!DA40</f>
        <v>0</v>
      </c>
      <c r="DA38" s="258">
        <f>'Result Entry'!DB40</f>
        <v>0</v>
      </c>
      <c r="DB38" s="258">
        <f>'Result Entry'!DC40</f>
        <v>0</v>
      </c>
      <c r="DC38" s="258">
        <f>'Result Entry'!DD40</f>
        <v>0</v>
      </c>
      <c r="DD38" s="264">
        <f>'Result Entry'!DE40</f>
        <v>0</v>
      </c>
      <c r="DE38" s="239">
        <f>'Result Entry'!DF40</f>
        <v>0</v>
      </c>
      <c r="DF38" s="255" t="str">
        <f>'Result Entry'!DG40</f>
        <v/>
      </c>
      <c r="DG38" s="263">
        <f>'Result Entry'!DH40</f>
        <v>0</v>
      </c>
      <c r="DH38" s="258">
        <f>'Result Entry'!DI40</f>
        <v>0</v>
      </c>
      <c r="DI38" s="258">
        <f>'Result Entry'!DJ40</f>
        <v>0</v>
      </c>
      <c r="DJ38" s="258">
        <f>'Result Entry'!DK40</f>
        <v>0</v>
      </c>
      <c r="DK38" s="258">
        <f>'Result Entry'!DL40</f>
        <v>0</v>
      </c>
      <c r="DL38" s="264">
        <f>'Result Entry'!DM40</f>
        <v>0</v>
      </c>
      <c r="DM38" s="239">
        <f>'Result Entry'!DN40</f>
        <v>0</v>
      </c>
      <c r="DN38" s="255" t="str">
        <f>'Result Entry'!DO40</f>
        <v/>
      </c>
      <c r="DO38" s="263">
        <f>'Result Entry'!DP40</f>
        <v>0</v>
      </c>
      <c r="DP38" s="258">
        <f>'Result Entry'!DQ40</f>
        <v>0</v>
      </c>
      <c r="DQ38" s="258">
        <f>'Result Entry'!DR40</f>
        <v>0</v>
      </c>
      <c r="DR38" s="258">
        <f>'Result Entry'!DS40</f>
        <v>0</v>
      </c>
      <c r="DS38" s="258">
        <f>'Result Entry'!DT40</f>
        <v>0</v>
      </c>
      <c r="DT38" s="264">
        <f>'Result Entry'!DU40</f>
        <v>0</v>
      </c>
      <c r="DU38" s="239" t="str">
        <f>'Result Entry'!DV40</f>
        <v/>
      </c>
      <c r="DV38" s="255" t="str">
        <f>'Result Entry'!DW40</f>
        <v/>
      </c>
      <c r="DW38" s="265">
        <f>'Result Entry'!DX40</f>
        <v>0</v>
      </c>
      <c r="DX38" s="266">
        <f>'Result Entry'!DY40</f>
        <v>0</v>
      </c>
      <c r="DY38" s="267" t="str">
        <f>'Result Entry'!DZ40</f>
        <v/>
      </c>
      <c r="DZ38" s="260">
        <f>'Result Entry'!EA40</f>
        <v>900</v>
      </c>
      <c r="EA38" s="246">
        <f>'Result Entry'!EB40</f>
        <v>0</v>
      </c>
      <c r="EB38" s="261">
        <f>'Result Entry'!EC40</f>
        <v>0</v>
      </c>
      <c r="EC38" s="239" t="str">
        <f>'Result Entry'!ED40</f>
        <v/>
      </c>
      <c r="ED38" s="239" t="str">
        <f>'Result Entry'!EE40</f>
        <v/>
      </c>
      <c r="EE38" s="239" t="str">
        <f>'Result Entry'!EF40</f>
        <v/>
      </c>
      <c r="EF38" s="262" t="str">
        <f>'Result Entry'!EG40</f>
        <v/>
      </c>
    </row>
    <row r="39" spans="1:136">
      <c r="A39" s="828"/>
      <c r="B39" s="249">
        <f t="shared" si="0"/>
        <v>0</v>
      </c>
      <c r="C39" s="238">
        <f>'Result Entry'!D41</f>
        <v>0</v>
      </c>
      <c r="D39" s="238">
        <f>'Result Entry'!E41</f>
        <v>0</v>
      </c>
      <c r="E39" s="238">
        <f>'Result Entry'!F41</f>
        <v>0</v>
      </c>
      <c r="F39" s="239">
        <f>'Result Entry'!G41</f>
        <v>0</v>
      </c>
      <c r="G39" s="239">
        <f>'Result Entry'!H41</f>
        <v>0</v>
      </c>
      <c r="H39" s="239">
        <f>'Result Entry'!I41</f>
        <v>0</v>
      </c>
      <c r="I39" s="386">
        <f>'Result Entry'!J41</f>
        <v>0</v>
      </c>
      <c r="J39" s="37">
        <f>'Result Entry'!K41</f>
        <v>0</v>
      </c>
      <c r="K39" s="250">
        <f>'Result Entry'!L41</f>
        <v>0</v>
      </c>
      <c r="L39" s="250">
        <f>'Result Entry'!M41</f>
        <v>0</v>
      </c>
      <c r="M39" s="250">
        <f>'Result Entry'!N41</f>
        <v>0</v>
      </c>
      <c r="N39" s="250">
        <f>'Result Entry'!O41</f>
        <v>0</v>
      </c>
      <c r="O39" s="251">
        <f>'Result Entry'!P41</f>
        <v>0</v>
      </c>
      <c r="P39" s="252">
        <f>'Result Entry'!Q41</f>
        <v>0</v>
      </c>
      <c r="Q39" s="252">
        <f>'Result Entry'!R41</f>
        <v>0</v>
      </c>
      <c r="R39" s="253">
        <f>'Result Entry'!S41</f>
        <v>0</v>
      </c>
      <c r="S39" s="36">
        <f>'Result Entry'!T41</f>
        <v>0</v>
      </c>
      <c r="T39" s="254">
        <f>'Result Entry'!U41</f>
        <v>0</v>
      </c>
      <c r="U39" s="254">
        <f>'Result Entry'!V41</f>
        <v>0</v>
      </c>
      <c r="V39" s="254">
        <f>'Result Entry'!W41</f>
        <v>0</v>
      </c>
      <c r="W39" s="36">
        <f>'Result Entry'!X41</f>
        <v>0</v>
      </c>
      <c r="X39" s="254">
        <f>'Result Entry'!Y41</f>
        <v>0</v>
      </c>
      <c r="Y39" s="239">
        <f>'Result Entry'!Z41</f>
        <v>0</v>
      </c>
      <c r="Z39" s="255" t="str">
        <f>'Result Entry'!AA41</f>
        <v/>
      </c>
      <c r="AA39" s="256">
        <f>'Result Entry'!AB41</f>
        <v>0</v>
      </c>
      <c r="AB39" s="250">
        <f>'Result Entry'!AC41</f>
        <v>0</v>
      </c>
      <c r="AC39" s="250">
        <f>'Result Entry'!AD41</f>
        <v>0</v>
      </c>
      <c r="AD39" s="250">
        <f>'Result Entry'!AE41</f>
        <v>0</v>
      </c>
      <c r="AE39" s="250">
        <f>'Result Entry'!AF41</f>
        <v>0</v>
      </c>
      <c r="AF39" s="251">
        <f>'Result Entry'!AG41</f>
        <v>0</v>
      </c>
      <c r="AG39" s="252">
        <f>'Result Entry'!AH41</f>
        <v>0</v>
      </c>
      <c r="AH39" s="252">
        <f>'Result Entry'!AI41</f>
        <v>0</v>
      </c>
      <c r="AI39" s="253">
        <f>'Result Entry'!AJ41</f>
        <v>0</v>
      </c>
      <c r="AJ39" s="36">
        <f>'Result Entry'!AK41</f>
        <v>0</v>
      </c>
      <c r="AK39" s="254">
        <f>'Result Entry'!AL41</f>
        <v>0</v>
      </c>
      <c r="AL39" s="254">
        <f>'Result Entry'!AM41</f>
        <v>0</v>
      </c>
      <c r="AM39" s="254">
        <f>'Result Entry'!AN41</f>
        <v>0</v>
      </c>
      <c r="AN39" s="36">
        <f>'Result Entry'!AO41</f>
        <v>0</v>
      </c>
      <c r="AO39" s="254">
        <f>'Result Entry'!AP41</f>
        <v>0</v>
      </c>
      <c r="AP39" s="239">
        <f>'Result Entry'!AQ41</f>
        <v>0</v>
      </c>
      <c r="AQ39" s="255" t="str">
        <f>'Result Entry'!AR41</f>
        <v/>
      </c>
      <c r="AR39" s="256">
        <f>'Result Entry'!AS41</f>
        <v>0</v>
      </c>
      <c r="AS39" s="250">
        <f>'Result Entry'!AT41</f>
        <v>0</v>
      </c>
      <c r="AT39" s="250">
        <f>'Result Entry'!AU41</f>
        <v>0</v>
      </c>
      <c r="AU39" s="250">
        <f>'Result Entry'!AV41</f>
        <v>0</v>
      </c>
      <c r="AV39" s="250">
        <f>'Result Entry'!AW41</f>
        <v>0</v>
      </c>
      <c r="AW39" s="251">
        <f>'Result Entry'!AX41</f>
        <v>0</v>
      </c>
      <c r="AX39" s="252">
        <f>'Result Entry'!AY41</f>
        <v>0</v>
      </c>
      <c r="AY39" s="252">
        <f>'Result Entry'!AZ41</f>
        <v>0</v>
      </c>
      <c r="AZ39" s="253">
        <f>'Result Entry'!BA41</f>
        <v>0</v>
      </c>
      <c r="BA39" s="36">
        <f>'Result Entry'!BB41</f>
        <v>0</v>
      </c>
      <c r="BB39" s="254">
        <f>'Result Entry'!BC41</f>
        <v>0</v>
      </c>
      <c r="BC39" s="254">
        <f>'Result Entry'!BD41</f>
        <v>0</v>
      </c>
      <c r="BD39" s="254">
        <f>'Result Entry'!BE41</f>
        <v>0</v>
      </c>
      <c r="BE39" s="36">
        <f>'Result Entry'!BF41</f>
        <v>0</v>
      </c>
      <c r="BF39" s="254">
        <f>'Result Entry'!BG41</f>
        <v>0</v>
      </c>
      <c r="BG39" s="239">
        <f>'Result Entry'!BH41</f>
        <v>0</v>
      </c>
      <c r="BH39" s="255" t="str">
        <f>'Result Entry'!BI41</f>
        <v/>
      </c>
      <c r="BI39" s="256">
        <f>'Result Entry'!BJ41</f>
        <v>0</v>
      </c>
      <c r="BJ39" s="250">
        <f>'Result Entry'!BK41</f>
        <v>0</v>
      </c>
      <c r="BK39" s="250">
        <f>'Result Entry'!BL41</f>
        <v>0</v>
      </c>
      <c r="BL39" s="250">
        <f>'Result Entry'!BM41</f>
        <v>0</v>
      </c>
      <c r="BM39" s="250">
        <f>'Result Entry'!BN41</f>
        <v>0</v>
      </c>
      <c r="BN39" s="251">
        <f>'Result Entry'!BO41</f>
        <v>0</v>
      </c>
      <c r="BO39" s="252">
        <f>'Result Entry'!BP41</f>
        <v>0</v>
      </c>
      <c r="BP39" s="252">
        <f>'Result Entry'!BQ41</f>
        <v>0</v>
      </c>
      <c r="BQ39" s="253">
        <f>'Result Entry'!BR41</f>
        <v>0</v>
      </c>
      <c r="BR39" s="36">
        <f>'Result Entry'!BS41</f>
        <v>0</v>
      </c>
      <c r="BS39" s="254">
        <f>'Result Entry'!BT41</f>
        <v>0</v>
      </c>
      <c r="BT39" s="254">
        <f>'Result Entry'!BU41</f>
        <v>0</v>
      </c>
      <c r="BU39" s="254">
        <f>'Result Entry'!BV41</f>
        <v>0</v>
      </c>
      <c r="BV39" s="36">
        <f>'Result Entry'!BW41</f>
        <v>0</v>
      </c>
      <c r="BW39" s="254">
        <f>'Result Entry'!BX41</f>
        <v>0</v>
      </c>
      <c r="BX39" s="239">
        <f>'Result Entry'!BY41</f>
        <v>0</v>
      </c>
      <c r="BY39" s="255" t="str">
        <f>'Result Entry'!BZ41</f>
        <v/>
      </c>
      <c r="BZ39" s="256">
        <f>'Result Entry'!CA41</f>
        <v>0</v>
      </c>
      <c r="CA39" s="250">
        <f>'Result Entry'!CB41</f>
        <v>0</v>
      </c>
      <c r="CB39" s="250">
        <f>'Result Entry'!CC41</f>
        <v>0</v>
      </c>
      <c r="CC39" s="250">
        <f>'Result Entry'!CD41</f>
        <v>0</v>
      </c>
      <c r="CD39" s="250">
        <f>'Result Entry'!CE41</f>
        <v>0</v>
      </c>
      <c r="CE39" s="251">
        <f>'Result Entry'!CF41</f>
        <v>0</v>
      </c>
      <c r="CF39" s="252">
        <f>'Result Entry'!CG41</f>
        <v>0</v>
      </c>
      <c r="CG39" s="252">
        <f>'Result Entry'!CH41</f>
        <v>0</v>
      </c>
      <c r="CH39" s="253">
        <f>'Result Entry'!CI41</f>
        <v>0</v>
      </c>
      <c r="CI39" s="36">
        <f>'Result Entry'!CJ41</f>
        <v>0</v>
      </c>
      <c r="CJ39" s="254">
        <f>'Result Entry'!CK41</f>
        <v>0</v>
      </c>
      <c r="CK39" s="254">
        <f>'Result Entry'!CL41</f>
        <v>0</v>
      </c>
      <c r="CL39" s="254">
        <f>'Result Entry'!CM41</f>
        <v>0</v>
      </c>
      <c r="CM39" s="36">
        <f>'Result Entry'!CN41</f>
        <v>0</v>
      </c>
      <c r="CN39" s="254">
        <f>'Result Entry'!CO41</f>
        <v>0</v>
      </c>
      <c r="CO39" s="239">
        <f>'Result Entry'!CP41</f>
        <v>0</v>
      </c>
      <c r="CP39" s="255" t="str">
        <f>'Result Entry'!CQ41</f>
        <v/>
      </c>
      <c r="CQ39" s="263">
        <f>'Result Entry'!CR41</f>
        <v>0</v>
      </c>
      <c r="CR39" s="258">
        <f>'Result Entry'!CS41</f>
        <v>0</v>
      </c>
      <c r="CS39" s="258">
        <f>'Result Entry'!CT41</f>
        <v>0</v>
      </c>
      <c r="CT39" s="258">
        <f>'Result Entry'!CU41</f>
        <v>0</v>
      </c>
      <c r="CU39" s="258">
        <f>'Result Entry'!CV41</f>
        <v>0</v>
      </c>
      <c r="CV39" s="264">
        <f>'Result Entry'!CW41</f>
        <v>0</v>
      </c>
      <c r="CW39" s="239">
        <f>'Result Entry'!CX41</f>
        <v>0</v>
      </c>
      <c r="CX39" s="255" t="str">
        <f>'Result Entry'!CY41</f>
        <v/>
      </c>
      <c r="CY39" s="263">
        <f>'Result Entry'!CZ41</f>
        <v>0</v>
      </c>
      <c r="CZ39" s="258">
        <f>'Result Entry'!DA41</f>
        <v>0</v>
      </c>
      <c r="DA39" s="258">
        <f>'Result Entry'!DB41</f>
        <v>0</v>
      </c>
      <c r="DB39" s="258">
        <f>'Result Entry'!DC41</f>
        <v>0</v>
      </c>
      <c r="DC39" s="258">
        <f>'Result Entry'!DD41</f>
        <v>0</v>
      </c>
      <c r="DD39" s="264">
        <f>'Result Entry'!DE41</f>
        <v>0</v>
      </c>
      <c r="DE39" s="239">
        <f>'Result Entry'!DF41</f>
        <v>0</v>
      </c>
      <c r="DF39" s="255" t="str">
        <f>'Result Entry'!DG41</f>
        <v/>
      </c>
      <c r="DG39" s="263">
        <f>'Result Entry'!DH41</f>
        <v>0</v>
      </c>
      <c r="DH39" s="258">
        <f>'Result Entry'!DI41</f>
        <v>0</v>
      </c>
      <c r="DI39" s="258">
        <f>'Result Entry'!DJ41</f>
        <v>0</v>
      </c>
      <c r="DJ39" s="258">
        <f>'Result Entry'!DK41</f>
        <v>0</v>
      </c>
      <c r="DK39" s="258">
        <f>'Result Entry'!DL41</f>
        <v>0</v>
      </c>
      <c r="DL39" s="264">
        <f>'Result Entry'!DM41</f>
        <v>0</v>
      </c>
      <c r="DM39" s="239">
        <f>'Result Entry'!DN41</f>
        <v>0</v>
      </c>
      <c r="DN39" s="255" t="str">
        <f>'Result Entry'!DO41</f>
        <v/>
      </c>
      <c r="DO39" s="263">
        <f>'Result Entry'!DP41</f>
        <v>0</v>
      </c>
      <c r="DP39" s="258">
        <f>'Result Entry'!DQ41</f>
        <v>0</v>
      </c>
      <c r="DQ39" s="258">
        <f>'Result Entry'!DR41</f>
        <v>0</v>
      </c>
      <c r="DR39" s="258">
        <f>'Result Entry'!DS41</f>
        <v>0</v>
      </c>
      <c r="DS39" s="258">
        <f>'Result Entry'!DT41</f>
        <v>0</v>
      </c>
      <c r="DT39" s="264">
        <f>'Result Entry'!DU41</f>
        <v>0</v>
      </c>
      <c r="DU39" s="239" t="str">
        <f>'Result Entry'!DV41</f>
        <v/>
      </c>
      <c r="DV39" s="255" t="str">
        <f>'Result Entry'!DW41</f>
        <v/>
      </c>
      <c r="DW39" s="265">
        <f>'Result Entry'!DX41</f>
        <v>0</v>
      </c>
      <c r="DX39" s="266">
        <f>'Result Entry'!DY41</f>
        <v>0</v>
      </c>
      <c r="DY39" s="267" t="str">
        <f>'Result Entry'!DZ41</f>
        <v/>
      </c>
      <c r="DZ39" s="260">
        <f>'Result Entry'!EA41</f>
        <v>900</v>
      </c>
      <c r="EA39" s="246">
        <f>'Result Entry'!EB41</f>
        <v>0</v>
      </c>
      <c r="EB39" s="261">
        <f>'Result Entry'!EC41</f>
        <v>0</v>
      </c>
      <c r="EC39" s="239" t="str">
        <f>'Result Entry'!ED41</f>
        <v/>
      </c>
      <c r="ED39" s="239" t="str">
        <f>'Result Entry'!EE41</f>
        <v/>
      </c>
      <c r="EE39" s="239" t="str">
        <f>'Result Entry'!EF41</f>
        <v/>
      </c>
      <c r="EF39" s="262" t="str">
        <f>'Result Entry'!EG41</f>
        <v/>
      </c>
    </row>
    <row r="40" spans="1:136">
      <c r="A40" s="828"/>
      <c r="B40" s="249">
        <f t="shared" si="0"/>
        <v>0</v>
      </c>
      <c r="C40" s="238">
        <f>'Result Entry'!D42</f>
        <v>0</v>
      </c>
      <c r="D40" s="238">
        <f>'Result Entry'!E42</f>
        <v>0</v>
      </c>
      <c r="E40" s="238">
        <f>'Result Entry'!F42</f>
        <v>0</v>
      </c>
      <c r="F40" s="239">
        <f>'Result Entry'!G42</f>
        <v>0</v>
      </c>
      <c r="G40" s="239">
        <f>'Result Entry'!H42</f>
        <v>0</v>
      </c>
      <c r="H40" s="239">
        <f>'Result Entry'!I42</f>
        <v>0</v>
      </c>
      <c r="I40" s="386">
        <f>'Result Entry'!J42</f>
        <v>0</v>
      </c>
      <c r="J40" s="37">
        <f>'Result Entry'!K42</f>
        <v>0</v>
      </c>
      <c r="K40" s="250">
        <f>'Result Entry'!L42</f>
        <v>0</v>
      </c>
      <c r="L40" s="250">
        <f>'Result Entry'!M42</f>
        <v>0</v>
      </c>
      <c r="M40" s="250">
        <f>'Result Entry'!N42</f>
        <v>0</v>
      </c>
      <c r="N40" s="250">
        <f>'Result Entry'!O42</f>
        <v>0</v>
      </c>
      <c r="O40" s="251">
        <f>'Result Entry'!P42</f>
        <v>0</v>
      </c>
      <c r="P40" s="252">
        <f>'Result Entry'!Q42</f>
        <v>0</v>
      </c>
      <c r="Q40" s="252">
        <f>'Result Entry'!R42</f>
        <v>0</v>
      </c>
      <c r="R40" s="253">
        <f>'Result Entry'!S42</f>
        <v>0</v>
      </c>
      <c r="S40" s="36">
        <f>'Result Entry'!T42</f>
        <v>0</v>
      </c>
      <c r="T40" s="254">
        <f>'Result Entry'!U42</f>
        <v>0</v>
      </c>
      <c r="U40" s="254">
        <f>'Result Entry'!V42</f>
        <v>0</v>
      </c>
      <c r="V40" s="254">
        <f>'Result Entry'!W42</f>
        <v>0</v>
      </c>
      <c r="W40" s="36">
        <f>'Result Entry'!X42</f>
        <v>0</v>
      </c>
      <c r="X40" s="254">
        <f>'Result Entry'!Y42</f>
        <v>0</v>
      </c>
      <c r="Y40" s="239">
        <f>'Result Entry'!Z42</f>
        <v>0</v>
      </c>
      <c r="Z40" s="255" t="str">
        <f>'Result Entry'!AA42</f>
        <v/>
      </c>
      <c r="AA40" s="256">
        <f>'Result Entry'!AB42</f>
        <v>0</v>
      </c>
      <c r="AB40" s="250">
        <f>'Result Entry'!AC42</f>
        <v>0</v>
      </c>
      <c r="AC40" s="250">
        <f>'Result Entry'!AD42</f>
        <v>0</v>
      </c>
      <c r="AD40" s="250">
        <f>'Result Entry'!AE42</f>
        <v>0</v>
      </c>
      <c r="AE40" s="250">
        <f>'Result Entry'!AF42</f>
        <v>0</v>
      </c>
      <c r="AF40" s="251">
        <f>'Result Entry'!AG42</f>
        <v>0</v>
      </c>
      <c r="AG40" s="252">
        <f>'Result Entry'!AH42</f>
        <v>0</v>
      </c>
      <c r="AH40" s="252">
        <f>'Result Entry'!AI42</f>
        <v>0</v>
      </c>
      <c r="AI40" s="253">
        <f>'Result Entry'!AJ42</f>
        <v>0</v>
      </c>
      <c r="AJ40" s="36">
        <f>'Result Entry'!AK42</f>
        <v>0</v>
      </c>
      <c r="AK40" s="254">
        <f>'Result Entry'!AL42</f>
        <v>0</v>
      </c>
      <c r="AL40" s="254">
        <f>'Result Entry'!AM42</f>
        <v>0</v>
      </c>
      <c r="AM40" s="254">
        <f>'Result Entry'!AN42</f>
        <v>0</v>
      </c>
      <c r="AN40" s="36">
        <f>'Result Entry'!AO42</f>
        <v>0</v>
      </c>
      <c r="AO40" s="254">
        <f>'Result Entry'!AP42</f>
        <v>0</v>
      </c>
      <c r="AP40" s="239">
        <f>'Result Entry'!AQ42</f>
        <v>0</v>
      </c>
      <c r="AQ40" s="255" t="str">
        <f>'Result Entry'!AR42</f>
        <v/>
      </c>
      <c r="AR40" s="256">
        <f>'Result Entry'!AS42</f>
        <v>0</v>
      </c>
      <c r="AS40" s="250">
        <f>'Result Entry'!AT42</f>
        <v>0</v>
      </c>
      <c r="AT40" s="250">
        <f>'Result Entry'!AU42</f>
        <v>0</v>
      </c>
      <c r="AU40" s="250">
        <f>'Result Entry'!AV42</f>
        <v>0</v>
      </c>
      <c r="AV40" s="250">
        <f>'Result Entry'!AW42</f>
        <v>0</v>
      </c>
      <c r="AW40" s="251">
        <f>'Result Entry'!AX42</f>
        <v>0</v>
      </c>
      <c r="AX40" s="252">
        <f>'Result Entry'!AY42</f>
        <v>0</v>
      </c>
      <c r="AY40" s="252">
        <f>'Result Entry'!AZ42</f>
        <v>0</v>
      </c>
      <c r="AZ40" s="253">
        <f>'Result Entry'!BA42</f>
        <v>0</v>
      </c>
      <c r="BA40" s="36">
        <f>'Result Entry'!BB42</f>
        <v>0</v>
      </c>
      <c r="BB40" s="254">
        <f>'Result Entry'!BC42</f>
        <v>0</v>
      </c>
      <c r="BC40" s="254">
        <f>'Result Entry'!BD42</f>
        <v>0</v>
      </c>
      <c r="BD40" s="254">
        <f>'Result Entry'!BE42</f>
        <v>0</v>
      </c>
      <c r="BE40" s="36">
        <f>'Result Entry'!BF42</f>
        <v>0</v>
      </c>
      <c r="BF40" s="254">
        <f>'Result Entry'!BG42</f>
        <v>0</v>
      </c>
      <c r="BG40" s="239">
        <f>'Result Entry'!BH42</f>
        <v>0</v>
      </c>
      <c r="BH40" s="255" t="str">
        <f>'Result Entry'!BI42</f>
        <v/>
      </c>
      <c r="BI40" s="256">
        <f>'Result Entry'!BJ42</f>
        <v>0</v>
      </c>
      <c r="BJ40" s="250">
        <f>'Result Entry'!BK42</f>
        <v>0</v>
      </c>
      <c r="BK40" s="250">
        <f>'Result Entry'!BL42</f>
        <v>0</v>
      </c>
      <c r="BL40" s="250">
        <f>'Result Entry'!BM42</f>
        <v>0</v>
      </c>
      <c r="BM40" s="250">
        <f>'Result Entry'!BN42</f>
        <v>0</v>
      </c>
      <c r="BN40" s="251">
        <f>'Result Entry'!BO42</f>
        <v>0</v>
      </c>
      <c r="BO40" s="252">
        <f>'Result Entry'!BP42</f>
        <v>0</v>
      </c>
      <c r="BP40" s="252">
        <f>'Result Entry'!BQ42</f>
        <v>0</v>
      </c>
      <c r="BQ40" s="253">
        <f>'Result Entry'!BR42</f>
        <v>0</v>
      </c>
      <c r="BR40" s="36">
        <f>'Result Entry'!BS42</f>
        <v>0</v>
      </c>
      <c r="BS40" s="254">
        <f>'Result Entry'!BT42</f>
        <v>0</v>
      </c>
      <c r="BT40" s="254">
        <f>'Result Entry'!BU42</f>
        <v>0</v>
      </c>
      <c r="BU40" s="254">
        <f>'Result Entry'!BV42</f>
        <v>0</v>
      </c>
      <c r="BV40" s="36">
        <f>'Result Entry'!BW42</f>
        <v>0</v>
      </c>
      <c r="BW40" s="254">
        <f>'Result Entry'!BX42</f>
        <v>0</v>
      </c>
      <c r="BX40" s="239">
        <f>'Result Entry'!BY42</f>
        <v>0</v>
      </c>
      <c r="BY40" s="255" t="str">
        <f>'Result Entry'!BZ42</f>
        <v/>
      </c>
      <c r="BZ40" s="256">
        <f>'Result Entry'!CA42</f>
        <v>0</v>
      </c>
      <c r="CA40" s="250">
        <f>'Result Entry'!CB42</f>
        <v>0</v>
      </c>
      <c r="CB40" s="250">
        <f>'Result Entry'!CC42</f>
        <v>0</v>
      </c>
      <c r="CC40" s="250">
        <f>'Result Entry'!CD42</f>
        <v>0</v>
      </c>
      <c r="CD40" s="250">
        <f>'Result Entry'!CE42</f>
        <v>0</v>
      </c>
      <c r="CE40" s="251">
        <f>'Result Entry'!CF42</f>
        <v>0</v>
      </c>
      <c r="CF40" s="252">
        <f>'Result Entry'!CG42</f>
        <v>0</v>
      </c>
      <c r="CG40" s="252">
        <f>'Result Entry'!CH42</f>
        <v>0</v>
      </c>
      <c r="CH40" s="253">
        <f>'Result Entry'!CI42</f>
        <v>0</v>
      </c>
      <c r="CI40" s="36">
        <f>'Result Entry'!CJ42</f>
        <v>0</v>
      </c>
      <c r="CJ40" s="254">
        <f>'Result Entry'!CK42</f>
        <v>0</v>
      </c>
      <c r="CK40" s="254">
        <f>'Result Entry'!CL42</f>
        <v>0</v>
      </c>
      <c r="CL40" s="254">
        <f>'Result Entry'!CM42</f>
        <v>0</v>
      </c>
      <c r="CM40" s="36">
        <f>'Result Entry'!CN42</f>
        <v>0</v>
      </c>
      <c r="CN40" s="254">
        <f>'Result Entry'!CO42</f>
        <v>0</v>
      </c>
      <c r="CO40" s="239">
        <f>'Result Entry'!CP42</f>
        <v>0</v>
      </c>
      <c r="CP40" s="255" t="str">
        <f>'Result Entry'!CQ42</f>
        <v/>
      </c>
      <c r="CQ40" s="263">
        <f>'Result Entry'!CR42</f>
        <v>0</v>
      </c>
      <c r="CR40" s="258">
        <f>'Result Entry'!CS42</f>
        <v>0</v>
      </c>
      <c r="CS40" s="258">
        <f>'Result Entry'!CT42</f>
        <v>0</v>
      </c>
      <c r="CT40" s="258">
        <f>'Result Entry'!CU42</f>
        <v>0</v>
      </c>
      <c r="CU40" s="258">
        <f>'Result Entry'!CV42</f>
        <v>0</v>
      </c>
      <c r="CV40" s="264">
        <f>'Result Entry'!CW42</f>
        <v>0</v>
      </c>
      <c r="CW40" s="239">
        <f>'Result Entry'!CX42</f>
        <v>0</v>
      </c>
      <c r="CX40" s="255" t="str">
        <f>'Result Entry'!CY42</f>
        <v/>
      </c>
      <c r="CY40" s="263">
        <f>'Result Entry'!CZ42</f>
        <v>0</v>
      </c>
      <c r="CZ40" s="258">
        <f>'Result Entry'!DA42</f>
        <v>0</v>
      </c>
      <c r="DA40" s="258">
        <f>'Result Entry'!DB42</f>
        <v>0</v>
      </c>
      <c r="DB40" s="258">
        <f>'Result Entry'!DC42</f>
        <v>0</v>
      </c>
      <c r="DC40" s="258">
        <f>'Result Entry'!DD42</f>
        <v>0</v>
      </c>
      <c r="DD40" s="264">
        <f>'Result Entry'!DE42</f>
        <v>0</v>
      </c>
      <c r="DE40" s="239">
        <f>'Result Entry'!DF42</f>
        <v>0</v>
      </c>
      <c r="DF40" s="255" t="str">
        <f>'Result Entry'!DG42</f>
        <v/>
      </c>
      <c r="DG40" s="263">
        <f>'Result Entry'!DH42</f>
        <v>0</v>
      </c>
      <c r="DH40" s="258">
        <f>'Result Entry'!DI42</f>
        <v>0</v>
      </c>
      <c r="DI40" s="258">
        <f>'Result Entry'!DJ42</f>
        <v>0</v>
      </c>
      <c r="DJ40" s="258">
        <f>'Result Entry'!DK42</f>
        <v>0</v>
      </c>
      <c r="DK40" s="258">
        <f>'Result Entry'!DL42</f>
        <v>0</v>
      </c>
      <c r="DL40" s="264">
        <f>'Result Entry'!DM42</f>
        <v>0</v>
      </c>
      <c r="DM40" s="239">
        <f>'Result Entry'!DN42</f>
        <v>0</v>
      </c>
      <c r="DN40" s="255" t="str">
        <f>'Result Entry'!DO42</f>
        <v/>
      </c>
      <c r="DO40" s="263">
        <f>'Result Entry'!DP42</f>
        <v>0</v>
      </c>
      <c r="DP40" s="258">
        <f>'Result Entry'!DQ42</f>
        <v>0</v>
      </c>
      <c r="DQ40" s="258">
        <f>'Result Entry'!DR42</f>
        <v>0</v>
      </c>
      <c r="DR40" s="258">
        <f>'Result Entry'!DS42</f>
        <v>0</v>
      </c>
      <c r="DS40" s="258">
        <f>'Result Entry'!DT42</f>
        <v>0</v>
      </c>
      <c r="DT40" s="264">
        <f>'Result Entry'!DU42</f>
        <v>0</v>
      </c>
      <c r="DU40" s="239" t="str">
        <f>'Result Entry'!DV42</f>
        <v/>
      </c>
      <c r="DV40" s="255" t="str">
        <f>'Result Entry'!DW42</f>
        <v/>
      </c>
      <c r="DW40" s="265">
        <f>'Result Entry'!DX42</f>
        <v>0</v>
      </c>
      <c r="DX40" s="266">
        <f>'Result Entry'!DY42</f>
        <v>0</v>
      </c>
      <c r="DY40" s="267" t="str">
        <f>'Result Entry'!DZ42</f>
        <v/>
      </c>
      <c r="DZ40" s="260">
        <f>'Result Entry'!EA42</f>
        <v>900</v>
      </c>
      <c r="EA40" s="246">
        <f>'Result Entry'!EB42</f>
        <v>0</v>
      </c>
      <c r="EB40" s="261">
        <f>'Result Entry'!EC42</f>
        <v>0</v>
      </c>
      <c r="EC40" s="239" t="str">
        <f>'Result Entry'!ED42</f>
        <v/>
      </c>
      <c r="ED40" s="239" t="str">
        <f>'Result Entry'!EE42</f>
        <v/>
      </c>
      <c r="EE40" s="239" t="str">
        <f>'Result Entry'!EF42</f>
        <v/>
      </c>
      <c r="EF40" s="262" t="str">
        <f>'Result Entry'!EG42</f>
        <v/>
      </c>
    </row>
    <row r="41" spans="1:136">
      <c r="A41" s="828"/>
      <c r="B41" s="249">
        <f t="shared" si="0"/>
        <v>0</v>
      </c>
      <c r="C41" s="238">
        <f>'Result Entry'!D43</f>
        <v>0</v>
      </c>
      <c r="D41" s="238">
        <f>'Result Entry'!E43</f>
        <v>0</v>
      </c>
      <c r="E41" s="238">
        <f>'Result Entry'!F43</f>
        <v>0</v>
      </c>
      <c r="F41" s="239">
        <f>'Result Entry'!G43</f>
        <v>0</v>
      </c>
      <c r="G41" s="239">
        <f>'Result Entry'!H43</f>
        <v>0</v>
      </c>
      <c r="H41" s="239">
        <f>'Result Entry'!I43</f>
        <v>0</v>
      </c>
      <c r="I41" s="386">
        <f>'Result Entry'!J43</f>
        <v>0</v>
      </c>
      <c r="J41" s="37">
        <f>'Result Entry'!K43</f>
        <v>0</v>
      </c>
      <c r="K41" s="250">
        <f>'Result Entry'!L43</f>
        <v>0</v>
      </c>
      <c r="L41" s="250">
        <f>'Result Entry'!M43</f>
        <v>0</v>
      </c>
      <c r="M41" s="250">
        <f>'Result Entry'!N43</f>
        <v>0</v>
      </c>
      <c r="N41" s="250">
        <f>'Result Entry'!O43</f>
        <v>0</v>
      </c>
      <c r="O41" s="251">
        <f>'Result Entry'!P43</f>
        <v>0</v>
      </c>
      <c r="P41" s="252">
        <f>'Result Entry'!Q43</f>
        <v>0</v>
      </c>
      <c r="Q41" s="252">
        <f>'Result Entry'!R43</f>
        <v>0</v>
      </c>
      <c r="R41" s="253">
        <f>'Result Entry'!S43</f>
        <v>0</v>
      </c>
      <c r="S41" s="36">
        <f>'Result Entry'!T43</f>
        <v>0</v>
      </c>
      <c r="T41" s="254">
        <f>'Result Entry'!U43</f>
        <v>0</v>
      </c>
      <c r="U41" s="254">
        <f>'Result Entry'!V43</f>
        <v>0</v>
      </c>
      <c r="V41" s="254">
        <f>'Result Entry'!W43</f>
        <v>0</v>
      </c>
      <c r="W41" s="36">
        <f>'Result Entry'!X43</f>
        <v>0</v>
      </c>
      <c r="X41" s="254">
        <f>'Result Entry'!Y43</f>
        <v>0</v>
      </c>
      <c r="Y41" s="239">
        <f>'Result Entry'!Z43</f>
        <v>0</v>
      </c>
      <c r="Z41" s="255" t="str">
        <f>'Result Entry'!AA43</f>
        <v/>
      </c>
      <c r="AA41" s="256">
        <f>'Result Entry'!AB43</f>
        <v>0</v>
      </c>
      <c r="AB41" s="250">
        <f>'Result Entry'!AC43</f>
        <v>0</v>
      </c>
      <c r="AC41" s="250">
        <f>'Result Entry'!AD43</f>
        <v>0</v>
      </c>
      <c r="AD41" s="250">
        <f>'Result Entry'!AE43</f>
        <v>0</v>
      </c>
      <c r="AE41" s="250">
        <f>'Result Entry'!AF43</f>
        <v>0</v>
      </c>
      <c r="AF41" s="251">
        <f>'Result Entry'!AG43</f>
        <v>0</v>
      </c>
      <c r="AG41" s="252">
        <f>'Result Entry'!AH43</f>
        <v>0</v>
      </c>
      <c r="AH41" s="252">
        <f>'Result Entry'!AI43</f>
        <v>0</v>
      </c>
      <c r="AI41" s="253">
        <f>'Result Entry'!AJ43</f>
        <v>0</v>
      </c>
      <c r="AJ41" s="36">
        <f>'Result Entry'!AK43</f>
        <v>0</v>
      </c>
      <c r="AK41" s="254">
        <f>'Result Entry'!AL43</f>
        <v>0</v>
      </c>
      <c r="AL41" s="254">
        <f>'Result Entry'!AM43</f>
        <v>0</v>
      </c>
      <c r="AM41" s="254">
        <f>'Result Entry'!AN43</f>
        <v>0</v>
      </c>
      <c r="AN41" s="36">
        <f>'Result Entry'!AO43</f>
        <v>0</v>
      </c>
      <c r="AO41" s="254">
        <f>'Result Entry'!AP43</f>
        <v>0</v>
      </c>
      <c r="AP41" s="239">
        <f>'Result Entry'!AQ43</f>
        <v>0</v>
      </c>
      <c r="AQ41" s="255" t="str">
        <f>'Result Entry'!AR43</f>
        <v/>
      </c>
      <c r="AR41" s="256">
        <f>'Result Entry'!AS43</f>
        <v>0</v>
      </c>
      <c r="AS41" s="250">
        <f>'Result Entry'!AT43</f>
        <v>0</v>
      </c>
      <c r="AT41" s="250">
        <f>'Result Entry'!AU43</f>
        <v>0</v>
      </c>
      <c r="AU41" s="250">
        <f>'Result Entry'!AV43</f>
        <v>0</v>
      </c>
      <c r="AV41" s="250">
        <f>'Result Entry'!AW43</f>
        <v>0</v>
      </c>
      <c r="AW41" s="251">
        <f>'Result Entry'!AX43</f>
        <v>0</v>
      </c>
      <c r="AX41" s="252">
        <f>'Result Entry'!AY43</f>
        <v>0</v>
      </c>
      <c r="AY41" s="252">
        <f>'Result Entry'!AZ43</f>
        <v>0</v>
      </c>
      <c r="AZ41" s="253">
        <f>'Result Entry'!BA43</f>
        <v>0</v>
      </c>
      <c r="BA41" s="36">
        <f>'Result Entry'!BB43</f>
        <v>0</v>
      </c>
      <c r="BB41" s="254">
        <f>'Result Entry'!BC43</f>
        <v>0</v>
      </c>
      <c r="BC41" s="254">
        <f>'Result Entry'!BD43</f>
        <v>0</v>
      </c>
      <c r="BD41" s="254">
        <f>'Result Entry'!BE43</f>
        <v>0</v>
      </c>
      <c r="BE41" s="36">
        <f>'Result Entry'!BF43</f>
        <v>0</v>
      </c>
      <c r="BF41" s="254">
        <f>'Result Entry'!BG43</f>
        <v>0</v>
      </c>
      <c r="BG41" s="239">
        <f>'Result Entry'!BH43</f>
        <v>0</v>
      </c>
      <c r="BH41" s="255" t="str">
        <f>'Result Entry'!BI43</f>
        <v/>
      </c>
      <c r="BI41" s="256">
        <f>'Result Entry'!BJ43</f>
        <v>0</v>
      </c>
      <c r="BJ41" s="250">
        <f>'Result Entry'!BK43</f>
        <v>0</v>
      </c>
      <c r="BK41" s="250">
        <f>'Result Entry'!BL43</f>
        <v>0</v>
      </c>
      <c r="BL41" s="250">
        <f>'Result Entry'!BM43</f>
        <v>0</v>
      </c>
      <c r="BM41" s="250">
        <f>'Result Entry'!BN43</f>
        <v>0</v>
      </c>
      <c r="BN41" s="251">
        <f>'Result Entry'!BO43</f>
        <v>0</v>
      </c>
      <c r="BO41" s="252">
        <f>'Result Entry'!BP43</f>
        <v>0</v>
      </c>
      <c r="BP41" s="252">
        <f>'Result Entry'!BQ43</f>
        <v>0</v>
      </c>
      <c r="BQ41" s="253">
        <f>'Result Entry'!BR43</f>
        <v>0</v>
      </c>
      <c r="BR41" s="36">
        <f>'Result Entry'!BS43</f>
        <v>0</v>
      </c>
      <c r="BS41" s="254">
        <f>'Result Entry'!BT43</f>
        <v>0</v>
      </c>
      <c r="BT41" s="254">
        <f>'Result Entry'!BU43</f>
        <v>0</v>
      </c>
      <c r="BU41" s="254">
        <f>'Result Entry'!BV43</f>
        <v>0</v>
      </c>
      <c r="BV41" s="36">
        <f>'Result Entry'!BW43</f>
        <v>0</v>
      </c>
      <c r="BW41" s="254">
        <f>'Result Entry'!BX43</f>
        <v>0</v>
      </c>
      <c r="BX41" s="239">
        <f>'Result Entry'!BY43</f>
        <v>0</v>
      </c>
      <c r="BY41" s="255" t="str">
        <f>'Result Entry'!BZ43</f>
        <v/>
      </c>
      <c r="BZ41" s="256">
        <f>'Result Entry'!CA43</f>
        <v>0</v>
      </c>
      <c r="CA41" s="250">
        <f>'Result Entry'!CB43</f>
        <v>0</v>
      </c>
      <c r="CB41" s="250">
        <f>'Result Entry'!CC43</f>
        <v>0</v>
      </c>
      <c r="CC41" s="250">
        <f>'Result Entry'!CD43</f>
        <v>0</v>
      </c>
      <c r="CD41" s="250">
        <f>'Result Entry'!CE43</f>
        <v>0</v>
      </c>
      <c r="CE41" s="251">
        <f>'Result Entry'!CF43</f>
        <v>0</v>
      </c>
      <c r="CF41" s="252">
        <f>'Result Entry'!CG43</f>
        <v>0</v>
      </c>
      <c r="CG41" s="252">
        <f>'Result Entry'!CH43</f>
        <v>0</v>
      </c>
      <c r="CH41" s="253">
        <f>'Result Entry'!CI43</f>
        <v>0</v>
      </c>
      <c r="CI41" s="36">
        <f>'Result Entry'!CJ43</f>
        <v>0</v>
      </c>
      <c r="CJ41" s="254">
        <f>'Result Entry'!CK43</f>
        <v>0</v>
      </c>
      <c r="CK41" s="254">
        <f>'Result Entry'!CL43</f>
        <v>0</v>
      </c>
      <c r="CL41" s="254">
        <f>'Result Entry'!CM43</f>
        <v>0</v>
      </c>
      <c r="CM41" s="36">
        <f>'Result Entry'!CN43</f>
        <v>0</v>
      </c>
      <c r="CN41" s="254">
        <f>'Result Entry'!CO43</f>
        <v>0</v>
      </c>
      <c r="CO41" s="239">
        <f>'Result Entry'!CP43</f>
        <v>0</v>
      </c>
      <c r="CP41" s="255" t="str">
        <f>'Result Entry'!CQ43</f>
        <v/>
      </c>
      <c r="CQ41" s="263">
        <f>'Result Entry'!CR43</f>
        <v>0</v>
      </c>
      <c r="CR41" s="258">
        <f>'Result Entry'!CS43</f>
        <v>0</v>
      </c>
      <c r="CS41" s="258">
        <f>'Result Entry'!CT43</f>
        <v>0</v>
      </c>
      <c r="CT41" s="258">
        <f>'Result Entry'!CU43</f>
        <v>0</v>
      </c>
      <c r="CU41" s="258">
        <f>'Result Entry'!CV43</f>
        <v>0</v>
      </c>
      <c r="CV41" s="264">
        <f>'Result Entry'!CW43</f>
        <v>0</v>
      </c>
      <c r="CW41" s="239">
        <f>'Result Entry'!CX43</f>
        <v>0</v>
      </c>
      <c r="CX41" s="255" t="str">
        <f>'Result Entry'!CY43</f>
        <v/>
      </c>
      <c r="CY41" s="263">
        <f>'Result Entry'!CZ43</f>
        <v>0</v>
      </c>
      <c r="CZ41" s="258">
        <f>'Result Entry'!DA43</f>
        <v>0</v>
      </c>
      <c r="DA41" s="258">
        <f>'Result Entry'!DB43</f>
        <v>0</v>
      </c>
      <c r="DB41" s="258">
        <f>'Result Entry'!DC43</f>
        <v>0</v>
      </c>
      <c r="DC41" s="258">
        <f>'Result Entry'!DD43</f>
        <v>0</v>
      </c>
      <c r="DD41" s="264">
        <f>'Result Entry'!DE43</f>
        <v>0</v>
      </c>
      <c r="DE41" s="239">
        <f>'Result Entry'!DF43</f>
        <v>0</v>
      </c>
      <c r="DF41" s="255" t="str">
        <f>'Result Entry'!DG43</f>
        <v/>
      </c>
      <c r="DG41" s="263">
        <f>'Result Entry'!DH43</f>
        <v>0</v>
      </c>
      <c r="DH41" s="258">
        <f>'Result Entry'!DI43</f>
        <v>0</v>
      </c>
      <c r="DI41" s="258">
        <f>'Result Entry'!DJ43</f>
        <v>0</v>
      </c>
      <c r="DJ41" s="258">
        <f>'Result Entry'!DK43</f>
        <v>0</v>
      </c>
      <c r="DK41" s="258">
        <f>'Result Entry'!DL43</f>
        <v>0</v>
      </c>
      <c r="DL41" s="264">
        <f>'Result Entry'!DM43</f>
        <v>0</v>
      </c>
      <c r="DM41" s="239">
        <f>'Result Entry'!DN43</f>
        <v>0</v>
      </c>
      <c r="DN41" s="255" t="str">
        <f>'Result Entry'!DO43</f>
        <v/>
      </c>
      <c r="DO41" s="263">
        <f>'Result Entry'!DP43</f>
        <v>0</v>
      </c>
      <c r="DP41" s="258">
        <f>'Result Entry'!DQ43</f>
        <v>0</v>
      </c>
      <c r="DQ41" s="258">
        <f>'Result Entry'!DR43</f>
        <v>0</v>
      </c>
      <c r="DR41" s="258">
        <f>'Result Entry'!DS43</f>
        <v>0</v>
      </c>
      <c r="DS41" s="258">
        <f>'Result Entry'!DT43</f>
        <v>0</v>
      </c>
      <c r="DT41" s="264">
        <f>'Result Entry'!DU43</f>
        <v>0</v>
      </c>
      <c r="DU41" s="239" t="str">
        <f>'Result Entry'!DV43</f>
        <v/>
      </c>
      <c r="DV41" s="255" t="str">
        <f>'Result Entry'!DW43</f>
        <v/>
      </c>
      <c r="DW41" s="265">
        <f>'Result Entry'!DX43</f>
        <v>0</v>
      </c>
      <c r="DX41" s="266">
        <f>'Result Entry'!DY43</f>
        <v>0</v>
      </c>
      <c r="DY41" s="267" t="str">
        <f>'Result Entry'!DZ43</f>
        <v/>
      </c>
      <c r="DZ41" s="260">
        <f>'Result Entry'!EA43</f>
        <v>900</v>
      </c>
      <c r="EA41" s="246">
        <f>'Result Entry'!EB43</f>
        <v>0</v>
      </c>
      <c r="EB41" s="261">
        <f>'Result Entry'!EC43</f>
        <v>0</v>
      </c>
      <c r="EC41" s="239" t="str">
        <f>'Result Entry'!ED43</f>
        <v/>
      </c>
      <c r="ED41" s="239" t="str">
        <f>'Result Entry'!EE43</f>
        <v/>
      </c>
      <c r="EE41" s="239" t="str">
        <f>'Result Entry'!EF43</f>
        <v/>
      </c>
      <c r="EF41" s="262" t="str">
        <f>'Result Entry'!EG43</f>
        <v/>
      </c>
    </row>
    <row r="42" spans="1:136">
      <c r="A42" s="828"/>
      <c r="B42" s="249">
        <f t="shared" si="0"/>
        <v>0</v>
      </c>
      <c r="C42" s="238">
        <f>'Result Entry'!D44</f>
        <v>0</v>
      </c>
      <c r="D42" s="238">
        <f>'Result Entry'!E44</f>
        <v>0</v>
      </c>
      <c r="E42" s="238">
        <f>'Result Entry'!F44</f>
        <v>0</v>
      </c>
      <c r="F42" s="239">
        <f>'Result Entry'!G44</f>
        <v>0</v>
      </c>
      <c r="G42" s="239">
        <f>'Result Entry'!H44</f>
        <v>0</v>
      </c>
      <c r="H42" s="239">
        <f>'Result Entry'!I44</f>
        <v>0</v>
      </c>
      <c r="I42" s="386">
        <f>'Result Entry'!J44</f>
        <v>0</v>
      </c>
      <c r="J42" s="37">
        <f>'Result Entry'!K44</f>
        <v>0</v>
      </c>
      <c r="K42" s="250">
        <f>'Result Entry'!L44</f>
        <v>0</v>
      </c>
      <c r="L42" s="250">
        <f>'Result Entry'!M44</f>
        <v>0</v>
      </c>
      <c r="M42" s="250">
        <f>'Result Entry'!N44</f>
        <v>0</v>
      </c>
      <c r="N42" s="250">
        <f>'Result Entry'!O44</f>
        <v>0</v>
      </c>
      <c r="O42" s="251">
        <f>'Result Entry'!P44</f>
        <v>0</v>
      </c>
      <c r="P42" s="252">
        <f>'Result Entry'!Q44</f>
        <v>0</v>
      </c>
      <c r="Q42" s="252">
        <f>'Result Entry'!R44</f>
        <v>0</v>
      </c>
      <c r="R42" s="253">
        <f>'Result Entry'!S44</f>
        <v>0</v>
      </c>
      <c r="S42" s="36">
        <f>'Result Entry'!T44</f>
        <v>0</v>
      </c>
      <c r="T42" s="254">
        <f>'Result Entry'!U44</f>
        <v>0</v>
      </c>
      <c r="U42" s="254">
        <f>'Result Entry'!V44</f>
        <v>0</v>
      </c>
      <c r="V42" s="254">
        <f>'Result Entry'!W44</f>
        <v>0</v>
      </c>
      <c r="W42" s="36">
        <f>'Result Entry'!X44</f>
        <v>0</v>
      </c>
      <c r="X42" s="254">
        <f>'Result Entry'!Y44</f>
        <v>0</v>
      </c>
      <c r="Y42" s="239">
        <f>'Result Entry'!Z44</f>
        <v>0</v>
      </c>
      <c r="Z42" s="255" t="str">
        <f>'Result Entry'!AA44</f>
        <v/>
      </c>
      <c r="AA42" s="256">
        <f>'Result Entry'!AB44</f>
        <v>0</v>
      </c>
      <c r="AB42" s="250">
        <f>'Result Entry'!AC44</f>
        <v>0</v>
      </c>
      <c r="AC42" s="250">
        <f>'Result Entry'!AD44</f>
        <v>0</v>
      </c>
      <c r="AD42" s="250">
        <f>'Result Entry'!AE44</f>
        <v>0</v>
      </c>
      <c r="AE42" s="250">
        <f>'Result Entry'!AF44</f>
        <v>0</v>
      </c>
      <c r="AF42" s="251">
        <f>'Result Entry'!AG44</f>
        <v>0</v>
      </c>
      <c r="AG42" s="252">
        <f>'Result Entry'!AH44</f>
        <v>0</v>
      </c>
      <c r="AH42" s="252">
        <f>'Result Entry'!AI44</f>
        <v>0</v>
      </c>
      <c r="AI42" s="253">
        <f>'Result Entry'!AJ44</f>
        <v>0</v>
      </c>
      <c r="AJ42" s="36">
        <f>'Result Entry'!AK44</f>
        <v>0</v>
      </c>
      <c r="AK42" s="254">
        <f>'Result Entry'!AL44</f>
        <v>0</v>
      </c>
      <c r="AL42" s="254">
        <f>'Result Entry'!AM44</f>
        <v>0</v>
      </c>
      <c r="AM42" s="254">
        <f>'Result Entry'!AN44</f>
        <v>0</v>
      </c>
      <c r="AN42" s="36">
        <f>'Result Entry'!AO44</f>
        <v>0</v>
      </c>
      <c r="AO42" s="254">
        <f>'Result Entry'!AP44</f>
        <v>0</v>
      </c>
      <c r="AP42" s="239">
        <f>'Result Entry'!AQ44</f>
        <v>0</v>
      </c>
      <c r="AQ42" s="255" t="str">
        <f>'Result Entry'!AR44</f>
        <v/>
      </c>
      <c r="AR42" s="256">
        <f>'Result Entry'!AS44</f>
        <v>0</v>
      </c>
      <c r="AS42" s="250">
        <f>'Result Entry'!AT44</f>
        <v>0</v>
      </c>
      <c r="AT42" s="250">
        <f>'Result Entry'!AU44</f>
        <v>0</v>
      </c>
      <c r="AU42" s="250">
        <f>'Result Entry'!AV44</f>
        <v>0</v>
      </c>
      <c r="AV42" s="250">
        <f>'Result Entry'!AW44</f>
        <v>0</v>
      </c>
      <c r="AW42" s="251">
        <f>'Result Entry'!AX44</f>
        <v>0</v>
      </c>
      <c r="AX42" s="252">
        <f>'Result Entry'!AY44</f>
        <v>0</v>
      </c>
      <c r="AY42" s="252">
        <f>'Result Entry'!AZ44</f>
        <v>0</v>
      </c>
      <c r="AZ42" s="253">
        <f>'Result Entry'!BA44</f>
        <v>0</v>
      </c>
      <c r="BA42" s="36">
        <f>'Result Entry'!BB44</f>
        <v>0</v>
      </c>
      <c r="BB42" s="254">
        <f>'Result Entry'!BC44</f>
        <v>0</v>
      </c>
      <c r="BC42" s="254">
        <f>'Result Entry'!BD44</f>
        <v>0</v>
      </c>
      <c r="BD42" s="254">
        <f>'Result Entry'!BE44</f>
        <v>0</v>
      </c>
      <c r="BE42" s="36">
        <f>'Result Entry'!BF44</f>
        <v>0</v>
      </c>
      <c r="BF42" s="254">
        <f>'Result Entry'!BG44</f>
        <v>0</v>
      </c>
      <c r="BG42" s="239">
        <f>'Result Entry'!BH44</f>
        <v>0</v>
      </c>
      <c r="BH42" s="255" t="str">
        <f>'Result Entry'!BI44</f>
        <v/>
      </c>
      <c r="BI42" s="256">
        <f>'Result Entry'!BJ44</f>
        <v>0</v>
      </c>
      <c r="BJ42" s="250">
        <f>'Result Entry'!BK44</f>
        <v>0</v>
      </c>
      <c r="BK42" s="250">
        <f>'Result Entry'!BL44</f>
        <v>0</v>
      </c>
      <c r="BL42" s="250">
        <f>'Result Entry'!BM44</f>
        <v>0</v>
      </c>
      <c r="BM42" s="250">
        <f>'Result Entry'!BN44</f>
        <v>0</v>
      </c>
      <c r="BN42" s="251">
        <f>'Result Entry'!BO44</f>
        <v>0</v>
      </c>
      <c r="BO42" s="252">
        <f>'Result Entry'!BP44</f>
        <v>0</v>
      </c>
      <c r="BP42" s="252">
        <f>'Result Entry'!BQ44</f>
        <v>0</v>
      </c>
      <c r="BQ42" s="253">
        <f>'Result Entry'!BR44</f>
        <v>0</v>
      </c>
      <c r="BR42" s="36">
        <f>'Result Entry'!BS44</f>
        <v>0</v>
      </c>
      <c r="BS42" s="254">
        <f>'Result Entry'!BT44</f>
        <v>0</v>
      </c>
      <c r="BT42" s="254">
        <f>'Result Entry'!BU44</f>
        <v>0</v>
      </c>
      <c r="BU42" s="254">
        <f>'Result Entry'!BV44</f>
        <v>0</v>
      </c>
      <c r="BV42" s="36">
        <f>'Result Entry'!BW44</f>
        <v>0</v>
      </c>
      <c r="BW42" s="254">
        <f>'Result Entry'!BX44</f>
        <v>0</v>
      </c>
      <c r="BX42" s="239">
        <f>'Result Entry'!BY44</f>
        <v>0</v>
      </c>
      <c r="BY42" s="255" t="str">
        <f>'Result Entry'!BZ44</f>
        <v/>
      </c>
      <c r="BZ42" s="256">
        <f>'Result Entry'!CA44</f>
        <v>0</v>
      </c>
      <c r="CA42" s="250">
        <f>'Result Entry'!CB44</f>
        <v>0</v>
      </c>
      <c r="CB42" s="250">
        <f>'Result Entry'!CC44</f>
        <v>0</v>
      </c>
      <c r="CC42" s="250">
        <f>'Result Entry'!CD44</f>
        <v>0</v>
      </c>
      <c r="CD42" s="250">
        <f>'Result Entry'!CE44</f>
        <v>0</v>
      </c>
      <c r="CE42" s="251">
        <f>'Result Entry'!CF44</f>
        <v>0</v>
      </c>
      <c r="CF42" s="252">
        <f>'Result Entry'!CG44</f>
        <v>0</v>
      </c>
      <c r="CG42" s="252">
        <f>'Result Entry'!CH44</f>
        <v>0</v>
      </c>
      <c r="CH42" s="253">
        <f>'Result Entry'!CI44</f>
        <v>0</v>
      </c>
      <c r="CI42" s="36">
        <f>'Result Entry'!CJ44</f>
        <v>0</v>
      </c>
      <c r="CJ42" s="254">
        <f>'Result Entry'!CK44</f>
        <v>0</v>
      </c>
      <c r="CK42" s="254">
        <f>'Result Entry'!CL44</f>
        <v>0</v>
      </c>
      <c r="CL42" s="254">
        <f>'Result Entry'!CM44</f>
        <v>0</v>
      </c>
      <c r="CM42" s="36">
        <f>'Result Entry'!CN44</f>
        <v>0</v>
      </c>
      <c r="CN42" s="254">
        <f>'Result Entry'!CO44</f>
        <v>0</v>
      </c>
      <c r="CO42" s="239">
        <f>'Result Entry'!CP44</f>
        <v>0</v>
      </c>
      <c r="CP42" s="255" t="str">
        <f>'Result Entry'!CQ44</f>
        <v/>
      </c>
      <c r="CQ42" s="263">
        <f>'Result Entry'!CR44</f>
        <v>0</v>
      </c>
      <c r="CR42" s="258">
        <f>'Result Entry'!CS44</f>
        <v>0</v>
      </c>
      <c r="CS42" s="258">
        <f>'Result Entry'!CT44</f>
        <v>0</v>
      </c>
      <c r="CT42" s="258">
        <f>'Result Entry'!CU44</f>
        <v>0</v>
      </c>
      <c r="CU42" s="258">
        <f>'Result Entry'!CV44</f>
        <v>0</v>
      </c>
      <c r="CV42" s="264">
        <f>'Result Entry'!CW44</f>
        <v>0</v>
      </c>
      <c r="CW42" s="239">
        <f>'Result Entry'!CX44</f>
        <v>0</v>
      </c>
      <c r="CX42" s="255" t="str">
        <f>'Result Entry'!CY44</f>
        <v/>
      </c>
      <c r="CY42" s="263">
        <f>'Result Entry'!CZ44</f>
        <v>0</v>
      </c>
      <c r="CZ42" s="258">
        <f>'Result Entry'!DA44</f>
        <v>0</v>
      </c>
      <c r="DA42" s="258">
        <f>'Result Entry'!DB44</f>
        <v>0</v>
      </c>
      <c r="DB42" s="258">
        <f>'Result Entry'!DC44</f>
        <v>0</v>
      </c>
      <c r="DC42" s="258">
        <f>'Result Entry'!DD44</f>
        <v>0</v>
      </c>
      <c r="DD42" s="264">
        <f>'Result Entry'!DE44</f>
        <v>0</v>
      </c>
      <c r="DE42" s="239">
        <f>'Result Entry'!DF44</f>
        <v>0</v>
      </c>
      <c r="DF42" s="255" t="str">
        <f>'Result Entry'!DG44</f>
        <v/>
      </c>
      <c r="DG42" s="263">
        <f>'Result Entry'!DH44</f>
        <v>0</v>
      </c>
      <c r="DH42" s="258">
        <f>'Result Entry'!DI44</f>
        <v>0</v>
      </c>
      <c r="DI42" s="258">
        <f>'Result Entry'!DJ44</f>
        <v>0</v>
      </c>
      <c r="DJ42" s="258">
        <f>'Result Entry'!DK44</f>
        <v>0</v>
      </c>
      <c r="DK42" s="258">
        <f>'Result Entry'!DL44</f>
        <v>0</v>
      </c>
      <c r="DL42" s="264">
        <f>'Result Entry'!DM44</f>
        <v>0</v>
      </c>
      <c r="DM42" s="239">
        <f>'Result Entry'!DN44</f>
        <v>0</v>
      </c>
      <c r="DN42" s="255" t="str">
        <f>'Result Entry'!DO44</f>
        <v/>
      </c>
      <c r="DO42" s="263">
        <f>'Result Entry'!DP44</f>
        <v>0</v>
      </c>
      <c r="DP42" s="258">
        <f>'Result Entry'!DQ44</f>
        <v>0</v>
      </c>
      <c r="DQ42" s="258">
        <f>'Result Entry'!DR44</f>
        <v>0</v>
      </c>
      <c r="DR42" s="258">
        <f>'Result Entry'!DS44</f>
        <v>0</v>
      </c>
      <c r="DS42" s="258">
        <f>'Result Entry'!DT44</f>
        <v>0</v>
      </c>
      <c r="DT42" s="264">
        <f>'Result Entry'!DU44</f>
        <v>0</v>
      </c>
      <c r="DU42" s="239" t="str">
        <f>'Result Entry'!DV44</f>
        <v/>
      </c>
      <c r="DV42" s="255" t="str">
        <f>'Result Entry'!DW44</f>
        <v/>
      </c>
      <c r="DW42" s="265">
        <f>'Result Entry'!DX44</f>
        <v>0</v>
      </c>
      <c r="DX42" s="266">
        <f>'Result Entry'!DY44</f>
        <v>0</v>
      </c>
      <c r="DY42" s="267" t="str">
        <f>'Result Entry'!DZ44</f>
        <v/>
      </c>
      <c r="DZ42" s="260">
        <f>'Result Entry'!EA44</f>
        <v>900</v>
      </c>
      <c r="EA42" s="246">
        <f>'Result Entry'!EB44</f>
        <v>0</v>
      </c>
      <c r="EB42" s="261">
        <f>'Result Entry'!EC44</f>
        <v>0</v>
      </c>
      <c r="EC42" s="239" t="str">
        <f>'Result Entry'!ED44</f>
        <v/>
      </c>
      <c r="ED42" s="239" t="str">
        <f>'Result Entry'!EE44</f>
        <v/>
      </c>
      <c r="EE42" s="239" t="str">
        <f>'Result Entry'!EF44</f>
        <v/>
      </c>
      <c r="EF42" s="262" t="str">
        <f>'Result Entry'!EG44</f>
        <v/>
      </c>
    </row>
    <row r="43" spans="1:136">
      <c r="A43" s="828"/>
      <c r="B43" s="249">
        <f t="shared" si="0"/>
        <v>0</v>
      </c>
      <c r="C43" s="238">
        <f>'Result Entry'!D45</f>
        <v>0</v>
      </c>
      <c r="D43" s="238">
        <f>'Result Entry'!E45</f>
        <v>0</v>
      </c>
      <c r="E43" s="238">
        <f>'Result Entry'!F45</f>
        <v>0</v>
      </c>
      <c r="F43" s="239">
        <f>'Result Entry'!G45</f>
        <v>0</v>
      </c>
      <c r="G43" s="239">
        <f>'Result Entry'!H45</f>
        <v>0</v>
      </c>
      <c r="H43" s="239">
        <f>'Result Entry'!I45</f>
        <v>0</v>
      </c>
      <c r="I43" s="386">
        <f>'Result Entry'!J45</f>
        <v>0</v>
      </c>
      <c r="J43" s="37">
        <f>'Result Entry'!K45</f>
        <v>0</v>
      </c>
      <c r="K43" s="250">
        <f>'Result Entry'!L45</f>
        <v>0</v>
      </c>
      <c r="L43" s="250">
        <f>'Result Entry'!M45</f>
        <v>0</v>
      </c>
      <c r="M43" s="250">
        <f>'Result Entry'!N45</f>
        <v>0</v>
      </c>
      <c r="N43" s="250">
        <f>'Result Entry'!O45</f>
        <v>0</v>
      </c>
      <c r="O43" s="251">
        <f>'Result Entry'!P45</f>
        <v>0</v>
      </c>
      <c r="P43" s="252">
        <f>'Result Entry'!Q45</f>
        <v>0</v>
      </c>
      <c r="Q43" s="252">
        <f>'Result Entry'!R45</f>
        <v>0</v>
      </c>
      <c r="R43" s="253">
        <f>'Result Entry'!S45</f>
        <v>0</v>
      </c>
      <c r="S43" s="36">
        <f>'Result Entry'!T45</f>
        <v>0</v>
      </c>
      <c r="T43" s="254">
        <f>'Result Entry'!U45</f>
        <v>0</v>
      </c>
      <c r="U43" s="254">
        <f>'Result Entry'!V45</f>
        <v>0</v>
      </c>
      <c r="V43" s="254">
        <f>'Result Entry'!W45</f>
        <v>0</v>
      </c>
      <c r="W43" s="36">
        <f>'Result Entry'!X45</f>
        <v>0</v>
      </c>
      <c r="X43" s="254">
        <f>'Result Entry'!Y45</f>
        <v>0</v>
      </c>
      <c r="Y43" s="239">
        <f>'Result Entry'!Z45</f>
        <v>0</v>
      </c>
      <c r="Z43" s="255" t="str">
        <f>'Result Entry'!AA45</f>
        <v/>
      </c>
      <c r="AA43" s="256">
        <f>'Result Entry'!AB45</f>
        <v>0</v>
      </c>
      <c r="AB43" s="250">
        <f>'Result Entry'!AC45</f>
        <v>0</v>
      </c>
      <c r="AC43" s="250">
        <f>'Result Entry'!AD45</f>
        <v>0</v>
      </c>
      <c r="AD43" s="250">
        <f>'Result Entry'!AE45</f>
        <v>0</v>
      </c>
      <c r="AE43" s="250">
        <f>'Result Entry'!AF45</f>
        <v>0</v>
      </c>
      <c r="AF43" s="251">
        <f>'Result Entry'!AG45</f>
        <v>0</v>
      </c>
      <c r="AG43" s="252">
        <f>'Result Entry'!AH45</f>
        <v>0</v>
      </c>
      <c r="AH43" s="252">
        <f>'Result Entry'!AI45</f>
        <v>0</v>
      </c>
      <c r="AI43" s="253">
        <f>'Result Entry'!AJ45</f>
        <v>0</v>
      </c>
      <c r="AJ43" s="36">
        <f>'Result Entry'!AK45</f>
        <v>0</v>
      </c>
      <c r="AK43" s="254">
        <f>'Result Entry'!AL45</f>
        <v>0</v>
      </c>
      <c r="AL43" s="254">
        <f>'Result Entry'!AM45</f>
        <v>0</v>
      </c>
      <c r="AM43" s="254">
        <f>'Result Entry'!AN45</f>
        <v>0</v>
      </c>
      <c r="AN43" s="36">
        <f>'Result Entry'!AO45</f>
        <v>0</v>
      </c>
      <c r="AO43" s="254">
        <f>'Result Entry'!AP45</f>
        <v>0</v>
      </c>
      <c r="AP43" s="239">
        <f>'Result Entry'!AQ45</f>
        <v>0</v>
      </c>
      <c r="AQ43" s="255" t="str">
        <f>'Result Entry'!AR45</f>
        <v/>
      </c>
      <c r="AR43" s="256">
        <f>'Result Entry'!AS45</f>
        <v>0</v>
      </c>
      <c r="AS43" s="250">
        <f>'Result Entry'!AT45</f>
        <v>0</v>
      </c>
      <c r="AT43" s="250">
        <f>'Result Entry'!AU45</f>
        <v>0</v>
      </c>
      <c r="AU43" s="250">
        <f>'Result Entry'!AV45</f>
        <v>0</v>
      </c>
      <c r="AV43" s="250">
        <f>'Result Entry'!AW45</f>
        <v>0</v>
      </c>
      <c r="AW43" s="251">
        <f>'Result Entry'!AX45</f>
        <v>0</v>
      </c>
      <c r="AX43" s="252">
        <f>'Result Entry'!AY45</f>
        <v>0</v>
      </c>
      <c r="AY43" s="252">
        <f>'Result Entry'!AZ45</f>
        <v>0</v>
      </c>
      <c r="AZ43" s="253">
        <f>'Result Entry'!BA45</f>
        <v>0</v>
      </c>
      <c r="BA43" s="36">
        <f>'Result Entry'!BB45</f>
        <v>0</v>
      </c>
      <c r="BB43" s="254">
        <f>'Result Entry'!BC45</f>
        <v>0</v>
      </c>
      <c r="BC43" s="254">
        <f>'Result Entry'!BD45</f>
        <v>0</v>
      </c>
      <c r="BD43" s="254">
        <f>'Result Entry'!BE45</f>
        <v>0</v>
      </c>
      <c r="BE43" s="36">
        <f>'Result Entry'!BF45</f>
        <v>0</v>
      </c>
      <c r="BF43" s="254">
        <f>'Result Entry'!BG45</f>
        <v>0</v>
      </c>
      <c r="BG43" s="239">
        <f>'Result Entry'!BH45</f>
        <v>0</v>
      </c>
      <c r="BH43" s="255" t="str">
        <f>'Result Entry'!BI45</f>
        <v/>
      </c>
      <c r="BI43" s="256">
        <f>'Result Entry'!BJ45</f>
        <v>0</v>
      </c>
      <c r="BJ43" s="250">
        <f>'Result Entry'!BK45</f>
        <v>0</v>
      </c>
      <c r="BK43" s="250">
        <f>'Result Entry'!BL45</f>
        <v>0</v>
      </c>
      <c r="BL43" s="250">
        <f>'Result Entry'!BM45</f>
        <v>0</v>
      </c>
      <c r="BM43" s="250">
        <f>'Result Entry'!BN45</f>
        <v>0</v>
      </c>
      <c r="BN43" s="251">
        <f>'Result Entry'!BO45</f>
        <v>0</v>
      </c>
      <c r="BO43" s="252">
        <f>'Result Entry'!BP45</f>
        <v>0</v>
      </c>
      <c r="BP43" s="252">
        <f>'Result Entry'!BQ45</f>
        <v>0</v>
      </c>
      <c r="BQ43" s="253">
        <f>'Result Entry'!BR45</f>
        <v>0</v>
      </c>
      <c r="BR43" s="36">
        <f>'Result Entry'!BS45</f>
        <v>0</v>
      </c>
      <c r="BS43" s="254">
        <f>'Result Entry'!BT45</f>
        <v>0</v>
      </c>
      <c r="BT43" s="254">
        <f>'Result Entry'!BU45</f>
        <v>0</v>
      </c>
      <c r="BU43" s="254">
        <f>'Result Entry'!BV45</f>
        <v>0</v>
      </c>
      <c r="BV43" s="36">
        <f>'Result Entry'!BW45</f>
        <v>0</v>
      </c>
      <c r="BW43" s="254">
        <f>'Result Entry'!BX45</f>
        <v>0</v>
      </c>
      <c r="BX43" s="239">
        <f>'Result Entry'!BY45</f>
        <v>0</v>
      </c>
      <c r="BY43" s="255" t="str">
        <f>'Result Entry'!BZ45</f>
        <v/>
      </c>
      <c r="BZ43" s="256">
        <f>'Result Entry'!CA45</f>
        <v>0</v>
      </c>
      <c r="CA43" s="250">
        <f>'Result Entry'!CB45</f>
        <v>0</v>
      </c>
      <c r="CB43" s="250">
        <f>'Result Entry'!CC45</f>
        <v>0</v>
      </c>
      <c r="CC43" s="250">
        <f>'Result Entry'!CD45</f>
        <v>0</v>
      </c>
      <c r="CD43" s="250">
        <f>'Result Entry'!CE45</f>
        <v>0</v>
      </c>
      <c r="CE43" s="251">
        <f>'Result Entry'!CF45</f>
        <v>0</v>
      </c>
      <c r="CF43" s="252">
        <f>'Result Entry'!CG45</f>
        <v>0</v>
      </c>
      <c r="CG43" s="252">
        <f>'Result Entry'!CH45</f>
        <v>0</v>
      </c>
      <c r="CH43" s="253">
        <f>'Result Entry'!CI45</f>
        <v>0</v>
      </c>
      <c r="CI43" s="36">
        <f>'Result Entry'!CJ45</f>
        <v>0</v>
      </c>
      <c r="CJ43" s="254">
        <f>'Result Entry'!CK45</f>
        <v>0</v>
      </c>
      <c r="CK43" s="254">
        <f>'Result Entry'!CL45</f>
        <v>0</v>
      </c>
      <c r="CL43" s="254">
        <f>'Result Entry'!CM45</f>
        <v>0</v>
      </c>
      <c r="CM43" s="36">
        <f>'Result Entry'!CN45</f>
        <v>0</v>
      </c>
      <c r="CN43" s="254">
        <f>'Result Entry'!CO45</f>
        <v>0</v>
      </c>
      <c r="CO43" s="239">
        <f>'Result Entry'!CP45</f>
        <v>0</v>
      </c>
      <c r="CP43" s="255" t="str">
        <f>'Result Entry'!CQ45</f>
        <v/>
      </c>
      <c r="CQ43" s="263">
        <f>'Result Entry'!CR45</f>
        <v>0</v>
      </c>
      <c r="CR43" s="258">
        <f>'Result Entry'!CS45</f>
        <v>0</v>
      </c>
      <c r="CS43" s="258">
        <f>'Result Entry'!CT45</f>
        <v>0</v>
      </c>
      <c r="CT43" s="258">
        <f>'Result Entry'!CU45</f>
        <v>0</v>
      </c>
      <c r="CU43" s="258">
        <f>'Result Entry'!CV45</f>
        <v>0</v>
      </c>
      <c r="CV43" s="264">
        <f>'Result Entry'!CW45</f>
        <v>0</v>
      </c>
      <c r="CW43" s="239">
        <f>'Result Entry'!CX45</f>
        <v>0</v>
      </c>
      <c r="CX43" s="255" t="str">
        <f>'Result Entry'!CY45</f>
        <v/>
      </c>
      <c r="CY43" s="263">
        <f>'Result Entry'!CZ45</f>
        <v>0</v>
      </c>
      <c r="CZ43" s="258">
        <f>'Result Entry'!DA45</f>
        <v>0</v>
      </c>
      <c r="DA43" s="258">
        <f>'Result Entry'!DB45</f>
        <v>0</v>
      </c>
      <c r="DB43" s="258">
        <f>'Result Entry'!DC45</f>
        <v>0</v>
      </c>
      <c r="DC43" s="258">
        <f>'Result Entry'!DD45</f>
        <v>0</v>
      </c>
      <c r="DD43" s="264">
        <f>'Result Entry'!DE45</f>
        <v>0</v>
      </c>
      <c r="DE43" s="239">
        <f>'Result Entry'!DF45</f>
        <v>0</v>
      </c>
      <c r="DF43" s="255" t="str">
        <f>'Result Entry'!DG45</f>
        <v/>
      </c>
      <c r="DG43" s="263">
        <f>'Result Entry'!DH45</f>
        <v>0</v>
      </c>
      <c r="DH43" s="258">
        <f>'Result Entry'!DI45</f>
        <v>0</v>
      </c>
      <c r="DI43" s="258">
        <f>'Result Entry'!DJ45</f>
        <v>0</v>
      </c>
      <c r="DJ43" s="258">
        <f>'Result Entry'!DK45</f>
        <v>0</v>
      </c>
      <c r="DK43" s="258">
        <f>'Result Entry'!DL45</f>
        <v>0</v>
      </c>
      <c r="DL43" s="264">
        <f>'Result Entry'!DM45</f>
        <v>0</v>
      </c>
      <c r="DM43" s="239">
        <f>'Result Entry'!DN45</f>
        <v>0</v>
      </c>
      <c r="DN43" s="255" t="str">
        <f>'Result Entry'!DO45</f>
        <v/>
      </c>
      <c r="DO43" s="263">
        <f>'Result Entry'!DP45</f>
        <v>0</v>
      </c>
      <c r="DP43" s="258">
        <f>'Result Entry'!DQ45</f>
        <v>0</v>
      </c>
      <c r="DQ43" s="258">
        <f>'Result Entry'!DR45</f>
        <v>0</v>
      </c>
      <c r="DR43" s="258">
        <f>'Result Entry'!DS45</f>
        <v>0</v>
      </c>
      <c r="DS43" s="258">
        <f>'Result Entry'!DT45</f>
        <v>0</v>
      </c>
      <c r="DT43" s="264">
        <f>'Result Entry'!DU45</f>
        <v>0</v>
      </c>
      <c r="DU43" s="239" t="str">
        <f>'Result Entry'!DV45</f>
        <v/>
      </c>
      <c r="DV43" s="255" t="str">
        <f>'Result Entry'!DW45</f>
        <v/>
      </c>
      <c r="DW43" s="265">
        <f>'Result Entry'!DX45</f>
        <v>0</v>
      </c>
      <c r="DX43" s="266">
        <f>'Result Entry'!DY45</f>
        <v>0</v>
      </c>
      <c r="DY43" s="267" t="str">
        <f>'Result Entry'!DZ45</f>
        <v/>
      </c>
      <c r="DZ43" s="260">
        <f>'Result Entry'!EA45</f>
        <v>900</v>
      </c>
      <c r="EA43" s="246">
        <f>'Result Entry'!EB45</f>
        <v>0</v>
      </c>
      <c r="EB43" s="261">
        <f>'Result Entry'!EC45</f>
        <v>0</v>
      </c>
      <c r="EC43" s="239" t="str">
        <f>'Result Entry'!ED45</f>
        <v/>
      </c>
      <c r="ED43" s="239" t="str">
        <f>'Result Entry'!EE45</f>
        <v/>
      </c>
      <c r="EE43" s="239" t="str">
        <f>'Result Entry'!EF45</f>
        <v/>
      </c>
      <c r="EF43" s="262" t="str">
        <f>'Result Entry'!EG45</f>
        <v/>
      </c>
    </row>
    <row r="44" spans="1:136">
      <c r="A44" s="828"/>
      <c r="B44" s="249">
        <f t="shared" si="0"/>
        <v>0</v>
      </c>
      <c r="C44" s="238">
        <f>'Result Entry'!D46</f>
        <v>0</v>
      </c>
      <c r="D44" s="238">
        <f>'Result Entry'!E46</f>
        <v>0</v>
      </c>
      <c r="E44" s="238">
        <f>'Result Entry'!F46</f>
        <v>0</v>
      </c>
      <c r="F44" s="239">
        <f>'Result Entry'!G46</f>
        <v>0</v>
      </c>
      <c r="G44" s="239">
        <f>'Result Entry'!H46</f>
        <v>0</v>
      </c>
      <c r="H44" s="239">
        <f>'Result Entry'!I46</f>
        <v>0</v>
      </c>
      <c r="I44" s="386">
        <f>'Result Entry'!J46</f>
        <v>0</v>
      </c>
      <c r="J44" s="37">
        <f>'Result Entry'!K46</f>
        <v>0</v>
      </c>
      <c r="K44" s="250">
        <f>'Result Entry'!L46</f>
        <v>0</v>
      </c>
      <c r="L44" s="250">
        <f>'Result Entry'!M46</f>
        <v>0</v>
      </c>
      <c r="M44" s="250">
        <f>'Result Entry'!N46</f>
        <v>0</v>
      </c>
      <c r="N44" s="250">
        <f>'Result Entry'!O46</f>
        <v>0</v>
      </c>
      <c r="O44" s="251">
        <f>'Result Entry'!P46</f>
        <v>0</v>
      </c>
      <c r="P44" s="252">
        <f>'Result Entry'!Q46</f>
        <v>0</v>
      </c>
      <c r="Q44" s="252">
        <f>'Result Entry'!R46</f>
        <v>0</v>
      </c>
      <c r="R44" s="253">
        <f>'Result Entry'!S46</f>
        <v>0</v>
      </c>
      <c r="S44" s="36">
        <f>'Result Entry'!T46</f>
        <v>0</v>
      </c>
      <c r="T44" s="254">
        <f>'Result Entry'!U46</f>
        <v>0</v>
      </c>
      <c r="U44" s="254">
        <f>'Result Entry'!V46</f>
        <v>0</v>
      </c>
      <c r="V44" s="254">
        <f>'Result Entry'!W46</f>
        <v>0</v>
      </c>
      <c r="W44" s="36">
        <f>'Result Entry'!X46</f>
        <v>0</v>
      </c>
      <c r="X44" s="254">
        <f>'Result Entry'!Y46</f>
        <v>0</v>
      </c>
      <c r="Y44" s="239">
        <f>'Result Entry'!Z46</f>
        <v>0</v>
      </c>
      <c r="Z44" s="255" t="str">
        <f>'Result Entry'!AA46</f>
        <v/>
      </c>
      <c r="AA44" s="256">
        <f>'Result Entry'!AB46</f>
        <v>0</v>
      </c>
      <c r="AB44" s="250">
        <f>'Result Entry'!AC46</f>
        <v>0</v>
      </c>
      <c r="AC44" s="250">
        <f>'Result Entry'!AD46</f>
        <v>0</v>
      </c>
      <c r="AD44" s="250">
        <f>'Result Entry'!AE46</f>
        <v>0</v>
      </c>
      <c r="AE44" s="250">
        <f>'Result Entry'!AF46</f>
        <v>0</v>
      </c>
      <c r="AF44" s="251">
        <f>'Result Entry'!AG46</f>
        <v>0</v>
      </c>
      <c r="AG44" s="252">
        <f>'Result Entry'!AH46</f>
        <v>0</v>
      </c>
      <c r="AH44" s="252">
        <f>'Result Entry'!AI46</f>
        <v>0</v>
      </c>
      <c r="AI44" s="253">
        <f>'Result Entry'!AJ46</f>
        <v>0</v>
      </c>
      <c r="AJ44" s="36">
        <f>'Result Entry'!AK46</f>
        <v>0</v>
      </c>
      <c r="AK44" s="254">
        <f>'Result Entry'!AL46</f>
        <v>0</v>
      </c>
      <c r="AL44" s="254">
        <f>'Result Entry'!AM46</f>
        <v>0</v>
      </c>
      <c r="AM44" s="254">
        <f>'Result Entry'!AN46</f>
        <v>0</v>
      </c>
      <c r="AN44" s="36">
        <f>'Result Entry'!AO46</f>
        <v>0</v>
      </c>
      <c r="AO44" s="254">
        <f>'Result Entry'!AP46</f>
        <v>0</v>
      </c>
      <c r="AP44" s="239">
        <f>'Result Entry'!AQ46</f>
        <v>0</v>
      </c>
      <c r="AQ44" s="255" t="str">
        <f>'Result Entry'!AR46</f>
        <v/>
      </c>
      <c r="AR44" s="256">
        <f>'Result Entry'!AS46</f>
        <v>0</v>
      </c>
      <c r="AS44" s="250">
        <f>'Result Entry'!AT46</f>
        <v>0</v>
      </c>
      <c r="AT44" s="250">
        <f>'Result Entry'!AU46</f>
        <v>0</v>
      </c>
      <c r="AU44" s="250">
        <f>'Result Entry'!AV46</f>
        <v>0</v>
      </c>
      <c r="AV44" s="250">
        <f>'Result Entry'!AW46</f>
        <v>0</v>
      </c>
      <c r="AW44" s="251">
        <f>'Result Entry'!AX46</f>
        <v>0</v>
      </c>
      <c r="AX44" s="252">
        <f>'Result Entry'!AY46</f>
        <v>0</v>
      </c>
      <c r="AY44" s="252">
        <f>'Result Entry'!AZ46</f>
        <v>0</v>
      </c>
      <c r="AZ44" s="253">
        <f>'Result Entry'!BA46</f>
        <v>0</v>
      </c>
      <c r="BA44" s="36">
        <f>'Result Entry'!BB46</f>
        <v>0</v>
      </c>
      <c r="BB44" s="254">
        <f>'Result Entry'!BC46</f>
        <v>0</v>
      </c>
      <c r="BC44" s="254">
        <f>'Result Entry'!BD46</f>
        <v>0</v>
      </c>
      <c r="BD44" s="254">
        <f>'Result Entry'!BE46</f>
        <v>0</v>
      </c>
      <c r="BE44" s="36">
        <f>'Result Entry'!BF46</f>
        <v>0</v>
      </c>
      <c r="BF44" s="254">
        <f>'Result Entry'!BG46</f>
        <v>0</v>
      </c>
      <c r="BG44" s="239">
        <f>'Result Entry'!BH46</f>
        <v>0</v>
      </c>
      <c r="BH44" s="255" t="str">
        <f>'Result Entry'!BI46</f>
        <v/>
      </c>
      <c r="BI44" s="256">
        <f>'Result Entry'!BJ46</f>
        <v>0</v>
      </c>
      <c r="BJ44" s="250">
        <f>'Result Entry'!BK46</f>
        <v>0</v>
      </c>
      <c r="BK44" s="250">
        <f>'Result Entry'!BL46</f>
        <v>0</v>
      </c>
      <c r="BL44" s="250">
        <f>'Result Entry'!BM46</f>
        <v>0</v>
      </c>
      <c r="BM44" s="250">
        <f>'Result Entry'!BN46</f>
        <v>0</v>
      </c>
      <c r="BN44" s="251">
        <f>'Result Entry'!BO46</f>
        <v>0</v>
      </c>
      <c r="BO44" s="252">
        <f>'Result Entry'!BP46</f>
        <v>0</v>
      </c>
      <c r="BP44" s="252">
        <f>'Result Entry'!BQ46</f>
        <v>0</v>
      </c>
      <c r="BQ44" s="253">
        <f>'Result Entry'!BR46</f>
        <v>0</v>
      </c>
      <c r="BR44" s="36">
        <f>'Result Entry'!BS46</f>
        <v>0</v>
      </c>
      <c r="BS44" s="254">
        <f>'Result Entry'!BT46</f>
        <v>0</v>
      </c>
      <c r="BT44" s="254">
        <f>'Result Entry'!BU46</f>
        <v>0</v>
      </c>
      <c r="BU44" s="254">
        <f>'Result Entry'!BV46</f>
        <v>0</v>
      </c>
      <c r="BV44" s="36">
        <f>'Result Entry'!BW46</f>
        <v>0</v>
      </c>
      <c r="BW44" s="254">
        <f>'Result Entry'!BX46</f>
        <v>0</v>
      </c>
      <c r="BX44" s="239">
        <f>'Result Entry'!BY46</f>
        <v>0</v>
      </c>
      <c r="BY44" s="255" t="str">
        <f>'Result Entry'!BZ46</f>
        <v/>
      </c>
      <c r="BZ44" s="256">
        <f>'Result Entry'!CA46</f>
        <v>0</v>
      </c>
      <c r="CA44" s="250">
        <f>'Result Entry'!CB46</f>
        <v>0</v>
      </c>
      <c r="CB44" s="250">
        <f>'Result Entry'!CC46</f>
        <v>0</v>
      </c>
      <c r="CC44" s="250">
        <f>'Result Entry'!CD46</f>
        <v>0</v>
      </c>
      <c r="CD44" s="250">
        <f>'Result Entry'!CE46</f>
        <v>0</v>
      </c>
      <c r="CE44" s="251">
        <f>'Result Entry'!CF46</f>
        <v>0</v>
      </c>
      <c r="CF44" s="252">
        <f>'Result Entry'!CG46</f>
        <v>0</v>
      </c>
      <c r="CG44" s="252">
        <f>'Result Entry'!CH46</f>
        <v>0</v>
      </c>
      <c r="CH44" s="253">
        <f>'Result Entry'!CI46</f>
        <v>0</v>
      </c>
      <c r="CI44" s="36">
        <f>'Result Entry'!CJ46</f>
        <v>0</v>
      </c>
      <c r="CJ44" s="254">
        <f>'Result Entry'!CK46</f>
        <v>0</v>
      </c>
      <c r="CK44" s="254">
        <f>'Result Entry'!CL46</f>
        <v>0</v>
      </c>
      <c r="CL44" s="254">
        <f>'Result Entry'!CM46</f>
        <v>0</v>
      </c>
      <c r="CM44" s="36">
        <f>'Result Entry'!CN46</f>
        <v>0</v>
      </c>
      <c r="CN44" s="254">
        <f>'Result Entry'!CO46</f>
        <v>0</v>
      </c>
      <c r="CO44" s="239">
        <f>'Result Entry'!CP46</f>
        <v>0</v>
      </c>
      <c r="CP44" s="255" t="str">
        <f>'Result Entry'!CQ46</f>
        <v/>
      </c>
      <c r="CQ44" s="263">
        <f>'Result Entry'!CR46</f>
        <v>0</v>
      </c>
      <c r="CR44" s="258">
        <f>'Result Entry'!CS46</f>
        <v>0</v>
      </c>
      <c r="CS44" s="258">
        <f>'Result Entry'!CT46</f>
        <v>0</v>
      </c>
      <c r="CT44" s="258">
        <f>'Result Entry'!CU46</f>
        <v>0</v>
      </c>
      <c r="CU44" s="258">
        <f>'Result Entry'!CV46</f>
        <v>0</v>
      </c>
      <c r="CV44" s="264">
        <f>'Result Entry'!CW46</f>
        <v>0</v>
      </c>
      <c r="CW44" s="239">
        <f>'Result Entry'!CX46</f>
        <v>0</v>
      </c>
      <c r="CX44" s="255" t="str">
        <f>'Result Entry'!CY46</f>
        <v/>
      </c>
      <c r="CY44" s="263">
        <f>'Result Entry'!CZ46</f>
        <v>0</v>
      </c>
      <c r="CZ44" s="258">
        <f>'Result Entry'!DA46</f>
        <v>0</v>
      </c>
      <c r="DA44" s="258">
        <f>'Result Entry'!DB46</f>
        <v>0</v>
      </c>
      <c r="DB44" s="258">
        <f>'Result Entry'!DC46</f>
        <v>0</v>
      </c>
      <c r="DC44" s="258">
        <f>'Result Entry'!DD46</f>
        <v>0</v>
      </c>
      <c r="DD44" s="264">
        <f>'Result Entry'!DE46</f>
        <v>0</v>
      </c>
      <c r="DE44" s="239">
        <f>'Result Entry'!DF46</f>
        <v>0</v>
      </c>
      <c r="DF44" s="255" t="str">
        <f>'Result Entry'!DG46</f>
        <v/>
      </c>
      <c r="DG44" s="263">
        <f>'Result Entry'!DH46</f>
        <v>0</v>
      </c>
      <c r="DH44" s="258">
        <f>'Result Entry'!DI46</f>
        <v>0</v>
      </c>
      <c r="DI44" s="258">
        <f>'Result Entry'!DJ46</f>
        <v>0</v>
      </c>
      <c r="DJ44" s="258">
        <f>'Result Entry'!DK46</f>
        <v>0</v>
      </c>
      <c r="DK44" s="258">
        <f>'Result Entry'!DL46</f>
        <v>0</v>
      </c>
      <c r="DL44" s="264">
        <f>'Result Entry'!DM46</f>
        <v>0</v>
      </c>
      <c r="DM44" s="239">
        <f>'Result Entry'!DN46</f>
        <v>0</v>
      </c>
      <c r="DN44" s="255" t="str">
        <f>'Result Entry'!DO46</f>
        <v/>
      </c>
      <c r="DO44" s="263">
        <f>'Result Entry'!DP46</f>
        <v>0</v>
      </c>
      <c r="DP44" s="258">
        <f>'Result Entry'!DQ46</f>
        <v>0</v>
      </c>
      <c r="DQ44" s="258">
        <f>'Result Entry'!DR46</f>
        <v>0</v>
      </c>
      <c r="DR44" s="258">
        <f>'Result Entry'!DS46</f>
        <v>0</v>
      </c>
      <c r="DS44" s="258">
        <f>'Result Entry'!DT46</f>
        <v>0</v>
      </c>
      <c r="DT44" s="264">
        <f>'Result Entry'!DU46</f>
        <v>0</v>
      </c>
      <c r="DU44" s="239" t="str">
        <f>'Result Entry'!DV46</f>
        <v/>
      </c>
      <c r="DV44" s="255" t="str">
        <f>'Result Entry'!DW46</f>
        <v/>
      </c>
      <c r="DW44" s="265">
        <f>'Result Entry'!DX46</f>
        <v>0</v>
      </c>
      <c r="DX44" s="266">
        <f>'Result Entry'!DY46</f>
        <v>0</v>
      </c>
      <c r="DY44" s="267" t="str">
        <f>'Result Entry'!DZ46</f>
        <v/>
      </c>
      <c r="DZ44" s="260">
        <f>'Result Entry'!EA46</f>
        <v>900</v>
      </c>
      <c r="EA44" s="246">
        <f>'Result Entry'!EB46</f>
        <v>0</v>
      </c>
      <c r="EB44" s="261">
        <f>'Result Entry'!EC46</f>
        <v>0</v>
      </c>
      <c r="EC44" s="239" t="str">
        <f>'Result Entry'!ED46</f>
        <v/>
      </c>
      <c r="ED44" s="239" t="str">
        <f>'Result Entry'!EE46</f>
        <v/>
      </c>
      <c r="EE44" s="239" t="str">
        <f>'Result Entry'!EF46</f>
        <v/>
      </c>
      <c r="EF44" s="262" t="str">
        <f>'Result Entry'!EG46</f>
        <v/>
      </c>
    </row>
    <row r="45" spans="1:136">
      <c r="A45" s="828"/>
      <c r="B45" s="249">
        <f t="shared" si="0"/>
        <v>0</v>
      </c>
      <c r="C45" s="238">
        <f>'Result Entry'!D47</f>
        <v>0</v>
      </c>
      <c r="D45" s="238">
        <f>'Result Entry'!E47</f>
        <v>0</v>
      </c>
      <c r="E45" s="238">
        <f>'Result Entry'!F47</f>
        <v>0</v>
      </c>
      <c r="F45" s="239">
        <f>'Result Entry'!G47</f>
        <v>0</v>
      </c>
      <c r="G45" s="239">
        <f>'Result Entry'!H47</f>
        <v>0</v>
      </c>
      <c r="H45" s="239">
        <f>'Result Entry'!I47</f>
        <v>0</v>
      </c>
      <c r="I45" s="386">
        <f>'Result Entry'!J47</f>
        <v>0</v>
      </c>
      <c r="J45" s="37">
        <f>'Result Entry'!K47</f>
        <v>0</v>
      </c>
      <c r="K45" s="250">
        <f>'Result Entry'!L47</f>
        <v>0</v>
      </c>
      <c r="L45" s="250">
        <f>'Result Entry'!M47</f>
        <v>0</v>
      </c>
      <c r="M45" s="250">
        <f>'Result Entry'!N47</f>
        <v>0</v>
      </c>
      <c r="N45" s="250">
        <f>'Result Entry'!O47</f>
        <v>0</v>
      </c>
      <c r="O45" s="251">
        <f>'Result Entry'!P47</f>
        <v>0</v>
      </c>
      <c r="P45" s="252">
        <f>'Result Entry'!Q47</f>
        <v>0</v>
      </c>
      <c r="Q45" s="252">
        <f>'Result Entry'!R47</f>
        <v>0</v>
      </c>
      <c r="R45" s="253">
        <f>'Result Entry'!S47</f>
        <v>0</v>
      </c>
      <c r="S45" s="36">
        <f>'Result Entry'!T47</f>
        <v>0</v>
      </c>
      <c r="T45" s="254">
        <f>'Result Entry'!U47</f>
        <v>0</v>
      </c>
      <c r="U45" s="254">
        <f>'Result Entry'!V47</f>
        <v>0</v>
      </c>
      <c r="V45" s="254">
        <f>'Result Entry'!W47</f>
        <v>0</v>
      </c>
      <c r="W45" s="36">
        <f>'Result Entry'!X47</f>
        <v>0</v>
      </c>
      <c r="X45" s="254">
        <f>'Result Entry'!Y47</f>
        <v>0</v>
      </c>
      <c r="Y45" s="239">
        <f>'Result Entry'!Z47</f>
        <v>0</v>
      </c>
      <c r="Z45" s="255" t="str">
        <f>'Result Entry'!AA47</f>
        <v/>
      </c>
      <c r="AA45" s="256">
        <f>'Result Entry'!AB47</f>
        <v>0</v>
      </c>
      <c r="AB45" s="250">
        <f>'Result Entry'!AC47</f>
        <v>0</v>
      </c>
      <c r="AC45" s="250">
        <f>'Result Entry'!AD47</f>
        <v>0</v>
      </c>
      <c r="AD45" s="250">
        <f>'Result Entry'!AE47</f>
        <v>0</v>
      </c>
      <c r="AE45" s="250">
        <f>'Result Entry'!AF47</f>
        <v>0</v>
      </c>
      <c r="AF45" s="251">
        <f>'Result Entry'!AG47</f>
        <v>0</v>
      </c>
      <c r="AG45" s="252">
        <f>'Result Entry'!AH47</f>
        <v>0</v>
      </c>
      <c r="AH45" s="252">
        <f>'Result Entry'!AI47</f>
        <v>0</v>
      </c>
      <c r="AI45" s="253">
        <f>'Result Entry'!AJ47</f>
        <v>0</v>
      </c>
      <c r="AJ45" s="36">
        <f>'Result Entry'!AK47</f>
        <v>0</v>
      </c>
      <c r="AK45" s="254">
        <f>'Result Entry'!AL47</f>
        <v>0</v>
      </c>
      <c r="AL45" s="254">
        <f>'Result Entry'!AM47</f>
        <v>0</v>
      </c>
      <c r="AM45" s="254">
        <f>'Result Entry'!AN47</f>
        <v>0</v>
      </c>
      <c r="AN45" s="36">
        <f>'Result Entry'!AO47</f>
        <v>0</v>
      </c>
      <c r="AO45" s="254">
        <f>'Result Entry'!AP47</f>
        <v>0</v>
      </c>
      <c r="AP45" s="239">
        <f>'Result Entry'!AQ47</f>
        <v>0</v>
      </c>
      <c r="AQ45" s="255" t="str">
        <f>'Result Entry'!AR47</f>
        <v/>
      </c>
      <c r="AR45" s="256">
        <f>'Result Entry'!AS47</f>
        <v>0</v>
      </c>
      <c r="AS45" s="250">
        <f>'Result Entry'!AT47</f>
        <v>0</v>
      </c>
      <c r="AT45" s="250">
        <f>'Result Entry'!AU47</f>
        <v>0</v>
      </c>
      <c r="AU45" s="250">
        <f>'Result Entry'!AV47</f>
        <v>0</v>
      </c>
      <c r="AV45" s="250">
        <f>'Result Entry'!AW47</f>
        <v>0</v>
      </c>
      <c r="AW45" s="251">
        <f>'Result Entry'!AX47</f>
        <v>0</v>
      </c>
      <c r="AX45" s="252">
        <f>'Result Entry'!AY47</f>
        <v>0</v>
      </c>
      <c r="AY45" s="252">
        <f>'Result Entry'!AZ47</f>
        <v>0</v>
      </c>
      <c r="AZ45" s="253">
        <f>'Result Entry'!BA47</f>
        <v>0</v>
      </c>
      <c r="BA45" s="36">
        <f>'Result Entry'!BB47</f>
        <v>0</v>
      </c>
      <c r="BB45" s="254">
        <f>'Result Entry'!BC47</f>
        <v>0</v>
      </c>
      <c r="BC45" s="254">
        <f>'Result Entry'!BD47</f>
        <v>0</v>
      </c>
      <c r="BD45" s="254">
        <f>'Result Entry'!BE47</f>
        <v>0</v>
      </c>
      <c r="BE45" s="36">
        <f>'Result Entry'!BF47</f>
        <v>0</v>
      </c>
      <c r="BF45" s="254">
        <f>'Result Entry'!BG47</f>
        <v>0</v>
      </c>
      <c r="BG45" s="239">
        <f>'Result Entry'!BH47</f>
        <v>0</v>
      </c>
      <c r="BH45" s="255" t="str">
        <f>'Result Entry'!BI47</f>
        <v/>
      </c>
      <c r="BI45" s="256">
        <f>'Result Entry'!BJ47</f>
        <v>0</v>
      </c>
      <c r="BJ45" s="250">
        <f>'Result Entry'!BK47</f>
        <v>0</v>
      </c>
      <c r="BK45" s="250">
        <f>'Result Entry'!BL47</f>
        <v>0</v>
      </c>
      <c r="BL45" s="250">
        <f>'Result Entry'!BM47</f>
        <v>0</v>
      </c>
      <c r="BM45" s="250">
        <f>'Result Entry'!BN47</f>
        <v>0</v>
      </c>
      <c r="BN45" s="251">
        <f>'Result Entry'!BO47</f>
        <v>0</v>
      </c>
      <c r="BO45" s="252">
        <f>'Result Entry'!BP47</f>
        <v>0</v>
      </c>
      <c r="BP45" s="252">
        <f>'Result Entry'!BQ47</f>
        <v>0</v>
      </c>
      <c r="BQ45" s="253">
        <f>'Result Entry'!BR47</f>
        <v>0</v>
      </c>
      <c r="BR45" s="36">
        <f>'Result Entry'!BS47</f>
        <v>0</v>
      </c>
      <c r="BS45" s="254">
        <f>'Result Entry'!BT47</f>
        <v>0</v>
      </c>
      <c r="BT45" s="254">
        <f>'Result Entry'!BU47</f>
        <v>0</v>
      </c>
      <c r="BU45" s="254">
        <f>'Result Entry'!BV47</f>
        <v>0</v>
      </c>
      <c r="BV45" s="36">
        <f>'Result Entry'!BW47</f>
        <v>0</v>
      </c>
      <c r="BW45" s="254">
        <f>'Result Entry'!BX47</f>
        <v>0</v>
      </c>
      <c r="BX45" s="239">
        <f>'Result Entry'!BY47</f>
        <v>0</v>
      </c>
      <c r="BY45" s="255" t="str">
        <f>'Result Entry'!BZ47</f>
        <v/>
      </c>
      <c r="BZ45" s="256">
        <f>'Result Entry'!CA47</f>
        <v>0</v>
      </c>
      <c r="CA45" s="250">
        <f>'Result Entry'!CB47</f>
        <v>0</v>
      </c>
      <c r="CB45" s="250">
        <f>'Result Entry'!CC47</f>
        <v>0</v>
      </c>
      <c r="CC45" s="250">
        <f>'Result Entry'!CD47</f>
        <v>0</v>
      </c>
      <c r="CD45" s="250">
        <f>'Result Entry'!CE47</f>
        <v>0</v>
      </c>
      <c r="CE45" s="251">
        <f>'Result Entry'!CF47</f>
        <v>0</v>
      </c>
      <c r="CF45" s="252">
        <f>'Result Entry'!CG47</f>
        <v>0</v>
      </c>
      <c r="CG45" s="252">
        <f>'Result Entry'!CH47</f>
        <v>0</v>
      </c>
      <c r="CH45" s="253">
        <f>'Result Entry'!CI47</f>
        <v>0</v>
      </c>
      <c r="CI45" s="36">
        <f>'Result Entry'!CJ47</f>
        <v>0</v>
      </c>
      <c r="CJ45" s="254">
        <f>'Result Entry'!CK47</f>
        <v>0</v>
      </c>
      <c r="CK45" s="254">
        <f>'Result Entry'!CL47</f>
        <v>0</v>
      </c>
      <c r="CL45" s="254">
        <f>'Result Entry'!CM47</f>
        <v>0</v>
      </c>
      <c r="CM45" s="36">
        <f>'Result Entry'!CN47</f>
        <v>0</v>
      </c>
      <c r="CN45" s="254">
        <f>'Result Entry'!CO47</f>
        <v>0</v>
      </c>
      <c r="CO45" s="239">
        <f>'Result Entry'!CP47</f>
        <v>0</v>
      </c>
      <c r="CP45" s="255" t="str">
        <f>'Result Entry'!CQ47</f>
        <v/>
      </c>
      <c r="CQ45" s="263">
        <f>'Result Entry'!CR47</f>
        <v>0</v>
      </c>
      <c r="CR45" s="258">
        <f>'Result Entry'!CS47</f>
        <v>0</v>
      </c>
      <c r="CS45" s="258">
        <f>'Result Entry'!CT47</f>
        <v>0</v>
      </c>
      <c r="CT45" s="258">
        <f>'Result Entry'!CU47</f>
        <v>0</v>
      </c>
      <c r="CU45" s="258">
        <f>'Result Entry'!CV47</f>
        <v>0</v>
      </c>
      <c r="CV45" s="264">
        <f>'Result Entry'!CW47</f>
        <v>0</v>
      </c>
      <c r="CW45" s="239">
        <f>'Result Entry'!CX47</f>
        <v>0</v>
      </c>
      <c r="CX45" s="255" t="str">
        <f>'Result Entry'!CY47</f>
        <v/>
      </c>
      <c r="CY45" s="263">
        <f>'Result Entry'!CZ47</f>
        <v>0</v>
      </c>
      <c r="CZ45" s="258">
        <f>'Result Entry'!DA47</f>
        <v>0</v>
      </c>
      <c r="DA45" s="258">
        <f>'Result Entry'!DB47</f>
        <v>0</v>
      </c>
      <c r="DB45" s="258">
        <f>'Result Entry'!DC47</f>
        <v>0</v>
      </c>
      <c r="DC45" s="258">
        <f>'Result Entry'!DD47</f>
        <v>0</v>
      </c>
      <c r="DD45" s="264">
        <f>'Result Entry'!DE47</f>
        <v>0</v>
      </c>
      <c r="DE45" s="239">
        <f>'Result Entry'!DF47</f>
        <v>0</v>
      </c>
      <c r="DF45" s="255" t="str">
        <f>'Result Entry'!DG47</f>
        <v/>
      </c>
      <c r="DG45" s="263">
        <f>'Result Entry'!DH47</f>
        <v>0</v>
      </c>
      <c r="DH45" s="258">
        <f>'Result Entry'!DI47</f>
        <v>0</v>
      </c>
      <c r="DI45" s="258">
        <f>'Result Entry'!DJ47</f>
        <v>0</v>
      </c>
      <c r="DJ45" s="258">
        <f>'Result Entry'!DK47</f>
        <v>0</v>
      </c>
      <c r="DK45" s="258">
        <f>'Result Entry'!DL47</f>
        <v>0</v>
      </c>
      <c r="DL45" s="264">
        <f>'Result Entry'!DM47</f>
        <v>0</v>
      </c>
      <c r="DM45" s="239">
        <f>'Result Entry'!DN47</f>
        <v>0</v>
      </c>
      <c r="DN45" s="255" t="str">
        <f>'Result Entry'!DO47</f>
        <v/>
      </c>
      <c r="DO45" s="263">
        <f>'Result Entry'!DP47</f>
        <v>0</v>
      </c>
      <c r="DP45" s="258">
        <f>'Result Entry'!DQ47</f>
        <v>0</v>
      </c>
      <c r="DQ45" s="258">
        <f>'Result Entry'!DR47</f>
        <v>0</v>
      </c>
      <c r="DR45" s="258">
        <f>'Result Entry'!DS47</f>
        <v>0</v>
      </c>
      <c r="DS45" s="258">
        <f>'Result Entry'!DT47</f>
        <v>0</v>
      </c>
      <c r="DT45" s="264">
        <f>'Result Entry'!DU47</f>
        <v>0</v>
      </c>
      <c r="DU45" s="239" t="str">
        <f>'Result Entry'!DV47</f>
        <v/>
      </c>
      <c r="DV45" s="255" t="str">
        <f>'Result Entry'!DW47</f>
        <v/>
      </c>
      <c r="DW45" s="265">
        <f>'Result Entry'!DX47</f>
        <v>0</v>
      </c>
      <c r="DX45" s="266">
        <f>'Result Entry'!DY47</f>
        <v>0</v>
      </c>
      <c r="DY45" s="267" t="str">
        <f>'Result Entry'!DZ47</f>
        <v/>
      </c>
      <c r="DZ45" s="260">
        <f>'Result Entry'!EA47</f>
        <v>900</v>
      </c>
      <c r="EA45" s="246">
        <f>'Result Entry'!EB47</f>
        <v>0</v>
      </c>
      <c r="EB45" s="261">
        <f>'Result Entry'!EC47</f>
        <v>0</v>
      </c>
      <c r="EC45" s="239" t="str">
        <f>'Result Entry'!ED47</f>
        <v/>
      </c>
      <c r="ED45" s="239" t="str">
        <f>'Result Entry'!EE47</f>
        <v/>
      </c>
      <c r="EE45" s="239" t="str">
        <f>'Result Entry'!EF47</f>
        <v/>
      </c>
      <c r="EF45" s="262" t="str">
        <f>'Result Entry'!EG47</f>
        <v/>
      </c>
    </row>
    <row r="46" spans="1:136">
      <c r="A46" s="828"/>
      <c r="B46" s="249">
        <f t="shared" si="0"/>
        <v>0</v>
      </c>
      <c r="C46" s="238">
        <f>'Result Entry'!D48</f>
        <v>0</v>
      </c>
      <c r="D46" s="238">
        <f>'Result Entry'!E48</f>
        <v>0</v>
      </c>
      <c r="E46" s="238">
        <f>'Result Entry'!F48</f>
        <v>0</v>
      </c>
      <c r="F46" s="239">
        <f>'Result Entry'!G48</f>
        <v>0</v>
      </c>
      <c r="G46" s="239">
        <f>'Result Entry'!H48</f>
        <v>0</v>
      </c>
      <c r="H46" s="239">
        <f>'Result Entry'!I48</f>
        <v>0</v>
      </c>
      <c r="I46" s="386">
        <f>'Result Entry'!J48</f>
        <v>0</v>
      </c>
      <c r="J46" s="37">
        <f>'Result Entry'!K48</f>
        <v>0</v>
      </c>
      <c r="K46" s="250">
        <f>'Result Entry'!L48</f>
        <v>0</v>
      </c>
      <c r="L46" s="250">
        <f>'Result Entry'!M48</f>
        <v>0</v>
      </c>
      <c r="M46" s="250">
        <f>'Result Entry'!N48</f>
        <v>0</v>
      </c>
      <c r="N46" s="250">
        <f>'Result Entry'!O48</f>
        <v>0</v>
      </c>
      <c r="O46" s="251">
        <f>'Result Entry'!P48</f>
        <v>0</v>
      </c>
      <c r="P46" s="252">
        <f>'Result Entry'!Q48</f>
        <v>0</v>
      </c>
      <c r="Q46" s="252">
        <f>'Result Entry'!R48</f>
        <v>0</v>
      </c>
      <c r="R46" s="253">
        <f>'Result Entry'!S48</f>
        <v>0</v>
      </c>
      <c r="S46" s="36">
        <f>'Result Entry'!T48</f>
        <v>0</v>
      </c>
      <c r="T46" s="254">
        <f>'Result Entry'!U48</f>
        <v>0</v>
      </c>
      <c r="U46" s="254">
        <f>'Result Entry'!V48</f>
        <v>0</v>
      </c>
      <c r="V46" s="254">
        <f>'Result Entry'!W48</f>
        <v>0</v>
      </c>
      <c r="W46" s="36">
        <f>'Result Entry'!X48</f>
        <v>0</v>
      </c>
      <c r="X46" s="254">
        <f>'Result Entry'!Y48</f>
        <v>0</v>
      </c>
      <c r="Y46" s="239">
        <f>'Result Entry'!Z48</f>
        <v>0</v>
      </c>
      <c r="Z46" s="255" t="str">
        <f>'Result Entry'!AA48</f>
        <v/>
      </c>
      <c r="AA46" s="256">
        <f>'Result Entry'!AB48</f>
        <v>0</v>
      </c>
      <c r="AB46" s="250">
        <f>'Result Entry'!AC48</f>
        <v>0</v>
      </c>
      <c r="AC46" s="250">
        <f>'Result Entry'!AD48</f>
        <v>0</v>
      </c>
      <c r="AD46" s="250">
        <f>'Result Entry'!AE48</f>
        <v>0</v>
      </c>
      <c r="AE46" s="250">
        <f>'Result Entry'!AF48</f>
        <v>0</v>
      </c>
      <c r="AF46" s="251">
        <f>'Result Entry'!AG48</f>
        <v>0</v>
      </c>
      <c r="AG46" s="252">
        <f>'Result Entry'!AH48</f>
        <v>0</v>
      </c>
      <c r="AH46" s="252">
        <f>'Result Entry'!AI48</f>
        <v>0</v>
      </c>
      <c r="AI46" s="253">
        <f>'Result Entry'!AJ48</f>
        <v>0</v>
      </c>
      <c r="AJ46" s="36">
        <f>'Result Entry'!AK48</f>
        <v>0</v>
      </c>
      <c r="AK46" s="254">
        <f>'Result Entry'!AL48</f>
        <v>0</v>
      </c>
      <c r="AL46" s="254">
        <f>'Result Entry'!AM48</f>
        <v>0</v>
      </c>
      <c r="AM46" s="254">
        <f>'Result Entry'!AN48</f>
        <v>0</v>
      </c>
      <c r="AN46" s="36">
        <f>'Result Entry'!AO48</f>
        <v>0</v>
      </c>
      <c r="AO46" s="254">
        <f>'Result Entry'!AP48</f>
        <v>0</v>
      </c>
      <c r="AP46" s="239">
        <f>'Result Entry'!AQ48</f>
        <v>0</v>
      </c>
      <c r="AQ46" s="255" t="str">
        <f>'Result Entry'!AR48</f>
        <v/>
      </c>
      <c r="AR46" s="256">
        <f>'Result Entry'!AS48</f>
        <v>0</v>
      </c>
      <c r="AS46" s="250">
        <f>'Result Entry'!AT48</f>
        <v>0</v>
      </c>
      <c r="AT46" s="250">
        <f>'Result Entry'!AU48</f>
        <v>0</v>
      </c>
      <c r="AU46" s="250">
        <f>'Result Entry'!AV48</f>
        <v>0</v>
      </c>
      <c r="AV46" s="250">
        <f>'Result Entry'!AW48</f>
        <v>0</v>
      </c>
      <c r="AW46" s="251">
        <f>'Result Entry'!AX48</f>
        <v>0</v>
      </c>
      <c r="AX46" s="252">
        <f>'Result Entry'!AY48</f>
        <v>0</v>
      </c>
      <c r="AY46" s="252">
        <f>'Result Entry'!AZ48</f>
        <v>0</v>
      </c>
      <c r="AZ46" s="253">
        <f>'Result Entry'!BA48</f>
        <v>0</v>
      </c>
      <c r="BA46" s="36">
        <f>'Result Entry'!BB48</f>
        <v>0</v>
      </c>
      <c r="BB46" s="254">
        <f>'Result Entry'!BC48</f>
        <v>0</v>
      </c>
      <c r="BC46" s="254">
        <f>'Result Entry'!BD48</f>
        <v>0</v>
      </c>
      <c r="BD46" s="254">
        <f>'Result Entry'!BE48</f>
        <v>0</v>
      </c>
      <c r="BE46" s="36">
        <f>'Result Entry'!BF48</f>
        <v>0</v>
      </c>
      <c r="BF46" s="254">
        <f>'Result Entry'!BG48</f>
        <v>0</v>
      </c>
      <c r="BG46" s="239">
        <f>'Result Entry'!BH48</f>
        <v>0</v>
      </c>
      <c r="BH46" s="255" t="str">
        <f>'Result Entry'!BI48</f>
        <v/>
      </c>
      <c r="BI46" s="256">
        <f>'Result Entry'!BJ48</f>
        <v>0</v>
      </c>
      <c r="BJ46" s="250">
        <f>'Result Entry'!BK48</f>
        <v>0</v>
      </c>
      <c r="BK46" s="250">
        <f>'Result Entry'!BL48</f>
        <v>0</v>
      </c>
      <c r="BL46" s="250">
        <f>'Result Entry'!BM48</f>
        <v>0</v>
      </c>
      <c r="BM46" s="250">
        <f>'Result Entry'!BN48</f>
        <v>0</v>
      </c>
      <c r="BN46" s="251">
        <f>'Result Entry'!BO48</f>
        <v>0</v>
      </c>
      <c r="BO46" s="252">
        <f>'Result Entry'!BP48</f>
        <v>0</v>
      </c>
      <c r="BP46" s="252">
        <f>'Result Entry'!BQ48</f>
        <v>0</v>
      </c>
      <c r="BQ46" s="253">
        <f>'Result Entry'!BR48</f>
        <v>0</v>
      </c>
      <c r="BR46" s="36">
        <f>'Result Entry'!BS48</f>
        <v>0</v>
      </c>
      <c r="BS46" s="254">
        <f>'Result Entry'!BT48</f>
        <v>0</v>
      </c>
      <c r="BT46" s="254">
        <f>'Result Entry'!BU48</f>
        <v>0</v>
      </c>
      <c r="BU46" s="254">
        <f>'Result Entry'!BV48</f>
        <v>0</v>
      </c>
      <c r="BV46" s="36">
        <f>'Result Entry'!BW48</f>
        <v>0</v>
      </c>
      <c r="BW46" s="254">
        <f>'Result Entry'!BX48</f>
        <v>0</v>
      </c>
      <c r="BX46" s="239">
        <f>'Result Entry'!BY48</f>
        <v>0</v>
      </c>
      <c r="BY46" s="255" t="str">
        <f>'Result Entry'!BZ48</f>
        <v/>
      </c>
      <c r="BZ46" s="256">
        <f>'Result Entry'!CA48</f>
        <v>0</v>
      </c>
      <c r="CA46" s="250">
        <f>'Result Entry'!CB48</f>
        <v>0</v>
      </c>
      <c r="CB46" s="250">
        <f>'Result Entry'!CC48</f>
        <v>0</v>
      </c>
      <c r="CC46" s="250">
        <f>'Result Entry'!CD48</f>
        <v>0</v>
      </c>
      <c r="CD46" s="250">
        <f>'Result Entry'!CE48</f>
        <v>0</v>
      </c>
      <c r="CE46" s="251">
        <f>'Result Entry'!CF48</f>
        <v>0</v>
      </c>
      <c r="CF46" s="252">
        <f>'Result Entry'!CG48</f>
        <v>0</v>
      </c>
      <c r="CG46" s="252">
        <f>'Result Entry'!CH48</f>
        <v>0</v>
      </c>
      <c r="CH46" s="253">
        <f>'Result Entry'!CI48</f>
        <v>0</v>
      </c>
      <c r="CI46" s="36">
        <f>'Result Entry'!CJ48</f>
        <v>0</v>
      </c>
      <c r="CJ46" s="254">
        <f>'Result Entry'!CK48</f>
        <v>0</v>
      </c>
      <c r="CK46" s="254">
        <f>'Result Entry'!CL48</f>
        <v>0</v>
      </c>
      <c r="CL46" s="254">
        <f>'Result Entry'!CM48</f>
        <v>0</v>
      </c>
      <c r="CM46" s="36">
        <f>'Result Entry'!CN48</f>
        <v>0</v>
      </c>
      <c r="CN46" s="254">
        <f>'Result Entry'!CO48</f>
        <v>0</v>
      </c>
      <c r="CO46" s="239">
        <f>'Result Entry'!CP48</f>
        <v>0</v>
      </c>
      <c r="CP46" s="255" t="str">
        <f>'Result Entry'!CQ48</f>
        <v/>
      </c>
      <c r="CQ46" s="263">
        <f>'Result Entry'!CR48</f>
        <v>0</v>
      </c>
      <c r="CR46" s="258">
        <f>'Result Entry'!CS48</f>
        <v>0</v>
      </c>
      <c r="CS46" s="258">
        <f>'Result Entry'!CT48</f>
        <v>0</v>
      </c>
      <c r="CT46" s="258">
        <f>'Result Entry'!CU48</f>
        <v>0</v>
      </c>
      <c r="CU46" s="258">
        <f>'Result Entry'!CV48</f>
        <v>0</v>
      </c>
      <c r="CV46" s="264">
        <f>'Result Entry'!CW48</f>
        <v>0</v>
      </c>
      <c r="CW46" s="239">
        <f>'Result Entry'!CX48</f>
        <v>0</v>
      </c>
      <c r="CX46" s="255" t="str">
        <f>'Result Entry'!CY48</f>
        <v/>
      </c>
      <c r="CY46" s="263">
        <f>'Result Entry'!CZ48</f>
        <v>0</v>
      </c>
      <c r="CZ46" s="258">
        <f>'Result Entry'!DA48</f>
        <v>0</v>
      </c>
      <c r="DA46" s="258">
        <f>'Result Entry'!DB48</f>
        <v>0</v>
      </c>
      <c r="DB46" s="258">
        <f>'Result Entry'!DC48</f>
        <v>0</v>
      </c>
      <c r="DC46" s="258">
        <f>'Result Entry'!DD48</f>
        <v>0</v>
      </c>
      <c r="DD46" s="264">
        <f>'Result Entry'!DE48</f>
        <v>0</v>
      </c>
      <c r="DE46" s="239">
        <f>'Result Entry'!DF48</f>
        <v>0</v>
      </c>
      <c r="DF46" s="255" t="str">
        <f>'Result Entry'!DG48</f>
        <v/>
      </c>
      <c r="DG46" s="263">
        <f>'Result Entry'!DH48</f>
        <v>0</v>
      </c>
      <c r="DH46" s="258">
        <f>'Result Entry'!DI48</f>
        <v>0</v>
      </c>
      <c r="DI46" s="258">
        <f>'Result Entry'!DJ48</f>
        <v>0</v>
      </c>
      <c r="DJ46" s="258">
        <f>'Result Entry'!DK48</f>
        <v>0</v>
      </c>
      <c r="DK46" s="258">
        <f>'Result Entry'!DL48</f>
        <v>0</v>
      </c>
      <c r="DL46" s="264">
        <f>'Result Entry'!DM48</f>
        <v>0</v>
      </c>
      <c r="DM46" s="239">
        <f>'Result Entry'!DN48</f>
        <v>0</v>
      </c>
      <c r="DN46" s="255" t="str">
        <f>'Result Entry'!DO48</f>
        <v/>
      </c>
      <c r="DO46" s="263">
        <f>'Result Entry'!DP48</f>
        <v>0</v>
      </c>
      <c r="DP46" s="258">
        <f>'Result Entry'!DQ48</f>
        <v>0</v>
      </c>
      <c r="DQ46" s="258">
        <f>'Result Entry'!DR48</f>
        <v>0</v>
      </c>
      <c r="DR46" s="258">
        <f>'Result Entry'!DS48</f>
        <v>0</v>
      </c>
      <c r="DS46" s="258">
        <f>'Result Entry'!DT48</f>
        <v>0</v>
      </c>
      <c r="DT46" s="264">
        <f>'Result Entry'!DU48</f>
        <v>0</v>
      </c>
      <c r="DU46" s="239" t="str">
        <f>'Result Entry'!DV48</f>
        <v/>
      </c>
      <c r="DV46" s="255" t="str">
        <f>'Result Entry'!DW48</f>
        <v/>
      </c>
      <c r="DW46" s="265">
        <f>'Result Entry'!DX48</f>
        <v>0</v>
      </c>
      <c r="DX46" s="266">
        <f>'Result Entry'!DY48</f>
        <v>0</v>
      </c>
      <c r="DY46" s="267" t="str">
        <f>'Result Entry'!DZ48</f>
        <v/>
      </c>
      <c r="DZ46" s="260">
        <f>'Result Entry'!EA48</f>
        <v>900</v>
      </c>
      <c r="EA46" s="246">
        <f>'Result Entry'!EB48</f>
        <v>0</v>
      </c>
      <c r="EB46" s="261">
        <f>'Result Entry'!EC48</f>
        <v>0</v>
      </c>
      <c r="EC46" s="239" t="str">
        <f>'Result Entry'!ED48</f>
        <v/>
      </c>
      <c r="ED46" s="239" t="str">
        <f>'Result Entry'!EE48</f>
        <v/>
      </c>
      <c r="EE46" s="239" t="str">
        <f>'Result Entry'!EF48</f>
        <v/>
      </c>
      <c r="EF46" s="262" t="str">
        <f>'Result Entry'!EG48</f>
        <v/>
      </c>
    </row>
    <row r="47" spans="1:136">
      <c r="A47" s="828"/>
      <c r="B47" s="249">
        <f t="shared" si="0"/>
        <v>0</v>
      </c>
      <c r="C47" s="238">
        <f>'Result Entry'!D49</f>
        <v>0</v>
      </c>
      <c r="D47" s="238">
        <f>'Result Entry'!E49</f>
        <v>0</v>
      </c>
      <c r="E47" s="238">
        <f>'Result Entry'!F49</f>
        <v>0</v>
      </c>
      <c r="F47" s="239">
        <f>'Result Entry'!G49</f>
        <v>0</v>
      </c>
      <c r="G47" s="239">
        <f>'Result Entry'!H49</f>
        <v>0</v>
      </c>
      <c r="H47" s="239">
        <f>'Result Entry'!I49</f>
        <v>0</v>
      </c>
      <c r="I47" s="386">
        <f>'Result Entry'!J49</f>
        <v>0</v>
      </c>
      <c r="J47" s="37">
        <f>'Result Entry'!K49</f>
        <v>0</v>
      </c>
      <c r="K47" s="250">
        <f>'Result Entry'!L49</f>
        <v>0</v>
      </c>
      <c r="L47" s="250">
        <f>'Result Entry'!M49</f>
        <v>0</v>
      </c>
      <c r="M47" s="250">
        <f>'Result Entry'!N49</f>
        <v>0</v>
      </c>
      <c r="N47" s="250">
        <f>'Result Entry'!O49</f>
        <v>0</v>
      </c>
      <c r="O47" s="251">
        <f>'Result Entry'!P49</f>
        <v>0</v>
      </c>
      <c r="P47" s="252">
        <f>'Result Entry'!Q49</f>
        <v>0</v>
      </c>
      <c r="Q47" s="252">
        <f>'Result Entry'!R49</f>
        <v>0</v>
      </c>
      <c r="R47" s="253">
        <f>'Result Entry'!S49</f>
        <v>0</v>
      </c>
      <c r="S47" s="36">
        <f>'Result Entry'!T49</f>
        <v>0</v>
      </c>
      <c r="T47" s="254">
        <f>'Result Entry'!U49</f>
        <v>0</v>
      </c>
      <c r="U47" s="254">
        <f>'Result Entry'!V49</f>
        <v>0</v>
      </c>
      <c r="V47" s="254">
        <f>'Result Entry'!W49</f>
        <v>0</v>
      </c>
      <c r="W47" s="36">
        <f>'Result Entry'!X49</f>
        <v>0</v>
      </c>
      <c r="X47" s="254">
        <f>'Result Entry'!Y49</f>
        <v>0</v>
      </c>
      <c r="Y47" s="239">
        <f>'Result Entry'!Z49</f>
        <v>0</v>
      </c>
      <c r="Z47" s="255" t="str">
        <f>'Result Entry'!AA49</f>
        <v/>
      </c>
      <c r="AA47" s="256">
        <f>'Result Entry'!AB49</f>
        <v>0</v>
      </c>
      <c r="AB47" s="250">
        <f>'Result Entry'!AC49</f>
        <v>0</v>
      </c>
      <c r="AC47" s="250">
        <f>'Result Entry'!AD49</f>
        <v>0</v>
      </c>
      <c r="AD47" s="250">
        <f>'Result Entry'!AE49</f>
        <v>0</v>
      </c>
      <c r="AE47" s="250">
        <f>'Result Entry'!AF49</f>
        <v>0</v>
      </c>
      <c r="AF47" s="251">
        <f>'Result Entry'!AG49</f>
        <v>0</v>
      </c>
      <c r="AG47" s="252">
        <f>'Result Entry'!AH49</f>
        <v>0</v>
      </c>
      <c r="AH47" s="252">
        <f>'Result Entry'!AI49</f>
        <v>0</v>
      </c>
      <c r="AI47" s="253">
        <f>'Result Entry'!AJ49</f>
        <v>0</v>
      </c>
      <c r="AJ47" s="36">
        <f>'Result Entry'!AK49</f>
        <v>0</v>
      </c>
      <c r="AK47" s="254">
        <f>'Result Entry'!AL49</f>
        <v>0</v>
      </c>
      <c r="AL47" s="254">
        <f>'Result Entry'!AM49</f>
        <v>0</v>
      </c>
      <c r="AM47" s="254">
        <f>'Result Entry'!AN49</f>
        <v>0</v>
      </c>
      <c r="AN47" s="36">
        <f>'Result Entry'!AO49</f>
        <v>0</v>
      </c>
      <c r="AO47" s="254">
        <f>'Result Entry'!AP49</f>
        <v>0</v>
      </c>
      <c r="AP47" s="239">
        <f>'Result Entry'!AQ49</f>
        <v>0</v>
      </c>
      <c r="AQ47" s="255" t="str">
        <f>'Result Entry'!AR49</f>
        <v/>
      </c>
      <c r="AR47" s="256">
        <f>'Result Entry'!AS49</f>
        <v>0</v>
      </c>
      <c r="AS47" s="250">
        <f>'Result Entry'!AT49</f>
        <v>0</v>
      </c>
      <c r="AT47" s="250">
        <f>'Result Entry'!AU49</f>
        <v>0</v>
      </c>
      <c r="AU47" s="250">
        <f>'Result Entry'!AV49</f>
        <v>0</v>
      </c>
      <c r="AV47" s="250">
        <f>'Result Entry'!AW49</f>
        <v>0</v>
      </c>
      <c r="AW47" s="251">
        <f>'Result Entry'!AX49</f>
        <v>0</v>
      </c>
      <c r="AX47" s="252">
        <f>'Result Entry'!AY49</f>
        <v>0</v>
      </c>
      <c r="AY47" s="252">
        <f>'Result Entry'!AZ49</f>
        <v>0</v>
      </c>
      <c r="AZ47" s="253">
        <f>'Result Entry'!BA49</f>
        <v>0</v>
      </c>
      <c r="BA47" s="36">
        <f>'Result Entry'!BB49</f>
        <v>0</v>
      </c>
      <c r="BB47" s="254">
        <f>'Result Entry'!BC49</f>
        <v>0</v>
      </c>
      <c r="BC47" s="254">
        <f>'Result Entry'!BD49</f>
        <v>0</v>
      </c>
      <c r="BD47" s="254">
        <f>'Result Entry'!BE49</f>
        <v>0</v>
      </c>
      <c r="BE47" s="36">
        <f>'Result Entry'!BF49</f>
        <v>0</v>
      </c>
      <c r="BF47" s="254">
        <f>'Result Entry'!BG49</f>
        <v>0</v>
      </c>
      <c r="BG47" s="239">
        <f>'Result Entry'!BH49</f>
        <v>0</v>
      </c>
      <c r="BH47" s="255" t="str">
        <f>'Result Entry'!BI49</f>
        <v/>
      </c>
      <c r="BI47" s="256">
        <f>'Result Entry'!BJ49</f>
        <v>0</v>
      </c>
      <c r="BJ47" s="250">
        <f>'Result Entry'!BK49</f>
        <v>0</v>
      </c>
      <c r="BK47" s="250">
        <f>'Result Entry'!BL49</f>
        <v>0</v>
      </c>
      <c r="BL47" s="250">
        <f>'Result Entry'!BM49</f>
        <v>0</v>
      </c>
      <c r="BM47" s="250">
        <f>'Result Entry'!BN49</f>
        <v>0</v>
      </c>
      <c r="BN47" s="251">
        <f>'Result Entry'!BO49</f>
        <v>0</v>
      </c>
      <c r="BO47" s="252">
        <f>'Result Entry'!BP49</f>
        <v>0</v>
      </c>
      <c r="BP47" s="252">
        <f>'Result Entry'!BQ49</f>
        <v>0</v>
      </c>
      <c r="BQ47" s="253">
        <f>'Result Entry'!BR49</f>
        <v>0</v>
      </c>
      <c r="BR47" s="36">
        <f>'Result Entry'!BS49</f>
        <v>0</v>
      </c>
      <c r="BS47" s="254">
        <f>'Result Entry'!BT49</f>
        <v>0</v>
      </c>
      <c r="BT47" s="254">
        <f>'Result Entry'!BU49</f>
        <v>0</v>
      </c>
      <c r="BU47" s="254">
        <f>'Result Entry'!BV49</f>
        <v>0</v>
      </c>
      <c r="BV47" s="36">
        <f>'Result Entry'!BW49</f>
        <v>0</v>
      </c>
      <c r="BW47" s="254">
        <f>'Result Entry'!BX49</f>
        <v>0</v>
      </c>
      <c r="BX47" s="239">
        <f>'Result Entry'!BY49</f>
        <v>0</v>
      </c>
      <c r="BY47" s="255" t="str">
        <f>'Result Entry'!BZ49</f>
        <v/>
      </c>
      <c r="BZ47" s="256">
        <f>'Result Entry'!CA49</f>
        <v>0</v>
      </c>
      <c r="CA47" s="250">
        <f>'Result Entry'!CB49</f>
        <v>0</v>
      </c>
      <c r="CB47" s="250">
        <f>'Result Entry'!CC49</f>
        <v>0</v>
      </c>
      <c r="CC47" s="250">
        <f>'Result Entry'!CD49</f>
        <v>0</v>
      </c>
      <c r="CD47" s="250">
        <f>'Result Entry'!CE49</f>
        <v>0</v>
      </c>
      <c r="CE47" s="251">
        <f>'Result Entry'!CF49</f>
        <v>0</v>
      </c>
      <c r="CF47" s="252">
        <f>'Result Entry'!CG49</f>
        <v>0</v>
      </c>
      <c r="CG47" s="252">
        <f>'Result Entry'!CH49</f>
        <v>0</v>
      </c>
      <c r="CH47" s="253">
        <f>'Result Entry'!CI49</f>
        <v>0</v>
      </c>
      <c r="CI47" s="36">
        <f>'Result Entry'!CJ49</f>
        <v>0</v>
      </c>
      <c r="CJ47" s="254">
        <f>'Result Entry'!CK49</f>
        <v>0</v>
      </c>
      <c r="CK47" s="254">
        <f>'Result Entry'!CL49</f>
        <v>0</v>
      </c>
      <c r="CL47" s="254">
        <f>'Result Entry'!CM49</f>
        <v>0</v>
      </c>
      <c r="CM47" s="36">
        <f>'Result Entry'!CN49</f>
        <v>0</v>
      </c>
      <c r="CN47" s="254">
        <f>'Result Entry'!CO49</f>
        <v>0</v>
      </c>
      <c r="CO47" s="239">
        <f>'Result Entry'!CP49</f>
        <v>0</v>
      </c>
      <c r="CP47" s="255" t="str">
        <f>'Result Entry'!CQ49</f>
        <v/>
      </c>
      <c r="CQ47" s="263">
        <f>'Result Entry'!CR49</f>
        <v>0</v>
      </c>
      <c r="CR47" s="258">
        <f>'Result Entry'!CS49</f>
        <v>0</v>
      </c>
      <c r="CS47" s="258">
        <f>'Result Entry'!CT49</f>
        <v>0</v>
      </c>
      <c r="CT47" s="258">
        <f>'Result Entry'!CU49</f>
        <v>0</v>
      </c>
      <c r="CU47" s="258">
        <f>'Result Entry'!CV49</f>
        <v>0</v>
      </c>
      <c r="CV47" s="264">
        <f>'Result Entry'!CW49</f>
        <v>0</v>
      </c>
      <c r="CW47" s="239">
        <f>'Result Entry'!CX49</f>
        <v>0</v>
      </c>
      <c r="CX47" s="255" t="str">
        <f>'Result Entry'!CY49</f>
        <v/>
      </c>
      <c r="CY47" s="263">
        <f>'Result Entry'!CZ49</f>
        <v>0</v>
      </c>
      <c r="CZ47" s="258">
        <f>'Result Entry'!DA49</f>
        <v>0</v>
      </c>
      <c r="DA47" s="258">
        <f>'Result Entry'!DB49</f>
        <v>0</v>
      </c>
      <c r="DB47" s="258">
        <f>'Result Entry'!DC49</f>
        <v>0</v>
      </c>
      <c r="DC47" s="258">
        <f>'Result Entry'!DD49</f>
        <v>0</v>
      </c>
      <c r="DD47" s="264">
        <f>'Result Entry'!DE49</f>
        <v>0</v>
      </c>
      <c r="DE47" s="239">
        <f>'Result Entry'!DF49</f>
        <v>0</v>
      </c>
      <c r="DF47" s="255" t="str">
        <f>'Result Entry'!DG49</f>
        <v/>
      </c>
      <c r="DG47" s="263">
        <f>'Result Entry'!DH49</f>
        <v>0</v>
      </c>
      <c r="DH47" s="258">
        <f>'Result Entry'!DI49</f>
        <v>0</v>
      </c>
      <c r="DI47" s="258">
        <f>'Result Entry'!DJ49</f>
        <v>0</v>
      </c>
      <c r="DJ47" s="258">
        <f>'Result Entry'!DK49</f>
        <v>0</v>
      </c>
      <c r="DK47" s="258">
        <f>'Result Entry'!DL49</f>
        <v>0</v>
      </c>
      <c r="DL47" s="264">
        <f>'Result Entry'!DM49</f>
        <v>0</v>
      </c>
      <c r="DM47" s="239">
        <f>'Result Entry'!DN49</f>
        <v>0</v>
      </c>
      <c r="DN47" s="255" t="str">
        <f>'Result Entry'!DO49</f>
        <v/>
      </c>
      <c r="DO47" s="263">
        <f>'Result Entry'!DP49</f>
        <v>0</v>
      </c>
      <c r="DP47" s="258">
        <f>'Result Entry'!DQ49</f>
        <v>0</v>
      </c>
      <c r="DQ47" s="258">
        <f>'Result Entry'!DR49</f>
        <v>0</v>
      </c>
      <c r="DR47" s="258">
        <f>'Result Entry'!DS49</f>
        <v>0</v>
      </c>
      <c r="DS47" s="258">
        <f>'Result Entry'!DT49</f>
        <v>0</v>
      </c>
      <c r="DT47" s="264">
        <f>'Result Entry'!DU49</f>
        <v>0</v>
      </c>
      <c r="DU47" s="239" t="str">
        <f>'Result Entry'!DV49</f>
        <v/>
      </c>
      <c r="DV47" s="255" t="str">
        <f>'Result Entry'!DW49</f>
        <v/>
      </c>
      <c r="DW47" s="265">
        <f>'Result Entry'!DX49</f>
        <v>0</v>
      </c>
      <c r="DX47" s="266">
        <f>'Result Entry'!DY49</f>
        <v>0</v>
      </c>
      <c r="DY47" s="267" t="str">
        <f>'Result Entry'!DZ49</f>
        <v/>
      </c>
      <c r="DZ47" s="260">
        <f>'Result Entry'!EA49</f>
        <v>900</v>
      </c>
      <c r="EA47" s="246">
        <f>'Result Entry'!EB49</f>
        <v>0</v>
      </c>
      <c r="EB47" s="261">
        <f>'Result Entry'!EC49</f>
        <v>0</v>
      </c>
      <c r="EC47" s="239" t="str">
        <f>'Result Entry'!ED49</f>
        <v/>
      </c>
      <c r="ED47" s="239" t="str">
        <f>'Result Entry'!EE49</f>
        <v/>
      </c>
      <c r="EE47" s="239" t="str">
        <f>'Result Entry'!EF49</f>
        <v/>
      </c>
      <c r="EF47" s="262" t="str">
        <f>'Result Entry'!EG49</f>
        <v/>
      </c>
    </row>
    <row r="48" spans="1:136">
      <c r="A48" s="828"/>
      <c r="B48" s="249">
        <f t="shared" si="0"/>
        <v>0</v>
      </c>
      <c r="C48" s="238">
        <f>'Result Entry'!D50</f>
        <v>0</v>
      </c>
      <c r="D48" s="238">
        <f>'Result Entry'!E50</f>
        <v>0</v>
      </c>
      <c r="E48" s="238">
        <f>'Result Entry'!F50</f>
        <v>0</v>
      </c>
      <c r="F48" s="239">
        <f>'Result Entry'!G50</f>
        <v>0</v>
      </c>
      <c r="G48" s="239">
        <f>'Result Entry'!H50</f>
        <v>0</v>
      </c>
      <c r="H48" s="239">
        <f>'Result Entry'!I50</f>
        <v>0</v>
      </c>
      <c r="I48" s="386">
        <f>'Result Entry'!J50</f>
        <v>0</v>
      </c>
      <c r="J48" s="37">
        <f>'Result Entry'!K50</f>
        <v>0</v>
      </c>
      <c r="K48" s="250">
        <f>'Result Entry'!L50</f>
        <v>0</v>
      </c>
      <c r="L48" s="250">
        <f>'Result Entry'!M50</f>
        <v>0</v>
      </c>
      <c r="M48" s="250">
        <f>'Result Entry'!N50</f>
        <v>0</v>
      </c>
      <c r="N48" s="250">
        <f>'Result Entry'!O50</f>
        <v>0</v>
      </c>
      <c r="O48" s="251">
        <f>'Result Entry'!P50</f>
        <v>0</v>
      </c>
      <c r="P48" s="252">
        <f>'Result Entry'!Q50</f>
        <v>0</v>
      </c>
      <c r="Q48" s="252">
        <f>'Result Entry'!R50</f>
        <v>0</v>
      </c>
      <c r="R48" s="253">
        <f>'Result Entry'!S50</f>
        <v>0</v>
      </c>
      <c r="S48" s="36">
        <f>'Result Entry'!T50</f>
        <v>0</v>
      </c>
      <c r="T48" s="254">
        <f>'Result Entry'!U50</f>
        <v>0</v>
      </c>
      <c r="U48" s="254">
        <f>'Result Entry'!V50</f>
        <v>0</v>
      </c>
      <c r="V48" s="254">
        <f>'Result Entry'!W50</f>
        <v>0</v>
      </c>
      <c r="W48" s="36">
        <f>'Result Entry'!X50</f>
        <v>0</v>
      </c>
      <c r="X48" s="254">
        <f>'Result Entry'!Y50</f>
        <v>0</v>
      </c>
      <c r="Y48" s="239">
        <f>'Result Entry'!Z50</f>
        <v>0</v>
      </c>
      <c r="Z48" s="255" t="str">
        <f>'Result Entry'!AA50</f>
        <v/>
      </c>
      <c r="AA48" s="256">
        <f>'Result Entry'!AB50</f>
        <v>0</v>
      </c>
      <c r="AB48" s="250">
        <f>'Result Entry'!AC50</f>
        <v>0</v>
      </c>
      <c r="AC48" s="250">
        <f>'Result Entry'!AD50</f>
        <v>0</v>
      </c>
      <c r="AD48" s="250">
        <f>'Result Entry'!AE50</f>
        <v>0</v>
      </c>
      <c r="AE48" s="250">
        <f>'Result Entry'!AF50</f>
        <v>0</v>
      </c>
      <c r="AF48" s="251">
        <f>'Result Entry'!AG50</f>
        <v>0</v>
      </c>
      <c r="AG48" s="252">
        <f>'Result Entry'!AH50</f>
        <v>0</v>
      </c>
      <c r="AH48" s="252">
        <f>'Result Entry'!AI50</f>
        <v>0</v>
      </c>
      <c r="AI48" s="253">
        <f>'Result Entry'!AJ50</f>
        <v>0</v>
      </c>
      <c r="AJ48" s="36">
        <f>'Result Entry'!AK50</f>
        <v>0</v>
      </c>
      <c r="AK48" s="254">
        <f>'Result Entry'!AL50</f>
        <v>0</v>
      </c>
      <c r="AL48" s="254">
        <f>'Result Entry'!AM50</f>
        <v>0</v>
      </c>
      <c r="AM48" s="254">
        <f>'Result Entry'!AN50</f>
        <v>0</v>
      </c>
      <c r="AN48" s="36">
        <f>'Result Entry'!AO50</f>
        <v>0</v>
      </c>
      <c r="AO48" s="254">
        <f>'Result Entry'!AP50</f>
        <v>0</v>
      </c>
      <c r="AP48" s="239">
        <f>'Result Entry'!AQ50</f>
        <v>0</v>
      </c>
      <c r="AQ48" s="255" t="str">
        <f>'Result Entry'!AR50</f>
        <v/>
      </c>
      <c r="AR48" s="256">
        <f>'Result Entry'!AS50</f>
        <v>0</v>
      </c>
      <c r="AS48" s="250">
        <f>'Result Entry'!AT50</f>
        <v>0</v>
      </c>
      <c r="AT48" s="250">
        <f>'Result Entry'!AU50</f>
        <v>0</v>
      </c>
      <c r="AU48" s="250">
        <f>'Result Entry'!AV50</f>
        <v>0</v>
      </c>
      <c r="AV48" s="250">
        <f>'Result Entry'!AW50</f>
        <v>0</v>
      </c>
      <c r="AW48" s="251">
        <f>'Result Entry'!AX50</f>
        <v>0</v>
      </c>
      <c r="AX48" s="252">
        <f>'Result Entry'!AY50</f>
        <v>0</v>
      </c>
      <c r="AY48" s="252">
        <f>'Result Entry'!AZ50</f>
        <v>0</v>
      </c>
      <c r="AZ48" s="253">
        <f>'Result Entry'!BA50</f>
        <v>0</v>
      </c>
      <c r="BA48" s="36">
        <f>'Result Entry'!BB50</f>
        <v>0</v>
      </c>
      <c r="BB48" s="254">
        <f>'Result Entry'!BC50</f>
        <v>0</v>
      </c>
      <c r="BC48" s="254">
        <f>'Result Entry'!BD50</f>
        <v>0</v>
      </c>
      <c r="BD48" s="254">
        <f>'Result Entry'!BE50</f>
        <v>0</v>
      </c>
      <c r="BE48" s="36">
        <f>'Result Entry'!BF50</f>
        <v>0</v>
      </c>
      <c r="BF48" s="254">
        <f>'Result Entry'!BG50</f>
        <v>0</v>
      </c>
      <c r="BG48" s="239">
        <f>'Result Entry'!BH50</f>
        <v>0</v>
      </c>
      <c r="BH48" s="255" t="str">
        <f>'Result Entry'!BI50</f>
        <v/>
      </c>
      <c r="BI48" s="256">
        <f>'Result Entry'!BJ50</f>
        <v>0</v>
      </c>
      <c r="BJ48" s="250">
        <f>'Result Entry'!BK50</f>
        <v>0</v>
      </c>
      <c r="BK48" s="250">
        <f>'Result Entry'!BL50</f>
        <v>0</v>
      </c>
      <c r="BL48" s="250">
        <f>'Result Entry'!BM50</f>
        <v>0</v>
      </c>
      <c r="BM48" s="250">
        <f>'Result Entry'!BN50</f>
        <v>0</v>
      </c>
      <c r="BN48" s="251">
        <f>'Result Entry'!BO50</f>
        <v>0</v>
      </c>
      <c r="BO48" s="252">
        <f>'Result Entry'!BP50</f>
        <v>0</v>
      </c>
      <c r="BP48" s="252">
        <f>'Result Entry'!BQ50</f>
        <v>0</v>
      </c>
      <c r="BQ48" s="253">
        <f>'Result Entry'!BR50</f>
        <v>0</v>
      </c>
      <c r="BR48" s="36">
        <f>'Result Entry'!BS50</f>
        <v>0</v>
      </c>
      <c r="BS48" s="254">
        <f>'Result Entry'!BT50</f>
        <v>0</v>
      </c>
      <c r="BT48" s="254">
        <f>'Result Entry'!BU50</f>
        <v>0</v>
      </c>
      <c r="BU48" s="254">
        <f>'Result Entry'!BV50</f>
        <v>0</v>
      </c>
      <c r="BV48" s="36">
        <f>'Result Entry'!BW50</f>
        <v>0</v>
      </c>
      <c r="BW48" s="254">
        <f>'Result Entry'!BX50</f>
        <v>0</v>
      </c>
      <c r="BX48" s="239">
        <f>'Result Entry'!BY50</f>
        <v>0</v>
      </c>
      <c r="BY48" s="255" t="str">
        <f>'Result Entry'!BZ50</f>
        <v/>
      </c>
      <c r="BZ48" s="256">
        <f>'Result Entry'!CA50</f>
        <v>0</v>
      </c>
      <c r="CA48" s="250">
        <f>'Result Entry'!CB50</f>
        <v>0</v>
      </c>
      <c r="CB48" s="250">
        <f>'Result Entry'!CC50</f>
        <v>0</v>
      </c>
      <c r="CC48" s="250">
        <f>'Result Entry'!CD50</f>
        <v>0</v>
      </c>
      <c r="CD48" s="250">
        <f>'Result Entry'!CE50</f>
        <v>0</v>
      </c>
      <c r="CE48" s="251">
        <f>'Result Entry'!CF50</f>
        <v>0</v>
      </c>
      <c r="CF48" s="252">
        <f>'Result Entry'!CG50</f>
        <v>0</v>
      </c>
      <c r="CG48" s="252">
        <f>'Result Entry'!CH50</f>
        <v>0</v>
      </c>
      <c r="CH48" s="253">
        <f>'Result Entry'!CI50</f>
        <v>0</v>
      </c>
      <c r="CI48" s="36">
        <f>'Result Entry'!CJ50</f>
        <v>0</v>
      </c>
      <c r="CJ48" s="254">
        <f>'Result Entry'!CK50</f>
        <v>0</v>
      </c>
      <c r="CK48" s="254">
        <f>'Result Entry'!CL50</f>
        <v>0</v>
      </c>
      <c r="CL48" s="254">
        <f>'Result Entry'!CM50</f>
        <v>0</v>
      </c>
      <c r="CM48" s="36">
        <f>'Result Entry'!CN50</f>
        <v>0</v>
      </c>
      <c r="CN48" s="254">
        <f>'Result Entry'!CO50</f>
        <v>0</v>
      </c>
      <c r="CO48" s="239">
        <f>'Result Entry'!CP50</f>
        <v>0</v>
      </c>
      <c r="CP48" s="255" t="str">
        <f>'Result Entry'!CQ50</f>
        <v/>
      </c>
      <c r="CQ48" s="263">
        <f>'Result Entry'!CR50</f>
        <v>0</v>
      </c>
      <c r="CR48" s="258">
        <f>'Result Entry'!CS50</f>
        <v>0</v>
      </c>
      <c r="CS48" s="258">
        <f>'Result Entry'!CT50</f>
        <v>0</v>
      </c>
      <c r="CT48" s="258">
        <f>'Result Entry'!CU50</f>
        <v>0</v>
      </c>
      <c r="CU48" s="258">
        <f>'Result Entry'!CV50</f>
        <v>0</v>
      </c>
      <c r="CV48" s="264">
        <f>'Result Entry'!CW50</f>
        <v>0</v>
      </c>
      <c r="CW48" s="239">
        <f>'Result Entry'!CX50</f>
        <v>0</v>
      </c>
      <c r="CX48" s="255" t="str">
        <f>'Result Entry'!CY50</f>
        <v/>
      </c>
      <c r="CY48" s="263">
        <f>'Result Entry'!CZ50</f>
        <v>0</v>
      </c>
      <c r="CZ48" s="258">
        <f>'Result Entry'!DA50</f>
        <v>0</v>
      </c>
      <c r="DA48" s="258">
        <f>'Result Entry'!DB50</f>
        <v>0</v>
      </c>
      <c r="DB48" s="258">
        <f>'Result Entry'!DC50</f>
        <v>0</v>
      </c>
      <c r="DC48" s="258">
        <f>'Result Entry'!DD50</f>
        <v>0</v>
      </c>
      <c r="DD48" s="264">
        <f>'Result Entry'!DE50</f>
        <v>0</v>
      </c>
      <c r="DE48" s="239">
        <f>'Result Entry'!DF50</f>
        <v>0</v>
      </c>
      <c r="DF48" s="255" t="str">
        <f>'Result Entry'!DG50</f>
        <v/>
      </c>
      <c r="DG48" s="263">
        <f>'Result Entry'!DH50</f>
        <v>0</v>
      </c>
      <c r="DH48" s="258">
        <f>'Result Entry'!DI50</f>
        <v>0</v>
      </c>
      <c r="DI48" s="258">
        <f>'Result Entry'!DJ50</f>
        <v>0</v>
      </c>
      <c r="DJ48" s="258">
        <f>'Result Entry'!DK50</f>
        <v>0</v>
      </c>
      <c r="DK48" s="258">
        <f>'Result Entry'!DL50</f>
        <v>0</v>
      </c>
      <c r="DL48" s="264">
        <f>'Result Entry'!DM50</f>
        <v>0</v>
      </c>
      <c r="DM48" s="239">
        <f>'Result Entry'!DN50</f>
        <v>0</v>
      </c>
      <c r="DN48" s="255" t="str">
        <f>'Result Entry'!DO50</f>
        <v/>
      </c>
      <c r="DO48" s="263">
        <f>'Result Entry'!DP50</f>
        <v>0</v>
      </c>
      <c r="DP48" s="258">
        <f>'Result Entry'!DQ50</f>
        <v>0</v>
      </c>
      <c r="DQ48" s="258">
        <f>'Result Entry'!DR50</f>
        <v>0</v>
      </c>
      <c r="DR48" s="258">
        <f>'Result Entry'!DS50</f>
        <v>0</v>
      </c>
      <c r="DS48" s="258">
        <f>'Result Entry'!DT50</f>
        <v>0</v>
      </c>
      <c r="DT48" s="264">
        <f>'Result Entry'!DU50</f>
        <v>0</v>
      </c>
      <c r="DU48" s="239" t="str">
        <f>'Result Entry'!DV50</f>
        <v/>
      </c>
      <c r="DV48" s="255" t="str">
        <f>'Result Entry'!DW50</f>
        <v/>
      </c>
      <c r="DW48" s="265">
        <f>'Result Entry'!DX50</f>
        <v>0</v>
      </c>
      <c r="DX48" s="266">
        <f>'Result Entry'!DY50</f>
        <v>0</v>
      </c>
      <c r="DY48" s="267" t="str">
        <f>'Result Entry'!DZ50</f>
        <v/>
      </c>
      <c r="DZ48" s="260">
        <f>'Result Entry'!EA50</f>
        <v>900</v>
      </c>
      <c r="EA48" s="246">
        <f>'Result Entry'!EB50</f>
        <v>0</v>
      </c>
      <c r="EB48" s="261">
        <f>'Result Entry'!EC50</f>
        <v>0</v>
      </c>
      <c r="EC48" s="239" t="str">
        <f>'Result Entry'!ED50</f>
        <v/>
      </c>
      <c r="ED48" s="239" t="str">
        <f>'Result Entry'!EE50</f>
        <v/>
      </c>
      <c r="EE48" s="239" t="str">
        <f>'Result Entry'!EF50</f>
        <v/>
      </c>
      <c r="EF48" s="262" t="str">
        <f>'Result Entry'!EG50</f>
        <v/>
      </c>
    </row>
    <row r="49" spans="1:136">
      <c r="A49" s="828"/>
      <c r="B49" s="249">
        <f t="shared" si="0"/>
        <v>0</v>
      </c>
      <c r="C49" s="238">
        <f>'Result Entry'!D51</f>
        <v>0</v>
      </c>
      <c r="D49" s="238">
        <f>'Result Entry'!E51</f>
        <v>0</v>
      </c>
      <c r="E49" s="238">
        <f>'Result Entry'!F51</f>
        <v>0</v>
      </c>
      <c r="F49" s="239">
        <f>'Result Entry'!G51</f>
        <v>0</v>
      </c>
      <c r="G49" s="239">
        <f>'Result Entry'!H51</f>
        <v>0</v>
      </c>
      <c r="H49" s="239">
        <f>'Result Entry'!I51</f>
        <v>0</v>
      </c>
      <c r="I49" s="386">
        <f>'Result Entry'!J51</f>
        <v>0</v>
      </c>
      <c r="J49" s="37">
        <f>'Result Entry'!K51</f>
        <v>0</v>
      </c>
      <c r="K49" s="250">
        <f>'Result Entry'!L51</f>
        <v>0</v>
      </c>
      <c r="L49" s="250">
        <f>'Result Entry'!M51</f>
        <v>0</v>
      </c>
      <c r="M49" s="250">
        <f>'Result Entry'!N51</f>
        <v>0</v>
      </c>
      <c r="N49" s="250">
        <f>'Result Entry'!O51</f>
        <v>0</v>
      </c>
      <c r="O49" s="251">
        <f>'Result Entry'!P51</f>
        <v>0</v>
      </c>
      <c r="P49" s="252">
        <f>'Result Entry'!Q51</f>
        <v>0</v>
      </c>
      <c r="Q49" s="252">
        <f>'Result Entry'!R51</f>
        <v>0</v>
      </c>
      <c r="R49" s="253">
        <f>'Result Entry'!S51</f>
        <v>0</v>
      </c>
      <c r="S49" s="36">
        <f>'Result Entry'!T51</f>
        <v>0</v>
      </c>
      <c r="T49" s="254">
        <f>'Result Entry'!U51</f>
        <v>0</v>
      </c>
      <c r="U49" s="254">
        <f>'Result Entry'!V51</f>
        <v>0</v>
      </c>
      <c r="V49" s="254">
        <f>'Result Entry'!W51</f>
        <v>0</v>
      </c>
      <c r="W49" s="36">
        <f>'Result Entry'!X51</f>
        <v>0</v>
      </c>
      <c r="X49" s="254">
        <f>'Result Entry'!Y51</f>
        <v>0</v>
      </c>
      <c r="Y49" s="239">
        <f>'Result Entry'!Z51</f>
        <v>0</v>
      </c>
      <c r="Z49" s="255" t="str">
        <f>'Result Entry'!AA51</f>
        <v/>
      </c>
      <c r="AA49" s="256">
        <f>'Result Entry'!AB51</f>
        <v>0</v>
      </c>
      <c r="AB49" s="250">
        <f>'Result Entry'!AC51</f>
        <v>0</v>
      </c>
      <c r="AC49" s="250">
        <f>'Result Entry'!AD51</f>
        <v>0</v>
      </c>
      <c r="AD49" s="250">
        <f>'Result Entry'!AE51</f>
        <v>0</v>
      </c>
      <c r="AE49" s="250">
        <f>'Result Entry'!AF51</f>
        <v>0</v>
      </c>
      <c r="AF49" s="251">
        <f>'Result Entry'!AG51</f>
        <v>0</v>
      </c>
      <c r="AG49" s="252">
        <f>'Result Entry'!AH51</f>
        <v>0</v>
      </c>
      <c r="AH49" s="252">
        <f>'Result Entry'!AI51</f>
        <v>0</v>
      </c>
      <c r="AI49" s="253">
        <f>'Result Entry'!AJ51</f>
        <v>0</v>
      </c>
      <c r="AJ49" s="36">
        <f>'Result Entry'!AK51</f>
        <v>0</v>
      </c>
      <c r="AK49" s="254">
        <f>'Result Entry'!AL51</f>
        <v>0</v>
      </c>
      <c r="AL49" s="254">
        <f>'Result Entry'!AM51</f>
        <v>0</v>
      </c>
      <c r="AM49" s="254">
        <f>'Result Entry'!AN51</f>
        <v>0</v>
      </c>
      <c r="AN49" s="36">
        <f>'Result Entry'!AO51</f>
        <v>0</v>
      </c>
      <c r="AO49" s="254">
        <f>'Result Entry'!AP51</f>
        <v>0</v>
      </c>
      <c r="AP49" s="239">
        <f>'Result Entry'!AQ51</f>
        <v>0</v>
      </c>
      <c r="AQ49" s="255" t="str">
        <f>'Result Entry'!AR51</f>
        <v/>
      </c>
      <c r="AR49" s="256">
        <f>'Result Entry'!AS51</f>
        <v>0</v>
      </c>
      <c r="AS49" s="250">
        <f>'Result Entry'!AT51</f>
        <v>0</v>
      </c>
      <c r="AT49" s="250">
        <f>'Result Entry'!AU51</f>
        <v>0</v>
      </c>
      <c r="AU49" s="250">
        <f>'Result Entry'!AV51</f>
        <v>0</v>
      </c>
      <c r="AV49" s="250">
        <f>'Result Entry'!AW51</f>
        <v>0</v>
      </c>
      <c r="AW49" s="251">
        <f>'Result Entry'!AX51</f>
        <v>0</v>
      </c>
      <c r="AX49" s="252">
        <f>'Result Entry'!AY51</f>
        <v>0</v>
      </c>
      <c r="AY49" s="252">
        <f>'Result Entry'!AZ51</f>
        <v>0</v>
      </c>
      <c r="AZ49" s="253">
        <f>'Result Entry'!BA51</f>
        <v>0</v>
      </c>
      <c r="BA49" s="36">
        <f>'Result Entry'!BB51</f>
        <v>0</v>
      </c>
      <c r="BB49" s="254">
        <f>'Result Entry'!BC51</f>
        <v>0</v>
      </c>
      <c r="BC49" s="254">
        <f>'Result Entry'!BD51</f>
        <v>0</v>
      </c>
      <c r="BD49" s="254">
        <f>'Result Entry'!BE51</f>
        <v>0</v>
      </c>
      <c r="BE49" s="36">
        <f>'Result Entry'!BF51</f>
        <v>0</v>
      </c>
      <c r="BF49" s="254">
        <f>'Result Entry'!BG51</f>
        <v>0</v>
      </c>
      <c r="BG49" s="239">
        <f>'Result Entry'!BH51</f>
        <v>0</v>
      </c>
      <c r="BH49" s="255" t="str">
        <f>'Result Entry'!BI51</f>
        <v/>
      </c>
      <c r="BI49" s="256">
        <f>'Result Entry'!BJ51</f>
        <v>0</v>
      </c>
      <c r="BJ49" s="250">
        <f>'Result Entry'!BK51</f>
        <v>0</v>
      </c>
      <c r="BK49" s="250">
        <f>'Result Entry'!BL51</f>
        <v>0</v>
      </c>
      <c r="BL49" s="250">
        <f>'Result Entry'!BM51</f>
        <v>0</v>
      </c>
      <c r="BM49" s="250">
        <f>'Result Entry'!BN51</f>
        <v>0</v>
      </c>
      <c r="BN49" s="251">
        <f>'Result Entry'!BO51</f>
        <v>0</v>
      </c>
      <c r="BO49" s="252">
        <f>'Result Entry'!BP51</f>
        <v>0</v>
      </c>
      <c r="BP49" s="252">
        <f>'Result Entry'!BQ51</f>
        <v>0</v>
      </c>
      <c r="BQ49" s="253">
        <f>'Result Entry'!BR51</f>
        <v>0</v>
      </c>
      <c r="BR49" s="36">
        <f>'Result Entry'!BS51</f>
        <v>0</v>
      </c>
      <c r="BS49" s="254">
        <f>'Result Entry'!BT51</f>
        <v>0</v>
      </c>
      <c r="BT49" s="254">
        <f>'Result Entry'!BU51</f>
        <v>0</v>
      </c>
      <c r="BU49" s="254">
        <f>'Result Entry'!BV51</f>
        <v>0</v>
      </c>
      <c r="BV49" s="36">
        <f>'Result Entry'!BW51</f>
        <v>0</v>
      </c>
      <c r="BW49" s="254">
        <f>'Result Entry'!BX51</f>
        <v>0</v>
      </c>
      <c r="BX49" s="239">
        <f>'Result Entry'!BY51</f>
        <v>0</v>
      </c>
      <c r="BY49" s="255" t="str">
        <f>'Result Entry'!BZ51</f>
        <v/>
      </c>
      <c r="BZ49" s="256">
        <f>'Result Entry'!CA51</f>
        <v>0</v>
      </c>
      <c r="CA49" s="250">
        <f>'Result Entry'!CB51</f>
        <v>0</v>
      </c>
      <c r="CB49" s="250">
        <f>'Result Entry'!CC51</f>
        <v>0</v>
      </c>
      <c r="CC49" s="250">
        <f>'Result Entry'!CD51</f>
        <v>0</v>
      </c>
      <c r="CD49" s="250">
        <f>'Result Entry'!CE51</f>
        <v>0</v>
      </c>
      <c r="CE49" s="251">
        <f>'Result Entry'!CF51</f>
        <v>0</v>
      </c>
      <c r="CF49" s="252">
        <f>'Result Entry'!CG51</f>
        <v>0</v>
      </c>
      <c r="CG49" s="252">
        <f>'Result Entry'!CH51</f>
        <v>0</v>
      </c>
      <c r="CH49" s="253">
        <f>'Result Entry'!CI51</f>
        <v>0</v>
      </c>
      <c r="CI49" s="36">
        <f>'Result Entry'!CJ51</f>
        <v>0</v>
      </c>
      <c r="CJ49" s="254">
        <f>'Result Entry'!CK51</f>
        <v>0</v>
      </c>
      <c r="CK49" s="254">
        <f>'Result Entry'!CL51</f>
        <v>0</v>
      </c>
      <c r="CL49" s="254">
        <f>'Result Entry'!CM51</f>
        <v>0</v>
      </c>
      <c r="CM49" s="36">
        <f>'Result Entry'!CN51</f>
        <v>0</v>
      </c>
      <c r="CN49" s="254">
        <f>'Result Entry'!CO51</f>
        <v>0</v>
      </c>
      <c r="CO49" s="239">
        <f>'Result Entry'!CP51</f>
        <v>0</v>
      </c>
      <c r="CP49" s="255" t="str">
        <f>'Result Entry'!CQ51</f>
        <v/>
      </c>
      <c r="CQ49" s="263">
        <f>'Result Entry'!CR51</f>
        <v>0</v>
      </c>
      <c r="CR49" s="258">
        <f>'Result Entry'!CS51</f>
        <v>0</v>
      </c>
      <c r="CS49" s="258">
        <f>'Result Entry'!CT51</f>
        <v>0</v>
      </c>
      <c r="CT49" s="258">
        <f>'Result Entry'!CU51</f>
        <v>0</v>
      </c>
      <c r="CU49" s="258">
        <f>'Result Entry'!CV51</f>
        <v>0</v>
      </c>
      <c r="CV49" s="264">
        <f>'Result Entry'!CW51</f>
        <v>0</v>
      </c>
      <c r="CW49" s="239">
        <f>'Result Entry'!CX51</f>
        <v>0</v>
      </c>
      <c r="CX49" s="255" t="str">
        <f>'Result Entry'!CY51</f>
        <v/>
      </c>
      <c r="CY49" s="263">
        <f>'Result Entry'!CZ51</f>
        <v>0</v>
      </c>
      <c r="CZ49" s="258">
        <f>'Result Entry'!DA51</f>
        <v>0</v>
      </c>
      <c r="DA49" s="258">
        <f>'Result Entry'!DB51</f>
        <v>0</v>
      </c>
      <c r="DB49" s="258">
        <f>'Result Entry'!DC51</f>
        <v>0</v>
      </c>
      <c r="DC49" s="258">
        <f>'Result Entry'!DD51</f>
        <v>0</v>
      </c>
      <c r="DD49" s="264">
        <f>'Result Entry'!DE51</f>
        <v>0</v>
      </c>
      <c r="DE49" s="239">
        <f>'Result Entry'!DF51</f>
        <v>0</v>
      </c>
      <c r="DF49" s="255" t="str">
        <f>'Result Entry'!DG51</f>
        <v/>
      </c>
      <c r="DG49" s="263">
        <f>'Result Entry'!DH51</f>
        <v>0</v>
      </c>
      <c r="DH49" s="258">
        <f>'Result Entry'!DI51</f>
        <v>0</v>
      </c>
      <c r="DI49" s="258">
        <f>'Result Entry'!DJ51</f>
        <v>0</v>
      </c>
      <c r="DJ49" s="258">
        <f>'Result Entry'!DK51</f>
        <v>0</v>
      </c>
      <c r="DK49" s="258">
        <f>'Result Entry'!DL51</f>
        <v>0</v>
      </c>
      <c r="DL49" s="264">
        <f>'Result Entry'!DM51</f>
        <v>0</v>
      </c>
      <c r="DM49" s="239">
        <f>'Result Entry'!DN51</f>
        <v>0</v>
      </c>
      <c r="DN49" s="255" t="str">
        <f>'Result Entry'!DO51</f>
        <v/>
      </c>
      <c r="DO49" s="263">
        <f>'Result Entry'!DP51</f>
        <v>0</v>
      </c>
      <c r="DP49" s="258">
        <f>'Result Entry'!DQ51</f>
        <v>0</v>
      </c>
      <c r="DQ49" s="258">
        <f>'Result Entry'!DR51</f>
        <v>0</v>
      </c>
      <c r="DR49" s="258">
        <f>'Result Entry'!DS51</f>
        <v>0</v>
      </c>
      <c r="DS49" s="258">
        <f>'Result Entry'!DT51</f>
        <v>0</v>
      </c>
      <c r="DT49" s="264">
        <f>'Result Entry'!DU51</f>
        <v>0</v>
      </c>
      <c r="DU49" s="239" t="str">
        <f>'Result Entry'!DV51</f>
        <v/>
      </c>
      <c r="DV49" s="255" t="str">
        <f>'Result Entry'!DW51</f>
        <v/>
      </c>
      <c r="DW49" s="265">
        <f>'Result Entry'!DX51</f>
        <v>0</v>
      </c>
      <c r="DX49" s="266">
        <f>'Result Entry'!DY51</f>
        <v>0</v>
      </c>
      <c r="DY49" s="267" t="str">
        <f>'Result Entry'!DZ51</f>
        <v/>
      </c>
      <c r="DZ49" s="260">
        <f>'Result Entry'!EA51</f>
        <v>900</v>
      </c>
      <c r="EA49" s="246">
        <f>'Result Entry'!EB51</f>
        <v>0</v>
      </c>
      <c r="EB49" s="261">
        <f>'Result Entry'!EC51</f>
        <v>0</v>
      </c>
      <c r="EC49" s="239" t="str">
        <f>'Result Entry'!ED51</f>
        <v/>
      </c>
      <c r="ED49" s="239" t="str">
        <f>'Result Entry'!EE51</f>
        <v/>
      </c>
      <c r="EE49" s="239" t="str">
        <f>'Result Entry'!EF51</f>
        <v/>
      </c>
      <c r="EF49" s="262" t="str">
        <f>'Result Entry'!EG51</f>
        <v/>
      </c>
    </row>
    <row r="50" spans="1:136">
      <c r="A50" s="828"/>
      <c r="B50" s="249">
        <f t="shared" si="0"/>
        <v>0</v>
      </c>
      <c r="C50" s="238">
        <f>'Result Entry'!D52</f>
        <v>0</v>
      </c>
      <c r="D50" s="238">
        <f>'Result Entry'!E52</f>
        <v>0</v>
      </c>
      <c r="E50" s="238">
        <f>'Result Entry'!F52</f>
        <v>0</v>
      </c>
      <c r="F50" s="239">
        <f>'Result Entry'!G52</f>
        <v>0</v>
      </c>
      <c r="G50" s="239">
        <f>'Result Entry'!H52</f>
        <v>0</v>
      </c>
      <c r="H50" s="239">
        <f>'Result Entry'!I52</f>
        <v>0</v>
      </c>
      <c r="I50" s="386">
        <f>'Result Entry'!J52</f>
        <v>0</v>
      </c>
      <c r="J50" s="37">
        <f>'Result Entry'!K52</f>
        <v>0</v>
      </c>
      <c r="K50" s="250">
        <f>'Result Entry'!L52</f>
        <v>0</v>
      </c>
      <c r="L50" s="250">
        <f>'Result Entry'!M52</f>
        <v>0</v>
      </c>
      <c r="M50" s="250">
        <f>'Result Entry'!N52</f>
        <v>0</v>
      </c>
      <c r="N50" s="250">
        <f>'Result Entry'!O52</f>
        <v>0</v>
      </c>
      <c r="O50" s="251">
        <f>'Result Entry'!P52</f>
        <v>0</v>
      </c>
      <c r="P50" s="252">
        <f>'Result Entry'!Q52</f>
        <v>0</v>
      </c>
      <c r="Q50" s="252">
        <f>'Result Entry'!R52</f>
        <v>0</v>
      </c>
      <c r="R50" s="253">
        <f>'Result Entry'!S52</f>
        <v>0</v>
      </c>
      <c r="S50" s="36">
        <f>'Result Entry'!T52</f>
        <v>0</v>
      </c>
      <c r="T50" s="254">
        <f>'Result Entry'!U52</f>
        <v>0</v>
      </c>
      <c r="U50" s="254">
        <f>'Result Entry'!V52</f>
        <v>0</v>
      </c>
      <c r="V50" s="254">
        <f>'Result Entry'!W52</f>
        <v>0</v>
      </c>
      <c r="W50" s="36">
        <f>'Result Entry'!X52</f>
        <v>0</v>
      </c>
      <c r="X50" s="254">
        <f>'Result Entry'!Y52</f>
        <v>0</v>
      </c>
      <c r="Y50" s="239">
        <f>'Result Entry'!Z52</f>
        <v>0</v>
      </c>
      <c r="Z50" s="255" t="str">
        <f>'Result Entry'!AA52</f>
        <v/>
      </c>
      <c r="AA50" s="256">
        <f>'Result Entry'!AB52</f>
        <v>0</v>
      </c>
      <c r="AB50" s="250">
        <f>'Result Entry'!AC52</f>
        <v>0</v>
      </c>
      <c r="AC50" s="250">
        <f>'Result Entry'!AD52</f>
        <v>0</v>
      </c>
      <c r="AD50" s="250">
        <f>'Result Entry'!AE52</f>
        <v>0</v>
      </c>
      <c r="AE50" s="250">
        <f>'Result Entry'!AF52</f>
        <v>0</v>
      </c>
      <c r="AF50" s="251">
        <f>'Result Entry'!AG52</f>
        <v>0</v>
      </c>
      <c r="AG50" s="252">
        <f>'Result Entry'!AH52</f>
        <v>0</v>
      </c>
      <c r="AH50" s="252">
        <f>'Result Entry'!AI52</f>
        <v>0</v>
      </c>
      <c r="AI50" s="253">
        <f>'Result Entry'!AJ52</f>
        <v>0</v>
      </c>
      <c r="AJ50" s="36">
        <f>'Result Entry'!AK52</f>
        <v>0</v>
      </c>
      <c r="AK50" s="254">
        <f>'Result Entry'!AL52</f>
        <v>0</v>
      </c>
      <c r="AL50" s="254">
        <f>'Result Entry'!AM52</f>
        <v>0</v>
      </c>
      <c r="AM50" s="254">
        <f>'Result Entry'!AN52</f>
        <v>0</v>
      </c>
      <c r="AN50" s="36">
        <f>'Result Entry'!AO52</f>
        <v>0</v>
      </c>
      <c r="AO50" s="254">
        <f>'Result Entry'!AP52</f>
        <v>0</v>
      </c>
      <c r="AP50" s="239">
        <f>'Result Entry'!AQ52</f>
        <v>0</v>
      </c>
      <c r="AQ50" s="255" t="str">
        <f>'Result Entry'!AR52</f>
        <v/>
      </c>
      <c r="AR50" s="256">
        <f>'Result Entry'!AS52</f>
        <v>0</v>
      </c>
      <c r="AS50" s="250">
        <f>'Result Entry'!AT52</f>
        <v>0</v>
      </c>
      <c r="AT50" s="250">
        <f>'Result Entry'!AU52</f>
        <v>0</v>
      </c>
      <c r="AU50" s="250">
        <f>'Result Entry'!AV52</f>
        <v>0</v>
      </c>
      <c r="AV50" s="250">
        <f>'Result Entry'!AW52</f>
        <v>0</v>
      </c>
      <c r="AW50" s="251">
        <f>'Result Entry'!AX52</f>
        <v>0</v>
      </c>
      <c r="AX50" s="252">
        <f>'Result Entry'!AY52</f>
        <v>0</v>
      </c>
      <c r="AY50" s="252">
        <f>'Result Entry'!AZ52</f>
        <v>0</v>
      </c>
      <c r="AZ50" s="253">
        <f>'Result Entry'!BA52</f>
        <v>0</v>
      </c>
      <c r="BA50" s="36">
        <f>'Result Entry'!BB52</f>
        <v>0</v>
      </c>
      <c r="BB50" s="254">
        <f>'Result Entry'!BC52</f>
        <v>0</v>
      </c>
      <c r="BC50" s="254">
        <f>'Result Entry'!BD52</f>
        <v>0</v>
      </c>
      <c r="BD50" s="254">
        <f>'Result Entry'!BE52</f>
        <v>0</v>
      </c>
      <c r="BE50" s="36">
        <f>'Result Entry'!BF52</f>
        <v>0</v>
      </c>
      <c r="BF50" s="254">
        <f>'Result Entry'!BG52</f>
        <v>0</v>
      </c>
      <c r="BG50" s="239">
        <f>'Result Entry'!BH52</f>
        <v>0</v>
      </c>
      <c r="BH50" s="255" t="str">
        <f>'Result Entry'!BI52</f>
        <v/>
      </c>
      <c r="BI50" s="256">
        <f>'Result Entry'!BJ52</f>
        <v>0</v>
      </c>
      <c r="BJ50" s="250">
        <f>'Result Entry'!BK52</f>
        <v>0</v>
      </c>
      <c r="BK50" s="250">
        <f>'Result Entry'!BL52</f>
        <v>0</v>
      </c>
      <c r="BL50" s="250">
        <f>'Result Entry'!BM52</f>
        <v>0</v>
      </c>
      <c r="BM50" s="250">
        <f>'Result Entry'!BN52</f>
        <v>0</v>
      </c>
      <c r="BN50" s="251">
        <f>'Result Entry'!BO52</f>
        <v>0</v>
      </c>
      <c r="BO50" s="252">
        <f>'Result Entry'!BP52</f>
        <v>0</v>
      </c>
      <c r="BP50" s="252">
        <f>'Result Entry'!BQ52</f>
        <v>0</v>
      </c>
      <c r="BQ50" s="253">
        <f>'Result Entry'!BR52</f>
        <v>0</v>
      </c>
      <c r="BR50" s="36">
        <f>'Result Entry'!BS52</f>
        <v>0</v>
      </c>
      <c r="BS50" s="254">
        <f>'Result Entry'!BT52</f>
        <v>0</v>
      </c>
      <c r="BT50" s="254">
        <f>'Result Entry'!BU52</f>
        <v>0</v>
      </c>
      <c r="BU50" s="254">
        <f>'Result Entry'!BV52</f>
        <v>0</v>
      </c>
      <c r="BV50" s="36">
        <f>'Result Entry'!BW52</f>
        <v>0</v>
      </c>
      <c r="BW50" s="254">
        <f>'Result Entry'!BX52</f>
        <v>0</v>
      </c>
      <c r="BX50" s="239">
        <f>'Result Entry'!BY52</f>
        <v>0</v>
      </c>
      <c r="BY50" s="255" t="str">
        <f>'Result Entry'!BZ52</f>
        <v/>
      </c>
      <c r="BZ50" s="256">
        <f>'Result Entry'!CA52</f>
        <v>0</v>
      </c>
      <c r="CA50" s="250">
        <f>'Result Entry'!CB52</f>
        <v>0</v>
      </c>
      <c r="CB50" s="250">
        <f>'Result Entry'!CC52</f>
        <v>0</v>
      </c>
      <c r="CC50" s="250">
        <f>'Result Entry'!CD52</f>
        <v>0</v>
      </c>
      <c r="CD50" s="250">
        <f>'Result Entry'!CE52</f>
        <v>0</v>
      </c>
      <c r="CE50" s="251">
        <f>'Result Entry'!CF52</f>
        <v>0</v>
      </c>
      <c r="CF50" s="252">
        <f>'Result Entry'!CG52</f>
        <v>0</v>
      </c>
      <c r="CG50" s="252">
        <f>'Result Entry'!CH52</f>
        <v>0</v>
      </c>
      <c r="CH50" s="253">
        <f>'Result Entry'!CI52</f>
        <v>0</v>
      </c>
      <c r="CI50" s="36">
        <f>'Result Entry'!CJ52</f>
        <v>0</v>
      </c>
      <c r="CJ50" s="254">
        <f>'Result Entry'!CK52</f>
        <v>0</v>
      </c>
      <c r="CK50" s="254">
        <f>'Result Entry'!CL52</f>
        <v>0</v>
      </c>
      <c r="CL50" s="254">
        <f>'Result Entry'!CM52</f>
        <v>0</v>
      </c>
      <c r="CM50" s="36">
        <f>'Result Entry'!CN52</f>
        <v>0</v>
      </c>
      <c r="CN50" s="254">
        <f>'Result Entry'!CO52</f>
        <v>0</v>
      </c>
      <c r="CO50" s="239">
        <f>'Result Entry'!CP52</f>
        <v>0</v>
      </c>
      <c r="CP50" s="255" t="str">
        <f>'Result Entry'!CQ52</f>
        <v/>
      </c>
      <c r="CQ50" s="263">
        <f>'Result Entry'!CR52</f>
        <v>0</v>
      </c>
      <c r="CR50" s="258">
        <f>'Result Entry'!CS52</f>
        <v>0</v>
      </c>
      <c r="CS50" s="258">
        <f>'Result Entry'!CT52</f>
        <v>0</v>
      </c>
      <c r="CT50" s="258">
        <f>'Result Entry'!CU52</f>
        <v>0</v>
      </c>
      <c r="CU50" s="258">
        <f>'Result Entry'!CV52</f>
        <v>0</v>
      </c>
      <c r="CV50" s="264">
        <f>'Result Entry'!CW52</f>
        <v>0</v>
      </c>
      <c r="CW50" s="239">
        <f>'Result Entry'!CX52</f>
        <v>0</v>
      </c>
      <c r="CX50" s="255" t="str">
        <f>'Result Entry'!CY52</f>
        <v/>
      </c>
      <c r="CY50" s="263">
        <f>'Result Entry'!CZ52</f>
        <v>0</v>
      </c>
      <c r="CZ50" s="258">
        <f>'Result Entry'!DA52</f>
        <v>0</v>
      </c>
      <c r="DA50" s="258">
        <f>'Result Entry'!DB52</f>
        <v>0</v>
      </c>
      <c r="DB50" s="258">
        <f>'Result Entry'!DC52</f>
        <v>0</v>
      </c>
      <c r="DC50" s="258">
        <f>'Result Entry'!DD52</f>
        <v>0</v>
      </c>
      <c r="DD50" s="264">
        <f>'Result Entry'!DE52</f>
        <v>0</v>
      </c>
      <c r="DE50" s="239">
        <f>'Result Entry'!DF52</f>
        <v>0</v>
      </c>
      <c r="DF50" s="255" t="str">
        <f>'Result Entry'!DG52</f>
        <v/>
      </c>
      <c r="DG50" s="263">
        <f>'Result Entry'!DH52</f>
        <v>0</v>
      </c>
      <c r="DH50" s="258">
        <f>'Result Entry'!DI52</f>
        <v>0</v>
      </c>
      <c r="DI50" s="258">
        <f>'Result Entry'!DJ52</f>
        <v>0</v>
      </c>
      <c r="DJ50" s="258">
        <f>'Result Entry'!DK52</f>
        <v>0</v>
      </c>
      <c r="DK50" s="258">
        <f>'Result Entry'!DL52</f>
        <v>0</v>
      </c>
      <c r="DL50" s="264">
        <f>'Result Entry'!DM52</f>
        <v>0</v>
      </c>
      <c r="DM50" s="239">
        <f>'Result Entry'!DN52</f>
        <v>0</v>
      </c>
      <c r="DN50" s="255" t="str">
        <f>'Result Entry'!DO52</f>
        <v/>
      </c>
      <c r="DO50" s="263">
        <f>'Result Entry'!DP52</f>
        <v>0</v>
      </c>
      <c r="DP50" s="258">
        <f>'Result Entry'!DQ52</f>
        <v>0</v>
      </c>
      <c r="DQ50" s="258">
        <f>'Result Entry'!DR52</f>
        <v>0</v>
      </c>
      <c r="DR50" s="258">
        <f>'Result Entry'!DS52</f>
        <v>0</v>
      </c>
      <c r="DS50" s="258">
        <f>'Result Entry'!DT52</f>
        <v>0</v>
      </c>
      <c r="DT50" s="264">
        <f>'Result Entry'!DU52</f>
        <v>0</v>
      </c>
      <c r="DU50" s="239" t="str">
        <f>'Result Entry'!DV52</f>
        <v/>
      </c>
      <c r="DV50" s="255" t="str">
        <f>'Result Entry'!DW52</f>
        <v/>
      </c>
      <c r="DW50" s="265">
        <f>'Result Entry'!DX52</f>
        <v>0</v>
      </c>
      <c r="DX50" s="266">
        <f>'Result Entry'!DY52</f>
        <v>0</v>
      </c>
      <c r="DY50" s="267" t="str">
        <f>'Result Entry'!DZ52</f>
        <v/>
      </c>
      <c r="DZ50" s="260">
        <f>'Result Entry'!EA52</f>
        <v>900</v>
      </c>
      <c r="EA50" s="246">
        <f>'Result Entry'!EB52</f>
        <v>0</v>
      </c>
      <c r="EB50" s="261">
        <f>'Result Entry'!EC52</f>
        <v>0</v>
      </c>
      <c r="EC50" s="239" t="str">
        <f>'Result Entry'!ED52</f>
        <v/>
      </c>
      <c r="ED50" s="239" t="str">
        <f>'Result Entry'!EE52</f>
        <v/>
      </c>
      <c r="EE50" s="239" t="str">
        <f>'Result Entry'!EF52</f>
        <v/>
      </c>
      <c r="EF50" s="262" t="str">
        <f>'Result Entry'!EG52</f>
        <v/>
      </c>
    </row>
    <row r="51" spans="1:136">
      <c r="A51" s="828"/>
      <c r="B51" s="249">
        <f t="shared" si="0"/>
        <v>0</v>
      </c>
      <c r="C51" s="238">
        <f>'Result Entry'!D53</f>
        <v>0</v>
      </c>
      <c r="D51" s="238">
        <f>'Result Entry'!E53</f>
        <v>0</v>
      </c>
      <c r="E51" s="238">
        <f>'Result Entry'!F53</f>
        <v>0</v>
      </c>
      <c r="F51" s="239">
        <f>'Result Entry'!G53</f>
        <v>0</v>
      </c>
      <c r="G51" s="239">
        <f>'Result Entry'!H53</f>
        <v>0</v>
      </c>
      <c r="H51" s="239">
        <f>'Result Entry'!I53</f>
        <v>0</v>
      </c>
      <c r="I51" s="386">
        <f>'Result Entry'!J53</f>
        <v>0</v>
      </c>
      <c r="J51" s="37">
        <f>'Result Entry'!K53</f>
        <v>0</v>
      </c>
      <c r="K51" s="250">
        <f>'Result Entry'!L53</f>
        <v>0</v>
      </c>
      <c r="L51" s="250">
        <f>'Result Entry'!M53</f>
        <v>0</v>
      </c>
      <c r="M51" s="250">
        <f>'Result Entry'!N53</f>
        <v>0</v>
      </c>
      <c r="N51" s="250">
        <f>'Result Entry'!O53</f>
        <v>0</v>
      </c>
      <c r="O51" s="251">
        <f>'Result Entry'!P53</f>
        <v>0</v>
      </c>
      <c r="P51" s="252">
        <f>'Result Entry'!Q53</f>
        <v>0</v>
      </c>
      <c r="Q51" s="252">
        <f>'Result Entry'!R53</f>
        <v>0</v>
      </c>
      <c r="R51" s="253">
        <f>'Result Entry'!S53</f>
        <v>0</v>
      </c>
      <c r="S51" s="36">
        <f>'Result Entry'!T53</f>
        <v>0</v>
      </c>
      <c r="T51" s="254">
        <f>'Result Entry'!U53</f>
        <v>0</v>
      </c>
      <c r="U51" s="254">
        <f>'Result Entry'!V53</f>
        <v>0</v>
      </c>
      <c r="V51" s="254">
        <f>'Result Entry'!W53</f>
        <v>0</v>
      </c>
      <c r="W51" s="36">
        <f>'Result Entry'!X53</f>
        <v>0</v>
      </c>
      <c r="X51" s="254">
        <f>'Result Entry'!Y53</f>
        <v>0</v>
      </c>
      <c r="Y51" s="239">
        <f>'Result Entry'!Z53</f>
        <v>0</v>
      </c>
      <c r="Z51" s="255" t="str">
        <f>'Result Entry'!AA53</f>
        <v/>
      </c>
      <c r="AA51" s="256">
        <f>'Result Entry'!AB53</f>
        <v>0</v>
      </c>
      <c r="AB51" s="250">
        <f>'Result Entry'!AC53</f>
        <v>0</v>
      </c>
      <c r="AC51" s="250">
        <f>'Result Entry'!AD53</f>
        <v>0</v>
      </c>
      <c r="AD51" s="250">
        <f>'Result Entry'!AE53</f>
        <v>0</v>
      </c>
      <c r="AE51" s="250">
        <f>'Result Entry'!AF53</f>
        <v>0</v>
      </c>
      <c r="AF51" s="251">
        <f>'Result Entry'!AG53</f>
        <v>0</v>
      </c>
      <c r="AG51" s="252">
        <f>'Result Entry'!AH53</f>
        <v>0</v>
      </c>
      <c r="AH51" s="252">
        <f>'Result Entry'!AI53</f>
        <v>0</v>
      </c>
      <c r="AI51" s="253">
        <f>'Result Entry'!AJ53</f>
        <v>0</v>
      </c>
      <c r="AJ51" s="36">
        <f>'Result Entry'!AK53</f>
        <v>0</v>
      </c>
      <c r="AK51" s="254">
        <f>'Result Entry'!AL53</f>
        <v>0</v>
      </c>
      <c r="AL51" s="254">
        <f>'Result Entry'!AM53</f>
        <v>0</v>
      </c>
      <c r="AM51" s="254">
        <f>'Result Entry'!AN53</f>
        <v>0</v>
      </c>
      <c r="AN51" s="36">
        <f>'Result Entry'!AO53</f>
        <v>0</v>
      </c>
      <c r="AO51" s="254">
        <f>'Result Entry'!AP53</f>
        <v>0</v>
      </c>
      <c r="AP51" s="239">
        <f>'Result Entry'!AQ53</f>
        <v>0</v>
      </c>
      <c r="AQ51" s="255" t="str">
        <f>'Result Entry'!AR53</f>
        <v/>
      </c>
      <c r="AR51" s="256">
        <f>'Result Entry'!AS53</f>
        <v>0</v>
      </c>
      <c r="AS51" s="250">
        <f>'Result Entry'!AT53</f>
        <v>0</v>
      </c>
      <c r="AT51" s="250">
        <f>'Result Entry'!AU53</f>
        <v>0</v>
      </c>
      <c r="AU51" s="250">
        <f>'Result Entry'!AV53</f>
        <v>0</v>
      </c>
      <c r="AV51" s="250">
        <f>'Result Entry'!AW53</f>
        <v>0</v>
      </c>
      <c r="AW51" s="251">
        <f>'Result Entry'!AX53</f>
        <v>0</v>
      </c>
      <c r="AX51" s="252">
        <f>'Result Entry'!AY53</f>
        <v>0</v>
      </c>
      <c r="AY51" s="252">
        <f>'Result Entry'!AZ53</f>
        <v>0</v>
      </c>
      <c r="AZ51" s="253">
        <f>'Result Entry'!BA53</f>
        <v>0</v>
      </c>
      <c r="BA51" s="36">
        <f>'Result Entry'!BB53</f>
        <v>0</v>
      </c>
      <c r="BB51" s="254">
        <f>'Result Entry'!BC53</f>
        <v>0</v>
      </c>
      <c r="BC51" s="254">
        <f>'Result Entry'!BD53</f>
        <v>0</v>
      </c>
      <c r="BD51" s="254">
        <f>'Result Entry'!BE53</f>
        <v>0</v>
      </c>
      <c r="BE51" s="36">
        <f>'Result Entry'!BF53</f>
        <v>0</v>
      </c>
      <c r="BF51" s="254">
        <f>'Result Entry'!BG53</f>
        <v>0</v>
      </c>
      <c r="BG51" s="239">
        <f>'Result Entry'!BH53</f>
        <v>0</v>
      </c>
      <c r="BH51" s="255" t="str">
        <f>'Result Entry'!BI53</f>
        <v/>
      </c>
      <c r="BI51" s="256">
        <f>'Result Entry'!BJ53</f>
        <v>0</v>
      </c>
      <c r="BJ51" s="250">
        <f>'Result Entry'!BK53</f>
        <v>0</v>
      </c>
      <c r="BK51" s="250">
        <f>'Result Entry'!BL53</f>
        <v>0</v>
      </c>
      <c r="BL51" s="250">
        <f>'Result Entry'!BM53</f>
        <v>0</v>
      </c>
      <c r="BM51" s="250">
        <f>'Result Entry'!BN53</f>
        <v>0</v>
      </c>
      <c r="BN51" s="251">
        <f>'Result Entry'!BO53</f>
        <v>0</v>
      </c>
      <c r="BO51" s="252">
        <f>'Result Entry'!BP53</f>
        <v>0</v>
      </c>
      <c r="BP51" s="252">
        <f>'Result Entry'!BQ53</f>
        <v>0</v>
      </c>
      <c r="BQ51" s="253">
        <f>'Result Entry'!BR53</f>
        <v>0</v>
      </c>
      <c r="BR51" s="36">
        <f>'Result Entry'!BS53</f>
        <v>0</v>
      </c>
      <c r="BS51" s="254">
        <f>'Result Entry'!BT53</f>
        <v>0</v>
      </c>
      <c r="BT51" s="254">
        <f>'Result Entry'!BU53</f>
        <v>0</v>
      </c>
      <c r="BU51" s="254">
        <f>'Result Entry'!BV53</f>
        <v>0</v>
      </c>
      <c r="BV51" s="36">
        <f>'Result Entry'!BW53</f>
        <v>0</v>
      </c>
      <c r="BW51" s="254">
        <f>'Result Entry'!BX53</f>
        <v>0</v>
      </c>
      <c r="BX51" s="239">
        <f>'Result Entry'!BY53</f>
        <v>0</v>
      </c>
      <c r="BY51" s="255" t="str">
        <f>'Result Entry'!BZ53</f>
        <v/>
      </c>
      <c r="BZ51" s="256">
        <f>'Result Entry'!CA53</f>
        <v>0</v>
      </c>
      <c r="CA51" s="250">
        <f>'Result Entry'!CB53</f>
        <v>0</v>
      </c>
      <c r="CB51" s="250">
        <f>'Result Entry'!CC53</f>
        <v>0</v>
      </c>
      <c r="CC51" s="250">
        <f>'Result Entry'!CD53</f>
        <v>0</v>
      </c>
      <c r="CD51" s="250">
        <f>'Result Entry'!CE53</f>
        <v>0</v>
      </c>
      <c r="CE51" s="251">
        <f>'Result Entry'!CF53</f>
        <v>0</v>
      </c>
      <c r="CF51" s="252">
        <f>'Result Entry'!CG53</f>
        <v>0</v>
      </c>
      <c r="CG51" s="252">
        <f>'Result Entry'!CH53</f>
        <v>0</v>
      </c>
      <c r="CH51" s="253">
        <f>'Result Entry'!CI53</f>
        <v>0</v>
      </c>
      <c r="CI51" s="36">
        <f>'Result Entry'!CJ53</f>
        <v>0</v>
      </c>
      <c r="CJ51" s="254">
        <f>'Result Entry'!CK53</f>
        <v>0</v>
      </c>
      <c r="CK51" s="254">
        <f>'Result Entry'!CL53</f>
        <v>0</v>
      </c>
      <c r="CL51" s="254">
        <f>'Result Entry'!CM53</f>
        <v>0</v>
      </c>
      <c r="CM51" s="36">
        <f>'Result Entry'!CN53</f>
        <v>0</v>
      </c>
      <c r="CN51" s="254">
        <f>'Result Entry'!CO53</f>
        <v>0</v>
      </c>
      <c r="CO51" s="239">
        <f>'Result Entry'!CP53</f>
        <v>0</v>
      </c>
      <c r="CP51" s="255" t="str">
        <f>'Result Entry'!CQ53</f>
        <v/>
      </c>
      <c r="CQ51" s="263">
        <f>'Result Entry'!CR53</f>
        <v>0</v>
      </c>
      <c r="CR51" s="258">
        <f>'Result Entry'!CS53</f>
        <v>0</v>
      </c>
      <c r="CS51" s="258">
        <f>'Result Entry'!CT53</f>
        <v>0</v>
      </c>
      <c r="CT51" s="258">
        <f>'Result Entry'!CU53</f>
        <v>0</v>
      </c>
      <c r="CU51" s="258">
        <f>'Result Entry'!CV53</f>
        <v>0</v>
      </c>
      <c r="CV51" s="264">
        <f>'Result Entry'!CW53</f>
        <v>0</v>
      </c>
      <c r="CW51" s="239">
        <f>'Result Entry'!CX53</f>
        <v>0</v>
      </c>
      <c r="CX51" s="255" t="str">
        <f>'Result Entry'!CY53</f>
        <v/>
      </c>
      <c r="CY51" s="263">
        <f>'Result Entry'!CZ53</f>
        <v>0</v>
      </c>
      <c r="CZ51" s="258">
        <f>'Result Entry'!DA53</f>
        <v>0</v>
      </c>
      <c r="DA51" s="258">
        <f>'Result Entry'!DB53</f>
        <v>0</v>
      </c>
      <c r="DB51" s="258">
        <f>'Result Entry'!DC53</f>
        <v>0</v>
      </c>
      <c r="DC51" s="258">
        <f>'Result Entry'!DD53</f>
        <v>0</v>
      </c>
      <c r="DD51" s="264">
        <f>'Result Entry'!DE53</f>
        <v>0</v>
      </c>
      <c r="DE51" s="239">
        <f>'Result Entry'!DF53</f>
        <v>0</v>
      </c>
      <c r="DF51" s="255" t="str">
        <f>'Result Entry'!DG53</f>
        <v/>
      </c>
      <c r="DG51" s="263">
        <f>'Result Entry'!DH53</f>
        <v>0</v>
      </c>
      <c r="DH51" s="258">
        <f>'Result Entry'!DI53</f>
        <v>0</v>
      </c>
      <c r="DI51" s="258">
        <f>'Result Entry'!DJ53</f>
        <v>0</v>
      </c>
      <c r="DJ51" s="258">
        <f>'Result Entry'!DK53</f>
        <v>0</v>
      </c>
      <c r="DK51" s="258">
        <f>'Result Entry'!DL53</f>
        <v>0</v>
      </c>
      <c r="DL51" s="264">
        <f>'Result Entry'!DM53</f>
        <v>0</v>
      </c>
      <c r="DM51" s="239">
        <f>'Result Entry'!DN53</f>
        <v>0</v>
      </c>
      <c r="DN51" s="255" t="str">
        <f>'Result Entry'!DO53</f>
        <v/>
      </c>
      <c r="DO51" s="263">
        <f>'Result Entry'!DP53</f>
        <v>0</v>
      </c>
      <c r="DP51" s="258">
        <f>'Result Entry'!DQ53</f>
        <v>0</v>
      </c>
      <c r="DQ51" s="258">
        <f>'Result Entry'!DR53</f>
        <v>0</v>
      </c>
      <c r="DR51" s="258">
        <f>'Result Entry'!DS53</f>
        <v>0</v>
      </c>
      <c r="DS51" s="258">
        <f>'Result Entry'!DT53</f>
        <v>0</v>
      </c>
      <c r="DT51" s="264">
        <f>'Result Entry'!DU53</f>
        <v>0</v>
      </c>
      <c r="DU51" s="239" t="str">
        <f>'Result Entry'!DV53</f>
        <v/>
      </c>
      <c r="DV51" s="255" t="str">
        <f>'Result Entry'!DW53</f>
        <v/>
      </c>
      <c r="DW51" s="265">
        <f>'Result Entry'!DX53</f>
        <v>0</v>
      </c>
      <c r="DX51" s="266">
        <f>'Result Entry'!DY53</f>
        <v>0</v>
      </c>
      <c r="DY51" s="267" t="str">
        <f>'Result Entry'!DZ53</f>
        <v/>
      </c>
      <c r="DZ51" s="260">
        <f>'Result Entry'!EA53</f>
        <v>900</v>
      </c>
      <c r="EA51" s="246">
        <f>'Result Entry'!EB53</f>
        <v>0</v>
      </c>
      <c r="EB51" s="261">
        <f>'Result Entry'!EC53</f>
        <v>0</v>
      </c>
      <c r="EC51" s="239" t="str">
        <f>'Result Entry'!ED53</f>
        <v/>
      </c>
      <c r="ED51" s="239" t="str">
        <f>'Result Entry'!EE53</f>
        <v/>
      </c>
      <c r="EE51" s="239" t="str">
        <f>'Result Entry'!EF53</f>
        <v/>
      </c>
      <c r="EF51" s="262" t="str">
        <f>'Result Entry'!EG53</f>
        <v/>
      </c>
    </row>
    <row r="52" spans="1:136">
      <c r="A52" s="828"/>
      <c r="B52" s="249">
        <f t="shared" si="0"/>
        <v>0</v>
      </c>
      <c r="C52" s="238">
        <f>'Result Entry'!D54</f>
        <v>0</v>
      </c>
      <c r="D52" s="238">
        <f>'Result Entry'!E54</f>
        <v>0</v>
      </c>
      <c r="E52" s="238">
        <f>'Result Entry'!F54</f>
        <v>0</v>
      </c>
      <c r="F52" s="239">
        <f>'Result Entry'!G54</f>
        <v>0</v>
      </c>
      <c r="G52" s="239">
        <f>'Result Entry'!H54</f>
        <v>0</v>
      </c>
      <c r="H52" s="239">
        <f>'Result Entry'!I54</f>
        <v>0</v>
      </c>
      <c r="I52" s="386">
        <f>'Result Entry'!J54</f>
        <v>0</v>
      </c>
      <c r="J52" s="37">
        <f>'Result Entry'!K54</f>
        <v>0</v>
      </c>
      <c r="K52" s="250">
        <f>'Result Entry'!L54</f>
        <v>0</v>
      </c>
      <c r="L52" s="250">
        <f>'Result Entry'!M54</f>
        <v>0</v>
      </c>
      <c r="M52" s="250">
        <f>'Result Entry'!N54</f>
        <v>0</v>
      </c>
      <c r="N52" s="250">
        <f>'Result Entry'!O54</f>
        <v>0</v>
      </c>
      <c r="O52" s="251">
        <f>'Result Entry'!P54</f>
        <v>0</v>
      </c>
      <c r="P52" s="252">
        <f>'Result Entry'!Q54</f>
        <v>0</v>
      </c>
      <c r="Q52" s="252">
        <f>'Result Entry'!R54</f>
        <v>0</v>
      </c>
      <c r="R52" s="253">
        <f>'Result Entry'!S54</f>
        <v>0</v>
      </c>
      <c r="S52" s="36">
        <f>'Result Entry'!T54</f>
        <v>0</v>
      </c>
      <c r="T52" s="254">
        <f>'Result Entry'!U54</f>
        <v>0</v>
      </c>
      <c r="U52" s="254">
        <f>'Result Entry'!V54</f>
        <v>0</v>
      </c>
      <c r="V52" s="254">
        <f>'Result Entry'!W54</f>
        <v>0</v>
      </c>
      <c r="W52" s="36">
        <f>'Result Entry'!X54</f>
        <v>0</v>
      </c>
      <c r="X52" s="254">
        <f>'Result Entry'!Y54</f>
        <v>0</v>
      </c>
      <c r="Y52" s="239">
        <f>'Result Entry'!Z54</f>
        <v>0</v>
      </c>
      <c r="Z52" s="255" t="str">
        <f>'Result Entry'!AA54</f>
        <v/>
      </c>
      <c r="AA52" s="256">
        <f>'Result Entry'!AB54</f>
        <v>0</v>
      </c>
      <c r="AB52" s="250">
        <f>'Result Entry'!AC54</f>
        <v>0</v>
      </c>
      <c r="AC52" s="250">
        <f>'Result Entry'!AD54</f>
        <v>0</v>
      </c>
      <c r="AD52" s="250">
        <f>'Result Entry'!AE54</f>
        <v>0</v>
      </c>
      <c r="AE52" s="250">
        <f>'Result Entry'!AF54</f>
        <v>0</v>
      </c>
      <c r="AF52" s="251">
        <f>'Result Entry'!AG54</f>
        <v>0</v>
      </c>
      <c r="AG52" s="252">
        <f>'Result Entry'!AH54</f>
        <v>0</v>
      </c>
      <c r="AH52" s="252">
        <f>'Result Entry'!AI54</f>
        <v>0</v>
      </c>
      <c r="AI52" s="253">
        <f>'Result Entry'!AJ54</f>
        <v>0</v>
      </c>
      <c r="AJ52" s="36">
        <f>'Result Entry'!AK54</f>
        <v>0</v>
      </c>
      <c r="AK52" s="254">
        <f>'Result Entry'!AL54</f>
        <v>0</v>
      </c>
      <c r="AL52" s="254">
        <f>'Result Entry'!AM54</f>
        <v>0</v>
      </c>
      <c r="AM52" s="254">
        <f>'Result Entry'!AN54</f>
        <v>0</v>
      </c>
      <c r="AN52" s="36">
        <f>'Result Entry'!AO54</f>
        <v>0</v>
      </c>
      <c r="AO52" s="254">
        <f>'Result Entry'!AP54</f>
        <v>0</v>
      </c>
      <c r="AP52" s="239">
        <f>'Result Entry'!AQ54</f>
        <v>0</v>
      </c>
      <c r="AQ52" s="255" t="str">
        <f>'Result Entry'!AR54</f>
        <v/>
      </c>
      <c r="AR52" s="256">
        <f>'Result Entry'!AS54</f>
        <v>0</v>
      </c>
      <c r="AS52" s="250">
        <f>'Result Entry'!AT54</f>
        <v>0</v>
      </c>
      <c r="AT52" s="250">
        <f>'Result Entry'!AU54</f>
        <v>0</v>
      </c>
      <c r="AU52" s="250">
        <f>'Result Entry'!AV54</f>
        <v>0</v>
      </c>
      <c r="AV52" s="250">
        <f>'Result Entry'!AW54</f>
        <v>0</v>
      </c>
      <c r="AW52" s="251">
        <f>'Result Entry'!AX54</f>
        <v>0</v>
      </c>
      <c r="AX52" s="252">
        <f>'Result Entry'!AY54</f>
        <v>0</v>
      </c>
      <c r="AY52" s="252">
        <f>'Result Entry'!AZ54</f>
        <v>0</v>
      </c>
      <c r="AZ52" s="253">
        <f>'Result Entry'!BA54</f>
        <v>0</v>
      </c>
      <c r="BA52" s="36">
        <f>'Result Entry'!BB54</f>
        <v>0</v>
      </c>
      <c r="BB52" s="254">
        <f>'Result Entry'!BC54</f>
        <v>0</v>
      </c>
      <c r="BC52" s="254">
        <f>'Result Entry'!BD54</f>
        <v>0</v>
      </c>
      <c r="BD52" s="254">
        <f>'Result Entry'!BE54</f>
        <v>0</v>
      </c>
      <c r="BE52" s="36">
        <f>'Result Entry'!BF54</f>
        <v>0</v>
      </c>
      <c r="BF52" s="254">
        <f>'Result Entry'!BG54</f>
        <v>0</v>
      </c>
      <c r="BG52" s="239">
        <f>'Result Entry'!BH54</f>
        <v>0</v>
      </c>
      <c r="BH52" s="255" t="str">
        <f>'Result Entry'!BI54</f>
        <v/>
      </c>
      <c r="BI52" s="256">
        <f>'Result Entry'!BJ54</f>
        <v>0</v>
      </c>
      <c r="BJ52" s="250">
        <f>'Result Entry'!BK54</f>
        <v>0</v>
      </c>
      <c r="BK52" s="250">
        <f>'Result Entry'!BL54</f>
        <v>0</v>
      </c>
      <c r="BL52" s="250">
        <f>'Result Entry'!BM54</f>
        <v>0</v>
      </c>
      <c r="BM52" s="250">
        <f>'Result Entry'!BN54</f>
        <v>0</v>
      </c>
      <c r="BN52" s="251">
        <f>'Result Entry'!BO54</f>
        <v>0</v>
      </c>
      <c r="BO52" s="252">
        <f>'Result Entry'!BP54</f>
        <v>0</v>
      </c>
      <c r="BP52" s="252">
        <f>'Result Entry'!BQ54</f>
        <v>0</v>
      </c>
      <c r="BQ52" s="253">
        <f>'Result Entry'!BR54</f>
        <v>0</v>
      </c>
      <c r="BR52" s="36">
        <f>'Result Entry'!BS54</f>
        <v>0</v>
      </c>
      <c r="BS52" s="254">
        <f>'Result Entry'!BT54</f>
        <v>0</v>
      </c>
      <c r="BT52" s="254">
        <f>'Result Entry'!BU54</f>
        <v>0</v>
      </c>
      <c r="BU52" s="254">
        <f>'Result Entry'!BV54</f>
        <v>0</v>
      </c>
      <c r="BV52" s="36">
        <f>'Result Entry'!BW54</f>
        <v>0</v>
      </c>
      <c r="BW52" s="254">
        <f>'Result Entry'!BX54</f>
        <v>0</v>
      </c>
      <c r="BX52" s="239">
        <f>'Result Entry'!BY54</f>
        <v>0</v>
      </c>
      <c r="BY52" s="255" t="str">
        <f>'Result Entry'!BZ54</f>
        <v/>
      </c>
      <c r="BZ52" s="256">
        <f>'Result Entry'!CA54</f>
        <v>0</v>
      </c>
      <c r="CA52" s="250">
        <f>'Result Entry'!CB54</f>
        <v>0</v>
      </c>
      <c r="CB52" s="250">
        <f>'Result Entry'!CC54</f>
        <v>0</v>
      </c>
      <c r="CC52" s="250">
        <f>'Result Entry'!CD54</f>
        <v>0</v>
      </c>
      <c r="CD52" s="250">
        <f>'Result Entry'!CE54</f>
        <v>0</v>
      </c>
      <c r="CE52" s="251">
        <f>'Result Entry'!CF54</f>
        <v>0</v>
      </c>
      <c r="CF52" s="252">
        <f>'Result Entry'!CG54</f>
        <v>0</v>
      </c>
      <c r="CG52" s="252">
        <f>'Result Entry'!CH54</f>
        <v>0</v>
      </c>
      <c r="CH52" s="253">
        <f>'Result Entry'!CI54</f>
        <v>0</v>
      </c>
      <c r="CI52" s="36">
        <f>'Result Entry'!CJ54</f>
        <v>0</v>
      </c>
      <c r="CJ52" s="254">
        <f>'Result Entry'!CK54</f>
        <v>0</v>
      </c>
      <c r="CK52" s="254">
        <f>'Result Entry'!CL54</f>
        <v>0</v>
      </c>
      <c r="CL52" s="254">
        <f>'Result Entry'!CM54</f>
        <v>0</v>
      </c>
      <c r="CM52" s="36">
        <f>'Result Entry'!CN54</f>
        <v>0</v>
      </c>
      <c r="CN52" s="254">
        <f>'Result Entry'!CO54</f>
        <v>0</v>
      </c>
      <c r="CO52" s="239">
        <f>'Result Entry'!CP54</f>
        <v>0</v>
      </c>
      <c r="CP52" s="255" t="str">
        <f>'Result Entry'!CQ54</f>
        <v/>
      </c>
      <c r="CQ52" s="263">
        <f>'Result Entry'!CR54</f>
        <v>0</v>
      </c>
      <c r="CR52" s="258">
        <f>'Result Entry'!CS54</f>
        <v>0</v>
      </c>
      <c r="CS52" s="258">
        <f>'Result Entry'!CT54</f>
        <v>0</v>
      </c>
      <c r="CT52" s="258">
        <f>'Result Entry'!CU54</f>
        <v>0</v>
      </c>
      <c r="CU52" s="258">
        <f>'Result Entry'!CV54</f>
        <v>0</v>
      </c>
      <c r="CV52" s="264">
        <f>'Result Entry'!CW54</f>
        <v>0</v>
      </c>
      <c r="CW52" s="239">
        <f>'Result Entry'!CX54</f>
        <v>0</v>
      </c>
      <c r="CX52" s="255" t="str">
        <f>'Result Entry'!CY54</f>
        <v/>
      </c>
      <c r="CY52" s="263">
        <f>'Result Entry'!CZ54</f>
        <v>0</v>
      </c>
      <c r="CZ52" s="258">
        <f>'Result Entry'!DA54</f>
        <v>0</v>
      </c>
      <c r="DA52" s="258">
        <f>'Result Entry'!DB54</f>
        <v>0</v>
      </c>
      <c r="DB52" s="258">
        <f>'Result Entry'!DC54</f>
        <v>0</v>
      </c>
      <c r="DC52" s="258">
        <f>'Result Entry'!DD54</f>
        <v>0</v>
      </c>
      <c r="DD52" s="264">
        <f>'Result Entry'!DE54</f>
        <v>0</v>
      </c>
      <c r="DE52" s="239">
        <f>'Result Entry'!DF54</f>
        <v>0</v>
      </c>
      <c r="DF52" s="255" t="str">
        <f>'Result Entry'!DG54</f>
        <v/>
      </c>
      <c r="DG52" s="263">
        <f>'Result Entry'!DH54</f>
        <v>0</v>
      </c>
      <c r="DH52" s="258">
        <f>'Result Entry'!DI54</f>
        <v>0</v>
      </c>
      <c r="DI52" s="258">
        <f>'Result Entry'!DJ54</f>
        <v>0</v>
      </c>
      <c r="DJ52" s="258">
        <f>'Result Entry'!DK54</f>
        <v>0</v>
      </c>
      <c r="DK52" s="258">
        <f>'Result Entry'!DL54</f>
        <v>0</v>
      </c>
      <c r="DL52" s="264">
        <f>'Result Entry'!DM54</f>
        <v>0</v>
      </c>
      <c r="DM52" s="239">
        <f>'Result Entry'!DN54</f>
        <v>0</v>
      </c>
      <c r="DN52" s="255" t="str">
        <f>'Result Entry'!DO54</f>
        <v/>
      </c>
      <c r="DO52" s="263">
        <f>'Result Entry'!DP54</f>
        <v>0</v>
      </c>
      <c r="DP52" s="258">
        <f>'Result Entry'!DQ54</f>
        <v>0</v>
      </c>
      <c r="DQ52" s="258">
        <f>'Result Entry'!DR54</f>
        <v>0</v>
      </c>
      <c r="DR52" s="258">
        <f>'Result Entry'!DS54</f>
        <v>0</v>
      </c>
      <c r="DS52" s="258">
        <f>'Result Entry'!DT54</f>
        <v>0</v>
      </c>
      <c r="DT52" s="264">
        <f>'Result Entry'!DU54</f>
        <v>0</v>
      </c>
      <c r="DU52" s="239" t="str">
        <f>'Result Entry'!DV54</f>
        <v/>
      </c>
      <c r="DV52" s="255" t="str">
        <f>'Result Entry'!DW54</f>
        <v/>
      </c>
      <c r="DW52" s="265">
        <f>'Result Entry'!DX54</f>
        <v>0</v>
      </c>
      <c r="DX52" s="266">
        <f>'Result Entry'!DY54</f>
        <v>0</v>
      </c>
      <c r="DY52" s="267" t="str">
        <f>'Result Entry'!DZ54</f>
        <v/>
      </c>
      <c r="DZ52" s="260">
        <f>'Result Entry'!EA54</f>
        <v>900</v>
      </c>
      <c r="EA52" s="246">
        <f>'Result Entry'!EB54</f>
        <v>0</v>
      </c>
      <c r="EB52" s="261">
        <f>'Result Entry'!EC54</f>
        <v>0</v>
      </c>
      <c r="EC52" s="239" t="str">
        <f>'Result Entry'!ED54</f>
        <v/>
      </c>
      <c r="ED52" s="239" t="str">
        <f>'Result Entry'!EE54</f>
        <v/>
      </c>
      <c r="EE52" s="239" t="str">
        <f>'Result Entry'!EF54</f>
        <v/>
      </c>
      <c r="EF52" s="262" t="str">
        <f>'Result Entry'!EG54</f>
        <v/>
      </c>
    </row>
    <row r="53" spans="1:136">
      <c r="A53" s="828"/>
      <c r="B53" s="249">
        <f t="shared" si="0"/>
        <v>0</v>
      </c>
      <c r="C53" s="238">
        <f>'Result Entry'!D55</f>
        <v>0</v>
      </c>
      <c r="D53" s="238">
        <f>'Result Entry'!E55</f>
        <v>0</v>
      </c>
      <c r="E53" s="238">
        <f>'Result Entry'!F55</f>
        <v>0</v>
      </c>
      <c r="F53" s="239">
        <f>'Result Entry'!G55</f>
        <v>0</v>
      </c>
      <c r="G53" s="239">
        <f>'Result Entry'!H55</f>
        <v>0</v>
      </c>
      <c r="H53" s="239">
        <f>'Result Entry'!I55</f>
        <v>0</v>
      </c>
      <c r="I53" s="386">
        <f>'Result Entry'!J55</f>
        <v>0</v>
      </c>
      <c r="J53" s="37">
        <f>'Result Entry'!K55</f>
        <v>0</v>
      </c>
      <c r="K53" s="250">
        <f>'Result Entry'!L55</f>
        <v>0</v>
      </c>
      <c r="L53" s="250">
        <f>'Result Entry'!M55</f>
        <v>0</v>
      </c>
      <c r="M53" s="250">
        <f>'Result Entry'!N55</f>
        <v>0</v>
      </c>
      <c r="N53" s="250">
        <f>'Result Entry'!O55</f>
        <v>0</v>
      </c>
      <c r="O53" s="251">
        <f>'Result Entry'!P55</f>
        <v>0</v>
      </c>
      <c r="P53" s="252">
        <f>'Result Entry'!Q55</f>
        <v>0</v>
      </c>
      <c r="Q53" s="252">
        <f>'Result Entry'!R55</f>
        <v>0</v>
      </c>
      <c r="R53" s="253">
        <f>'Result Entry'!S55</f>
        <v>0</v>
      </c>
      <c r="S53" s="36">
        <f>'Result Entry'!T55</f>
        <v>0</v>
      </c>
      <c r="T53" s="254">
        <f>'Result Entry'!U55</f>
        <v>0</v>
      </c>
      <c r="U53" s="254">
        <f>'Result Entry'!V55</f>
        <v>0</v>
      </c>
      <c r="V53" s="254">
        <f>'Result Entry'!W55</f>
        <v>0</v>
      </c>
      <c r="W53" s="36">
        <f>'Result Entry'!X55</f>
        <v>0</v>
      </c>
      <c r="X53" s="254">
        <f>'Result Entry'!Y55</f>
        <v>0</v>
      </c>
      <c r="Y53" s="239">
        <f>'Result Entry'!Z55</f>
        <v>0</v>
      </c>
      <c r="Z53" s="255" t="str">
        <f>'Result Entry'!AA55</f>
        <v/>
      </c>
      <c r="AA53" s="256">
        <f>'Result Entry'!AB55</f>
        <v>0</v>
      </c>
      <c r="AB53" s="250">
        <f>'Result Entry'!AC55</f>
        <v>0</v>
      </c>
      <c r="AC53" s="250">
        <f>'Result Entry'!AD55</f>
        <v>0</v>
      </c>
      <c r="AD53" s="250">
        <f>'Result Entry'!AE55</f>
        <v>0</v>
      </c>
      <c r="AE53" s="250">
        <f>'Result Entry'!AF55</f>
        <v>0</v>
      </c>
      <c r="AF53" s="251">
        <f>'Result Entry'!AG55</f>
        <v>0</v>
      </c>
      <c r="AG53" s="252">
        <f>'Result Entry'!AH55</f>
        <v>0</v>
      </c>
      <c r="AH53" s="252">
        <f>'Result Entry'!AI55</f>
        <v>0</v>
      </c>
      <c r="AI53" s="253">
        <f>'Result Entry'!AJ55</f>
        <v>0</v>
      </c>
      <c r="AJ53" s="36">
        <f>'Result Entry'!AK55</f>
        <v>0</v>
      </c>
      <c r="AK53" s="254">
        <f>'Result Entry'!AL55</f>
        <v>0</v>
      </c>
      <c r="AL53" s="254">
        <f>'Result Entry'!AM55</f>
        <v>0</v>
      </c>
      <c r="AM53" s="254">
        <f>'Result Entry'!AN55</f>
        <v>0</v>
      </c>
      <c r="AN53" s="36">
        <f>'Result Entry'!AO55</f>
        <v>0</v>
      </c>
      <c r="AO53" s="254">
        <f>'Result Entry'!AP55</f>
        <v>0</v>
      </c>
      <c r="AP53" s="239">
        <f>'Result Entry'!AQ55</f>
        <v>0</v>
      </c>
      <c r="AQ53" s="255" t="str">
        <f>'Result Entry'!AR55</f>
        <v/>
      </c>
      <c r="AR53" s="256">
        <f>'Result Entry'!AS55</f>
        <v>0</v>
      </c>
      <c r="AS53" s="250">
        <f>'Result Entry'!AT55</f>
        <v>0</v>
      </c>
      <c r="AT53" s="250">
        <f>'Result Entry'!AU55</f>
        <v>0</v>
      </c>
      <c r="AU53" s="250">
        <f>'Result Entry'!AV55</f>
        <v>0</v>
      </c>
      <c r="AV53" s="250">
        <f>'Result Entry'!AW55</f>
        <v>0</v>
      </c>
      <c r="AW53" s="251">
        <f>'Result Entry'!AX55</f>
        <v>0</v>
      </c>
      <c r="AX53" s="252">
        <f>'Result Entry'!AY55</f>
        <v>0</v>
      </c>
      <c r="AY53" s="252">
        <f>'Result Entry'!AZ55</f>
        <v>0</v>
      </c>
      <c r="AZ53" s="253">
        <f>'Result Entry'!BA55</f>
        <v>0</v>
      </c>
      <c r="BA53" s="36">
        <f>'Result Entry'!BB55</f>
        <v>0</v>
      </c>
      <c r="BB53" s="254">
        <f>'Result Entry'!BC55</f>
        <v>0</v>
      </c>
      <c r="BC53" s="254">
        <f>'Result Entry'!BD55</f>
        <v>0</v>
      </c>
      <c r="BD53" s="254">
        <f>'Result Entry'!BE55</f>
        <v>0</v>
      </c>
      <c r="BE53" s="36">
        <f>'Result Entry'!BF55</f>
        <v>0</v>
      </c>
      <c r="BF53" s="254">
        <f>'Result Entry'!BG55</f>
        <v>0</v>
      </c>
      <c r="BG53" s="239">
        <f>'Result Entry'!BH55</f>
        <v>0</v>
      </c>
      <c r="BH53" s="255" t="str">
        <f>'Result Entry'!BI55</f>
        <v/>
      </c>
      <c r="BI53" s="256">
        <f>'Result Entry'!BJ55</f>
        <v>0</v>
      </c>
      <c r="BJ53" s="250">
        <f>'Result Entry'!BK55</f>
        <v>0</v>
      </c>
      <c r="BK53" s="250">
        <f>'Result Entry'!BL55</f>
        <v>0</v>
      </c>
      <c r="BL53" s="250">
        <f>'Result Entry'!BM55</f>
        <v>0</v>
      </c>
      <c r="BM53" s="250">
        <f>'Result Entry'!BN55</f>
        <v>0</v>
      </c>
      <c r="BN53" s="251">
        <f>'Result Entry'!BO55</f>
        <v>0</v>
      </c>
      <c r="BO53" s="252">
        <f>'Result Entry'!BP55</f>
        <v>0</v>
      </c>
      <c r="BP53" s="252">
        <f>'Result Entry'!BQ55</f>
        <v>0</v>
      </c>
      <c r="BQ53" s="253">
        <f>'Result Entry'!BR55</f>
        <v>0</v>
      </c>
      <c r="BR53" s="36">
        <f>'Result Entry'!BS55</f>
        <v>0</v>
      </c>
      <c r="BS53" s="254">
        <f>'Result Entry'!BT55</f>
        <v>0</v>
      </c>
      <c r="BT53" s="254">
        <f>'Result Entry'!BU55</f>
        <v>0</v>
      </c>
      <c r="BU53" s="254">
        <f>'Result Entry'!BV55</f>
        <v>0</v>
      </c>
      <c r="BV53" s="36">
        <f>'Result Entry'!BW55</f>
        <v>0</v>
      </c>
      <c r="BW53" s="254">
        <f>'Result Entry'!BX55</f>
        <v>0</v>
      </c>
      <c r="BX53" s="239">
        <f>'Result Entry'!BY55</f>
        <v>0</v>
      </c>
      <c r="BY53" s="255" t="str">
        <f>'Result Entry'!BZ55</f>
        <v/>
      </c>
      <c r="BZ53" s="256">
        <f>'Result Entry'!CA55</f>
        <v>0</v>
      </c>
      <c r="CA53" s="250">
        <f>'Result Entry'!CB55</f>
        <v>0</v>
      </c>
      <c r="CB53" s="250">
        <f>'Result Entry'!CC55</f>
        <v>0</v>
      </c>
      <c r="CC53" s="250">
        <f>'Result Entry'!CD55</f>
        <v>0</v>
      </c>
      <c r="CD53" s="250">
        <f>'Result Entry'!CE55</f>
        <v>0</v>
      </c>
      <c r="CE53" s="251">
        <f>'Result Entry'!CF55</f>
        <v>0</v>
      </c>
      <c r="CF53" s="252">
        <f>'Result Entry'!CG55</f>
        <v>0</v>
      </c>
      <c r="CG53" s="252">
        <f>'Result Entry'!CH55</f>
        <v>0</v>
      </c>
      <c r="CH53" s="253">
        <f>'Result Entry'!CI55</f>
        <v>0</v>
      </c>
      <c r="CI53" s="36">
        <f>'Result Entry'!CJ55</f>
        <v>0</v>
      </c>
      <c r="CJ53" s="254">
        <f>'Result Entry'!CK55</f>
        <v>0</v>
      </c>
      <c r="CK53" s="254">
        <f>'Result Entry'!CL55</f>
        <v>0</v>
      </c>
      <c r="CL53" s="254">
        <f>'Result Entry'!CM55</f>
        <v>0</v>
      </c>
      <c r="CM53" s="36">
        <f>'Result Entry'!CN55</f>
        <v>0</v>
      </c>
      <c r="CN53" s="254">
        <f>'Result Entry'!CO55</f>
        <v>0</v>
      </c>
      <c r="CO53" s="239">
        <f>'Result Entry'!CP55</f>
        <v>0</v>
      </c>
      <c r="CP53" s="255" t="str">
        <f>'Result Entry'!CQ55</f>
        <v/>
      </c>
      <c r="CQ53" s="263">
        <f>'Result Entry'!CR55</f>
        <v>0</v>
      </c>
      <c r="CR53" s="258">
        <f>'Result Entry'!CS55</f>
        <v>0</v>
      </c>
      <c r="CS53" s="258">
        <f>'Result Entry'!CT55</f>
        <v>0</v>
      </c>
      <c r="CT53" s="258">
        <f>'Result Entry'!CU55</f>
        <v>0</v>
      </c>
      <c r="CU53" s="258">
        <f>'Result Entry'!CV55</f>
        <v>0</v>
      </c>
      <c r="CV53" s="264">
        <f>'Result Entry'!CW55</f>
        <v>0</v>
      </c>
      <c r="CW53" s="239">
        <f>'Result Entry'!CX55</f>
        <v>0</v>
      </c>
      <c r="CX53" s="255" t="str">
        <f>'Result Entry'!CY55</f>
        <v/>
      </c>
      <c r="CY53" s="263">
        <f>'Result Entry'!CZ55</f>
        <v>0</v>
      </c>
      <c r="CZ53" s="258">
        <f>'Result Entry'!DA55</f>
        <v>0</v>
      </c>
      <c r="DA53" s="258">
        <f>'Result Entry'!DB55</f>
        <v>0</v>
      </c>
      <c r="DB53" s="258">
        <f>'Result Entry'!DC55</f>
        <v>0</v>
      </c>
      <c r="DC53" s="258">
        <f>'Result Entry'!DD55</f>
        <v>0</v>
      </c>
      <c r="DD53" s="264">
        <f>'Result Entry'!DE55</f>
        <v>0</v>
      </c>
      <c r="DE53" s="239">
        <f>'Result Entry'!DF55</f>
        <v>0</v>
      </c>
      <c r="DF53" s="255" t="str">
        <f>'Result Entry'!DG55</f>
        <v/>
      </c>
      <c r="DG53" s="263">
        <f>'Result Entry'!DH55</f>
        <v>0</v>
      </c>
      <c r="DH53" s="258">
        <f>'Result Entry'!DI55</f>
        <v>0</v>
      </c>
      <c r="DI53" s="258">
        <f>'Result Entry'!DJ55</f>
        <v>0</v>
      </c>
      <c r="DJ53" s="258">
        <f>'Result Entry'!DK55</f>
        <v>0</v>
      </c>
      <c r="DK53" s="258">
        <f>'Result Entry'!DL55</f>
        <v>0</v>
      </c>
      <c r="DL53" s="264">
        <f>'Result Entry'!DM55</f>
        <v>0</v>
      </c>
      <c r="DM53" s="239">
        <f>'Result Entry'!DN55</f>
        <v>0</v>
      </c>
      <c r="DN53" s="255" t="str">
        <f>'Result Entry'!DO55</f>
        <v/>
      </c>
      <c r="DO53" s="263">
        <f>'Result Entry'!DP55</f>
        <v>0</v>
      </c>
      <c r="DP53" s="258">
        <f>'Result Entry'!DQ55</f>
        <v>0</v>
      </c>
      <c r="DQ53" s="258">
        <f>'Result Entry'!DR55</f>
        <v>0</v>
      </c>
      <c r="DR53" s="258">
        <f>'Result Entry'!DS55</f>
        <v>0</v>
      </c>
      <c r="DS53" s="258">
        <f>'Result Entry'!DT55</f>
        <v>0</v>
      </c>
      <c r="DT53" s="264">
        <f>'Result Entry'!DU55</f>
        <v>0</v>
      </c>
      <c r="DU53" s="239" t="str">
        <f>'Result Entry'!DV55</f>
        <v/>
      </c>
      <c r="DV53" s="255" t="str">
        <f>'Result Entry'!DW55</f>
        <v/>
      </c>
      <c r="DW53" s="265">
        <f>'Result Entry'!DX55</f>
        <v>0</v>
      </c>
      <c r="DX53" s="266">
        <f>'Result Entry'!DY55</f>
        <v>0</v>
      </c>
      <c r="DY53" s="267" t="str">
        <f>'Result Entry'!DZ55</f>
        <v/>
      </c>
      <c r="DZ53" s="260">
        <f>'Result Entry'!EA55</f>
        <v>900</v>
      </c>
      <c r="EA53" s="246">
        <f>'Result Entry'!EB55</f>
        <v>0</v>
      </c>
      <c r="EB53" s="261">
        <f>'Result Entry'!EC55</f>
        <v>0</v>
      </c>
      <c r="EC53" s="239" t="str">
        <f>'Result Entry'!ED55</f>
        <v/>
      </c>
      <c r="ED53" s="239" t="str">
        <f>'Result Entry'!EE55</f>
        <v/>
      </c>
      <c r="EE53" s="239" t="str">
        <f>'Result Entry'!EF55</f>
        <v/>
      </c>
      <c r="EF53" s="262" t="str">
        <f>'Result Entry'!EG55</f>
        <v/>
      </c>
    </row>
    <row r="54" spans="1:136">
      <c r="A54" s="828"/>
      <c r="B54" s="249">
        <f t="shared" si="0"/>
        <v>0</v>
      </c>
      <c r="C54" s="238">
        <f>'Result Entry'!D56</f>
        <v>0</v>
      </c>
      <c r="D54" s="238">
        <f>'Result Entry'!E56</f>
        <v>0</v>
      </c>
      <c r="E54" s="238">
        <f>'Result Entry'!F56</f>
        <v>0</v>
      </c>
      <c r="F54" s="239">
        <f>'Result Entry'!G56</f>
        <v>0</v>
      </c>
      <c r="G54" s="239">
        <f>'Result Entry'!H56</f>
        <v>0</v>
      </c>
      <c r="H54" s="239">
        <f>'Result Entry'!I56</f>
        <v>0</v>
      </c>
      <c r="I54" s="386">
        <f>'Result Entry'!J56</f>
        <v>0</v>
      </c>
      <c r="J54" s="37">
        <f>'Result Entry'!K56</f>
        <v>0</v>
      </c>
      <c r="K54" s="250">
        <f>'Result Entry'!L56</f>
        <v>0</v>
      </c>
      <c r="L54" s="250">
        <f>'Result Entry'!M56</f>
        <v>0</v>
      </c>
      <c r="M54" s="250">
        <f>'Result Entry'!N56</f>
        <v>0</v>
      </c>
      <c r="N54" s="250">
        <f>'Result Entry'!O56</f>
        <v>0</v>
      </c>
      <c r="O54" s="251">
        <f>'Result Entry'!P56</f>
        <v>0</v>
      </c>
      <c r="P54" s="252">
        <f>'Result Entry'!Q56</f>
        <v>0</v>
      </c>
      <c r="Q54" s="252">
        <f>'Result Entry'!R56</f>
        <v>0</v>
      </c>
      <c r="R54" s="253">
        <f>'Result Entry'!S56</f>
        <v>0</v>
      </c>
      <c r="S54" s="36">
        <f>'Result Entry'!T56</f>
        <v>0</v>
      </c>
      <c r="T54" s="254">
        <f>'Result Entry'!U56</f>
        <v>0</v>
      </c>
      <c r="U54" s="254">
        <f>'Result Entry'!V56</f>
        <v>0</v>
      </c>
      <c r="V54" s="254">
        <f>'Result Entry'!W56</f>
        <v>0</v>
      </c>
      <c r="W54" s="36">
        <f>'Result Entry'!X56</f>
        <v>0</v>
      </c>
      <c r="X54" s="254">
        <f>'Result Entry'!Y56</f>
        <v>0</v>
      </c>
      <c r="Y54" s="239">
        <f>'Result Entry'!Z56</f>
        <v>0</v>
      </c>
      <c r="Z54" s="255" t="str">
        <f>'Result Entry'!AA56</f>
        <v/>
      </c>
      <c r="AA54" s="256">
        <f>'Result Entry'!AB56</f>
        <v>0</v>
      </c>
      <c r="AB54" s="250">
        <f>'Result Entry'!AC56</f>
        <v>0</v>
      </c>
      <c r="AC54" s="250">
        <f>'Result Entry'!AD56</f>
        <v>0</v>
      </c>
      <c r="AD54" s="250">
        <f>'Result Entry'!AE56</f>
        <v>0</v>
      </c>
      <c r="AE54" s="250">
        <f>'Result Entry'!AF56</f>
        <v>0</v>
      </c>
      <c r="AF54" s="251">
        <f>'Result Entry'!AG56</f>
        <v>0</v>
      </c>
      <c r="AG54" s="252">
        <f>'Result Entry'!AH56</f>
        <v>0</v>
      </c>
      <c r="AH54" s="252">
        <f>'Result Entry'!AI56</f>
        <v>0</v>
      </c>
      <c r="AI54" s="253">
        <f>'Result Entry'!AJ56</f>
        <v>0</v>
      </c>
      <c r="AJ54" s="36">
        <f>'Result Entry'!AK56</f>
        <v>0</v>
      </c>
      <c r="AK54" s="254">
        <f>'Result Entry'!AL56</f>
        <v>0</v>
      </c>
      <c r="AL54" s="254">
        <f>'Result Entry'!AM56</f>
        <v>0</v>
      </c>
      <c r="AM54" s="254">
        <f>'Result Entry'!AN56</f>
        <v>0</v>
      </c>
      <c r="AN54" s="36">
        <f>'Result Entry'!AO56</f>
        <v>0</v>
      </c>
      <c r="AO54" s="254">
        <f>'Result Entry'!AP56</f>
        <v>0</v>
      </c>
      <c r="AP54" s="239">
        <f>'Result Entry'!AQ56</f>
        <v>0</v>
      </c>
      <c r="AQ54" s="255" t="str">
        <f>'Result Entry'!AR56</f>
        <v/>
      </c>
      <c r="AR54" s="256">
        <f>'Result Entry'!AS56</f>
        <v>0</v>
      </c>
      <c r="AS54" s="250">
        <f>'Result Entry'!AT56</f>
        <v>0</v>
      </c>
      <c r="AT54" s="250">
        <f>'Result Entry'!AU56</f>
        <v>0</v>
      </c>
      <c r="AU54" s="250">
        <f>'Result Entry'!AV56</f>
        <v>0</v>
      </c>
      <c r="AV54" s="250">
        <f>'Result Entry'!AW56</f>
        <v>0</v>
      </c>
      <c r="AW54" s="251">
        <f>'Result Entry'!AX56</f>
        <v>0</v>
      </c>
      <c r="AX54" s="252">
        <f>'Result Entry'!AY56</f>
        <v>0</v>
      </c>
      <c r="AY54" s="252">
        <f>'Result Entry'!AZ56</f>
        <v>0</v>
      </c>
      <c r="AZ54" s="253">
        <f>'Result Entry'!BA56</f>
        <v>0</v>
      </c>
      <c r="BA54" s="36">
        <f>'Result Entry'!BB56</f>
        <v>0</v>
      </c>
      <c r="BB54" s="254">
        <f>'Result Entry'!BC56</f>
        <v>0</v>
      </c>
      <c r="BC54" s="254">
        <f>'Result Entry'!BD56</f>
        <v>0</v>
      </c>
      <c r="BD54" s="254">
        <f>'Result Entry'!BE56</f>
        <v>0</v>
      </c>
      <c r="BE54" s="36">
        <f>'Result Entry'!BF56</f>
        <v>0</v>
      </c>
      <c r="BF54" s="254">
        <f>'Result Entry'!BG56</f>
        <v>0</v>
      </c>
      <c r="BG54" s="239">
        <f>'Result Entry'!BH56</f>
        <v>0</v>
      </c>
      <c r="BH54" s="255" t="str">
        <f>'Result Entry'!BI56</f>
        <v/>
      </c>
      <c r="BI54" s="256">
        <f>'Result Entry'!BJ56</f>
        <v>0</v>
      </c>
      <c r="BJ54" s="250">
        <f>'Result Entry'!BK56</f>
        <v>0</v>
      </c>
      <c r="BK54" s="250">
        <f>'Result Entry'!BL56</f>
        <v>0</v>
      </c>
      <c r="BL54" s="250">
        <f>'Result Entry'!BM56</f>
        <v>0</v>
      </c>
      <c r="BM54" s="250">
        <f>'Result Entry'!BN56</f>
        <v>0</v>
      </c>
      <c r="BN54" s="251">
        <f>'Result Entry'!BO56</f>
        <v>0</v>
      </c>
      <c r="BO54" s="252">
        <f>'Result Entry'!BP56</f>
        <v>0</v>
      </c>
      <c r="BP54" s="252">
        <f>'Result Entry'!BQ56</f>
        <v>0</v>
      </c>
      <c r="BQ54" s="253">
        <f>'Result Entry'!BR56</f>
        <v>0</v>
      </c>
      <c r="BR54" s="36">
        <f>'Result Entry'!BS56</f>
        <v>0</v>
      </c>
      <c r="BS54" s="254">
        <f>'Result Entry'!BT56</f>
        <v>0</v>
      </c>
      <c r="BT54" s="254">
        <f>'Result Entry'!BU56</f>
        <v>0</v>
      </c>
      <c r="BU54" s="254">
        <f>'Result Entry'!BV56</f>
        <v>0</v>
      </c>
      <c r="BV54" s="36">
        <f>'Result Entry'!BW56</f>
        <v>0</v>
      </c>
      <c r="BW54" s="254">
        <f>'Result Entry'!BX56</f>
        <v>0</v>
      </c>
      <c r="BX54" s="239">
        <f>'Result Entry'!BY56</f>
        <v>0</v>
      </c>
      <c r="BY54" s="255" t="str">
        <f>'Result Entry'!BZ56</f>
        <v/>
      </c>
      <c r="BZ54" s="256">
        <f>'Result Entry'!CA56</f>
        <v>0</v>
      </c>
      <c r="CA54" s="250">
        <f>'Result Entry'!CB56</f>
        <v>0</v>
      </c>
      <c r="CB54" s="250">
        <f>'Result Entry'!CC56</f>
        <v>0</v>
      </c>
      <c r="CC54" s="250">
        <f>'Result Entry'!CD56</f>
        <v>0</v>
      </c>
      <c r="CD54" s="250">
        <f>'Result Entry'!CE56</f>
        <v>0</v>
      </c>
      <c r="CE54" s="251">
        <f>'Result Entry'!CF56</f>
        <v>0</v>
      </c>
      <c r="CF54" s="252">
        <f>'Result Entry'!CG56</f>
        <v>0</v>
      </c>
      <c r="CG54" s="252">
        <f>'Result Entry'!CH56</f>
        <v>0</v>
      </c>
      <c r="CH54" s="253">
        <f>'Result Entry'!CI56</f>
        <v>0</v>
      </c>
      <c r="CI54" s="36">
        <f>'Result Entry'!CJ56</f>
        <v>0</v>
      </c>
      <c r="CJ54" s="254">
        <f>'Result Entry'!CK56</f>
        <v>0</v>
      </c>
      <c r="CK54" s="254">
        <f>'Result Entry'!CL56</f>
        <v>0</v>
      </c>
      <c r="CL54" s="254">
        <f>'Result Entry'!CM56</f>
        <v>0</v>
      </c>
      <c r="CM54" s="36">
        <f>'Result Entry'!CN56</f>
        <v>0</v>
      </c>
      <c r="CN54" s="254">
        <f>'Result Entry'!CO56</f>
        <v>0</v>
      </c>
      <c r="CO54" s="239">
        <f>'Result Entry'!CP56</f>
        <v>0</v>
      </c>
      <c r="CP54" s="255" t="str">
        <f>'Result Entry'!CQ56</f>
        <v/>
      </c>
      <c r="CQ54" s="263">
        <f>'Result Entry'!CR56</f>
        <v>0</v>
      </c>
      <c r="CR54" s="258">
        <f>'Result Entry'!CS56</f>
        <v>0</v>
      </c>
      <c r="CS54" s="258">
        <f>'Result Entry'!CT56</f>
        <v>0</v>
      </c>
      <c r="CT54" s="258">
        <f>'Result Entry'!CU56</f>
        <v>0</v>
      </c>
      <c r="CU54" s="258">
        <f>'Result Entry'!CV56</f>
        <v>0</v>
      </c>
      <c r="CV54" s="264">
        <f>'Result Entry'!CW56</f>
        <v>0</v>
      </c>
      <c r="CW54" s="239">
        <f>'Result Entry'!CX56</f>
        <v>0</v>
      </c>
      <c r="CX54" s="255" t="str">
        <f>'Result Entry'!CY56</f>
        <v/>
      </c>
      <c r="CY54" s="263">
        <f>'Result Entry'!CZ56</f>
        <v>0</v>
      </c>
      <c r="CZ54" s="258">
        <f>'Result Entry'!DA56</f>
        <v>0</v>
      </c>
      <c r="DA54" s="258">
        <f>'Result Entry'!DB56</f>
        <v>0</v>
      </c>
      <c r="DB54" s="258">
        <f>'Result Entry'!DC56</f>
        <v>0</v>
      </c>
      <c r="DC54" s="258">
        <f>'Result Entry'!DD56</f>
        <v>0</v>
      </c>
      <c r="DD54" s="264">
        <f>'Result Entry'!DE56</f>
        <v>0</v>
      </c>
      <c r="DE54" s="239">
        <f>'Result Entry'!DF56</f>
        <v>0</v>
      </c>
      <c r="DF54" s="255" t="str">
        <f>'Result Entry'!DG56</f>
        <v/>
      </c>
      <c r="DG54" s="263">
        <f>'Result Entry'!DH56</f>
        <v>0</v>
      </c>
      <c r="DH54" s="258">
        <f>'Result Entry'!DI56</f>
        <v>0</v>
      </c>
      <c r="DI54" s="258">
        <f>'Result Entry'!DJ56</f>
        <v>0</v>
      </c>
      <c r="DJ54" s="258">
        <f>'Result Entry'!DK56</f>
        <v>0</v>
      </c>
      <c r="DK54" s="258">
        <f>'Result Entry'!DL56</f>
        <v>0</v>
      </c>
      <c r="DL54" s="264">
        <f>'Result Entry'!DM56</f>
        <v>0</v>
      </c>
      <c r="DM54" s="239">
        <f>'Result Entry'!DN56</f>
        <v>0</v>
      </c>
      <c r="DN54" s="255" t="str">
        <f>'Result Entry'!DO56</f>
        <v/>
      </c>
      <c r="DO54" s="263">
        <f>'Result Entry'!DP56</f>
        <v>0</v>
      </c>
      <c r="DP54" s="258">
        <f>'Result Entry'!DQ56</f>
        <v>0</v>
      </c>
      <c r="DQ54" s="258">
        <f>'Result Entry'!DR56</f>
        <v>0</v>
      </c>
      <c r="DR54" s="258">
        <f>'Result Entry'!DS56</f>
        <v>0</v>
      </c>
      <c r="DS54" s="258">
        <f>'Result Entry'!DT56</f>
        <v>0</v>
      </c>
      <c r="DT54" s="264">
        <f>'Result Entry'!DU56</f>
        <v>0</v>
      </c>
      <c r="DU54" s="239" t="str">
        <f>'Result Entry'!DV56</f>
        <v/>
      </c>
      <c r="DV54" s="255" t="str">
        <f>'Result Entry'!DW56</f>
        <v/>
      </c>
      <c r="DW54" s="265">
        <f>'Result Entry'!DX56</f>
        <v>0</v>
      </c>
      <c r="DX54" s="266">
        <f>'Result Entry'!DY56</f>
        <v>0</v>
      </c>
      <c r="DY54" s="267" t="str">
        <f>'Result Entry'!DZ56</f>
        <v/>
      </c>
      <c r="DZ54" s="260">
        <f>'Result Entry'!EA56</f>
        <v>900</v>
      </c>
      <c r="EA54" s="246">
        <f>'Result Entry'!EB56</f>
        <v>0</v>
      </c>
      <c r="EB54" s="261">
        <f>'Result Entry'!EC56</f>
        <v>0</v>
      </c>
      <c r="EC54" s="239" t="str">
        <f>'Result Entry'!ED56</f>
        <v/>
      </c>
      <c r="ED54" s="239" t="str">
        <f>'Result Entry'!EE56</f>
        <v/>
      </c>
      <c r="EE54" s="239" t="str">
        <f>'Result Entry'!EF56</f>
        <v/>
      </c>
      <c r="EF54" s="262" t="str">
        <f>'Result Entry'!EG56</f>
        <v/>
      </c>
    </row>
    <row r="55" spans="1:136">
      <c r="A55" s="828"/>
      <c r="B55" s="249">
        <f t="shared" si="0"/>
        <v>0</v>
      </c>
      <c r="C55" s="238">
        <f>'Result Entry'!D57</f>
        <v>0</v>
      </c>
      <c r="D55" s="238">
        <f>'Result Entry'!E57</f>
        <v>0</v>
      </c>
      <c r="E55" s="238">
        <f>'Result Entry'!F57</f>
        <v>0</v>
      </c>
      <c r="F55" s="239">
        <f>'Result Entry'!G57</f>
        <v>0</v>
      </c>
      <c r="G55" s="239">
        <f>'Result Entry'!H57</f>
        <v>0</v>
      </c>
      <c r="H55" s="239">
        <f>'Result Entry'!I57</f>
        <v>0</v>
      </c>
      <c r="I55" s="386">
        <f>'Result Entry'!J57</f>
        <v>0</v>
      </c>
      <c r="J55" s="37">
        <f>'Result Entry'!K57</f>
        <v>0</v>
      </c>
      <c r="K55" s="250">
        <f>'Result Entry'!L57</f>
        <v>0</v>
      </c>
      <c r="L55" s="250">
        <f>'Result Entry'!M57</f>
        <v>0</v>
      </c>
      <c r="M55" s="250">
        <f>'Result Entry'!N57</f>
        <v>0</v>
      </c>
      <c r="N55" s="250">
        <f>'Result Entry'!O57</f>
        <v>0</v>
      </c>
      <c r="O55" s="251">
        <f>'Result Entry'!P57</f>
        <v>0</v>
      </c>
      <c r="P55" s="252">
        <f>'Result Entry'!Q57</f>
        <v>0</v>
      </c>
      <c r="Q55" s="252">
        <f>'Result Entry'!R57</f>
        <v>0</v>
      </c>
      <c r="R55" s="253">
        <f>'Result Entry'!S57</f>
        <v>0</v>
      </c>
      <c r="S55" s="36">
        <f>'Result Entry'!T57</f>
        <v>0</v>
      </c>
      <c r="T55" s="254">
        <f>'Result Entry'!U57</f>
        <v>0</v>
      </c>
      <c r="U55" s="254">
        <f>'Result Entry'!V57</f>
        <v>0</v>
      </c>
      <c r="V55" s="254">
        <f>'Result Entry'!W57</f>
        <v>0</v>
      </c>
      <c r="W55" s="36">
        <f>'Result Entry'!X57</f>
        <v>0</v>
      </c>
      <c r="X55" s="254">
        <f>'Result Entry'!Y57</f>
        <v>0</v>
      </c>
      <c r="Y55" s="239">
        <f>'Result Entry'!Z57</f>
        <v>0</v>
      </c>
      <c r="Z55" s="255" t="str">
        <f>'Result Entry'!AA57</f>
        <v/>
      </c>
      <c r="AA55" s="256">
        <f>'Result Entry'!AB57</f>
        <v>0</v>
      </c>
      <c r="AB55" s="250">
        <f>'Result Entry'!AC57</f>
        <v>0</v>
      </c>
      <c r="AC55" s="250">
        <f>'Result Entry'!AD57</f>
        <v>0</v>
      </c>
      <c r="AD55" s="250">
        <f>'Result Entry'!AE57</f>
        <v>0</v>
      </c>
      <c r="AE55" s="250">
        <f>'Result Entry'!AF57</f>
        <v>0</v>
      </c>
      <c r="AF55" s="251">
        <f>'Result Entry'!AG57</f>
        <v>0</v>
      </c>
      <c r="AG55" s="252">
        <f>'Result Entry'!AH57</f>
        <v>0</v>
      </c>
      <c r="AH55" s="252">
        <f>'Result Entry'!AI57</f>
        <v>0</v>
      </c>
      <c r="AI55" s="253">
        <f>'Result Entry'!AJ57</f>
        <v>0</v>
      </c>
      <c r="AJ55" s="36">
        <f>'Result Entry'!AK57</f>
        <v>0</v>
      </c>
      <c r="AK55" s="254">
        <f>'Result Entry'!AL57</f>
        <v>0</v>
      </c>
      <c r="AL55" s="254">
        <f>'Result Entry'!AM57</f>
        <v>0</v>
      </c>
      <c r="AM55" s="254">
        <f>'Result Entry'!AN57</f>
        <v>0</v>
      </c>
      <c r="AN55" s="36">
        <f>'Result Entry'!AO57</f>
        <v>0</v>
      </c>
      <c r="AO55" s="254">
        <f>'Result Entry'!AP57</f>
        <v>0</v>
      </c>
      <c r="AP55" s="239">
        <f>'Result Entry'!AQ57</f>
        <v>0</v>
      </c>
      <c r="AQ55" s="255" t="str">
        <f>'Result Entry'!AR57</f>
        <v/>
      </c>
      <c r="AR55" s="256">
        <f>'Result Entry'!AS57</f>
        <v>0</v>
      </c>
      <c r="AS55" s="250">
        <f>'Result Entry'!AT57</f>
        <v>0</v>
      </c>
      <c r="AT55" s="250">
        <f>'Result Entry'!AU57</f>
        <v>0</v>
      </c>
      <c r="AU55" s="250">
        <f>'Result Entry'!AV57</f>
        <v>0</v>
      </c>
      <c r="AV55" s="250">
        <f>'Result Entry'!AW57</f>
        <v>0</v>
      </c>
      <c r="AW55" s="251">
        <f>'Result Entry'!AX57</f>
        <v>0</v>
      </c>
      <c r="AX55" s="252">
        <f>'Result Entry'!AY57</f>
        <v>0</v>
      </c>
      <c r="AY55" s="252">
        <f>'Result Entry'!AZ57</f>
        <v>0</v>
      </c>
      <c r="AZ55" s="253">
        <f>'Result Entry'!BA57</f>
        <v>0</v>
      </c>
      <c r="BA55" s="36">
        <f>'Result Entry'!BB57</f>
        <v>0</v>
      </c>
      <c r="BB55" s="254">
        <f>'Result Entry'!BC57</f>
        <v>0</v>
      </c>
      <c r="BC55" s="254">
        <f>'Result Entry'!BD57</f>
        <v>0</v>
      </c>
      <c r="BD55" s="254">
        <f>'Result Entry'!BE57</f>
        <v>0</v>
      </c>
      <c r="BE55" s="36">
        <f>'Result Entry'!BF57</f>
        <v>0</v>
      </c>
      <c r="BF55" s="254">
        <f>'Result Entry'!BG57</f>
        <v>0</v>
      </c>
      <c r="BG55" s="239">
        <f>'Result Entry'!BH57</f>
        <v>0</v>
      </c>
      <c r="BH55" s="255" t="str">
        <f>'Result Entry'!BI57</f>
        <v/>
      </c>
      <c r="BI55" s="256">
        <f>'Result Entry'!BJ57</f>
        <v>0</v>
      </c>
      <c r="BJ55" s="250">
        <f>'Result Entry'!BK57</f>
        <v>0</v>
      </c>
      <c r="BK55" s="250">
        <f>'Result Entry'!BL57</f>
        <v>0</v>
      </c>
      <c r="BL55" s="250">
        <f>'Result Entry'!BM57</f>
        <v>0</v>
      </c>
      <c r="BM55" s="250">
        <f>'Result Entry'!BN57</f>
        <v>0</v>
      </c>
      <c r="BN55" s="251">
        <f>'Result Entry'!BO57</f>
        <v>0</v>
      </c>
      <c r="BO55" s="252">
        <f>'Result Entry'!BP57</f>
        <v>0</v>
      </c>
      <c r="BP55" s="252">
        <f>'Result Entry'!BQ57</f>
        <v>0</v>
      </c>
      <c r="BQ55" s="253">
        <f>'Result Entry'!BR57</f>
        <v>0</v>
      </c>
      <c r="BR55" s="36">
        <f>'Result Entry'!BS57</f>
        <v>0</v>
      </c>
      <c r="BS55" s="254">
        <f>'Result Entry'!BT57</f>
        <v>0</v>
      </c>
      <c r="BT55" s="254">
        <f>'Result Entry'!BU57</f>
        <v>0</v>
      </c>
      <c r="BU55" s="254">
        <f>'Result Entry'!BV57</f>
        <v>0</v>
      </c>
      <c r="BV55" s="36">
        <f>'Result Entry'!BW57</f>
        <v>0</v>
      </c>
      <c r="BW55" s="254">
        <f>'Result Entry'!BX57</f>
        <v>0</v>
      </c>
      <c r="BX55" s="239">
        <f>'Result Entry'!BY57</f>
        <v>0</v>
      </c>
      <c r="BY55" s="255" t="str">
        <f>'Result Entry'!BZ57</f>
        <v/>
      </c>
      <c r="BZ55" s="256">
        <f>'Result Entry'!CA57</f>
        <v>0</v>
      </c>
      <c r="CA55" s="250">
        <f>'Result Entry'!CB57</f>
        <v>0</v>
      </c>
      <c r="CB55" s="250">
        <f>'Result Entry'!CC57</f>
        <v>0</v>
      </c>
      <c r="CC55" s="250">
        <f>'Result Entry'!CD57</f>
        <v>0</v>
      </c>
      <c r="CD55" s="250">
        <f>'Result Entry'!CE57</f>
        <v>0</v>
      </c>
      <c r="CE55" s="251">
        <f>'Result Entry'!CF57</f>
        <v>0</v>
      </c>
      <c r="CF55" s="252">
        <f>'Result Entry'!CG57</f>
        <v>0</v>
      </c>
      <c r="CG55" s="252">
        <f>'Result Entry'!CH57</f>
        <v>0</v>
      </c>
      <c r="CH55" s="253">
        <f>'Result Entry'!CI57</f>
        <v>0</v>
      </c>
      <c r="CI55" s="36">
        <f>'Result Entry'!CJ57</f>
        <v>0</v>
      </c>
      <c r="CJ55" s="254">
        <f>'Result Entry'!CK57</f>
        <v>0</v>
      </c>
      <c r="CK55" s="254">
        <f>'Result Entry'!CL57</f>
        <v>0</v>
      </c>
      <c r="CL55" s="254">
        <f>'Result Entry'!CM57</f>
        <v>0</v>
      </c>
      <c r="CM55" s="36">
        <f>'Result Entry'!CN57</f>
        <v>0</v>
      </c>
      <c r="CN55" s="254">
        <f>'Result Entry'!CO57</f>
        <v>0</v>
      </c>
      <c r="CO55" s="239">
        <f>'Result Entry'!CP57</f>
        <v>0</v>
      </c>
      <c r="CP55" s="255" t="str">
        <f>'Result Entry'!CQ57</f>
        <v/>
      </c>
      <c r="CQ55" s="263">
        <f>'Result Entry'!CR57</f>
        <v>0</v>
      </c>
      <c r="CR55" s="258">
        <f>'Result Entry'!CS57</f>
        <v>0</v>
      </c>
      <c r="CS55" s="258">
        <f>'Result Entry'!CT57</f>
        <v>0</v>
      </c>
      <c r="CT55" s="258">
        <f>'Result Entry'!CU57</f>
        <v>0</v>
      </c>
      <c r="CU55" s="258">
        <f>'Result Entry'!CV57</f>
        <v>0</v>
      </c>
      <c r="CV55" s="264">
        <f>'Result Entry'!CW57</f>
        <v>0</v>
      </c>
      <c r="CW55" s="239">
        <f>'Result Entry'!CX57</f>
        <v>0</v>
      </c>
      <c r="CX55" s="255" t="str">
        <f>'Result Entry'!CY57</f>
        <v/>
      </c>
      <c r="CY55" s="263">
        <f>'Result Entry'!CZ57</f>
        <v>0</v>
      </c>
      <c r="CZ55" s="258">
        <f>'Result Entry'!DA57</f>
        <v>0</v>
      </c>
      <c r="DA55" s="258">
        <f>'Result Entry'!DB57</f>
        <v>0</v>
      </c>
      <c r="DB55" s="258">
        <f>'Result Entry'!DC57</f>
        <v>0</v>
      </c>
      <c r="DC55" s="258">
        <f>'Result Entry'!DD57</f>
        <v>0</v>
      </c>
      <c r="DD55" s="264">
        <f>'Result Entry'!DE57</f>
        <v>0</v>
      </c>
      <c r="DE55" s="239">
        <f>'Result Entry'!DF57</f>
        <v>0</v>
      </c>
      <c r="DF55" s="255" t="str">
        <f>'Result Entry'!DG57</f>
        <v/>
      </c>
      <c r="DG55" s="263">
        <f>'Result Entry'!DH57</f>
        <v>0</v>
      </c>
      <c r="DH55" s="258">
        <f>'Result Entry'!DI57</f>
        <v>0</v>
      </c>
      <c r="DI55" s="258">
        <f>'Result Entry'!DJ57</f>
        <v>0</v>
      </c>
      <c r="DJ55" s="258">
        <f>'Result Entry'!DK57</f>
        <v>0</v>
      </c>
      <c r="DK55" s="258">
        <f>'Result Entry'!DL57</f>
        <v>0</v>
      </c>
      <c r="DL55" s="264">
        <f>'Result Entry'!DM57</f>
        <v>0</v>
      </c>
      <c r="DM55" s="239">
        <f>'Result Entry'!DN57</f>
        <v>0</v>
      </c>
      <c r="DN55" s="255" t="str">
        <f>'Result Entry'!DO57</f>
        <v/>
      </c>
      <c r="DO55" s="263">
        <f>'Result Entry'!DP57</f>
        <v>0</v>
      </c>
      <c r="DP55" s="258">
        <f>'Result Entry'!DQ57</f>
        <v>0</v>
      </c>
      <c r="DQ55" s="258">
        <f>'Result Entry'!DR57</f>
        <v>0</v>
      </c>
      <c r="DR55" s="258">
        <f>'Result Entry'!DS57</f>
        <v>0</v>
      </c>
      <c r="DS55" s="258">
        <f>'Result Entry'!DT57</f>
        <v>0</v>
      </c>
      <c r="DT55" s="264">
        <f>'Result Entry'!DU57</f>
        <v>0</v>
      </c>
      <c r="DU55" s="239" t="str">
        <f>'Result Entry'!DV57</f>
        <v/>
      </c>
      <c r="DV55" s="255" t="str">
        <f>'Result Entry'!DW57</f>
        <v/>
      </c>
      <c r="DW55" s="265">
        <f>'Result Entry'!DX57</f>
        <v>0</v>
      </c>
      <c r="DX55" s="266">
        <f>'Result Entry'!DY57</f>
        <v>0</v>
      </c>
      <c r="DY55" s="267" t="str">
        <f>'Result Entry'!DZ57</f>
        <v/>
      </c>
      <c r="DZ55" s="260">
        <f>'Result Entry'!EA57</f>
        <v>900</v>
      </c>
      <c r="EA55" s="246">
        <f>'Result Entry'!EB57</f>
        <v>0</v>
      </c>
      <c r="EB55" s="261">
        <f>'Result Entry'!EC57</f>
        <v>0</v>
      </c>
      <c r="EC55" s="239" t="str">
        <f>'Result Entry'!ED57</f>
        <v/>
      </c>
      <c r="ED55" s="239" t="str">
        <f>'Result Entry'!EE57</f>
        <v/>
      </c>
      <c r="EE55" s="239" t="str">
        <f>'Result Entry'!EF57</f>
        <v/>
      </c>
      <c r="EF55" s="262" t="str">
        <f>'Result Entry'!EG57</f>
        <v/>
      </c>
    </row>
    <row r="56" spans="1:136">
      <c r="A56" s="828"/>
      <c r="B56" s="249">
        <f t="shared" si="0"/>
        <v>0</v>
      </c>
      <c r="C56" s="238">
        <f>'Result Entry'!D58</f>
        <v>0</v>
      </c>
      <c r="D56" s="238">
        <f>'Result Entry'!E58</f>
        <v>0</v>
      </c>
      <c r="E56" s="238">
        <f>'Result Entry'!F58</f>
        <v>0</v>
      </c>
      <c r="F56" s="239">
        <f>'Result Entry'!G58</f>
        <v>0</v>
      </c>
      <c r="G56" s="239">
        <f>'Result Entry'!H58</f>
        <v>0</v>
      </c>
      <c r="H56" s="239">
        <f>'Result Entry'!I58</f>
        <v>0</v>
      </c>
      <c r="I56" s="386">
        <f>'Result Entry'!J58</f>
        <v>0</v>
      </c>
      <c r="J56" s="37">
        <f>'Result Entry'!K58</f>
        <v>0</v>
      </c>
      <c r="K56" s="250">
        <f>'Result Entry'!L58</f>
        <v>0</v>
      </c>
      <c r="L56" s="250">
        <f>'Result Entry'!M58</f>
        <v>0</v>
      </c>
      <c r="M56" s="250">
        <f>'Result Entry'!N58</f>
        <v>0</v>
      </c>
      <c r="N56" s="250">
        <f>'Result Entry'!O58</f>
        <v>0</v>
      </c>
      <c r="O56" s="251">
        <f>'Result Entry'!P58</f>
        <v>0</v>
      </c>
      <c r="P56" s="252">
        <f>'Result Entry'!Q58</f>
        <v>0</v>
      </c>
      <c r="Q56" s="252">
        <f>'Result Entry'!R58</f>
        <v>0</v>
      </c>
      <c r="R56" s="253">
        <f>'Result Entry'!S58</f>
        <v>0</v>
      </c>
      <c r="S56" s="36">
        <f>'Result Entry'!T58</f>
        <v>0</v>
      </c>
      <c r="T56" s="254">
        <f>'Result Entry'!U58</f>
        <v>0</v>
      </c>
      <c r="U56" s="254">
        <f>'Result Entry'!V58</f>
        <v>0</v>
      </c>
      <c r="V56" s="254">
        <f>'Result Entry'!W58</f>
        <v>0</v>
      </c>
      <c r="W56" s="36">
        <f>'Result Entry'!X58</f>
        <v>0</v>
      </c>
      <c r="X56" s="254">
        <f>'Result Entry'!Y58</f>
        <v>0</v>
      </c>
      <c r="Y56" s="239">
        <f>'Result Entry'!Z58</f>
        <v>0</v>
      </c>
      <c r="Z56" s="255" t="str">
        <f>'Result Entry'!AA58</f>
        <v/>
      </c>
      <c r="AA56" s="256">
        <f>'Result Entry'!AB58</f>
        <v>0</v>
      </c>
      <c r="AB56" s="250">
        <f>'Result Entry'!AC58</f>
        <v>0</v>
      </c>
      <c r="AC56" s="250">
        <f>'Result Entry'!AD58</f>
        <v>0</v>
      </c>
      <c r="AD56" s="250">
        <f>'Result Entry'!AE58</f>
        <v>0</v>
      </c>
      <c r="AE56" s="250">
        <f>'Result Entry'!AF58</f>
        <v>0</v>
      </c>
      <c r="AF56" s="251">
        <f>'Result Entry'!AG58</f>
        <v>0</v>
      </c>
      <c r="AG56" s="252">
        <f>'Result Entry'!AH58</f>
        <v>0</v>
      </c>
      <c r="AH56" s="252">
        <f>'Result Entry'!AI58</f>
        <v>0</v>
      </c>
      <c r="AI56" s="253">
        <f>'Result Entry'!AJ58</f>
        <v>0</v>
      </c>
      <c r="AJ56" s="36">
        <f>'Result Entry'!AK58</f>
        <v>0</v>
      </c>
      <c r="AK56" s="254">
        <f>'Result Entry'!AL58</f>
        <v>0</v>
      </c>
      <c r="AL56" s="254">
        <f>'Result Entry'!AM58</f>
        <v>0</v>
      </c>
      <c r="AM56" s="254">
        <f>'Result Entry'!AN58</f>
        <v>0</v>
      </c>
      <c r="AN56" s="36">
        <f>'Result Entry'!AO58</f>
        <v>0</v>
      </c>
      <c r="AO56" s="254">
        <f>'Result Entry'!AP58</f>
        <v>0</v>
      </c>
      <c r="AP56" s="239">
        <f>'Result Entry'!AQ58</f>
        <v>0</v>
      </c>
      <c r="AQ56" s="255" t="str">
        <f>'Result Entry'!AR58</f>
        <v/>
      </c>
      <c r="AR56" s="256">
        <f>'Result Entry'!AS58</f>
        <v>0</v>
      </c>
      <c r="AS56" s="250">
        <f>'Result Entry'!AT58</f>
        <v>0</v>
      </c>
      <c r="AT56" s="250">
        <f>'Result Entry'!AU58</f>
        <v>0</v>
      </c>
      <c r="AU56" s="250">
        <f>'Result Entry'!AV58</f>
        <v>0</v>
      </c>
      <c r="AV56" s="250">
        <f>'Result Entry'!AW58</f>
        <v>0</v>
      </c>
      <c r="AW56" s="251">
        <f>'Result Entry'!AX58</f>
        <v>0</v>
      </c>
      <c r="AX56" s="252">
        <f>'Result Entry'!AY58</f>
        <v>0</v>
      </c>
      <c r="AY56" s="252">
        <f>'Result Entry'!AZ58</f>
        <v>0</v>
      </c>
      <c r="AZ56" s="253">
        <f>'Result Entry'!BA58</f>
        <v>0</v>
      </c>
      <c r="BA56" s="36">
        <f>'Result Entry'!BB58</f>
        <v>0</v>
      </c>
      <c r="BB56" s="254">
        <f>'Result Entry'!BC58</f>
        <v>0</v>
      </c>
      <c r="BC56" s="254">
        <f>'Result Entry'!BD58</f>
        <v>0</v>
      </c>
      <c r="BD56" s="254">
        <f>'Result Entry'!BE58</f>
        <v>0</v>
      </c>
      <c r="BE56" s="36">
        <f>'Result Entry'!BF58</f>
        <v>0</v>
      </c>
      <c r="BF56" s="254">
        <f>'Result Entry'!BG58</f>
        <v>0</v>
      </c>
      <c r="BG56" s="239">
        <f>'Result Entry'!BH58</f>
        <v>0</v>
      </c>
      <c r="BH56" s="255" t="str">
        <f>'Result Entry'!BI58</f>
        <v/>
      </c>
      <c r="BI56" s="256">
        <f>'Result Entry'!BJ58</f>
        <v>0</v>
      </c>
      <c r="BJ56" s="250">
        <f>'Result Entry'!BK58</f>
        <v>0</v>
      </c>
      <c r="BK56" s="250">
        <f>'Result Entry'!BL58</f>
        <v>0</v>
      </c>
      <c r="BL56" s="250">
        <f>'Result Entry'!BM58</f>
        <v>0</v>
      </c>
      <c r="BM56" s="250">
        <f>'Result Entry'!BN58</f>
        <v>0</v>
      </c>
      <c r="BN56" s="251">
        <f>'Result Entry'!BO58</f>
        <v>0</v>
      </c>
      <c r="BO56" s="252">
        <f>'Result Entry'!BP58</f>
        <v>0</v>
      </c>
      <c r="BP56" s="252">
        <f>'Result Entry'!BQ58</f>
        <v>0</v>
      </c>
      <c r="BQ56" s="253">
        <f>'Result Entry'!BR58</f>
        <v>0</v>
      </c>
      <c r="BR56" s="36">
        <f>'Result Entry'!BS58</f>
        <v>0</v>
      </c>
      <c r="BS56" s="254">
        <f>'Result Entry'!BT58</f>
        <v>0</v>
      </c>
      <c r="BT56" s="254">
        <f>'Result Entry'!BU58</f>
        <v>0</v>
      </c>
      <c r="BU56" s="254">
        <f>'Result Entry'!BV58</f>
        <v>0</v>
      </c>
      <c r="BV56" s="36">
        <f>'Result Entry'!BW58</f>
        <v>0</v>
      </c>
      <c r="BW56" s="254">
        <f>'Result Entry'!BX58</f>
        <v>0</v>
      </c>
      <c r="BX56" s="239">
        <f>'Result Entry'!BY58</f>
        <v>0</v>
      </c>
      <c r="BY56" s="255" t="str">
        <f>'Result Entry'!BZ58</f>
        <v/>
      </c>
      <c r="BZ56" s="256">
        <f>'Result Entry'!CA58</f>
        <v>0</v>
      </c>
      <c r="CA56" s="250">
        <f>'Result Entry'!CB58</f>
        <v>0</v>
      </c>
      <c r="CB56" s="250">
        <f>'Result Entry'!CC58</f>
        <v>0</v>
      </c>
      <c r="CC56" s="250">
        <f>'Result Entry'!CD58</f>
        <v>0</v>
      </c>
      <c r="CD56" s="250">
        <f>'Result Entry'!CE58</f>
        <v>0</v>
      </c>
      <c r="CE56" s="251">
        <f>'Result Entry'!CF58</f>
        <v>0</v>
      </c>
      <c r="CF56" s="252">
        <f>'Result Entry'!CG58</f>
        <v>0</v>
      </c>
      <c r="CG56" s="252">
        <f>'Result Entry'!CH58</f>
        <v>0</v>
      </c>
      <c r="CH56" s="253">
        <f>'Result Entry'!CI58</f>
        <v>0</v>
      </c>
      <c r="CI56" s="36">
        <f>'Result Entry'!CJ58</f>
        <v>0</v>
      </c>
      <c r="CJ56" s="254">
        <f>'Result Entry'!CK58</f>
        <v>0</v>
      </c>
      <c r="CK56" s="254">
        <f>'Result Entry'!CL58</f>
        <v>0</v>
      </c>
      <c r="CL56" s="254">
        <f>'Result Entry'!CM58</f>
        <v>0</v>
      </c>
      <c r="CM56" s="36">
        <f>'Result Entry'!CN58</f>
        <v>0</v>
      </c>
      <c r="CN56" s="254">
        <f>'Result Entry'!CO58</f>
        <v>0</v>
      </c>
      <c r="CO56" s="239">
        <f>'Result Entry'!CP58</f>
        <v>0</v>
      </c>
      <c r="CP56" s="255" t="str">
        <f>'Result Entry'!CQ58</f>
        <v/>
      </c>
      <c r="CQ56" s="263">
        <f>'Result Entry'!CR58</f>
        <v>0</v>
      </c>
      <c r="CR56" s="258">
        <f>'Result Entry'!CS58</f>
        <v>0</v>
      </c>
      <c r="CS56" s="258">
        <f>'Result Entry'!CT58</f>
        <v>0</v>
      </c>
      <c r="CT56" s="258">
        <f>'Result Entry'!CU58</f>
        <v>0</v>
      </c>
      <c r="CU56" s="258">
        <f>'Result Entry'!CV58</f>
        <v>0</v>
      </c>
      <c r="CV56" s="264">
        <f>'Result Entry'!CW58</f>
        <v>0</v>
      </c>
      <c r="CW56" s="239">
        <f>'Result Entry'!CX58</f>
        <v>0</v>
      </c>
      <c r="CX56" s="255" t="str">
        <f>'Result Entry'!CY58</f>
        <v/>
      </c>
      <c r="CY56" s="263">
        <f>'Result Entry'!CZ58</f>
        <v>0</v>
      </c>
      <c r="CZ56" s="258">
        <f>'Result Entry'!DA58</f>
        <v>0</v>
      </c>
      <c r="DA56" s="258">
        <f>'Result Entry'!DB58</f>
        <v>0</v>
      </c>
      <c r="DB56" s="258">
        <f>'Result Entry'!DC58</f>
        <v>0</v>
      </c>
      <c r="DC56" s="258">
        <f>'Result Entry'!DD58</f>
        <v>0</v>
      </c>
      <c r="DD56" s="264">
        <f>'Result Entry'!DE58</f>
        <v>0</v>
      </c>
      <c r="DE56" s="239">
        <f>'Result Entry'!DF58</f>
        <v>0</v>
      </c>
      <c r="DF56" s="255" t="str">
        <f>'Result Entry'!DG58</f>
        <v/>
      </c>
      <c r="DG56" s="263">
        <f>'Result Entry'!DH58</f>
        <v>0</v>
      </c>
      <c r="DH56" s="258">
        <f>'Result Entry'!DI58</f>
        <v>0</v>
      </c>
      <c r="DI56" s="258">
        <f>'Result Entry'!DJ58</f>
        <v>0</v>
      </c>
      <c r="DJ56" s="258">
        <f>'Result Entry'!DK58</f>
        <v>0</v>
      </c>
      <c r="DK56" s="258">
        <f>'Result Entry'!DL58</f>
        <v>0</v>
      </c>
      <c r="DL56" s="264">
        <f>'Result Entry'!DM58</f>
        <v>0</v>
      </c>
      <c r="DM56" s="239">
        <f>'Result Entry'!DN58</f>
        <v>0</v>
      </c>
      <c r="DN56" s="255" t="str">
        <f>'Result Entry'!DO58</f>
        <v/>
      </c>
      <c r="DO56" s="263">
        <f>'Result Entry'!DP58</f>
        <v>0</v>
      </c>
      <c r="DP56" s="258">
        <f>'Result Entry'!DQ58</f>
        <v>0</v>
      </c>
      <c r="DQ56" s="258">
        <f>'Result Entry'!DR58</f>
        <v>0</v>
      </c>
      <c r="DR56" s="258">
        <f>'Result Entry'!DS58</f>
        <v>0</v>
      </c>
      <c r="DS56" s="258">
        <f>'Result Entry'!DT58</f>
        <v>0</v>
      </c>
      <c r="DT56" s="264">
        <f>'Result Entry'!DU58</f>
        <v>0</v>
      </c>
      <c r="DU56" s="239" t="str">
        <f>'Result Entry'!DV58</f>
        <v/>
      </c>
      <c r="DV56" s="255" t="str">
        <f>'Result Entry'!DW58</f>
        <v/>
      </c>
      <c r="DW56" s="265">
        <f>'Result Entry'!DX58</f>
        <v>0</v>
      </c>
      <c r="DX56" s="266">
        <f>'Result Entry'!DY58</f>
        <v>0</v>
      </c>
      <c r="DY56" s="267" t="str">
        <f>'Result Entry'!DZ58</f>
        <v/>
      </c>
      <c r="DZ56" s="260">
        <f>'Result Entry'!EA58</f>
        <v>900</v>
      </c>
      <c r="EA56" s="246">
        <f>'Result Entry'!EB58</f>
        <v>0</v>
      </c>
      <c r="EB56" s="261">
        <f>'Result Entry'!EC58</f>
        <v>0</v>
      </c>
      <c r="EC56" s="239" t="str">
        <f>'Result Entry'!ED58</f>
        <v/>
      </c>
      <c r="ED56" s="239" t="str">
        <f>'Result Entry'!EE58</f>
        <v/>
      </c>
      <c r="EE56" s="239" t="str">
        <f>'Result Entry'!EF58</f>
        <v/>
      </c>
      <c r="EF56" s="262" t="str">
        <f>'Result Entry'!EG58</f>
        <v/>
      </c>
    </row>
    <row r="57" spans="1:136">
      <c r="A57" s="828"/>
      <c r="B57" s="249">
        <f t="shared" si="0"/>
        <v>0</v>
      </c>
      <c r="C57" s="238">
        <f>'Result Entry'!D59</f>
        <v>0</v>
      </c>
      <c r="D57" s="238">
        <f>'Result Entry'!E59</f>
        <v>0</v>
      </c>
      <c r="E57" s="238">
        <f>'Result Entry'!F59</f>
        <v>0</v>
      </c>
      <c r="F57" s="239">
        <f>'Result Entry'!G59</f>
        <v>0</v>
      </c>
      <c r="G57" s="239">
        <f>'Result Entry'!H59</f>
        <v>0</v>
      </c>
      <c r="H57" s="239">
        <f>'Result Entry'!I59</f>
        <v>0</v>
      </c>
      <c r="I57" s="386">
        <f>'Result Entry'!J59</f>
        <v>0</v>
      </c>
      <c r="J57" s="37">
        <f>'Result Entry'!K59</f>
        <v>0</v>
      </c>
      <c r="K57" s="250">
        <f>'Result Entry'!L59</f>
        <v>0</v>
      </c>
      <c r="L57" s="250">
        <f>'Result Entry'!M59</f>
        <v>0</v>
      </c>
      <c r="M57" s="250">
        <f>'Result Entry'!N59</f>
        <v>0</v>
      </c>
      <c r="N57" s="250">
        <f>'Result Entry'!O59</f>
        <v>0</v>
      </c>
      <c r="O57" s="251">
        <f>'Result Entry'!P59</f>
        <v>0</v>
      </c>
      <c r="P57" s="252">
        <f>'Result Entry'!Q59</f>
        <v>0</v>
      </c>
      <c r="Q57" s="252">
        <f>'Result Entry'!R59</f>
        <v>0</v>
      </c>
      <c r="R57" s="253">
        <f>'Result Entry'!S59</f>
        <v>0</v>
      </c>
      <c r="S57" s="36">
        <f>'Result Entry'!T59</f>
        <v>0</v>
      </c>
      <c r="T57" s="254">
        <f>'Result Entry'!U59</f>
        <v>0</v>
      </c>
      <c r="U57" s="254">
        <f>'Result Entry'!V59</f>
        <v>0</v>
      </c>
      <c r="V57" s="254">
        <f>'Result Entry'!W59</f>
        <v>0</v>
      </c>
      <c r="W57" s="36">
        <f>'Result Entry'!X59</f>
        <v>0</v>
      </c>
      <c r="X57" s="254">
        <f>'Result Entry'!Y59</f>
        <v>0</v>
      </c>
      <c r="Y57" s="239">
        <f>'Result Entry'!Z59</f>
        <v>0</v>
      </c>
      <c r="Z57" s="255" t="str">
        <f>'Result Entry'!AA59</f>
        <v/>
      </c>
      <c r="AA57" s="256">
        <f>'Result Entry'!AB59</f>
        <v>0</v>
      </c>
      <c r="AB57" s="250">
        <f>'Result Entry'!AC59</f>
        <v>0</v>
      </c>
      <c r="AC57" s="250">
        <f>'Result Entry'!AD59</f>
        <v>0</v>
      </c>
      <c r="AD57" s="250">
        <f>'Result Entry'!AE59</f>
        <v>0</v>
      </c>
      <c r="AE57" s="250">
        <f>'Result Entry'!AF59</f>
        <v>0</v>
      </c>
      <c r="AF57" s="251">
        <f>'Result Entry'!AG59</f>
        <v>0</v>
      </c>
      <c r="AG57" s="252">
        <f>'Result Entry'!AH59</f>
        <v>0</v>
      </c>
      <c r="AH57" s="252">
        <f>'Result Entry'!AI59</f>
        <v>0</v>
      </c>
      <c r="AI57" s="253">
        <f>'Result Entry'!AJ59</f>
        <v>0</v>
      </c>
      <c r="AJ57" s="36">
        <f>'Result Entry'!AK59</f>
        <v>0</v>
      </c>
      <c r="AK57" s="254">
        <f>'Result Entry'!AL59</f>
        <v>0</v>
      </c>
      <c r="AL57" s="254">
        <f>'Result Entry'!AM59</f>
        <v>0</v>
      </c>
      <c r="AM57" s="254">
        <f>'Result Entry'!AN59</f>
        <v>0</v>
      </c>
      <c r="AN57" s="36">
        <f>'Result Entry'!AO59</f>
        <v>0</v>
      </c>
      <c r="AO57" s="254">
        <f>'Result Entry'!AP59</f>
        <v>0</v>
      </c>
      <c r="AP57" s="239">
        <f>'Result Entry'!AQ59</f>
        <v>0</v>
      </c>
      <c r="AQ57" s="255" t="str">
        <f>'Result Entry'!AR59</f>
        <v/>
      </c>
      <c r="AR57" s="256">
        <f>'Result Entry'!AS59</f>
        <v>0</v>
      </c>
      <c r="AS57" s="250">
        <f>'Result Entry'!AT59</f>
        <v>0</v>
      </c>
      <c r="AT57" s="250">
        <f>'Result Entry'!AU59</f>
        <v>0</v>
      </c>
      <c r="AU57" s="250">
        <f>'Result Entry'!AV59</f>
        <v>0</v>
      </c>
      <c r="AV57" s="250">
        <f>'Result Entry'!AW59</f>
        <v>0</v>
      </c>
      <c r="AW57" s="251">
        <f>'Result Entry'!AX59</f>
        <v>0</v>
      </c>
      <c r="AX57" s="252">
        <f>'Result Entry'!AY59</f>
        <v>0</v>
      </c>
      <c r="AY57" s="252">
        <f>'Result Entry'!AZ59</f>
        <v>0</v>
      </c>
      <c r="AZ57" s="253">
        <f>'Result Entry'!BA59</f>
        <v>0</v>
      </c>
      <c r="BA57" s="36">
        <f>'Result Entry'!BB59</f>
        <v>0</v>
      </c>
      <c r="BB57" s="254">
        <f>'Result Entry'!BC59</f>
        <v>0</v>
      </c>
      <c r="BC57" s="254">
        <f>'Result Entry'!BD59</f>
        <v>0</v>
      </c>
      <c r="BD57" s="254">
        <f>'Result Entry'!BE59</f>
        <v>0</v>
      </c>
      <c r="BE57" s="36">
        <f>'Result Entry'!BF59</f>
        <v>0</v>
      </c>
      <c r="BF57" s="254">
        <f>'Result Entry'!BG59</f>
        <v>0</v>
      </c>
      <c r="BG57" s="239">
        <f>'Result Entry'!BH59</f>
        <v>0</v>
      </c>
      <c r="BH57" s="255" t="str">
        <f>'Result Entry'!BI59</f>
        <v/>
      </c>
      <c r="BI57" s="256">
        <f>'Result Entry'!BJ59</f>
        <v>0</v>
      </c>
      <c r="BJ57" s="250">
        <f>'Result Entry'!BK59</f>
        <v>0</v>
      </c>
      <c r="BK57" s="250">
        <f>'Result Entry'!BL59</f>
        <v>0</v>
      </c>
      <c r="BL57" s="250">
        <f>'Result Entry'!BM59</f>
        <v>0</v>
      </c>
      <c r="BM57" s="250">
        <f>'Result Entry'!BN59</f>
        <v>0</v>
      </c>
      <c r="BN57" s="251">
        <f>'Result Entry'!BO59</f>
        <v>0</v>
      </c>
      <c r="BO57" s="252">
        <f>'Result Entry'!BP59</f>
        <v>0</v>
      </c>
      <c r="BP57" s="252">
        <f>'Result Entry'!BQ59</f>
        <v>0</v>
      </c>
      <c r="BQ57" s="253">
        <f>'Result Entry'!BR59</f>
        <v>0</v>
      </c>
      <c r="BR57" s="36">
        <f>'Result Entry'!BS59</f>
        <v>0</v>
      </c>
      <c r="BS57" s="254">
        <f>'Result Entry'!BT59</f>
        <v>0</v>
      </c>
      <c r="BT57" s="254">
        <f>'Result Entry'!BU59</f>
        <v>0</v>
      </c>
      <c r="BU57" s="254">
        <f>'Result Entry'!BV59</f>
        <v>0</v>
      </c>
      <c r="BV57" s="36">
        <f>'Result Entry'!BW59</f>
        <v>0</v>
      </c>
      <c r="BW57" s="254">
        <f>'Result Entry'!BX59</f>
        <v>0</v>
      </c>
      <c r="BX57" s="239">
        <f>'Result Entry'!BY59</f>
        <v>0</v>
      </c>
      <c r="BY57" s="255" t="str">
        <f>'Result Entry'!BZ59</f>
        <v/>
      </c>
      <c r="BZ57" s="256">
        <f>'Result Entry'!CA59</f>
        <v>0</v>
      </c>
      <c r="CA57" s="250">
        <f>'Result Entry'!CB59</f>
        <v>0</v>
      </c>
      <c r="CB57" s="250">
        <f>'Result Entry'!CC59</f>
        <v>0</v>
      </c>
      <c r="CC57" s="250">
        <f>'Result Entry'!CD59</f>
        <v>0</v>
      </c>
      <c r="CD57" s="250">
        <f>'Result Entry'!CE59</f>
        <v>0</v>
      </c>
      <c r="CE57" s="251">
        <f>'Result Entry'!CF59</f>
        <v>0</v>
      </c>
      <c r="CF57" s="252">
        <f>'Result Entry'!CG59</f>
        <v>0</v>
      </c>
      <c r="CG57" s="252">
        <f>'Result Entry'!CH59</f>
        <v>0</v>
      </c>
      <c r="CH57" s="253">
        <f>'Result Entry'!CI59</f>
        <v>0</v>
      </c>
      <c r="CI57" s="36">
        <f>'Result Entry'!CJ59</f>
        <v>0</v>
      </c>
      <c r="CJ57" s="254">
        <f>'Result Entry'!CK59</f>
        <v>0</v>
      </c>
      <c r="CK57" s="254">
        <f>'Result Entry'!CL59</f>
        <v>0</v>
      </c>
      <c r="CL57" s="254">
        <f>'Result Entry'!CM59</f>
        <v>0</v>
      </c>
      <c r="CM57" s="36">
        <f>'Result Entry'!CN59</f>
        <v>0</v>
      </c>
      <c r="CN57" s="254">
        <f>'Result Entry'!CO59</f>
        <v>0</v>
      </c>
      <c r="CO57" s="239">
        <f>'Result Entry'!CP59</f>
        <v>0</v>
      </c>
      <c r="CP57" s="255" t="str">
        <f>'Result Entry'!CQ59</f>
        <v/>
      </c>
      <c r="CQ57" s="263">
        <f>'Result Entry'!CR59</f>
        <v>0</v>
      </c>
      <c r="CR57" s="258">
        <f>'Result Entry'!CS59</f>
        <v>0</v>
      </c>
      <c r="CS57" s="258">
        <f>'Result Entry'!CT59</f>
        <v>0</v>
      </c>
      <c r="CT57" s="258">
        <f>'Result Entry'!CU59</f>
        <v>0</v>
      </c>
      <c r="CU57" s="258">
        <f>'Result Entry'!CV59</f>
        <v>0</v>
      </c>
      <c r="CV57" s="264">
        <f>'Result Entry'!CW59</f>
        <v>0</v>
      </c>
      <c r="CW57" s="239">
        <f>'Result Entry'!CX59</f>
        <v>0</v>
      </c>
      <c r="CX57" s="255" t="str">
        <f>'Result Entry'!CY59</f>
        <v/>
      </c>
      <c r="CY57" s="263">
        <f>'Result Entry'!CZ59</f>
        <v>0</v>
      </c>
      <c r="CZ57" s="258">
        <f>'Result Entry'!DA59</f>
        <v>0</v>
      </c>
      <c r="DA57" s="258">
        <f>'Result Entry'!DB59</f>
        <v>0</v>
      </c>
      <c r="DB57" s="258">
        <f>'Result Entry'!DC59</f>
        <v>0</v>
      </c>
      <c r="DC57" s="258">
        <f>'Result Entry'!DD59</f>
        <v>0</v>
      </c>
      <c r="DD57" s="264">
        <f>'Result Entry'!DE59</f>
        <v>0</v>
      </c>
      <c r="DE57" s="239">
        <f>'Result Entry'!DF59</f>
        <v>0</v>
      </c>
      <c r="DF57" s="255" t="str">
        <f>'Result Entry'!DG59</f>
        <v/>
      </c>
      <c r="DG57" s="263">
        <f>'Result Entry'!DH59</f>
        <v>0</v>
      </c>
      <c r="DH57" s="258">
        <f>'Result Entry'!DI59</f>
        <v>0</v>
      </c>
      <c r="DI57" s="258">
        <f>'Result Entry'!DJ59</f>
        <v>0</v>
      </c>
      <c r="DJ57" s="258">
        <f>'Result Entry'!DK59</f>
        <v>0</v>
      </c>
      <c r="DK57" s="258">
        <f>'Result Entry'!DL59</f>
        <v>0</v>
      </c>
      <c r="DL57" s="264">
        <f>'Result Entry'!DM59</f>
        <v>0</v>
      </c>
      <c r="DM57" s="239">
        <f>'Result Entry'!DN59</f>
        <v>0</v>
      </c>
      <c r="DN57" s="255" t="str">
        <f>'Result Entry'!DO59</f>
        <v/>
      </c>
      <c r="DO57" s="263">
        <f>'Result Entry'!DP59</f>
        <v>0</v>
      </c>
      <c r="DP57" s="258">
        <f>'Result Entry'!DQ59</f>
        <v>0</v>
      </c>
      <c r="DQ57" s="258">
        <f>'Result Entry'!DR59</f>
        <v>0</v>
      </c>
      <c r="DR57" s="258">
        <f>'Result Entry'!DS59</f>
        <v>0</v>
      </c>
      <c r="DS57" s="258">
        <f>'Result Entry'!DT59</f>
        <v>0</v>
      </c>
      <c r="DT57" s="264">
        <f>'Result Entry'!DU59</f>
        <v>0</v>
      </c>
      <c r="DU57" s="239" t="str">
        <f>'Result Entry'!DV59</f>
        <v/>
      </c>
      <c r="DV57" s="255" t="str">
        <f>'Result Entry'!DW59</f>
        <v/>
      </c>
      <c r="DW57" s="265">
        <f>'Result Entry'!DX59</f>
        <v>0</v>
      </c>
      <c r="DX57" s="266">
        <f>'Result Entry'!DY59</f>
        <v>0</v>
      </c>
      <c r="DY57" s="267" t="str">
        <f>'Result Entry'!DZ59</f>
        <v/>
      </c>
      <c r="DZ57" s="260">
        <f>'Result Entry'!EA59</f>
        <v>900</v>
      </c>
      <c r="EA57" s="246">
        <f>'Result Entry'!EB59</f>
        <v>0</v>
      </c>
      <c r="EB57" s="261">
        <f>'Result Entry'!EC59</f>
        <v>0</v>
      </c>
      <c r="EC57" s="239" t="str">
        <f>'Result Entry'!ED59</f>
        <v/>
      </c>
      <c r="ED57" s="239" t="str">
        <f>'Result Entry'!EE59</f>
        <v/>
      </c>
      <c r="EE57" s="239" t="str">
        <f>'Result Entry'!EF59</f>
        <v/>
      </c>
      <c r="EF57" s="262" t="str">
        <f>'Result Entry'!EG59</f>
        <v/>
      </c>
    </row>
    <row r="58" spans="1:136">
      <c r="A58" s="828"/>
      <c r="B58" s="249">
        <f t="shared" si="0"/>
        <v>0</v>
      </c>
      <c r="C58" s="238">
        <f>'Result Entry'!D60</f>
        <v>0</v>
      </c>
      <c r="D58" s="238">
        <f>'Result Entry'!E60</f>
        <v>0</v>
      </c>
      <c r="E58" s="238">
        <f>'Result Entry'!F60</f>
        <v>0</v>
      </c>
      <c r="F58" s="239">
        <f>'Result Entry'!G60</f>
        <v>0</v>
      </c>
      <c r="G58" s="239">
        <f>'Result Entry'!H60</f>
        <v>0</v>
      </c>
      <c r="H58" s="239">
        <f>'Result Entry'!I60</f>
        <v>0</v>
      </c>
      <c r="I58" s="386">
        <f>'Result Entry'!J60</f>
        <v>0</v>
      </c>
      <c r="J58" s="37">
        <f>'Result Entry'!K60</f>
        <v>0</v>
      </c>
      <c r="K58" s="250">
        <f>'Result Entry'!L60</f>
        <v>0</v>
      </c>
      <c r="L58" s="250">
        <f>'Result Entry'!M60</f>
        <v>0</v>
      </c>
      <c r="M58" s="250">
        <f>'Result Entry'!N60</f>
        <v>0</v>
      </c>
      <c r="N58" s="250">
        <f>'Result Entry'!O60</f>
        <v>0</v>
      </c>
      <c r="O58" s="251">
        <f>'Result Entry'!P60</f>
        <v>0</v>
      </c>
      <c r="P58" s="252">
        <f>'Result Entry'!Q60</f>
        <v>0</v>
      </c>
      <c r="Q58" s="252">
        <f>'Result Entry'!R60</f>
        <v>0</v>
      </c>
      <c r="R58" s="253">
        <f>'Result Entry'!S60</f>
        <v>0</v>
      </c>
      <c r="S58" s="36">
        <f>'Result Entry'!T60</f>
        <v>0</v>
      </c>
      <c r="T58" s="254">
        <f>'Result Entry'!U60</f>
        <v>0</v>
      </c>
      <c r="U58" s="254">
        <f>'Result Entry'!V60</f>
        <v>0</v>
      </c>
      <c r="V58" s="254">
        <f>'Result Entry'!W60</f>
        <v>0</v>
      </c>
      <c r="W58" s="36">
        <f>'Result Entry'!X60</f>
        <v>0</v>
      </c>
      <c r="X58" s="254">
        <f>'Result Entry'!Y60</f>
        <v>0</v>
      </c>
      <c r="Y58" s="239">
        <f>'Result Entry'!Z60</f>
        <v>0</v>
      </c>
      <c r="Z58" s="255" t="str">
        <f>'Result Entry'!AA60</f>
        <v/>
      </c>
      <c r="AA58" s="256">
        <f>'Result Entry'!AB60</f>
        <v>0</v>
      </c>
      <c r="AB58" s="250">
        <f>'Result Entry'!AC60</f>
        <v>0</v>
      </c>
      <c r="AC58" s="250">
        <f>'Result Entry'!AD60</f>
        <v>0</v>
      </c>
      <c r="AD58" s="250">
        <f>'Result Entry'!AE60</f>
        <v>0</v>
      </c>
      <c r="AE58" s="250">
        <f>'Result Entry'!AF60</f>
        <v>0</v>
      </c>
      <c r="AF58" s="251">
        <f>'Result Entry'!AG60</f>
        <v>0</v>
      </c>
      <c r="AG58" s="252">
        <f>'Result Entry'!AH60</f>
        <v>0</v>
      </c>
      <c r="AH58" s="252">
        <f>'Result Entry'!AI60</f>
        <v>0</v>
      </c>
      <c r="AI58" s="253">
        <f>'Result Entry'!AJ60</f>
        <v>0</v>
      </c>
      <c r="AJ58" s="36">
        <f>'Result Entry'!AK60</f>
        <v>0</v>
      </c>
      <c r="AK58" s="254">
        <f>'Result Entry'!AL60</f>
        <v>0</v>
      </c>
      <c r="AL58" s="254">
        <f>'Result Entry'!AM60</f>
        <v>0</v>
      </c>
      <c r="AM58" s="254">
        <f>'Result Entry'!AN60</f>
        <v>0</v>
      </c>
      <c r="AN58" s="36">
        <f>'Result Entry'!AO60</f>
        <v>0</v>
      </c>
      <c r="AO58" s="254">
        <f>'Result Entry'!AP60</f>
        <v>0</v>
      </c>
      <c r="AP58" s="239">
        <f>'Result Entry'!AQ60</f>
        <v>0</v>
      </c>
      <c r="AQ58" s="255" t="str">
        <f>'Result Entry'!AR60</f>
        <v/>
      </c>
      <c r="AR58" s="256">
        <f>'Result Entry'!AS60</f>
        <v>0</v>
      </c>
      <c r="AS58" s="250">
        <f>'Result Entry'!AT60</f>
        <v>0</v>
      </c>
      <c r="AT58" s="250">
        <f>'Result Entry'!AU60</f>
        <v>0</v>
      </c>
      <c r="AU58" s="250">
        <f>'Result Entry'!AV60</f>
        <v>0</v>
      </c>
      <c r="AV58" s="250">
        <f>'Result Entry'!AW60</f>
        <v>0</v>
      </c>
      <c r="AW58" s="251">
        <f>'Result Entry'!AX60</f>
        <v>0</v>
      </c>
      <c r="AX58" s="252">
        <f>'Result Entry'!AY60</f>
        <v>0</v>
      </c>
      <c r="AY58" s="252">
        <f>'Result Entry'!AZ60</f>
        <v>0</v>
      </c>
      <c r="AZ58" s="253">
        <f>'Result Entry'!BA60</f>
        <v>0</v>
      </c>
      <c r="BA58" s="36">
        <f>'Result Entry'!BB60</f>
        <v>0</v>
      </c>
      <c r="BB58" s="254">
        <f>'Result Entry'!BC60</f>
        <v>0</v>
      </c>
      <c r="BC58" s="254">
        <f>'Result Entry'!BD60</f>
        <v>0</v>
      </c>
      <c r="BD58" s="254">
        <f>'Result Entry'!BE60</f>
        <v>0</v>
      </c>
      <c r="BE58" s="36">
        <f>'Result Entry'!BF60</f>
        <v>0</v>
      </c>
      <c r="BF58" s="254">
        <f>'Result Entry'!BG60</f>
        <v>0</v>
      </c>
      <c r="BG58" s="239">
        <f>'Result Entry'!BH60</f>
        <v>0</v>
      </c>
      <c r="BH58" s="255" t="str">
        <f>'Result Entry'!BI60</f>
        <v/>
      </c>
      <c r="BI58" s="256">
        <f>'Result Entry'!BJ60</f>
        <v>0</v>
      </c>
      <c r="BJ58" s="250">
        <f>'Result Entry'!BK60</f>
        <v>0</v>
      </c>
      <c r="BK58" s="250">
        <f>'Result Entry'!BL60</f>
        <v>0</v>
      </c>
      <c r="BL58" s="250">
        <f>'Result Entry'!BM60</f>
        <v>0</v>
      </c>
      <c r="BM58" s="250">
        <f>'Result Entry'!BN60</f>
        <v>0</v>
      </c>
      <c r="BN58" s="251">
        <f>'Result Entry'!BO60</f>
        <v>0</v>
      </c>
      <c r="BO58" s="252">
        <f>'Result Entry'!BP60</f>
        <v>0</v>
      </c>
      <c r="BP58" s="252">
        <f>'Result Entry'!BQ60</f>
        <v>0</v>
      </c>
      <c r="BQ58" s="253">
        <f>'Result Entry'!BR60</f>
        <v>0</v>
      </c>
      <c r="BR58" s="36">
        <f>'Result Entry'!BS60</f>
        <v>0</v>
      </c>
      <c r="BS58" s="254">
        <f>'Result Entry'!BT60</f>
        <v>0</v>
      </c>
      <c r="BT58" s="254">
        <f>'Result Entry'!BU60</f>
        <v>0</v>
      </c>
      <c r="BU58" s="254">
        <f>'Result Entry'!BV60</f>
        <v>0</v>
      </c>
      <c r="BV58" s="36">
        <f>'Result Entry'!BW60</f>
        <v>0</v>
      </c>
      <c r="BW58" s="254">
        <f>'Result Entry'!BX60</f>
        <v>0</v>
      </c>
      <c r="BX58" s="239">
        <f>'Result Entry'!BY60</f>
        <v>0</v>
      </c>
      <c r="BY58" s="255" t="str">
        <f>'Result Entry'!BZ60</f>
        <v/>
      </c>
      <c r="BZ58" s="256">
        <f>'Result Entry'!CA60</f>
        <v>0</v>
      </c>
      <c r="CA58" s="250">
        <f>'Result Entry'!CB60</f>
        <v>0</v>
      </c>
      <c r="CB58" s="250">
        <f>'Result Entry'!CC60</f>
        <v>0</v>
      </c>
      <c r="CC58" s="250">
        <f>'Result Entry'!CD60</f>
        <v>0</v>
      </c>
      <c r="CD58" s="250">
        <f>'Result Entry'!CE60</f>
        <v>0</v>
      </c>
      <c r="CE58" s="251">
        <f>'Result Entry'!CF60</f>
        <v>0</v>
      </c>
      <c r="CF58" s="252">
        <f>'Result Entry'!CG60</f>
        <v>0</v>
      </c>
      <c r="CG58" s="252">
        <f>'Result Entry'!CH60</f>
        <v>0</v>
      </c>
      <c r="CH58" s="253">
        <f>'Result Entry'!CI60</f>
        <v>0</v>
      </c>
      <c r="CI58" s="36">
        <f>'Result Entry'!CJ60</f>
        <v>0</v>
      </c>
      <c r="CJ58" s="254">
        <f>'Result Entry'!CK60</f>
        <v>0</v>
      </c>
      <c r="CK58" s="254">
        <f>'Result Entry'!CL60</f>
        <v>0</v>
      </c>
      <c r="CL58" s="254">
        <f>'Result Entry'!CM60</f>
        <v>0</v>
      </c>
      <c r="CM58" s="36">
        <f>'Result Entry'!CN60</f>
        <v>0</v>
      </c>
      <c r="CN58" s="254">
        <f>'Result Entry'!CO60</f>
        <v>0</v>
      </c>
      <c r="CO58" s="239">
        <f>'Result Entry'!CP60</f>
        <v>0</v>
      </c>
      <c r="CP58" s="255" t="str">
        <f>'Result Entry'!CQ60</f>
        <v/>
      </c>
      <c r="CQ58" s="263">
        <f>'Result Entry'!CR60</f>
        <v>0</v>
      </c>
      <c r="CR58" s="258">
        <f>'Result Entry'!CS60</f>
        <v>0</v>
      </c>
      <c r="CS58" s="258">
        <f>'Result Entry'!CT60</f>
        <v>0</v>
      </c>
      <c r="CT58" s="258">
        <f>'Result Entry'!CU60</f>
        <v>0</v>
      </c>
      <c r="CU58" s="258">
        <f>'Result Entry'!CV60</f>
        <v>0</v>
      </c>
      <c r="CV58" s="264">
        <f>'Result Entry'!CW60</f>
        <v>0</v>
      </c>
      <c r="CW58" s="239">
        <f>'Result Entry'!CX60</f>
        <v>0</v>
      </c>
      <c r="CX58" s="255" t="str">
        <f>'Result Entry'!CY60</f>
        <v/>
      </c>
      <c r="CY58" s="263">
        <f>'Result Entry'!CZ60</f>
        <v>0</v>
      </c>
      <c r="CZ58" s="258">
        <f>'Result Entry'!DA60</f>
        <v>0</v>
      </c>
      <c r="DA58" s="258">
        <f>'Result Entry'!DB60</f>
        <v>0</v>
      </c>
      <c r="DB58" s="258">
        <f>'Result Entry'!DC60</f>
        <v>0</v>
      </c>
      <c r="DC58" s="258">
        <f>'Result Entry'!DD60</f>
        <v>0</v>
      </c>
      <c r="DD58" s="264">
        <f>'Result Entry'!DE60</f>
        <v>0</v>
      </c>
      <c r="DE58" s="239">
        <f>'Result Entry'!DF60</f>
        <v>0</v>
      </c>
      <c r="DF58" s="255" t="str">
        <f>'Result Entry'!DG60</f>
        <v/>
      </c>
      <c r="DG58" s="263">
        <f>'Result Entry'!DH60</f>
        <v>0</v>
      </c>
      <c r="DH58" s="258">
        <f>'Result Entry'!DI60</f>
        <v>0</v>
      </c>
      <c r="DI58" s="258">
        <f>'Result Entry'!DJ60</f>
        <v>0</v>
      </c>
      <c r="DJ58" s="258">
        <f>'Result Entry'!DK60</f>
        <v>0</v>
      </c>
      <c r="DK58" s="258">
        <f>'Result Entry'!DL60</f>
        <v>0</v>
      </c>
      <c r="DL58" s="264">
        <f>'Result Entry'!DM60</f>
        <v>0</v>
      </c>
      <c r="DM58" s="239">
        <f>'Result Entry'!DN60</f>
        <v>0</v>
      </c>
      <c r="DN58" s="255" t="str">
        <f>'Result Entry'!DO60</f>
        <v/>
      </c>
      <c r="DO58" s="263">
        <f>'Result Entry'!DP60</f>
        <v>0</v>
      </c>
      <c r="DP58" s="258">
        <f>'Result Entry'!DQ60</f>
        <v>0</v>
      </c>
      <c r="DQ58" s="258">
        <f>'Result Entry'!DR60</f>
        <v>0</v>
      </c>
      <c r="DR58" s="258">
        <f>'Result Entry'!DS60</f>
        <v>0</v>
      </c>
      <c r="DS58" s="258">
        <f>'Result Entry'!DT60</f>
        <v>0</v>
      </c>
      <c r="DT58" s="264">
        <f>'Result Entry'!DU60</f>
        <v>0</v>
      </c>
      <c r="DU58" s="239" t="str">
        <f>'Result Entry'!DV60</f>
        <v/>
      </c>
      <c r="DV58" s="255" t="str">
        <f>'Result Entry'!DW60</f>
        <v/>
      </c>
      <c r="DW58" s="265">
        <f>'Result Entry'!DX60</f>
        <v>0</v>
      </c>
      <c r="DX58" s="266">
        <f>'Result Entry'!DY60</f>
        <v>0</v>
      </c>
      <c r="DY58" s="267" t="str">
        <f>'Result Entry'!DZ60</f>
        <v/>
      </c>
      <c r="DZ58" s="260">
        <f>'Result Entry'!EA60</f>
        <v>900</v>
      </c>
      <c r="EA58" s="246">
        <f>'Result Entry'!EB60</f>
        <v>0</v>
      </c>
      <c r="EB58" s="261">
        <f>'Result Entry'!EC60</f>
        <v>0</v>
      </c>
      <c r="EC58" s="239" t="str">
        <f>'Result Entry'!ED60</f>
        <v/>
      </c>
      <c r="ED58" s="239" t="str">
        <f>'Result Entry'!EE60</f>
        <v/>
      </c>
      <c r="EE58" s="239" t="str">
        <f>'Result Entry'!EF60</f>
        <v/>
      </c>
      <c r="EF58" s="262" t="str">
        <f>'Result Entry'!EG60</f>
        <v/>
      </c>
    </row>
    <row r="59" spans="1:136">
      <c r="A59" s="828"/>
      <c r="B59" s="249">
        <f t="shared" si="0"/>
        <v>0</v>
      </c>
      <c r="C59" s="238">
        <f>'Result Entry'!D61</f>
        <v>0</v>
      </c>
      <c r="D59" s="238">
        <f>'Result Entry'!E61</f>
        <v>0</v>
      </c>
      <c r="E59" s="238">
        <f>'Result Entry'!F61</f>
        <v>0</v>
      </c>
      <c r="F59" s="239">
        <f>'Result Entry'!G61</f>
        <v>0</v>
      </c>
      <c r="G59" s="239">
        <f>'Result Entry'!H61</f>
        <v>0</v>
      </c>
      <c r="H59" s="239">
        <f>'Result Entry'!I61</f>
        <v>0</v>
      </c>
      <c r="I59" s="386">
        <f>'Result Entry'!J61</f>
        <v>0</v>
      </c>
      <c r="J59" s="37">
        <f>'Result Entry'!K61</f>
        <v>0</v>
      </c>
      <c r="K59" s="250">
        <f>'Result Entry'!L61</f>
        <v>0</v>
      </c>
      <c r="L59" s="250">
        <f>'Result Entry'!M61</f>
        <v>0</v>
      </c>
      <c r="M59" s="250">
        <f>'Result Entry'!N61</f>
        <v>0</v>
      </c>
      <c r="N59" s="250">
        <f>'Result Entry'!O61</f>
        <v>0</v>
      </c>
      <c r="O59" s="251">
        <f>'Result Entry'!P61</f>
        <v>0</v>
      </c>
      <c r="P59" s="252">
        <f>'Result Entry'!Q61</f>
        <v>0</v>
      </c>
      <c r="Q59" s="252">
        <f>'Result Entry'!R61</f>
        <v>0</v>
      </c>
      <c r="R59" s="253">
        <f>'Result Entry'!S61</f>
        <v>0</v>
      </c>
      <c r="S59" s="36">
        <f>'Result Entry'!T61</f>
        <v>0</v>
      </c>
      <c r="T59" s="254">
        <f>'Result Entry'!U61</f>
        <v>0</v>
      </c>
      <c r="U59" s="254">
        <f>'Result Entry'!V61</f>
        <v>0</v>
      </c>
      <c r="V59" s="254">
        <f>'Result Entry'!W61</f>
        <v>0</v>
      </c>
      <c r="W59" s="36">
        <f>'Result Entry'!X61</f>
        <v>0</v>
      </c>
      <c r="X59" s="254">
        <f>'Result Entry'!Y61</f>
        <v>0</v>
      </c>
      <c r="Y59" s="239">
        <f>'Result Entry'!Z61</f>
        <v>0</v>
      </c>
      <c r="Z59" s="255" t="str">
        <f>'Result Entry'!AA61</f>
        <v/>
      </c>
      <c r="AA59" s="256">
        <f>'Result Entry'!AB61</f>
        <v>0</v>
      </c>
      <c r="AB59" s="250">
        <f>'Result Entry'!AC61</f>
        <v>0</v>
      </c>
      <c r="AC59" s="250">
        <f>'Result Entry'!AD61</f>
        <v>0</v>
      </c>
      <c r="AD59" s="250">
        <f>'Result Entry'!AE61</f>
        <v>0</v>
      </c>
      <c r="AE59" s="250">
        <f>'Result Entry'!AF61</f>
        <v>0</v>
      </c>
      <c r="AF59" s="251">
        <f>'Result Entry'!AG61</f>
        <v>0</v>
      </c>
      <c r="AG59" s="252">
        <f>'Result Entry'!AH61</f>
        <v>0</v>
      </c>
      <c r="AH59" s="252">
        <f>'Result Entry'!AI61</f>
        <v>0</v>
      </c>
      <c r="AI59" s="253">
        <f>'Result Entry'!AJ61</f>
        <v>0</v>
      </c>
      <c r="AJ59" s="36">
        <f>'Result Entry'!AK61</f>
        <v>0</v>
      </c>
      <c r="AK59" s="254">
        <f>'Result Entry'!AL61</f>
        <v>0</v>
      </c>
      <c r="AL59" s="254">
        <f>'Result Entry'!AM61</f>
        <v>0</v>
      </c>
      <c r="AM59" s="254">
        <f>'Result Entry'!AN61</f>
        <v>0</v>
      </c>
      <c r="AN59" s="36">
        <f>'Result Entry'!AO61</f>
        <v>0</v>
      </c>
      <c r="AO59" s="254">
        <f>'Result Entry'!AP61</f>
        <v>0</v>
      </c>
      <c r="AP59" s="239">
        <f>'Result Entry'!AQ61</f>
        <v>0</v>
      </c>
      <c r="AQ59" s="255" t="str">
        <f>'Result Entry'!AR61</f>
        <v/>
      </c>
      <c r="AR59" s="256">
        <f>'Result Entry'!AS61</f>
        <v>0</v>
      </c>
      <c r="AS59" s="250">
        <f>'Result Entry'!AT61</f>
        <v>0</v>
      </c>
      <c r="AT59" s="250">
        <f>'Result Entry'!AU61</f>
        <v>0</v>
      </c>
      <c r="AU59" s="250">
        <f>'Result Entry'!AV61</f>
        <v>0</v>
      </c>
      <c r="AV59" s="250">
        <f>'Result Entry'!AW61</f>
        <v>0</v>
      </c>
      <c r="AW59" s="251">
        <f>'Result Entry'!AX61</f>
        <v>0</v>
      </c>
      <c r="AX59" s="252">
        <f>'Result Entry'!AY61</f>
        <v>0</v>
      </c>
      <c r="AY59" s="252">
        <f>'Result Entry'!AZ61</f>
        <v>0</v>
      </c>
      <c r="AZ59" s="253">
        <f>'Result Entry'!BA61</f>
        <v>0</v>
      </c>
      <c r="BA59" s="36">
        <f>'Result Entry'!BB61</f>
        <v>0</v>
      </c>
      <c r="BB59" s="254">
        <f>'Result Entry'!BC61</f>
        <v>0</v>
      </c>
      <c r="BC59" s="254">
        <f>'Result Entry'!BD61</f>
        <v>0</v>
      </c>
      <c r="BD59" s="254">
        <f>'Result Entry'!BE61</f>
        <v>0</v>
      </c>
      <c r="BE59" s="36">
        <f>'Result Entry'!BF61</f>
        <v>0</v>
      </c>
      <c r="BF59" s="254">
        <f>'Result Entry'!BG61</f>
        <v>0</v>
      </c>
      <c r="BG59" s="239">
        <f>'Result Entry'!BH61</f>
        <v>0</v>
      </c>
      <c r="BH59" s="255" t="str">
        <f>'Result Entry'!BI61</f>
        <v/>
      </c>
      <c r="BI59" s="256">
        <f>'Result Entry'!BJ61</f>
        <v>0</v>
      </c>
      <c r="BJ59" s="250">
        <f>'Result Entry'!BK61</f>
        <v>0</v>
      </c>
      <c r="BK59" s="250">
        <f>'Result Entry'!BL61</f>
        <v>0</v>
      </c>
      <c r="BL59" s="250">
        <f>'Result Entry'!BM61</f>
        <v>0</v>
      </c>
      <c r="BM59" s="250">
        <f>'Result Entry'!BN61</f>
        <v>0</v>
      </c>
      <c r="BN59" s="251">
        <f>'Result Entry'!BO61</f>
        <v>0</v>
      </c>
      <c r="BO59" s="252">
        <f>'Result Entry'!BP61</f>
        <v>0</v>
      </c>
      <c r="BP59" s="252">
        <f>'Result Entry'!BQ61</f>
        <v>0</v>
      </c>
      <c r="BQ59" s="253">
        <f>'Result Entry'!BR61</f>
        <v>0</v>
      </c>
      <c r="BR59" s="36">
        <f>'Result Entry'!BS61</f>
        <v>0</v>
      </c>
      <c r="BS59" s="254">
        <f>'Result Entry'!BT61</f>
        <v>0</v>
      </c>
      <c r="BT59" s="254">
        <f>'Result Entry'!BU61</f>
        <v>0</v>
      </c>
      <c r="BU59" s="254">
        <f>'Result Entry'!BV61</f>
        <v>0</v>
      </c>
      <c r="BV59" s="36">
        <f>'Result Entry'!BW61</f>
        <v>0</v>
      </c>
      <c r="BW59" s="254">
        <f>'Result Entry'!BX61</f>
        <v>0</v>
      </c>
      <c r="BX59" s="239">
        <f>'Result Entry'!BY61</f>
        <v>0</v>
      </c>
      <c r="BY59" s="255" t="str">
        <f>'Result Entry'!BZ61</f>
        <v/>
      </c>
      <c r="BZ59" s="256">
        <f>'Result Entry'!CA61</f>
        <v>0</v>
      </c>
      <c r="CA59" s="250">
        <f>'Result Entry'!CB61</f>
        <v>0</v>
      </c>
      <c r="CB59" s="250">
        <f>'Result Entry'!CC61</f>
        <v>0</v>
      </c>
      <c r="CC59" s="250">
        <f>'Result Entry'!CD61</f>
        <v>0</v>
      </c>
      <c r="CD59" s="250">
        <f>'Result Entry'!CE61</f>
        <v>0</v>
      </c>
      <c r="CE59" s="251">
        <f>'Result Entry'!CF61</f>
        <v>0</v>
      </c>
      <c r="CF59" s="252">
        <f>'Result Entry'!CG61</f>
        <v>0</v>
      </c>
      <c r="CG59" s="252">
        <f>'Result Entry'!CH61</f>
        <v>0</v>
      </c>
      <c r="CH59" s="253">
        <f>'Result Entry'!CI61</f>
        <v>0</v>
      </c>
      <c r="CI59" s="36">
        <f>'Result Entry'!CJ61</f>
        <v>0</v>
      </c>
      <c r="CJ59" s="254">
        <f>'Result Entry'!CK61</f>
        <v>0</v>
      </c>
      <c r="CK59" s="254">
        <f>'Result Entry'!CL61</f>
        <v>0</v>
      </c>
      <c r="CL59" s="254">
        <f>'Result Entry'!CM61</f>
        <v>0</v>
      </c>
      <c r="CM59" s="36">
        <f>'Result Entry'!CN61</f>
        <v>0</v>
      </c>
      <c r="CN59" s="254">
        <f>'Result Entry'!CO61</f>
        <v>0</v>
      </c>
      <c r="CO59" s="239">
        <f>'Result Entry'!CP61</f>
        <v>0</v>
      </c>
      <c r="CP59" s="255" t="str">
        <f>'Result Entry'!CQ61</f>
        <v/>
      </c>
      <c r="CQ59" s="263">
        <f>'Result Entry'!CR61</f>
        <v>0</v>
      </c>
      <c r="CR59" s="258">
        <f>'Result Entry'!CS61</f>
        <v>0</v>
      </c>
      <c r="CS59" s="258">
        <f>'Result Entry'!CT61</f>
        <v>0</v>
      </c>
      <c r="CT59" s="258">
        <f>'Result Entry'!CU61</f>
        <v>0</v>
      </c>
      <c r="CU59" s="258">
        <f>'Result Entry'!CV61</f>
        <v>0</v>
      </c>
      <c r="CV59" s="264">
        <f>'Result Entry'!CW61</f>
        <v>0</v>
      </c>
      <c r="CW59" s="239">
        <f>'Result Entry'!CX61</f>
        <v>0</v>
      </c>
      <c r="CX59" s="255" t="str">
        <f>'Result Entry'!CY61</f>
        <v/>
      </c>
      <c r="CY59" s="263">
        <f>'Result Entry'!CZ61</f>
        <v>0</v>
      </c>
      <c r="CZ59" s="258">
        <f>'Result Entry'!DA61</f>
        <v>0</v>
      </c>
      <c r="DA59" s="258">
        <f>'Result Entry'!DB61</f>
        <v>0</v>
      </c>
      <c r="DB59" s="258">
        <f>'Result Entry'!DC61</f>
        <v>0</v>
      </c>
      <c r="DC59" s="258">
        <f>'Result Entry'!DD61</f>
        <v>0</v>
      </c>
      <c r="DD59" s="264">
        <f>'Result Entry'!DE61</f>
        <v>0</v>
      </c>
      <c r="DE59" s="239">
        <f>'Result Entry'!DF61</f>
        <v>0</v>
      </c>
      <c r="DF59" s="255" t="str">
        <f>'Result Entry'!DG61</f>
        <v/>
      </c>
      <c r="DG59" s="263">
        <f>'Result Entry'!DH61</f>
        <v>0</v>
      </c>
      <c r="DH59" s="258">
        <f>'Result Entry'!DI61</f>
        <v>0</v>
      </c>
      <c r="DI59" s="258">
        <f>'Result Entry'!DJ61</f>
        <v>0</v>
      </c>
      <c r="DJ59" s="258">
        <f>'Result Entry'!DK61</f>
        <v>0</v>
      </c>
      <c r="DK59" s="258">
        <f>'Result Entry'!DL61</f>
        <v>0</v>
      </c>
      <c r="DL59" s="264">
        <f>'Result Entry'!DM61</f>
        <v>0</v>
      </c>
      <c r="DM59" s="239">
        <f>'Result Entry'!DN61</f>
        <v>0</v>
      </c>
      <c r="DN59" s="255" t="str">
        <f>'Result Entry'!DO61</f>
        <v/>
      </c>
      <c r="DO59" s="263">
        <f>'Result Entry'!DP61</f>
        <v>0</v>
      </c>
      <c r="DP59" s="258">
        <f>'Result Entry'!DQ61</f>
        <v>0</v>
      </c>
      <c r="DQ59" s="258">
        <f>'Result Entry'!DR61</f>
        <v>0</v>
      </c>
      <c r="DR59" s="258">
        <f>'Result Entry'!DS61</f>
        <v>0</v>
      </c>
      <c r="DS59" s="258">
        <f>'Result Entry'!DT61</f>
        <v>0</v>
      </c>
      <c r="DT59" s="264">
        <f>'Result Entry'!DU61</f>
        <v>0</v>
      </c>
      <c r="DU59" s="239" t="str">
        <f>'Result Entry'!DV61</f>
        <v/>
      </c>
      <c r="DV59" s="255" t="str">
        <f>'Result Entry'!DW61</f>
        <v/>
      </c>
      <c r="DW59" s="265">
        <f>'Result Entry'!DX61</f>
        <v>0</v>
      </c>
      <c r="DX59" s="266">
        <f>'Result Entry'!DY61</f>
        <v>0</v>
      </c>
      <c r="DY59" s="267" t="str">
        <f>'Result Entry'!DZ61</f>
        <v/>
      </c>
      <c r="DZ59" s="260">
        <f>'Result Entry'!EA61</f>
        <v>900</v>
      </c>
      <c r="EA59" s="246">
        <f>'Result Entry'!EB61</f>
        <v>0</v>
      </c>
      <c r="EB59" s="261">
        <f>'Result Entry'!EC61</f>
        <v>0</v>
      </c>
      <c r="EC59" s="239" t="str">
        <f>'Result Entry'!ED61</f>
        <v/>
      </c>
      <c r="ED59" s="239" t="str">
        <f>'Result Entry'!EE61</f>
        <v/>
      </c>
      <c r="EE59" s="239" t="str">
        <f>'Result Entry'!EF61</f>
        <v/>
      </c>
      <c r="EF59" s="262" t="str">
        <f>'Result Entry'!EG61</f>
        <v/>
      </c>
    </row>
    <row r="60" spans="1:136">
      <c r="A60" s="828"/>
      <c r="B60" s="249">
        <f t="shared" si="0"/>
        <v>0</v>
      </c>
      <c r="C60" s="238">
        <f>'Result Entry'!D62</f>
        <v>0</v>
      </c>
      <c r="D60" s="238">
        <f>'Result Entry'!E62</f>
        <v>0</v>
      </c>
      <c r="E60" s="238">
        <f>'Result Entry'!F62</f>
        <v>0</v>
      </c>
      <c r="F60" s="239">
        <f>'Result Entry'!G62</f>
        <v>0</v>
      </c>
      <c r="G60" s="239">
        <f>'Result Entry'!H62</f>
        <v>0</v>
      </c>
      <c r="H60" s="239">
        <f>'Result Entry'!I62</f>
        <v>0</v>
      </c>
      <c r="I60" s="386">
        <f>'Result Entry'!J62</f>
        <v>0</v>
      </c>
      <c r="J60" s="37">
        <f>'Result Entry'!K62</f>
        <v>0</v>
      </c>
      <c r="K60" s="250">
        <f>'Result Entry'!L62</f>
        <v>0</v>
      </c>
      <c r="L60" s="250">
        <f>'Result Entry'!M62</f>
        <v>0</v>
      </c>
      <c r="M60" s="250">
        <f>'Result Entry'!N62</f>
        <v>0</v>
      </c>
      <c r="N60" s="250">
        <f>'Result Entry'!O62</f>
        <v>0</v>
      </c>
      <c r="O60" s="251">
        <f>'Result Entry'!P62</f>
        <v>0</v>
      </c>
      <c r="P60" s="252">
        <f>'Result Entry'!Q62</f>
        <v>0</v>
      </c>
      <c r="Q60" s="252">
        <f>'Result Entry'!R62</f>
        <v>0</v>
      </c>
      <c r="R60" s="253">
        <f>'Result Entry'!S62</f>
        <v>0</v>
      </c>
      <c r="S60" s="36">
        <f>'Result Entry'!T62</f>
        <v>0</v>
      </c>
      <c r="T60" s="254">
        <f>'Result Entry'!U62</f>
        <v>0</v>
      </c>
      <c r="U60" s="254">
        <f>'Result Entry'!V62</f>
        <v>0</v>
      </c>
      <c r="V60" s="254">
        <f>'Result Entry'!W62</f>
        <v>0</v>
      </c>
      <c r="W60" s="36">
        <f>'Result Entry'!X62</f>
        <v>0</v>
      </c>
      <c r="X60" s="254">
        <f>'Result Entry'!Y62</f>
        <v>0</v>
      </c>
      <c r="Y60" s="239">
        <f>'Result Entry'!Z62</f>
        <v>0</v>
      </c>
      <c r="Z60" s="255" t="str">
        <f>'Result Entry'!AA62</f>
        <v/>
      </c>
      <c r="AA60" s="256">
        <f>'Result Entry'!AB62</f>
        <v>0</v>
      </c>
      <c r="AB60" s="250">
        <f>'Result Entry'!AC62</f>
        <v>0</v>
      </c>
      <c r="AC60" s="250">
        <f>'Result Entry'!AD62</f>
        <v>0</v>
      </c>
      <c r="AD60" s="250">
        <f>'Result Entry'!AE62</f>
        <v>0</v>
      </c>
      <c r="AE60" s="250">
        <f>'Result Entry'!AF62</f>
        <v>0</v>
      </c>
      <c r="AF60" s="251">
        <f>'Result Entry'!AG62</f>
        <v>0</v>
      </c>
      <c r="AG60" s="252">
        <f>'Result Entry'!AH62</f>
        <v>0</v>
      </c>
      <c r="AH60" s="252">
        <f>'Result Entry'!AI62</f>
        <v>0</v>
      </c>
      <c r="AI60" s="253">
        <f>'Result Entry'!AJ62</f>
        <v>0</v>
      </c>
      <c r="AJ60" s="36">
        <f>'Result Entry'!AK62</f>
        <v>0</v>
      </c>
      <c r="AK60" s="254">
        <f>'Result Entry'!AL62</f>
        <v>0</v>
      </c>
      <c r="AL60" s="254">
        <f>'Result Entry'!AM62</f>
        <v>0</v>
      </c>
      <c r="AM60" s="254">
        <f>'Result Entry'!AN62</f>
        <v>0</v>
      </c>
      <c r="AN60" s="36">
        <f>'Result Entry'!AO62</f>
        <v>0</v>
      </c>
      <c r="AO60" s="254">
        <f>'Result Entry'!AP62</f>
        <v>0</v>
      </c>
      <c r="AP60" s="239">
        <f>'Result Entry'!AQ62</f>
        <v>0</v>
      </c>
      <c r="AQ60" s="255" t="str">
        <f>'Result Entry'!AR62</f>
        <v/>
      </c>
      <c r="AR60" s="256">
        <f>'Result Entry'!AS62</f>
        <v>0</v>
      </c>
      <c r="AS60" s="250">
        <f>'Result Entry'!AT62</f>
        <v>0</v>
      </c>
      <c r="AT60" s="250">
        <f>'Result Entry'!AU62</f>
        <v>0</v>
      </c>
      <c r="AU60" s="250">
        <f>'Result Entry'!AV62</f>
        <v>0</v>
      </c>
      <c r="AV60" s="250">
        <f>'Result Entry'!AW62</f>
        <v>0</v>
      </c>
      <c r="AW60" s="251">
        <f>'Result Entry'!AX62</f>
        <v>0</v>
      </c>
      <c r="AX60" s="252">
        <f>'Result Entry'!AY62</f>
        <v>0</v>
      </c>
      <c r="AY60" s="252">
        <f>'Result Entry'!AZ62</f>
        <v>0</v>
      </c>
      <c r="AZ60" s="253">
        <f>'Result Entry'!BA62</f>
        <v>0</v>
      </c>
      <c r="BA60" s="36">
        <f>'Result Entry'!BB62</f>
        <v>0</v>
      </c>
      <c r="BB60" s="254">
        <f>'Result Entry'!BC62</f>
        <v>0</v>
      </c>
      <c r="BC60" s="254">
        <f>'Result Entry'!BD62</f>
        <v>0</v>
      </c>
      <c r="BD60" s="254">
        <f>'Result Entry'!BE62</f>
        <v>0</v>
      </c>
      <c r="BE60" s="36">
        <f>'Result Entry'!BF62</f>
        <v>0</v>
      </c>
      <c r="BF60" s="254">
        <f>'Result Entry'!BG62</f>
        <v>0</v>
      </c>
      <c r="BG60" s="239">
        <f>'Result Entry'!BH62</f>
        <v>0</v>
      </c>
      <c r="BH60" s="255" t="str">
        <f>'Result Entry'!BI62</f>
        <v/>
      </c>
      <c r="BI60" s="256">
        <f>'Result Entry'!BJ62</f>
        <v>0</v>
      </c>
      <c r="BJ60" s="250">
        <f>'Result Entry'!BK62</f>
        <v>0</v>
      </c>
      <c r="BK60" s="250">
        <f>'Result Entry'!BL62</f>
        <v>0</v>
      </c>
      <c r="BL60" s="250">
        <f>'Result Entry'!BM62</f>
        <v>0</v>
      </c>
      <c r="BM60" s="250">
        <f>'Result Entry'!BN62</f>
        <v>0</v>
      </c>
      <c r="BN60" s="251">
        <f>'Result Entry'!BO62</f>
        <v>0</v>
      </c>
      <c r="BO60" s="252">
        <f>'Result Entry'!BP62</f>
        <v>0</v>
      </c>
      <c r="BP60" s="252">
        <f>'Result Entry'!BQ62</f>
        <v>0</v>
      </c>
      <c r="BQ60" s="253">
        <f>'Result Entry'!BR62</f>
        <v>0</v>
      </c>
      <c r="BR60" s="36">
        <f>'Result Entry'!BS62</f>
        <v>0</v>
      </c>
      <c r="BS60" s="254">
        <f>'Result Entry'!BT62</f>
        <v>0</v>
      </c>
      <c r="BT60" s="254">
        <f>'Result Entry'!BU62</f>
        <v>0</v>
      </c>
      <c r="BU60" s="254">
        <f>'Result Entry'!BV62</f>
        <v>0</v>
      </c>
      <c r="BV60" s="36">
        <f>'Result Entry'!BW62</f>
        <v>0</v>
      </c>
      <c r="BW60" s="254">
        <f>'Result Entry'!BX62</f>
        <v>0</v>
      </c>
      <c r="BX60" s="239">
        <f>'Result Entry'!BY62</f>
        <v>0</v>
      </c>
      <c r="BY60" s="255" t="str">
        <f>'Result Entry'!BZ62</f>
        <v/>
      </c>
      <c r="BZ60" s="256">
        <f>'Result Entry'!CA62</f>
        <v>0</v>
      </c>
      <c r="CA60" s="250">
        <f>'Result Entry'!CB62</f>
        <v>0</v>
      </c>
      <c r="CB60" s="250">
        <f>'Result Entry'!CC62</f>
        <v>0</v>
      </c>
      <c r="CC60" s="250">
        <f>'Result Entry'!CD62</f>
        <v>0</v>
      </c>
      <c r="CD60" s="250">
        <f>'Result Entry'!CE62</f>
        <v>0</v>
      </c>
      <c r="CE60" s="251">
        <f>'Result Entry'!CF62</f>
        <v>0</v>
      </c>
      <c r="CF60" s="252">
        <f>'Result Entry'!CG62</f>
        <v>0</v>
      </c>
      <c r="CG60" s="252">
        <f>'Result Entry'!CH62</f>
        <v>0</v>
      </c>
      <c r="CH60" s="253">
        <f>'Result Entry'!CI62</f>
        <v>0</v>
      </c>
      <c r="CI60" s="36">
        <f>'Result Entry'!CJ62</f>
        <v>0</v>
      </c>
      <c r="CJ60" s="254">
        <f>'Result Entry'!CK62</f>
        <v>0</v>
      </c>
      <c r="CK60" s="254">
        <f>'Result Entry'!CL62</f>
        <v>0</v>
      </c>
      <c r="CL60" s="254">
        <f>'Result Entry'!CM62</f>
        <v>0</v>
      </c>
      <c r="CM60" s="36">
        <f>'Result Entry'!CN62</f>
        <v>0</v>
      </c>
      <c r="CN60" s="254">
        <f>'Result Entry'!CO62</f>
        <v>0</v>
      </c>
      <c r="CO60" s="239">
        <f>'Result Entry'!CP62</f>
        <v>0</v>
      </c>
      <c r="CP60" s="255" t="str">
        <f>'Result Entry'!CQ62</f>
        <v/>
      </c>
      <c r="CQ60" s="263">
        <f>'Result Entry'!CR62</f>
        <v>0</v>
      </c>
      <c r="CR60" s="258">
        <f>'Result Entry'!CS62</f>
        <v>0</v>
      </c>
      <c r="CS60" s="258">
        <f>'Result Entry'!CT62</f>
        <v>0</v>
      </c>
      <c r="CT60" s="258">
        <f>'Result Entry'!CU62</f>
        <v>0</v>
      </c>
      <c r="CU60" s="258">
        <f>'Result Entry'!CV62</f>
        <v>0</v>
      </c>
      <c r="CV60" s="264">
        <f>'Result Entry'!CW62</f>
        <v>0</v>
      </c>
      <c r="CW60" s="239">
        <f>'Result Entry'!CX62</f>
        <v>0</v>
      </c>
      <c r="CX60" s="255" t="str">
        <f>'Result Entry'!CY62</f>
        <v/>
      </c>
      <c r="CY60" s="263">
        <f>'Result Entry'!CZ62</f>
        <v>0</v>
      </c>
      <c r="CZ60" s="258">
        <f>'Result Entry'!DA62</f>
        <v>0</v>
      </c>
      <c r="DA60" s="258">
        <f>'Result Entry'!DB62</f>
        <v>0</v>
      </c>
      <c r="DB60" s="258">
        <f>'Result Entry'!DC62</f>
        <v>0</v>
      </c>
      <c r="DC60" s="258">
        <f>'Result Entry'!DD62</f>
        <v>0</v>
      </c>
      <c r="DD60" s="264">
        <f>'Result Entry'!DE62</f>
        <v>0</v>
      </c>
      <c r="DE60" s="239">
        <f>'Result Entry'!DF62</f>
        <v>0</v>
      </c>
      <c r="DF60" s="255" t="str">
        <f>'Result Entry'!DG62</f>
        <v/>
      </c>
      <c r="DG60" s="263">
        <f>'Result Entry'!DH62</f>
        <v>0</v>
      </c>
      <c r="DH60" s="258">
        <f>'Result Entry'!DI62</f>
        <v>0</v>
      </c>
      <c r="DI60" s="258">
        <f>'Result Entry'!DJ62</f>
        <v>0</v>
      </c>
      <c r="DJ60" s="258">
        <f>'Result Entry'!DK62</f>
        <v>0</v>
      </c>
      <c r="DK60" s="258">
        <f>'Result Entry'!DL62</f>
        <v>0</v>
      </c>
      <c r="DL60" s="264">
        <f>'Result Entry'!DM62</f>
        <v>0</v>
      </c>
      <c r="DM60" s="239">
        <f>'Result Entry'!DN62</f>
        <v>0</v>
      </c>
      <c r="DN60" s="255" t="str">
        <f>'Result Entry'!DO62</f>
        <v/>
      </c>
      <c r="DO60" s="263">
        <f>'Result Entry'!DP62</f>
        <v>0</v>
      </c>
      <c r="DP60" s="258">
        <f>'Result Entry'!DQ62</f>
        <v>0</v>
      </c>
      <c r="DQ60" s="258">
        <f>'Result Entry'!DR62</f>
        <v>0</v>
      </c>
      <c r="DR60" s="258">
        <f>'Result Entry'!DS62</f>
        <v>0</v>
      </c>
      <c r="DS60" s="258">
        <f>'Result Entry'!DT62</f>
        <v>0</v>
      </c>
      <c r="DT60" s="264">
        <f>'Result Entry'!DU62</f>
        <v>0</v>
      </c>
      <c r="DU60" s="239" t="str">
        <f>'Result Entry'!DV62</f>
        <v/>
      </c>
      <c r="DV60" s="255" t="str">
        <f>'Result Entry'!DW62</f>
        <v/>
      </c>
      <c r="DW60" s="265">
        <f>'Result Entry'!DX62</f>
        <v>0</v>
      </c>
      <c r="DX60" s="266">
        <f>'Result Entry'!DY62</f>
        <v>0</v>
      </c>
      <c r="DY60" s="267" t="str">
        <f>'Result Entry'!DZ62</f>
        <v/>
      </c>
      <c r="DZ60" s="260">
        <f>'Result Entry'!EA62</f>
        <v>900</v>
      </c>
      <c r="EA60" s="246">
        <f>'Result Entry'!EB62</f>
        <v>0</v>
      </c>
      <c r="EB60" s="261">
        <f>'Result Entry'!EC62</f>
        <v>0</v>
      </c>
      <c r="EC60" s="239" t="str">
        <f>'Result Entry'!ED62</f>
        <v/>
      </c>
      <c r="ED60" s="239" t="str">
        <f>'Result Entry'!EE62</f>
        <v/>
      </c>
      <c r="EE60" s="239" t="str">
        <f>'Result Entry'!EF62</f>
        <v/>
      </c>
      <c r="EF60" s="262" t="str">
        <f>'Result Entry'!EG62</f>
        <v/>
      </c>
    </row>
    <row r="61" spans="1:136">
      <c r="A61" s="828"/>
      <c r="B61" s="249">
        <f t="shared" si="0"/>
        <v>0</v>
      </c>
      <c r="C61" s="238">
        <f>'Result Entry'!D63</f>
        <v>0</v>
      </c>
      <c r="D61" s="238">
        <f>'Result Entry'!E63</f>
        <v>0</v>
      </c>
      <c r="E61" s="238">
        <f>'Result Entry'!F63</f>
        <v>0</v>
      </c>
      <c r="F61" s="239">
        <f>'Result Entry'!G63</f>
        <v>0</v>
      </c>
      <c r="G61" s="239">
        <f>'Result Entry'!H63</f>
        <v>0</v>
      </c>
      <c r="H61" s="239">
        <f>'Result Entry'!I63</f>
        <v>0</v>
      </c>
      <c r="I61" s="386">
        <f>'Result Entry'!J63</f>
        <v>0</v>
      </c>
      <c r="J61" s="37">
        <f>'Result Entry'!K63</f>
        <v>0</v>
      </c>
      <c r="K61" s="250">
        <f>'Result Entry'!L63</f>
        <v>0</v>
      </c>
      <c r="L61" s="250">
        <f>'Result Entry'!M63</f>
        <v>0</v>
      </c>
      <c r="M61" s="250">
        <f>'Result Entry'!N63</f>
        <v>0</v>
      </c>
      <c r="N61" s="250">
        <f>'Result Entry'!O63</f>
        <v>0</v>
      </c>
      <c r="O61" s="251">
        <f>'Result Entry'!P63</f>
        <v>0</v>
      </c>
      <c r="P61" s="252">
        <f>'Result Entry'!Q63</f>
        <v>0</v>
      </c>
      <c r="Q61" s="252">
        <f>'Result Entry'!R63</f>
        <v>0</v>
      </c>
      <c r="R61" s="253">
        <f>'Result Entry'!S63</f>
        <v>0</v>
      </c>
      <c r="S61" s="36">
        <f>'Result Entry'!T63</f>
        <v>0</v>
      </c>
      <c r="T61" s="254">
        <f>'Result Entry'!U63</f>
        <v>0</v>
      </c>
      <c r="U61" s="254">
        <f>'Result Entry'!V63</f>
        <v>0</v>
      </c>
      <c r="V61" s="254">
        <f>'Result Entry'!W63</f>
        <v>0</v>
      </c>
      <c r="W61" s="36">
        <f>'Result Entry'!X63</f>
        <v>0</v>
      </c>
      <c r="X61" s="254">
        <f>'Result Entry'!Y63</f>
        <v>0</v>
      </c>
      <c r="Y61" s="239">
        <f>'Result Entry'!Z63</f>
        <v>0</v>
      </c>
      <c r="Z61" s="255" t="str">
        <f>'Result Entry'!AA63</f>
        <v/>
      </c>
      <c r="AA61" s="256">
        <f>'Result Entry'!AB63</f>
        <v>0</v>
      </c>
      <c r="AB61" s="250">
        <f>'Result Entry'!AC63</f>
        <v>0</v>
      </c>
      <c r="AC61" s="250">
        <f>'Result Entry'!AD63</f>
        <v>0</v>
      </c>
      <c r="AD61" s="250">
        <f>'Result Entry'!AE63</f>
        <v>0</v>
      </c>
      <c r="AE61" s="250">
        <f>'Result Entry'!AF63</f>
        <v>0</v>
      </c>
      <c r="AF61" s="251">
        <f>'Result Entry'!AG63</f>
        <v>0</v>
      </c>
      <c r="AG61" s="252">
        <f>'Result Entry'!AH63</f>
        <v>0</v>
      </c>
      <c r="AH61" s="252">
        <f>'Result Entry'!AI63</f>
        <v>0</v>
      </c>
      <c r="AI61" s="253">
        <f>'Result Entry'!AJ63</f>
        <v>0</v>
      </c>
      <c r="AJ61" s="36">
        <f>'Result Entry'!AK63</f>
        <v>0</v>
      </c>
      <c r="AK61" s="254">
        <f>'Result Entry'!AL63</f>
        <v>0</v>
      </c>
      <c r="AL61" s="254">
        <f>'Result Entry'!AM63</f>
        <v>0</v>
      </c>
      <c r="AM61" s="254">
        <f>'Result Entry'!AN63</f>
        <v>0</v>
      </c>
      <c r="AN61" s="36">
        <f>'Result Entry'!AO63</f>
        <v>0</v>
      </c>
      <c r="AO61" s="254">
        <f>'Result Entry'!AP63</f>
        <v>0</v>
      </c>
      <c r="AP61" s="239">
        <f>'Result Entry'!AQ63</f>
        <v>0</v>
      </c>
      <c r="AQ61" s="255" t="str">
        <f>'Result Entry'!AR63</f>
        <v/>
      </c>
      <c r="AR61" s="256">
        <f>'Result Entry'!AS63</f>
        <v>0</v>
      </c>
      <c r="AS61" s="250">
        <f>'Result Entry'!AT63</f>
        <v>0</v>
      </c>
      <c r="AT61" s="250">
        <f>'Result Entry'!AU63</f>
        <v>0</v>
      </c>
      <c r="AU61" s="250">
        <f>'Result Entry'!AV63</f>
        <v>0</v>
      </c>
      <c r="AV61" s="250">
        <f>'Result Entry'!AW63</f>
        <v>0</v>
      </c>
      <c r="AW61" s="251">
        <f>'Result Entry'!AX63</f>
        <v>0</v>
      </c>
      <c r="AX61" s="252">
        <f>'Result Entry'!AY63</f>
        <v>0</v>
      </c>
      <c r="AY61" s="252">
        <f>'Result Entry'!AZ63</f>
        <v>0</v>
      </c>
      <c r="AZ61" s="253">
        <f>'Result Entry'!BA63</f>
        <v>0</v>
      </c>
      <c r="BA61" s="36">
        <f>'Result Entry'!BB63</f>
        <v>0</v>
      </c>
      <c r="BB61" s="254">
        <f>'Result Entry'!BC63</f>
        <v>0</v>
      </c>
      <c r="BC61" s="254">
        <f>'Result Entry'!BD63</f>
        <v>0</v>
      </c>
      <c r="BD61" s="254">
        <f>'Result Entry'!BE63</f>
        <v>0</v>
      </c>
      <c r="BE61" s="36">
        <f>'Result Entry'!BF63</f>
        <v>0</v>
      </c>
      <c r="BF61" s="254">
        <f>'Result Entry'!BG63</f>
        <v>0</v>
      </c>
      <c r="BG61" s="239">
        <f>'Result Entry'!BH63</f>
        <v>0</v>
      </c>
      <c r="BH61" s="255" t="str">
        <f>'Result Entry'!BI63</f>
        <v/>
      </c>
      <c r="BI61" s="256">
        <f>'Result Entry'!BJ63</f>
        <v>0</v>
      </c>
      <c r="BJ61" s="250">
        <f>'Result Entry'!BK63</f>
        <v>0</v>
      </c>
      <c r="BK61" s="250">
        <f>'Result Entry'!BL63</f>
        <v>0</v>
      </c>
      <c r="BL61" s="250">
        <f>'Result Entry'!BM63</f>
        <v>0</v>
      </c>
      <c r="BM61" s="250">
        <f>'Result Entry'!BN63</f>
        <v>0</v>
      </c>
      <c r="BN61" s="251">
        <f>'Result Entry'!BO63</f>
        <v>0</v>
      </c>
      <c r="BO61" s="252">
        <f>'Result Entry'!BP63</f>
        <v>0</v>
      </c>
      <c r="BP61" s="252">
        <f>'Result Entry'!BQ63</f>
        <v>0</v>
      </c>
      <c r="BQ61" s="253">
        <f>'Result Entry'!BR63</f>
        <v>0</v>
      </c>
      <c r="BR61" s="36">
        <f>'Result Entry'!BS63</f>
        <v>0</v>
      </c>
      <c r="BS61" s="254">
        <f>'Result Entry'!BT63</f>
        <v>0</v>
      </c>
      <c r="BT61" s="254">
        <f>'Result Entry'!BU63</f>
        <v>0</v>
      </c>
      <c r="BU61" s="254">
        <f>'Result Entry'!BV63</f>
        <v>0</v>
      </c>
      <c r="BV61" s="36">
        <f>'Result Entry'!BW63</f>
        <v>0</v>
      </c>
      <c r="BW61" s="254">
        <f>'Result Entry'!BX63</f>
        <v>0</v>
      </c>
      <c r="BX61" s="239">
        <f>'Result Entry'!BY63</f>
        <v>0</v>
      </c>
      <c r="BY61" s="255" t="str">
        <f>'Result Entry'!BZ63</f>
        <v/>
      </c>
      <c r="BZ61" s="256">
        <f>'Result Entry'!CA63</f>
        <v>0</v>
      </c>
      <c r="CA61" s="250">
        <f>'Result Entry'!CB63</f>
        <v>0</v>
      </c>
      <c r="CB61" s="250">
        <f>'Result Entry'!CC63</f>
        <v>0</v>
      </c>
      <c r="CC61" s="250">
        <f>'Result Entry'!CD63</f>
        <v>0</v>
      </c>
      <c r="CD61" s="250">
        <f>'Result Entry'!CE63</f>
        <v>0</v>
      </c>
      <c r="CE61" s="251">
        <f>'Result Entry'!CF63</f>
        <v>0</v>
      </c>
      <c r="CF61" s="252">
        <f>'Result Entry'!CG63</f>
        <v>0</v>
      </c>
      <c r="CG61" s="252">
        <f>'Result Entry'!CH63</f>
        <v>0</v>
      </c>
      <c r="CH61" s="253">
        <f>'Result Entry'!CI63</f>
        <v>0</v>
      </c>
      <c r="CI61" s="36">
        <f>'Result Entry'!CJ63</f>
        <v>0</v>
      </c>
      <c r="CJ61" s="254">
        <f>'Result Entry'!CK63</f>
        <v>0</v>
      </c>
      <c r="CK61" s="254">
        <f>'Result Entry'!CL63</f>
        <v>0</v>
      </c>
      <c r="CL61" s="254">
        <f>'Result Entry'!CM63</f>
        <v>0</v>
      </c>
      <c r="CM61" s="36">
        <f>'Result Entry'!CN63</f>
        <v>0</v>
      </c>
      <c r="CN61" s="254">
        <f>'Result Entry'!CO63</f>
        <v>0</v>
      </c>
      <c r="CO61" s="239">
        <f>'Result Entry'!CP63</f>
        <v>0</v>
      </c>
      <c r="CP61" s="255" t="str">
        <f>'Result Entry'!CQ63</f>
        <v/>
      </c>
      <c r="CQ61" s="263">
        <f>'Result Entry'!CR63</f>
        <v>0</v>
      </c>
      <c r="CR61" s="258">
        <f>'Result Entry'!CS63</f>
        <v>0</v>
      </c>
      <c r="CS61" s="258">
        <f>'Result Entry'!CT63</f>
        <v>0</v>
      </c>
      <c r="CT61" s="258">
        <f>'Result Entry'!CU63</f>
        <v>0</v>
      </c>
      <c r="CU61" s="258">
        <f>'Result Entry'!CV63</f>
        <v>0</v>
      </c>
      <c r="CV61" s="264">
        <f>'Result Entry'!CW63</f>
        <v>0</v>
      </c>
      <c r="CW61" s="239">
        <f>'Result Entry'!CX63</f>
        <v>0</v>
      </c>
      <c r="CX61" s="255" t="str">
        <f>'Result Entry'!CY63</f>
        <v/>
      </c>
      <c r="CY61" s="263">
        <f>'Result Entry'!CZ63</f>
        <v>0</v>
      </c>
      <c r="CZ61" s="258">
        <f>'Result Entry'!DA63</f>
        <v>0</v>
      </c>
      <c r="DA61" s="258">
        <f>'Result Entry'!DB63</f>
        <v>0</v>
      </c>
      <c r="DB61" s="258">
        <f>'Result Entry'!DC63</f>
        <v>0</v>
      </c>
      <c r="DC61" s="258">
        <f>'Result Entry'!DD63</f>
        <v>0</v>
      </c>
      <c r="DD61" s="264">
        <f>'Result Entry'!DE63</f>
        <v>0</v>
      </c>
      <c r="DE61" s="239">
        <f>'Result Entry'!DF63</f>
        <v>0</v>
      </c>
      <c r="DF61" s="255" t="str">
        <f>'Result Entry'!DG63</f>
        <v/>
      </c>
      <c r="DG61" s="263">
        <f>'Result Entry'!DH63</f>
        <v>0</v>
      </c>
      <c r="DH61" s="258">
        <f>'Result Entry'!DI63</f>
        <v>0</v>
      </c>
      <c r="DI61" s="258">
        <f>'Result Entry'!DJ63</f>
        <v>0</v>
      </c>
      <c r="DJ61" s="258">
        <f>'Result Entry'!DK63</f>
        <v>0</v>
      </c>
      <c r="DK61" s="258">
        <f>'Result Entry'!DL63</f>
        <v>0</v>
      </c>
      <c r="DL61" s="264">
        <f>'Result Entry'!DM63</f>
        <v>0</v>
      </c>
      <c r="DM61" s="239">
        <f>'Result Entry'!DN63</f>
        <v>0</v>
      </c>
      <c r="DN61" s="255" t="str">
        <f>'Result Entry'!DO63</f>
        <v/>
      </c>
      <c r="DO61" s="263">
        <f>'Result Entry'!DP63</f>
        <v>0</v>
      </c>
      <c r="DP61" s="258">
        <f>'Result Entry'!DQ63</f>
        <v>0</v>
      </c>
      <c r="DQ61" s="258">
        <f>'Result Entry'!DR63</f>
        <v>0</v>
      </c>
      <c r="DR61" s="258">
        <f>'Result Entry'!DS63</f>
        <v>0</v>
      </c>
      <c r="DS61" s="258">
        <f>'Result Entry'!DT63</f>
        <v>0</v>
      </c>
      <c r="DT61" s="264">
        <f>'Result Entry'!DU63</f>
        <v>0</v>
      </c>
      <c r="DU61" s="239" t="str">
        <f>'Result Entry'!DV63</f>
        <v/>
      </c>
      <c r="DV61" s="255" t="str">
        <f>'Result Entry'!DW63</f>
        <v/>
      </c>
      <c r="DW61" s="265">
        <f>'Result Entry'!DX63</f>
        <v>0</v>
      </c>
      <c r="DX61" s="266">
        <f>'Result Entry'!DY63</f>
        <v>0</v>
      </c>
      <c r="DY61" s="267" t="str">
        <f>'Result Entry'!DZ63</f>
        <v/>
      </c>
      <c r="DZ61" s="260">
        <f>'Result Entry'!EA63</f>
        <v>900</v>
      </c>
      <c r="EA61" s="246">
        <f>'Result Entry'!EB63</f>
        <v>0</v>
      </c>
      <c r="EB61" s="261">
        <f>'Result Entry'!EC63</f>
        <v>0</v>
      </c>
      <c r="EC61" s="239" t="str">
        <f>'Result Entry'!ED63</f>
        <v/>
      </c>
      <c r="ED61" s="239" t="str">
        <f>'Result Entry'!EE63</f>
        <v/>
      </c>
      <c r="EE61" s="239" t="str">
        <f>'Result Entry'!EF63</f>
        <v/>
      </c>
      <c r="EF61" s="262" t="str">
        <f>'Result Entry'!EG63</f>
        <v/>
      </c>
    </row>
    <row r="62" spans="1:136">
      <c r="A62" s="828"/>
      <c r="B62" s="249">
        <f t="shared" si="0"/>
        <v>0</v>
      </c>
      <c r="C62" s="238">
        <f>'Result Entry'!D64</f>
        <v>0</v>
      </c>
      <c r="D62" s="238">
        <f>'Result Entry'!E64</f>
        <v>0</v>
      </c>
      <c r="E62" s="238">
        <f>'Result Entry'!F64</f>
        <v>0</v>
      </c>
      <c r="F62" s="239">
        <f>'Result Entry'!G64</f>
        <v>0</v>
      </c>
      <c r="G62" s="239">
        <f>'Result Entry'!H64</f>
        <v>0</v>
      </c>
      <c r="H62" s="239">
        <f>'Result Entry'!I64</f>
        <v>0</v>
      </c>
      <c r="I62" s="386">
        <f>'Result Entry'!J64</f>
        <v>0</v>
      </c>
      <c r="J62" s="37">
        <f>'Result Entry'!K64</f>
        <v>0</v>
      </c>
      <c r="K62" s="250">
        <f>'Result Entry'!L64</f>
        <v>0</v>
      </c>
      <c r="L62" s="250">
        <f>'Result Entry'!M64</f>
        <v>0</v>
      </c>
      <c r="M62" s="250">
        <f>'Result Entry'!N64</f>
        <v>0</v>
      </c>
      <c r="N62" s="250">
        <f>'Result Entry'!O64</f>
        <v>0</v>
      </c>
      <c r="O62" s="251">
        <f>'Result Entry'!P64</f>
        <v>0</v>
      </c>
      <c r="P62" s="252">
        <f>'Result Entry'!Q64</f>
        <v>0</v>
      </c>
      <c r="Q62" s="252">
        <f>'Result Entry'!R64</f>
        <v>0</v>
      </c>
      <c r="R62" s="253">
        <f>'Result Entry'!S64</f>
        <v>0</v>
      </c>
      <c r="S62" s="36">
        <f>'Result Entry'!T64</f>
        <v>0</v>
      </c>
      <c r="T62" s="254">
        <f>'Result Entry'!U64</f>
        <v>0</v>
      </c>
      <c r="U62" s="254">
        <f>'Result Entry'!V64</f>
        <v>0</v>
      </c>
      <c r="V62" s="254">
        <f>'Result Entry'!W64</f>
        <v>0</v>
      </c>
      <c r="W62" s="36">
        <f>'Result Entry'!X64</f>
        <v>0</v>
      </c>
      <c r="X62" s="254">
        <f>'Result Entry'!Y64</f>
        <v>0</v>
      </c>
      <c r="Y62" s="239">
        <f>'Result Entry'!Z64</f>
        <v>0</v>
      </c>
      <c r="Z62" s="255" t="str">
        <f>'Result Entry'!AA64</f>
        <v/>
      </c>
      <c r="AA62" s="256">
        <f>'Result Entry'!AB64</f>
        <v>0</v>
      </c>
      <c r="AB62" s="250">
        <f>'Result Entry'!AC64</f>
        <v>0</v>
      </c>
      <c r="AC62" s="250">
        <f>'Result Entry'!AD64</f>
        <v>0</v>
      </c>
      <c r="AD62" s="250">
        <f>'Result Entry'!AE64</f>
        <v>0</v>
      </c>
      <c r="AE62" s="250">
        <f>'Result Entry'!AF64</f>
        <v>0</v>
      </c>
      <c r="AF62" s="251">
        <f>'Result Entry'!AG64</f>
        <v>0</v>
      </c>
      <c r="AG62" s="252">
        <f>'Result Entry'!AH64</f>
        <v>0</v>
      </c>
      <c r="AH62" s="252">
        <f>'Result Entry'!AI64</f>
        <v>0</v>
      </c>
      <c r="AI62" s="253">
        <f>'Result Entry'!AJ64</f>
        <v>0</v>
      </c>
      <c r="AJ62" s="36">
        <f>'Result Entry'!AK64</f>
        <v>0</v>
      </c>
      <c r="AK62" s="254">
        <f>'Result Entry'!AL64</f>
        <v>0</v>
      </c>
      <c r="AL62" s="254">
        <f>'Result Entry'!AM64</f>
        <v>0</v>
      </c>
      <c r="AM62" s="254">
        <f>'Result Entry'!AN64</f>
        <v>0</v>
      </c>
      <c r="AN62" s="36">
        <f>'Result Entry'!AO64</f>
        <v>0</v>
      </c>
      <c r="AO62" s="254">
        <f>'Result Entry'!AP64</f>
        <v>0</v>
      </c>
      <c r="AP62" s="239">
        <f>'Result Entry'!AQ64</f>
        <v>0</v>
      </c>
      <c r="AQ62" s="255" t="str">
        <f>'Result Entry'!AR64</f>
        <v/>
      </c>
      <c r="AR62" s="256">
        <f>'Result Entry'!AS64</f>
        <v>0</v>
      </c>
      <c r="AS62" s="250">
        <f>'Result Entry'!AT64</f>
        <v>0</v>
      </c>
      <c r="AT62" s="250">
        <f>'Result Entry'!AU64</f>
        <v>0</v>
      </c>
      <c r="AU62" s="250">
        <f>'Result Entry'!AV64</f>
        <v>0</v>
      </c>
      <c r="AV62" s="250">
        <f>'Result Entry'!AW64</f>
        <v>0</v>
      </c>
      <c r="AW62" s="251">
        <f>'Result Entry'!AX64</f>
        <v>0</v>
      </c>
      <c r="AX62" s="252">
        <f>'Result Entry'!AY64</f>
        <v>0</v>
      </c>
      <c r="AY62" s="252">
        <f>'Result Entry'!AZ64</f>
        <v>0</v>
      </c>
      <c r="AZ62" s="253">
        <f>'Result Entry'!BA64</f>
        <v>0</v>
      </c>
      <c r="BA62" s="36">
        <f>'Result Entry'!BB64</f>
        <v>0</v>
      </c>
      <c r="BB62" s="254">
        <f>'Result Entry'!BC64</f>
        <v>0</v>
      </c>
      <c r="BC62" s="254">
        <f>'Result Entry'!BD64</f>
        <v>0</v>
      </c>
      <c r="BD62" s="254">
        <f>'Result Entry'!BE64</f>
        <v>0</v>
      </c>
      <c r="BE62" s="36">
        <f>'Result Entry'!BF64</f>
        <v>0</v>
      </c>
      <c r="BF62" s="254">
        <f>'Result Entry'!BG64</f>
        <v>0</v>
      </c>
      <c r="BG62" s="239">
        <f>'Result Entry'!BH64</f>
        <v>0</v>
      </c>
      <c r="BH62" s="255" t="str">
        <f>'Result Entry'!BI64</f>
        <v/>
      </c>
      <c r="BI62" s="256">
        <f>'Result Entry'!BJ64</f>
        <v>0</v>
      </c>
      <c r="BJ62" s="250">
        <f>'Result Entry'!BK64</f>
        <v>0</v>
      </c>
      <c r="BK62" s="250">
        <f>'Result Entry'!BL64</f>
        <v>0</v>
      </c>
      <c r="BL62" s="250">
        <f>'Result Entry'!BM64</f>
        <v>0</v>
      </c>
      <c r="BM62" s="250">
        <f>'Result Entry'!BN64</f>
        <v>0</v>
      </c>
      <c r="BN62" s="251">
        <f>'Result Entry'!BO64</f>
        <v>0</v>
      </c>
      <c r="BO62" s="252">
        <f>'Result Entry'!BP64</f>
        <v>0</v>
      </c>
      <c r="BP62" s="252">
        <f>'Result Entry'!BQ64</f>
        <v>0</v>
      </c>
      <c r="BQ62" s="253">
        <f>'Result Entry'!BR64</f>
        <v>0</v>
      </c>
      <c r="BR62" s="36">
        <f>'Result Entry'!BS64</f>
        <v>0</v>
      </c>
      <c r="BS62" s="254">
        <f>'Result Entry'!BT64</f>
        <v>0</v>
      </c>
      <c r="BT62" s="254">
        <f>'Result Entry'!BU64</f>
        <v>0</v>
      </c>
      <c r="BU62" s="254">
        <f>'Result Entry'!BV64</f>
        <v>0</v>
      </c>
      <c r="BV62" s="36">
        <f>'Result Entry'!BW64</f>
        <v>0</v>
      </c>
      <c r="BW62" s="254">
        <f>'Result Entry'!BX64</f>
        <v>0</v>
      </c>
      <c r="BX62" s="239">
        <f>'Result Entry'!BY64</f>
        <v>0</v>
      </c>
      <c r="BY62" s="255" t="str">
        <f>'Result Entry'!BZ64</f>
        <v/>
      </c>
      <c r="BZ62" s="256">
        <f>'Result Entry'!CA64</f>
        <v>0</v>
      </c>
      <c r="CA62" s="250">
        <f>'Result Entry'!CB64</f>
        <v>0</v>
      </c>
      <c r="CB62" s="250">
        <f>'Result Entry'!CC64</f>
        <v>0</v>
      </c>
      <c r="CC62" s="250">
        <f>'Result Entry'!CD64</f>
        <v>0</v>
      </c>
      <c r="CD62" s="250">
        <f>'Result Entry'!CE64</f>
        <v>0</v>
      </c>
      <c r="CE62" s="251">
        <f>'Result Entry'!CF64</f>
        <v>0</v>
      </c>
      <c r="CF62" s="252">
        <f>'Result Entry'!CG64</f>
        <v>0</v>
      </c>
      <c r="CG62" s="252">
        <f>'Result Entry'!CH64</f>
        <v>0</v>
      </c>
      <c r="CH62" s="253">
        <f>'Result Entry'!CI64</f>
        <v>0</v>
      </c>
      <c r="CI62" s="36">
        <f>'Result Entry'!CJ64</f>
        <v>0</v>
      </c>
      <c r="CJ62" s="254">
        <f>'Result Entry'!CK64</f>
        <v>0</v>
      </c>
      <c r="CK62" s="254">
        <f>'Result Entry'!CL64</f>
        <v>0</v>
      </c>
      <c r="CL62" s="254">
        <f>'Result Entry'!CM64</f>
        <v>0</v>
      </c>
      <c r="CM62" s="36">
        <f>'Result Entry'!CN64</f>
        <v>0</v>
      </c>
      <c r="CN62" s="254">
        <f>'Result Entry'!CO64</f>
        <v>0</v>
      </c>
      <c r="CO62" s="239">
        <f>'Result Entry'!CP64</f>
        <v>0</v>
      </c>
      <c r="CP62" s="255" t="str">
        <f>'Result Entry'!CQ64</f>
        <v/>
      </c>
      <c r="CQ62" s="263">
        <f>'Result Entry'!CR64</f>
        <v>0</v>
      </c>
      <c r="CR62" s="258">
        <f>'Result Entry'!CS64</f>
        <v>0</v>
      </c>
      <c r="CS62" s="258">
        <f>'Result Entry'!CT64</f>
        <v>0</v>
      </c>
      <c r="CT62" s="258">
        <f>'Result Entry'!CU64</f>
        <v>0</v>
      </c>
      <c r="CU62" s="258">
        <f>'Result Entry'!CV64</f>
        <v>0</v>
      </c>
      <c r="CV62" s="264">
        <f>'Result Entry'!CW64</f>
        <v>0</v>
      </c>
      <c r="CW62" s="239">
        <f>'Result Entry'!CX64</f>
        <v>0</v>
      </c>
      <c r="CX62" s="255" t="str">
        <f>'Result Entry'!CY64</f>
        <v/>
      </c>
      <c r="CY62" s="263">
        <f>'Result Entry'!CZ64</f>
        <v>0</v>
      </c>
      <c r="CZ62" s="258">
        <f>'Result Entry'!DA64</f>
        <v>0</v>
      </c>
      <c r="DA62" s="258">
        <f>'Result Entry'!DB64</f>
        <v>0</v>
      </c>
      <c r="DB62" s="258">
        <f>'Result Entry'!DC64</f>
        <v>0</v>
      </c>
      <c r="DC62" s="258">
        <f>'Result Entry'!DD64</f>
        <v>0</v>
      </c>
      <c r="DD62" s="264">
        <f>'Result Entry'!DE64</f>
        <v>0</v>
      </c>
      <c r="DE62" s="239">
        <f>'Result Entry'!DF64</f>
        <v>0</v>
      </c>
      <c r="DF62" s="255" t="str">
        <f>'Result Entry'!DG64</f>
        <v/>
      </c>
      <c r="DG62" s="263">
        <f>'Result Entry'!DH64</f>
        <v>0</v>
      </c>
      <c r="DH62" s="258">
        <f>'Result Entry'!DI64</f>
        <v>0</v>
      </c>
      <c r="DI62" s="258">
        <f>'Result Entry'!DJ64</f>
        <v>0</v>
      </c>
      <c r="DJ62" s="258">
        <f>'Result Entry'!DK64</f>
        <v>0</v>
      </c>
      <c r="DK62" s="258">
        <f>'Result Entry'!DL64</f>
        <v>0</v>
      </c>
      <c r="DL62" s="264">
        <f>'Result Entry'!DM64</f>
        <v>0</v>
      </c>
      <c r="DM62" s="239">
        <f>'Result Entry'!DN64</f>
        <v>0</v>
      </c>
      <c r="DN62" s="255" t="str">
        <f>'Result Entry'!DO64</f>
        <v/>
      </c>
      <c r="DO62" s="263">
        <f>'Result Entry'!DP64</f>
        <v>0</v>
      </c>
      <c r="DP62" s="258">
        <f>'Result Entry'!DQ64</f>
        <v>0</v>
      </c>
      <c r="DQ62" s="258">
        <f>'Result Entry'!DR64</f>
        <v>0</v>
      </c>
      <c r="DR62" s="258">
        <f>'Result Entry'!DS64</f>
        <v>0</v>
      </c>
      <c r="DS62" s="258">
        <f>'Result Entry'!DT64</f>
        <v>0</v>
      </c>
      <c r="DT62" s="264">
        <f>'Result Entry'!DU64</f>
        <v>0</v>
      </c>
      <c r="DU62" s="239" t="str">
        <f>'Result Entry'!DV64</f>
        <v/>
      </c>
      <c r="DV62" s="255" t="str">
        <f>'Result Entry'!DW64</f>
        <v/>
      </c>
      <c r="DW62" s="265">
        <f>'Result Entry'!DX64</f>
        <v>0</v>
      </c>
      <c r="DX62" s="266">
        <f>'Result Entry'!DY64</f>
        <v>0</v>
      </c>
      <c r="DY62" s="267" t="str">
        <f>'Result Entry'!DZ64</f>
        <v/>
      </c>
      <c r="DZ62" s="260">
        <f>'Result Entry'!EA64</f>
        <v>900</v>
      </c>
      <c r="EA62" s="246">
        <f>'Result Entry'!EB64</f>
        <v>0</v>
      </c>
      <c r="EB62" s="261">
        <f>'Result Entry'!EC64</f>
        <v>0</v>
      </c>
      <c r="EC62" s="239" t="str">
        <f>'Result Entry'!ED64</f>
        <v/>
      </c>
      <c r="ED62" s="239" t="str">
        <f>'Result Entry'!EE64</f>
        <v/>
      </c>
      <c r="EE62" s="239" t="str">
        <f>'Result Entry'!EF64</f>
        <v/>
      </c>
      <c r="EF62" s="262" t="str">
        <f>'Result Entry'!EG64</f>
        <v/>
      </c>
    </row>
    <row r="63" spans="1:136">
      <c r="A63" s="828"/>
      <c r="B63" s="249">
        <f t="shared" si="0"/>
        <v>0</v>
      </c>
      <c r="C63" s="238">
        <f>'Result Entry'!D65</f>
        <v>0</v>
      </c>
      <c r="D63" s="238">
        <f>'Result Entry'!E65</f>
        <v>0</v>
      </c>
      <c r="E63" s="238">
        <f>'Result Entry'!F65</f>
        <v>0</v>
      </c>
      <c r="F63" s="239">
        <f>'Result Entry'!G65</f>
        <v>0</v>
      </c>
      <c r="G63" s="239">
        <f>'Result Entry'!H65</f>
        <v>0</v>
      </c>
      <c r="H63" s="239">
        <f>'Result Entry'!I65</f>
        <v>0</v>
      </c>
      <c r="I63" s="386">
        <f>'Result Entry'!J65</f>
        <v>0</v>
      </c>
      <c r="J63" s="37">
        <f>'Result Entry'!K65</f>
        <v>0</v>
      </c>
      <c r="K63" s="250">
        <f>'Result Entry'!L65</f>
        <v>0</v>
      </c>
      <c r="L63" s="250">
        <f>'Result Entry'!M65</f>
        <v>0</v>
      </c>
      <c r="M63" s="250">
        <f>'Result Entry'!N65</f>
        <v>0</v>
      </c>
      <c r="N63" s="250">
        <f>'Result Entry'!O65</f>
        <v>0</v>
      </c>
      <c r="O63" s="251">
        <f>'Result Entry'!P65</f>
        <v>0</v>
      </c>
      <c r="P63" s="252">
        <f>'Result Entry'!Q65</f>
        <v>0</v>
      </c>
      <c r="Q63" s="252">
        <f>'Result Entry'!R65</f>
        <v>0</v>
      </c>
      <c r="R63" s="253">
        <f>'Result Entry'!S65</f>
        <v>0</v>
      </c>
      <c r="S63" s="36">
        <f>'Result Entry'!T65</f>
        <v>0</v>
      </c>
      <c r="T63" s="254">
        <f>'Result Entry'!U65</f>
        <v>0</v>
      </c>
      <c r="U63" s="254">
        <f>'Result Entry'!V65</f>
        <v>0</v>
      </c>
      <c r="V63" s="254">
        <f>'Result Entry'!W65</f>
        <v>0</v>
      </c>
      <c r="W63" s="36">
        <f>'Result Entry'!X65</f>
        <v>0</v>
      </c>
      <c r="X63" s="254">
        <f>'Result Entry'!Y65</f>
        <v>0</v>
      </c>
      <c r="Y63" s="239">
        <f>'Result Entry'!Z65</f>
        <v>0</v>
      </c>
      <c r="Z63" s="255" t="str">
        <f>'Result Entry'!AA65</f>
        <v/>
      </c>
      <c r="AA63" s="256">
        <f>'Result Entry'!AB65</f>
        <v>0</v>
      </c>
      <c r="AB63" s="250">
        <f>'Result Entry'!AC65</f>
        <v>0</v>
      </c>
      <c r="AC63" s="250">
        <f>'Result Entry'!AD65</f>
        <v>0</v>
      </c>
      <c r="AD63" s="250">
        <f>'Result Entry'!AE65</f>
        <v>0</v>
      </c>
      <c r="AE63" s="250">
        <f>'Result Entry'!AF65</f>
        <v>0</v>
      </c>
      <c r="AF63" s="251">
        <f>'Result Entry'!AG65</f>
        <v>0</v>
      </c>
      <c r="AG63" s="252">
        <f>'Result Entry'!AH65</f>
        <v>0</v>
      </c>
      <c r="AH63" s="252">
        <f>'Result Entry'!AI65</f>
        <v>0</v>
      </c>
      <c r="AI63" s="253">
        <f>'Result Entry'!AJ65</f>
        <v>0</v>
      </c>
      <c r="AJ63" s="36">
        <f>'Result Entry'!AK65</f>
        <v>0</v>
      </c>
      <c r="AK63" s="254">
        <f>'Result Entry'!AL65</f>
        <v>0</v>
      </c>
      <c r="AL63" s="254">
        <f>'Result Entry'!AM65</f>
        <v>0</v>
      </c>
      <c r="AM63" s="254">
        <f>'Result Entry'!AN65</f>
        <v>0</v>
      </c>
      <c r="AN63" s="36">
        <f>'Result Entry'!AO65</f>
        <v>0</v>
      </c>
      <c r="AO63" s="254">
        <f>'Result Entry'!AP65</f>
        <v>0</v>
      </c>
      <c r="AP63" s="239">
        <f>'Result Entry'!AQ65</f>
        <v>0</v>
      </c>
      <c r="AQ63" s="255" t="str">
        <f>'Result Entry'!AR65</f>
        <v/>
      </c>
      <c r="AR63" s="256">
        <f>'Result Entry'!AS65</f>
        <v>0</v>
      </c>
      <c r="AS63" s="250">
        <f>'Result Entry'!AT65</f>
        <v>0</v>
      </c>
      <c r="AT63" s="250">
        <f>'Result Entry'!AU65</f>
        <v>0</v>
      </c>
      <c r="AU63" s="250">
        <f>'Result Entry'!AV65</f>
        <v>0</v>
      </c>
      <c r="AV63" s="250">
        <f>'Result Entry'!AW65</f>
        <v>0</v>
      </c>
      <c r="AW63" s="251">
        <f>'Result Entry'!AX65</f>
        <v>0</v>
      </c>
      <c r="AX63" s="252">
        <f>'Result Entry'!AY65</f>
        <v>0</v>
      </c>
      <c r="AY63" s="252">
        <f>'Result Entry'!AZ65</f>
        <v>0</v>
      </c>
      <c r="AZ63" s="253">
        <f>'Result Entry'!BA65</f>
        <v>0</v>
      </c>
      <c r="BA63" s="36">
        <f>'Result Entry'!BB65</f>
        <v>0</v>
      </c>
      <c r="BB63" s="254">
        <f>'Result Entry'!BC65</f>
        <v>0</v>
      </c>
      <c r="BC63" s="254">
        <f>'Result Entry'!BD65</f>
        <v>0</v>
      </c>
      <c r="BD63" s="254">
        <f>'Result Entry'!BE65</f>
        <v>0</v>
      </c>
      <c r="BE63" s="36">
        <f>'Result Entry'!BF65</f>
        <v>0</v>
      </c>
      <c r="BF63" s="254">
        <f>'Result Entry'!BG65</f>
        <v>0</v>
      </c>
      <c r="BG63" s="239">
        <f>'Result Entry'!BH65</f>
        <v>0</v>
      </c>
      <c r="BH63" s="255" t="str">
        <f>'Result Entry'!BI65</f>
        <v/>
      </c>
      <c r="BI63" s="256">
        <f>'Result Entry'!BJ65</f>
        <v>0</v>
      </c>
      <c r="BJ63" s="250">
        <f>'Result Entry'!BK65</f>
        <v>0</v>
      </c>
      <c r="BK63" s="250">
        <f>'Result Entry'!BL65</f>
        <v>0</v>
      </c>
      <c r="BL63" s="250">
        <f>'Result Entry'!BM65</f>
        <v>0</v>
      </c>
      <c r="BM63" s="250">
        <f>'Result Entry'!BN65</f>
        <v>0</v>
      </c>
      <c r="BN63" s="251">
        <f>'Result Entry'!BO65</f>
        <v>0</v>
      </c>
      <c r="BO63" s="252">
        <f>'Result Entry'!BP65</f>
        <v>0</v>
      </c>
      <c r="BP63" s="252">
        <f>'Result Entry'!BQ65</f>
        <v>0</v>
      </c>
      <c r="BQ63" s="253">
        <f>'Result Entry'!BR65</f>
        <v>0</v>
      </c>
      <c r="BR63" s="36">
        <f>'Result Entry'!BS65</f>
        <v>0</v>
      </c>
      <c r="BS63" s="254">
        <f>'Result Entry'!BT65</f>
        <v>0</v>
      </c>
      <c r="BT63" s="254">
        <f>'Result Entry'!BU65</f>
        <v>0</v>
      </c>
      <c r="BU63" s="254">
        <f>'Result Entry'!BV65</f>
        <v>0</v>
      </c>
      <c r="BV63" s="36">
        <f>'Result Entry'!BW65</f>
        <v>0</v>
      </c>
      <c r="BW63" s="254">
        <f>'Result Entry'!BX65</f>
        <v>0</v>
      </c>
      <c r="BX63" s="239">
        <f>'Result Entry'!BY65</f>
        <v>0</v>
      </c>
      <c r="BY63" s="255" t="str">
        <f>'Result Entry'!BZ65</f>
        <v/>
      </c>
      <c r="BZ63" s="256">
        <f>'Result Entry'!CA65</f>
        <v>0</v>
      </c>
      <c r="CA63" s="250">
        <f>'Result Entry'!CB65</f>
        <v>0</v>
      </c>
      <c r="CB63" s="250">
        <f>'Result Entry'!CC65</f>
        <v>0</v>
      </c>
      <c r="CC63" s="250">
        <f>'Result Entry'!CD65</f>
        <v>0</v>
      </c>
      <c r="CD63" s="250">
        <f>'Result Entry'!CE65</f>
        <v>0</v>
      </c>
      <c r="CE63" s="251">
        <f>'Result Entry'!CF65</f>
        <v>0</v>
      </c>
      <c r="CF63" s="252">
        <f>'Result Entry'!CG65</f>
        <v>0</v>
      </c>
      <c r="CG63" s="252">
        <f>'Result Entry'!CH65</f>
        <v>0</v>
      </c>
      <c r="CH63" s="253">
        <f>'Result Entry'!CI65</f>
        <v>0</v>
      </c>
      <c r="CI63" s="36">
        <f>'Result Entry'!CJ65</f>
        <v>0</v>
      </c>
      <c r="CJ63" s="254">
        <f>'Result Entry'!CK65</f>
        <v>0</v>
      </c>
      <c r="CK63" s="254">
        <f>'Result Entry'!CL65</f>
        <v>0</v>
      </c>
      <c r="CL63" s="254">
        <f>'Result Entry'!CM65</f>
        <v>0</v>
      </c>
      <c r="CM63" s="36">
        <f>'Result Entry'!CN65</f>
        <v>0</v>
      </c>
      <c r="CN63" s="254">
        <f>'Result Entry'!CO65</f>
        <v>0</v>
      </c>
      <c r="CO63" s="239">
        <f>'Result Entry'!CP65</f>
        <v>0</v>
      </c>
      <c r="CP63" s="255" t="str">
        <f>'Result Entry'!CQ65</f>
        <v/>
      </c>
      <c r="CQ63" s="263">
        <f>'Result Entry'!CR65</f>
        <v>0</v>
      </c>
      <c r="CR63" s="258">
        <f>'Result Entry'!CS65</f>
        <v>0</v>
      </c>
      <c r="CS63" s="258">
        <f>'Result Entry'!CT65</f>
        <v>0</v>
      </c>
      <c r="CT63" s="258">
        <f>'Result Entry'!CU65</f>
        <v>0</v>
      </c>
      <c r="CU63" s="258">
        <f>'Result Entry'!CV65</f>
        <v>0</v>
      </c>
      <c r="CV63" s="264">
        <f>'Result Entry'!CW65</f>
        <v>0</v>
      </c>
      <c r="CW63" s="239">
        <f>'Result Entry'!CX65</f>
        <v>0</v>
      </c>
      <c r="CX63" s="255" t="str">
        <f>'Result Entry'!CY65</f>
        <v/>
      </c>
      <c r="CY63" s="263">
        <f>'Result Entry'!CZ65</f>
        <v>0</v>
      </c>
      <c r="CZ63" s="258">
        <f>'Result Entry'!DA65</f>
        <v>0</v>
      </c>
      <c r="DA63" s="258">
        <f>'Result Entry'!DB65</f>
        <v>0</v>
      </c>
      <c r="DB63" s="258">
        <f>'Result Entry'!DC65</f>
        <v>0</v>
      </c>
      <c r="DC63" s="258">
        <f>'Result Entry'!DD65</f>
        <v>0</v>
      </c>
      <c r="DD63" s="264">
        <f>'Result Entry'!DE65</f>
        <v>0</v>
      </c>
      <c r="DE63" s="239">
        <f>'Result Entry'!DF65</f>
        <v>0</v>
      </c>
      <c r="DF63" s="255" t="str">
        <f>'Result Entry'!DG65</f>
        <v/>
      </c>
      <c r="DG63" s="263">
        <f>'Result Entry'!DH65</f>
        <v>0</v>
      </c>
      <c r="DH63" s="258">
        <f>'Result Entry'!DI65</f>
        <v>0</v>
      </c>
      <c r="DI63" s="258">
        <f>'Result Entry'!DJ65</f>
        <v>0</v>
      </c>
      <c r="DJ63" s="258">
        <f>'Result Entry'!DK65</f>
        <v>0</v>
      </c>
      <c r="DK63" s="258">
        <f>'Result Entry'!DL65</f>
        <v>0</v>
      </c>
      <c r="DL63" s="264">
        <f>'Result Entry'!DM65</f>
        <v>0</v>
      </c>
      <c r="DM63" s="239">
        <f>'Result Entry'!DN65</f>
        <v>0</v>
      </c>
      <c r="DN63" s="255" t="str">
        <f>'Result Entry'!DO65</f>
        <v/>
      </c>
      <c r="DO63" s="263">
        <f>'Result Entry'!DP65</f>
        <v>0</v>
      </c>
      <c r="DP63" s="258">
        <f>'Result Entry'!DQ65</f>
        <v>0</v>
      </c>
      <c r="DQ63" s="258">
        <f>'Result Entry'!DR65</f>
        <v>0</v>
      </c>
      <c r="DR63" s="258">
        <f>'Result Entry'!DS65</f>
        <v>0</v>
      </c>
      <c r="DS63" s="258">
        <f>'Result Entry'!DT65</f>
        <v>0</v>
      </c>
      <c r="DT63" s="264">
        <f>'Result Entry'!DU65</f>
        <v>0</v>
      </c>
      <c r="DU63" s="239" t="str">
        <f>'Result Entry'!DV65</f>
        <v/>
      </c>
      <c r="DV63" s="255" t="str">
        <f>'Result Entry'!DW65</f>
        <v/>
      </c>
      <c r="DW63" s="265">
        <f>'Result Entry'!DX65</f>
        <v>0</v>
      </c>
      <c r="DX63" s="266">
        <f>'Result Entry'!DY65</f>
        <v>0</v>
      </c>
      <c r="DY63" s="267" t="str">
        <f>'Result Entry'!DZ65</f>
        <v/>
      </c>
      <c r="DZ63" s="260">
        <f>'Result Entry'!EA65</f>
        <v>900</v>
      </c>
      <c r="EA63" s="246">
        <f>'Result Entry'!EB65</f>
        <v>0</v>
      </c>
      <c r="EB63" s="261">
        <f>'Result Entry'!EC65</f>
        <v>0</v>
      </c>
      <c r="EC63" s="239" t="str">
        <f>'Result Entry'!ED65</f>
        <v/>
      </c>
      <c r="ED63" s="239" t="str">
        <f>'Result Entry'!EE65</f>
        <v/>
      </c>
      <c r="EE63" s="239" t="str">
        <f>'Result Entry'!EF65</f>
        <v/>
      </c>
      <c r="EF63" s="262" t="str">
        <f>'Result Entry'!EG65</f>
        <v/>
      </c>
    </row>
    <row r="64" spans="1:136">
      <c r="A64" s="828"/>
      <c r="B64" s="249">
        <f t="shared" si="0"/>
        <v>0</v>
      </c>
      <c r="C64" s="238">
        <f>'Result Entry'!D66</f>
        <v>0</v>
      </c>
      <c r="D64" s="238">
        <f>'Result Entry'!E66</f>
        <v>0</v>
      </c>
      <c r="E64" s="238">
        <f>'Result Entry'!F66</f>
        <v>0</v>
      </c>
      <c r="F64" s="239">
        <f>'Result Entry'!G66</f>
        <v>0</v>
      </c>
      <c r="G64" s="239">
        <f>'Result Entry'!H66</f>
        <v>0</v>
      </c>
      <c r="H64" s="239">
        <f>'Result Entry'!I66</f>
        <v>0</v>
      </c>
      <c r="I64" s="386">
        <f>'Result Entry'!J66</f>
        <v>0</v>
      </c>
      <c r="J64" s="37">
        <f>'Result Entry'!K66</f>
        <v>0</v>
      </c>
      <c r="K64" s="250">
        <f>'Result Entry'!L66</f>
        <v>0</v>
      </c>
      <c r="L64" s="250">
        <f>'Result Entry'!M66</f>
        <v>0</v>
      </c>
      <c r="M64" s="250">
        <f>'Result Entry'!N66</f>
        <v>0</v>
      </c>
      <c r="N64" s="250">
        <f>'Result Entry'!O66</f>
        <v>0</v>
      </c>
      <c r="O64" s="251">
        <f>'Result Entry'!P66</f>
        <v>0</v>
      </c>
      <c r="P64" s="252">
        <f>'Result Entry'!Q66</f>
        <v>0</v>
      </c>
      <c r="Q64" s="252">
        <f>'Result Entry'!R66</f>
        <v>0</v>
      </c>
      <c r="R64" s="253">
        <f>'Result Entry'!S66</f>
        <v>0</v>
      </c>
      <c r="S64" s="36">
        <f>'Result Entry'!T66</f>
        <v>0</v>
      </c>
      <c r="T64" s="254">
        <f>'Result Entry'!U66</f>
        <v>0</v>
      </c>
      <c r="U64" s="254">
        <f>'Result Entry'!V66</f>
        <v>0</v>
      </c>
      <c r="V64" s="254">
        <f>'Result Entry'!W66</f>
        <v>0</v>
      </c>
      <c r="W64" s="36">
        <f>'Result Entry'!X66</f>
        <v>0</v>
      </c>
      <c r="X64" s="254">
        <f>'Result Entry'!Y66</f>
        <v>0</v>
      </c>
      <c r="Y64" s="239">
        <f>'Result Entry'!Z66</f>
        <v>0</v>
      </c>
      <c r="Z64" s="255" t="str">
        <f>'Result Entry'!AA66</f>
        <v/>
      </c>
      <c r="AA64" s="256">
        <f>'Result Entry'!AB66</f>
        <v>0</v>
      </c>
      <c r="AB64" s="250">
        <f>'Result Entry'!AC66</f>
        <v>0</v>
      </c>
      <c r="AC64" s="250">
        <f>'Result Entry'!AD66</f>
        <v>0</v>
      </c>
      <c r="AD64" s="250">
        <f>'Result Entry'!AE66</f>
        <v>0</v>
      </c>
      <c r="AE64" s="250">
        <f>'Result Entry'!AF66</f>
        <v>0</v>
      </c>
      <c r="AF64" s="251">
        <f>'Result Entry'!AG66</f>
        <v>0</v>
      </c>
      <c r="AG64" s="252">
        <f>'Result Entry'!AH66</f>
        <v>0</v>
      </c>
      <c r="AH64" s="252">
        <f>'Result Entry'!AI66</f>
        <v>0</v>
      </c>
      <c r="AI64" s="253">
        <f>'Result Entry'!AJ66</f>
        <v>0</v>
      </c>
      <c r="AJ64" s="36">
        <f>'Result Entry'!AK66</f>
        <v>0</v>
      </c>
      <c r="AK64" s="254">
        <f>'Result Entry'!AL66</f>
        <v>0</v>
      </c>
      <c r="AL64" s="254">
        <f>'Result Entry'!AM66</f>
        <v>0</v>
      </c>
      <c r="AM64" s="254">
        <f>'Result Entry'!AN66</f>
        <v>0</v>
      </c>
      <c r="AN64" s="36">
        <f>'Result Entry'!AO66</f>
        <v>0</v>
      </c>
      <c r="AO64" s="254">
        <f>'Result Entry'!AP66</f>
        <v>0</v>
      </c>
      <c r="AP64" s="239">
        <f>'Result Entry'!AQ66</f>
        <v>0</v>
      </c>
      <c r="AQ64" s="255" t="str">
        <f>'Result Entry'!AR66</f>
        <v/>
      </c>
      <c r="AR64" s="256">
        <f>'Result Entry'!AS66</f>
        <v>0</v>
      </c>
      <c r="AS64" s="250">
        <f>'Result Entry'!AT66</f>
        <v>0</v>
      </c>
      <c r="AT64" s="250">
        <f>'Result Entry'!AU66</f>
        <v>0</v>
      </c>
      <c r="AU64" s="250">
        <f>'Result Entry'!AV66</f>
        <v>0</v>
      </c>
      <c r="AV64" s="250">
        <f>'Result Entry'!AW66</f>
        <v>0</v>
      </c>
      <c r="AW64" s="251">
        <f>'Result Entry'!AX66</f>
        <v>0</v>
      </c>
      <c r="AX64" s="252">
        <f>'Result Entry'!AY66</f>
        <v>0</v>
      </c>
      <c r="AY64" s="252">
        <f>'Result Entry'!AZ66</f>
        <v>0</v>
      </c>
      <c r="AZ64" s="253">
        <f>'Result Entry'!BA66</f>
        <v>0</v>
      </c>
      <c r="BA64" s="36">
        <f>'Result Entry'!BB66</f>
        <v>0</v>
      </c>
      <c r="BB64" s="254">
        <f>'Result Entry'!BC66</f>
        <v>0</v>
      </c>
      <c r="BC64" s="254">
        <f>'Result Entry'!BD66</f>
        <v>0</v>
      </c>
      <c r="BD64" s="254">
        <f>'Result Entry'!BE66</f>
        <v>0</v>
      </c>
      <c r="BE64" s="36">
        <f>'Result Entry'!BF66</f>
        <v>0</v>
      </c>
      <c r="BF64" s="254">
        <f>'Result Entry'!BG66</f>
        <v>0</v>
      </c>
      <c r="BG64" s="239">
        <f>'Result Entry'!BH66</f>
        <v>0</v>
      </c>
      <c r="BH64" s="255" t="str">
        <f>'Result Entry'!BI66</f>
        <v/>
      </c>
      <c r="BI64" s="256">
        <f>'Result Entry'!BJ66</f>
        <v>0</v>
      </c>
      <c r="BJ64" s="250">
        <f>'Result Entry'!BK66</f>
        <v>0</v>
      </c>
      <c r="BK64" s="250">
        <f>'Result Entry'!BL66</f>
        <v>0</v>
      </c>
      <c r="BL64" s="250">
        <f>'Result Entry'!BM66</f>
        <v>0</v>
      </c>
      <c r="BM64" s="250">
        <f>'Result Entry'!BN66</f>
        <v>0</v>
      </c>
      <c r="BN64" s="251">
        <f>'Result Entry'!BO66</f>
        <v>0</v>
      </c>
      <c r="BO64" s="252">
        <f>'Result Entry'!BP66</f>
        <v>0</v>
      </c>
      <c r="BP64" s="252">
        <f>'Result Entry'!BQ66</f>
        <v>0</v>
      </c>
      <c r="BQ64" s="253">
        <f>'Result Entry'!BR66</f>
        <v>0</v>
      </c>
      <c r="BR64" s="36">
        <f>'Result Entry'!BS66</f>
        <v>0</v>
      </c>
      <c r="BS64" s="254">
        <f>'Result Entry'!BT66</f>
        <v>0</v>
      </c>
      <c r="BT64" s="254">
        <f>'Result Entry'!BU66</f>
        <v>0</v>
      </c>
      <c r="BU64" s="254">
        <f>'Result Entry'!BV66</f>
        <v>0</v>
      </c>
      <c r="BV64" s="36">
        <f>'Result Entry'!BW66</f>
        <v>0</v>
      </c>
      <c r="BW64" s="254">
        <f>'Result Entry'!BX66</f>
        <v>0</v>
      </c>
      <c r="BX64" s="239">
        <f>'Result Entry'!BY66</f>
        <v>0</v>
      </c>
      <c r="BY64" s="255" t="str">
        <f>'Result Entry'!BZ66</f>
        <v/>
      </c>
      <c r="BZ64" s="256">
        <f>'Result Entry'!CA66</f>
        <v>0</v>
      </c>
      <c r="CA64" s="250">
        <f>'Result Entry'!CB66</f>
        <v>0</v>
      </c>
      <c r="CB64" s="250">
        <f>'Result Entry'!CC66</f>
        <v>0</v>
      </c>
      <c r="CC64" s="250">
        <f>'Result Entry'!CD66</f>
        <v>0</v>
      </c>
      <c r="CD64" s="250">
        <f>'Result Entry'!CE66</f>
        <v>0</v>
      </c>
      <c r="CE64" s="251">
        <f>'Result Entry'!CF66</f>
        <v>0</v>
      </c>
      <c r="CF64" s="252">
        <f>'Result Entry'!CG66</f>
        <v>0</v>
      </c>
      <c r="CG64" s="252">
        <f>'Result Entry'!CH66</f>
        <v>0</v>
      </c>
      <c r="CH64" s="253">
        <f>'Result Entry'!CI66</f>
        <v>0</v>
      </c>
      <c r="CI64" s="36">
        <f>'Result Entry'!CJ66</f>
        <v>0</v>
      </c>
      <c r="CJ64" s="254">
        <f>'Result Entry'!CK66</f>
        <v>0</v>
      </c>
      <c r="CK64" s="254">
        <f>'Result Entry'!CL66</f>
        <v>0</v>
      </c>
      <c r="CL64" s="254">
        <f>'Result Entry'!CM66</f>
        <v>0</v>
      </c>
      <c r="CM64" s="36">
        <f>'Result Entry'!CN66</f>
        <v>0</v>
      </c>
      <c r="CN64" s="254">
        <f>'Result Entry'!CO66</f>
        <v>0</v>
      </c>
      <c r="CO64" s="239">
        <f>'Result Entry'!CP66</f>
        <v>0</v>
      </c>
      <c r="CP64" s="255" t="str">
        <f>'Result Entry'!CQ66</f>
        <v/>
      </c>
      <c r="CQ64" s="263">
        <f>'Result Entry'!CR66</f>
        <v>0</v>
      </c>
      <c r="CR64" s="258">
        <f>'Result Entry'!CS66</f>
        <v>0</v>
      </c>
      <c r="CS64" s="258">
        <f>'Result Entry'!CT66</f>
        <v>0</v>
      </c>
      <c r="CT64" s="258">
        <f>'Result Entry'!CU66</f>
        <v>0</v>
      </c>
      <c r="CU64" s="258">
        <f>'Result Entry'!CV66</f>
        <v>0</v>
      </c>
      <c r="CV64" s="264">
        <f>'Result Entry'!CW66</f>
        <v>0</v>
      </c>
      <c r="CW64" s="239">
        <f>'Result Entry'!CX66</f>
        <v>0</v>
      </c>
      <c r="CX64" s="255" t="str">
        <f>'Result Entry'!CY66</f>
        <v/>
      </c>
      <c r="CY64" s="263">
        <f>'Result Entry'!CZ66</f>
        <v>0</v>
      </c>
      <c r="CZ64" s="258">
        <f>'Result Entry'!DA66</f>
        <v>0</v>
      </c>
      <c r="DA64" s="258">
        <f>'Result Entry'!DB66</f>
        <v>0</v>
      </c>
      <c r="DB64" s="258">
        <f>'Result Entry'!DC66</f>
        <v>0</v>
      </c>
      <c r="DC64" s="258">
        <f>'Result Entry'!DD66</f>
        <v>0</v>
      </c>
      <c r="DD64" s="264">
        <f>'Result Entry'!DE66</f>
        <v>0</v>
      </c>
      <c r="DE64" s="239">
        <f>'Result Entry'!DF66</f>
        <v>0</v>
      </c>
      <c r="DF64" s="255" t="str">
        <f>'Result Entry'!DG66</f>
        <v/>
      </c>
      <c r="DG64" s="263">
        <f>'Result Entry'!DH66</f>
        <v>0</v>
      </c>
      <c r="DH64" s="258">
        <f>'Result Entry'!DI66</f>
        <v>0</v>
      </c>
      <c r="DI64" s="258">
        <f>'Result Entry'!DJ66</f>
        <v>0</v>
      </c>
      <c r="DJ64" s="258">
        <f>'Result Entry'!DK66</f>
        <v>0</v>
      </c>
      <c r="DK64" s="258">
        <f>'Result Entry'!DL66</f>
        <v>0</v>
      </c>
      <c r="DL64" s="264">
        <f>'Result Entry'!DM66</f>
        <v>0</v>
      </c>
      <c r="DM64" s="239">
        <f>'Result Entry'!DN66</f>
        <v>0</v>
      </c>
      <c r="DN64" s="255" t="str">
        <f>'Result Entry'!DO66</f>
        <v/>
      </c>
      <c r="DO64" s="263">
        <f>'Result Entry'!DP66</f>
        <v>0</v>
      </c>
      <c r="DP64" s="258">
        <f>'Result Entry'!DQ66</f>
        <v>0</v>
      </c>
      <c r="DQ64" s="258">
        <f>'Result Entry'!DR66</f>
        <v>0</v>
      </c>
      <c r="DR64" s="258">
        <f>'Result Entry'!DS66</f>
        <v>0</v>
      </c>
      <c r="DS64" s="258">
        <f>'Result Entry'!DT66</f>
        <v>0</v>
      </c>
      <c r="DT64" s="264">
        <f>'Result Entry'!DU66</f>
        <v>0</v>
      </c>
      <c r="DU64" s="239" t="str">
        <f>'Result Entry'!DV66</f>
        <v/>
      </c>
      <c r="DV64" s="255" t="str">
        <f>'Result Entry'!DW66</f>
        <v/>
      </c>
      <c r="DW64" s="265">
        <f>'Result Entry'!DX66</f>
        <v>0</v>
      </c>
      <c r="DX64" s="266">
        <f>'Result Entry'!DY66</f>
        <v>0</v>
      </c>
      <c r="DY64" s="267" t="str">
        <f>'Result Entry'!DZ66</f>
        <v/>
      </c>
      <c r="DZ64" s="260">
        <f>'Result Entry'!EA66</f>
        <v>900</v>
      </c>
      <c r="EA64" s="246">
        <f>'Result Entry'!EB66</f>
        <v>0</v>
      </c>
      <c r="EB64" s="261">
        <f>'Result Entry'!EC66</f>
        <v>0</v>
      </c>
      <c r="EC64" s="239" t="str">
        <f>'Result Entry'!ED66</f>
        <v/>
      </c>
      <c r="ED64" s="239" t="str">
        <f>'Result Entry'!EE66</f>
        <v/>
      </c>
      <c r="EE64" s="239" t="str">
        <f>'Result Entry'!EF66</f>
        <v/>
      </c>
      <c r="EF64" s="262" t="str">
        <f>'Result Entry'!EG66</f>
        <v/>
      </c>
    </row>
    <row r="65" spans="1:136">
      <c r="A65" s="828"/>
      <c r="B65" s="249">
        <f t="shared" si="0"/>
        <v>0</v>
      </c>
      <c r="C65" s="238">
        <f>'Result Entry'!D67</f>
        <v>0</v>
      </c>
      <c r="D65" s="238">
        <f>'Result Entry'!E67</f>
        <v>0</v>
      </c>
      <c r="E65" s="238">
        <f>'Result Entry'!F67</f>
        <v>0</v>
      </c>
      <c r="F65" s="239">
        <f>'Result Entry'!G67</f>
        <v>0</v>
      </c>
      <c r="G65" s="239">
        <f>'Result Entry'!H67</f>
        <v>0</v>
      </c>
      <c r="H65" s="239">
        <f>'Result Entry'!I67</f>
        <v>0</v>
      </c>
      <c r="I65" s="386">
        <f>'Result Entry'!J67</f>
        <v>0</v>
      </c>
      <c r="J65" s="37">
        <f>'Result Entry'!K67</f>
        <v>0</v>
      </c>
      <c r="K65" s="250">
        <f>'Result Entry'!L67</f>
        <v>0</v>
      </c>
      <c r="L65" s="250">
        <f>'Result Entry'!M67</f>
        <v>0</v>
      </c>
      <c r="M65" s="250">
        <f>'Result Entry'!N67</f>
        <v>0</v>
      </c>
      <c r="N65" s="250">
        <f>'Result Entry'!O67</f>
        <v>0</v>
      </c>
      <c r="O65" s="251">
        <f>'Result Entry'!P67</f>
        <v>0</v>
      </c>
      <c r="P65" s="252">
        <f>'Result Entry'!Q67</f>
        <v>0</v>
      </c>
      <c r="Q65" s="252">
        <f>'Result Entry'!R67</f>
        <v>0</v>
      </c>
      <c r="R65" s="253">
        <f>'Result Entry'!S67</f>
        <v>0</v>
      </c>
      <c r="S65" s="36">
        <f>'Result Entry'!T67</f>
        <v>0</v>
      </c>
      <c r="T65" s="254">
        <f>'Result Entry'!U67</f>
        <v>0</v>
      </c>
      <c r="U65" s="254">
        <f>'Result Entry'!V67</f>
        <v>0</v>
      </c>
      <c r="V65" s="254">
        <f>'Result Entry'!W67</f>
        <v>0</v>
      </c>
      <c r="W65" s="36">
        <f>'Result Entry'!X67</f>
        <v>0</v>
      </c>
      <c r="X65" s="254">
        <f>'Result Entry'!Y67</f>
        <v>0</v>
      </c>
      <c r="Y65" s="239">
        <f>'Result Entry'!Z67</f>
        <v>0</v>
      </c>
      <c r="Z65" s="255" t="str">
        <f>'Result Entry'!AA67</f>
        <v/>
      </c>
      <c r="AA65" s="256">
        <f>'Result Entry'!AB67</f>
        <v>0</v>
      </c>
      <c r="AB65" s="250">
        <f>'Result Entry'!AC67</f>
        <v>0</v>
      </c>
      <c r="AC65" s="250">
        <f>'Result Entry'!AD67</f>
        <v>0</v>
      </c>
      <c r="AD65" s="250">
        <f>'Result Entry'!AE67</f>
        <v>0</v>
      </c>
      <c r="AE65" s="250">
        <f>'Result Entry'!AF67</f>
        <v>0</v>
      </c>
      <c r="AF65" s="251">
        <f>'Result Entry'!AG67</f>
        <v>0</v>
      </c>
      <c r="AG65" s="252">
        <f>'Result Entry'!AH67</f>
        <v>0</v>
      </c>
      <c r="AH65" s="252">
        <f>'Result Entry'!AI67</f>
        <v>0</v>
      </c>
      <c r="AI65" s="253">
        <f>'Result Entry'!AJ67</f>
        <v>0</v>
      </c>
      <c r="AJ65" s="36">
        <f>'Result Entry'!AK67</f>
        <v>0</v>
      </c>
      <c r="AK65" s="254">
        <f>'Result Entry'!AL67</f>
        <v>0</v>
      </c>
      <c r="AL65" s="254">
        <f>'Result Entry'!AM67</f>
        <v>0</v>
      </c>
      <c r="AM65" s="254">
        <f>'Result Entry'!AN67</f>
        <v>0</v>
      </c>
      <c r="AN65" s="36">
        <f>'Result Entry'!AO67</f>
        <v>0</v>
      </c>
      <c r="AO65" s="254">
        <f>'Result Entry'!AP67</f>
        <v>0</v>
      </c>
      <c r="AP65" s="239">
        <f>'Result Entry'!AQ67</f>
        <v>0</v>
      </c>
      <c r="AQ65" s="255" t="str">
        <f>'Result Entry'!AR67</f>
        <v/>
      </c>
      <c r="AR65" s="256">
        <f>'Result Entry'!AS67</f>
        <v>0</v>
      </c>
      <c r="AS65" s="250">
        <f>'Result Entry'!AT67</f>
        <v>0</v>
      </c>
      <c r="AT65" s="250">
        <f>'Result Entry'!AU67</f>
        <v>0</v>
      </c>
      <c r="AU65" s="250">
        <f>'Result Entry'!AV67</f>
        <v>0</v>
      </c>
      <c r="AV65" s="250">
        <f>'Result Entry'!AW67</f>
        <v>0</v>
      </c>
      <c r="AW65" s="251">
        <f>'Result Entry'!AX67</f>
        <v>0</v>
      </c>
      <c r="AX65" s="252">
        <f>'Result Entry'!AY67</f>
        <v>0</v>
      </c>
      <c r="AY65" s="252">
        <f>'Result Entry'!AZ67</f>
        <v>0</v>
      </c>
      <c r="AZ65" s="253">
        <f>'Result Entry'!BA67</f>
        <v>0</v>
      </c>
      <c r="BA65" s="36">
        <f>'Result Entry'!BB67</f>
        <v>0</v>
      </c>
      <c r="BB65" s="254">
        <f>'Result Entry'!BC67</f>
        <v>0</v>
      </c>
      <c r="BC65" s="254">
        <f>'Result Entry'!BD67</f>
        <v>0</v>
      </c>
      <c r="BD65" s="254">
        <f>'Result Entry'!BE67</f>
        <v>0</v>
      </c>
      <c r="BE65" s="36">
        <f>'Result Entry'!BF67</f>
        <v>0</v>
      </c>
      <c r="BF65" s="254">
        <f>'Result Entry'!BG67</f>
        <v>0</v>
      </c>
      <c r="BG65" s="239">
        <f>'Result Entry'!BH67</f>
        <v>0</v>
      </c>
      <c r="BH65" s="255" t="str">
        <f>'Result Entry'!BI67</f>
        <v/>
      </c>
      <c r="BI65" s="256">
        <f>'Result Entry'!BJ67</f>
        <v>0</v>
      </c>
      <c r="BJ65" s="250">
        <f>'Result Entry'!BK67</f>
        <v>0</v>
      </c>
      <c r="BK65" s="250">
        <f>'Result Entry'!BL67</f>
        <v>0</v>
      </c>
      <c r="BL65" s="250">
        <f>'Result Entry'!BM67</f>
        <v>0</v>
      </c>
      <c r="BM65" s="250">
        <f>'Result Entry'!BN67</f>
        <v>0</v>
      </c>
      <c r="BN65" s="251">
        <f>'Result Entry'!BO67</f>
        <v>0</v>
      </c>
      <c r="BO65" s="252">
        <f>'Result Entry'!BP67</f>
        <v>0</v>
      </c>
      <c r="BP65" s="252">
        <f>'Result Entry'!BQ67</f>
        <v>0</v>
      </c>
      <c r="BQ65" s="253">
        <f>'Result Entry'!BR67</f>
        <v>0</v>
      </c>
      <c r="BR65" s="36">
        <f>'Result Entry'!BS67</f>
        <v>0</v>
      </c>
      <c r="BS65" s="254">
        <f>'Result Entry'!BT67</f>
        <v>0</v>
      </c>
      <c r="BT65" s="254">
        <f>'Result Entry'!BU67</f>
        <v>0</v>
      </c>
      <c r="BU65" s="254">
        <f>'Result Entry'!BV67</f>
        <v>0</v>
      </c>
      <c r="BV65" s="36">
        <f>'Result Entry'!BW67</f>
        <v>0</v>
      </c>
      <c r="BW65" s="254">
        <f>'Result Entry'!BX67</f>
        <v>0</v>
      </c>
      <c r="BX65" s="239">
        <f>'Result Entry'!BY67</f>
        <v>0</v>
      </c>
      <c r="BY65" s="255" t="str">
        <f>'Result Entry'!BZ67</f>
        <v/>
      </c>
      <c r="BZ65" s="256">
        <f>'Result Entry'!CA67</f>
        <v>0</v>
      </c>
      <c r="CA65" s="250">
        <f>'Result Entry'!CB67</f>
        <v>0</v>
      </c>
      <c r="CB65" s="250">
        <f>'Result Entry'!CC67</f>
        <v>0</v>
      </c>
      <c r="CC65" s="250">
        <f>'Result Entry'!CD67</f>
        <v>0</v>
      </c>
      <c r="CD65" s="250">
        <f>'Result Entry'!CE67</f>
        <v>0</v>
      </c>
      <c r="CE65" s="251">
        <f>'Result Entry'!CF67</f>
        <v>0</v>
      </c>
      <c r="CF65" s="252">
        <f>'Result Entry'!CG67</f>
        <v>0</v>
      </c>
      <c r="CG65" s="252">
        <f>'Result Entry'!CH67</f>
        <v>0</v>
      </c>
      <c r="CH65" s="253">
        <f>'Result Entry'!CI67</f>
        <v>0</v>
      </c>
      <c r="CI65" s="36">
        <f>'Result Entry'!CJ67</f>
        <v>0</v>
      </c>
      <c r="CJ65" s="254">
        <f>'Result Entry'!CK67</f>
        <v>0</v>
      </c>
      <c r="CK65" s="254">
        <f>'Result Entry'!CL67</f>
        <v>0</v>
      </c>
      <c r="CL65" s="254">
        <f>'Result Entry'!CM67</f>
        <v>0</v>
      </c>
      <c r="CM65" s="36">
        <f>'Result Entry'!CN67</f>
        <v>0</v>
      </c>
      <c r="CN65" s="254">
        <f>'Result Entry'!CO67</f>
        <v>0</v>
      </c>
      <c r="CO65" s="239">
        <f>'Result Entry'!CP67</f>
        <v>0</v>
      </c>
      <c r="CP65" s="255" t="str">
        <f>'Result Entry'!CQ67</f>
        <v/>
      </c>
      <c r="CQ65" s="263">
        <f>'Result Entry'!CR67</f>
        <v>0</v>
      </c>
      <c r="CR65" s="258">
        <f>'Result Entry'!CS67</f>
        <v>0</v>
      </c>
      <c r="CS65" s="258">
        <f>'Result Entry'!CT67</f>
        <v>0</v>
      </c>
      <c r="CT65" s="258">
        <f>'Result Entry'!CU67</f>
        <v>0</v>
      </c>
      <c r="CU65" s="258">
        <f>'Result Entry'!CV67</f>
        <v>0</v>
      </c>
      <c r="CV65" s="264">
        <f>'Result Entry'!CW67</f>
        <v>0</v>
      </c>
      <c r="CW65" s="239">
        <f>'Result Entry'!CX67</f>
        <v>0</v>
      </c>
      <c r="CX65" s="255" t="str">
        <f>'Result Entry'!CY67</f>
        <v/>
      </c>
      <c r="CY65" s="263">
        <f>'Result Entry'!CZ67</f>
        <v>0</v>
      </c>
      <c r="CZ65" s="258">
        <f>'Result Entry'!DA67</f>
        <v>0</v>
      </c>
      <c r="DA65" s="258">
        <f>'Result Entry'!DB67</f>
        <v>0</v>
      </c>
      <c r="DB65" s="258">
        <f>'Result Entry'!DC67</f>
        <v>0</v>
      </c>
      <c r="DC65" s="258">
        <f>'Result Entry'!DD67</f>
        <v>0</v>
      </c>
      <c r="DD65" s="264">
        <f>'Result Entry'!DE67</f>
        <v>0</v>
      </c>
      <c r="DE65" s="239">
        <f>'Result Entry'!DF67</f>
        <v>0</v>
      </c>
      <c r="DF65" s="255" t="str">
        <f>'Result Entry'!DG67</f>
        <v/>
      </c>
      <c r="DG65" s="263">
        <f>'Result Entry'!DH67</f>
        <v>0</v>
      </c>
      <c r="DH65" s="258">
        <f>'Result Entry'!DI67</f>
        <v>0</v>
      </c>
      <c r="DI65" s="258">
        <f>'Result Entry'!DJ67</f>
        <v>0</v>
      </c>
      <c r="DJ65" s="258">
        <f>'Result Entry'!DK67</f>
        <v>0</v>
      </c>
      <c r="DK65" s="258">
        <f>'Result Entry'!DL67</f>
        <v>0</v>
      </c>
      <c r="DL65" s="264">
        <f>'Result Entry'!DM67</f>
        <v>0</v>
      </c>
      <c r="DM65" s="239">
        <f>'Result Entry'!DN67</f>
        <v>0</v>
      </c>
      <c r="DN65" s="255" t="str">
        <f>'Result Entry'!DO67</f>
        <v/>
      </c>
      <c r="DO65" s="263">
        <f>'Result Entry'!DP67</f>
        <v>0</v>
      </c>
      <c r="DP65" s="258">
        <f>'Result Entry'!DQ67</f>
        <v>0</v>
      </c>
      <c r="DQ65" s="258">
        <f>'Result Entry'!DR67</f>
        <v>0</v>
      </c>
      <c r="DR65" s="258">
        <f>'Result Entry'!DS67</f>
        <v>0</v>
      </c>
      <c r="DS65" s="258">
        <f>'Result Entry'!DT67</f>
        <v>0</v>
      </c>
      <c r="DT65" s="264">
        <f>'Result Entry'!DU67</f>
        <v>0</v>
      </c>
      <c r="DU65" s="239" t="str">
        <f>'Result Entry'!DV67</f>
        <v/>
      </c>
      <c r="DV65" s="255" t="str">
        <f>'Result Entry'!DW67</f>
        <v/>
      </c>
      <c r="DW65" s="265">
        <f>'Result Entry'!DX67</f>
        <v>0</v>
      </c>
      <c r="DX65" s="266">
        <f>'Result Entry'!DY67</f>
        <v>0</v>
      </c>
      <c r="DY65" s="267" t="str">
        <f>'Result Entry'!DZ67</f>
        <v/>
      </c>
      <c r="DZ65" s="260">
        <f>'Result Entry'!EA67</f>
        <v>900</v>
      </c>
      <c r="EA65" s="246">
        <f>'Result Entry'!EB67</f>
        <v>0</v>
      </c>
      <c r="EB65" s="261">
        <f>'Result Entry'!EC67</f>
        <v>0</v>
      </c>
      <c r="EC65" s="239" t="str">
        <f>'Result Entry'!ED67</f>
        <v/>
      </c>
      <c r="ED65" s="239" t="str">
        <f>'Result Entry'!EE67</f>
        <v/>
      </c>
      <c r="EE65" s="239" t="str">
        <f>'Result Entry'!EF67</f>
        <v/>
      </c>
      <c r="EF65" s="262" t="str">
        <f>'Result Entry'!EG67</f>
        <v/>
      </c>
    </row>
    <row r="66" spans="1:136">
      <c r="A66" s="828"/>
      <c r="B66" s="249">
        <f t="shared" si="0"/>
        <v>0</v>
      </c>
      <c r="C66" s="238">
        <f>'Result Entry'!D68</f>
        <v>0</v>
      </c>
      <c r="D66" s="238">
        <f>'Result Entry'!E68</f>
        <v>0</v>
      </c>
      <c r="E66" s="238">
        <f>'Result Entry'!F68</f>
        <v>0</v>
      </c>
      <c r="F66" s="239">
        <f>'Result Entry'!G68</f>
        <v>0</v>
      </c>
      <c r="G66" s="239">
        <f>'Result Entry'!H68</f>
        <v>0</v>
      </c>
      <c r="H66" s="239">
        <f>'Result Entry'!I68</f>
        <v>0</v>
      </c>
      <c r="I66" s="386">
        <f>'Result Entry'!J68</f>
        <v>0</v>
      </c>
      <c r="J66" s="37">
        <f>'Result Entry'!K68</f>
        <v>0</v>
      </c>
      <c r="K66" s="250">
        <f>'Result Entry'!L68</f>
        <v>0</v>
      </c>
      <c r="L66" s="250">
        <f>'Result Entry'!M68</f>
        <v>0</v>
      </c>
      <c r="M66" s="250">
        <f>'Result Entry'!N68</f>
        <v>0</v>
      </c>
      <c r="N66" s="250">
        <f>'Result Entry'!O68</f>
        <v>0</v>
      </c>
      <c r="O66" s="251">
        <f>'Result Entry'!P68</f>
        <v>0</v>
      </c>
      <c r="P66" s="252">
        <f>'Result Entry'!Q68</f>
        <v>0</v>
      </c>
      <c r="Q66" s="252">
        <f>'Result Entry'!R68</f>
        <v>0</v>
      </c>
      <c r="R66" s="253">
        <f>'Result Entry'!S68</f>
        <v>0</v>
      </c>
      <c r="S66" s="36">
        <f>'Result Entry'!T68</f>
        <v>0</v>
      </c>
      <c r="T66" s="254">
        <f>'Result Entry'!U68</f>
        <v>0</v>
      </c>
      <c r="U66" s="254">
        <f>'Result Entry'!V68</f>
        <v>0</v>
      </c>
      <c r="V66" s="254">
        <f>'Result Entry'!W68</f>
        <v>0</v>
      </c>
      <c r="W66" s="36">
        <f>'Result Entry'!X68</f>
        <v>0</v>
      </c>
      <c r="X66" s="254">
        <f>'Result Entry'!Y68</f>
        <v>0</v>
      </c>
      <c r="Y66" s="239">
        <f>'Result Entry'!Z68</f>
        <v>0</v>
      </c>
      <c r="Z66" s="255" t="str">
        <f>'Result Entry'!AA68</f>
        <v/>
      </c>
      <c r="AA66" s="256">
        <f>'Result Entry'!AB68</f>
        <v>0</v>
      </c>
      <c r="AB66" s="250">
        <f>'Result Entry'!AC68</f>
        <v>0</v>
      </c>
      <c r="AC66" s="250">
        <f>'Result Entry'!AD68</f>
        <v>0</v>
      </c>
      <c r="AD66" s="250">
        <f>'Result Entry'!AE68</f>
        <v>0</v>
      </c>
      <c r="AE66" s="250">
        <f>'Result Entry'!AF68</f>
        <v>0</v>
      </c>
      <c r="AF66" s="251">
        <f>'Result Entry'!AG68</f>
        <v>0</v>
      </c>
      <c r="AG66" s="252">
        <f>'Result Entry'!AH68</f>
        <v>0</v>
      </c>
      <c r="AH66" s="252">
        <f>'Result Entry'!AI68</f>
        <v>0</v>
      </c>
      <c r="AI66" s="253">
        <f>'Result Entry'!AJ68</f>
        <v>0</v>
      </c>
      <c r="AJ66" s="36">
        <f>'Result Entry'!AK68</f>
        <v>0</v>
      </c>
      <c r="AK66" s="254">
        <f>'Result Entry'!AL68</f>
        <v>0</v>
      </c>
      <c r="AL66" s="254">
        <f>'Result Entry'!AM68</f>
        <v>0</v>
      </c>
      <c r="AM66" s="254">
        <f>'Result Entry'!AN68</f>
        <v>0</v>
      </c>
      <c r="AN66" s="36">
        <f>'Result Entry'!AO68</f>
        <v>0</v>
      </c>
      <c r="AO66" s="254">
        <f>'Result Entry'!AP68</f>
        <v>0</v>
      </c>
      <c r="AP66" s="239">
        <f>'Result Entry'!AQ68</f>
        <v>0</v>
      </c>
      <c r="AQ66" s="255" t="str">
        <f>'Result Entry'!AR68</f>
        <v/>
      </c>
      <c r="AR66" s="256">
        <f>'Result Entry'!AS68</f>
        <v>0</v>
      </c>
      <c r="AS66" s="250">
        <f>'Result Entry'!AT68</f>
        <v>0</v>
      </c>
      <c r="AT66" s="250">
        <f>'Result Entry'!AU68</f>
        <v>0</v>
      </c>
      <c r="AU66" s="250">
        <f>'Result Entry'!AV68</f>
        <v>0</v>
      </c>
      <c r="AV66" s="250">
        <f>'Result Entry'!AW68</f>
        <v>0</v>
      </c>
      <c r="AW66" s="251">
        <f>'Result Entry'!AX68</f>
        <v>0</v>
      </c>
      <c r="AX66" s="252">
        <f>'Result Entry'!AY68</f>
        <v>0</v>
      </c>
      <c r="AY66" s="252">
        <f>'Result Entry'!AZ68</f>
        <v>0</v>
      </c>
      <c r="AZ66" s="253">
        <f>'Result Entry'!BA68</f>
        <v>0</v>
      </c>
      <c r="BA66" s="36">
        <f>'Result Entry'!BB68</f>
        <v>0</v>
      </c>
      <c r="BB66" s="254">
        <f>'Result Entry'!BC68</f>
        <v>0</v>
      </c>
      <c r="BC66" s="254">
        <f>'Result Entry'!BD68</f>
        <v>0</v>
      </c>
      <c r="BD66" s="254">
        <f>'Result Entry'!BE68</f>
        <v>0</v>
      </c>
      <c r="BE66" s="36">
        <f>'Result Entry'!BF68</f>
        <v>0</v>
      </c>
      <c r="BF66" s="254">
        <f>'Result Entry'!BG68</f>
        <v>0</v>
      </c>
      <c r="BG66" s="239">
        <f>'Result Entry'!BH68</f>
        <v>0</v>
      </c>
      <c r="BH66" s="255" t="str">
        <f>'Result Entry'!BI68</f>
        <v/>
      </c>
      <c r="BI66" s="256">
        <f>'Result Entry'!BJ68</f>
        <v>0</v>
      </c>
      <c r="BJ66" s="250">
        <f>'Result Entry'!BK68</f>
        <v>0</v>
      </c>
      <c r="BK66" s="250">
        <f>'Result Entry'!BL68</f>
        <v>0</v>
      </c>
      <c r="BL66" s="250">
        <f>'Result Entry'!BM68</f>
        <v>0</v>
      </c>
      <c r="BM66" s="250">
        <f>'Result Entry'!BN68</f>
        <v>0</v>
      </c>
      <c r="BN66" s="251">
        <f>'Result Entry'!BO68</f>
        <v>0</v>
      </c>
      <c r="BO66" s="252">
        <f>'Result Entry'!BP68</f>
        <v>0</v>
      </c>
      <c r="BP66" s="252">
        <f>'Result Entry'!BQ68</f>
        <v>0</v>
      </c>
      <c r="BQ66" s="253">
        <f>'Result Entry'!BR68</f>
        <v>0</v>
      </c>
      <c r="BR66" s="36">
        <f>'Result Entry'!BS68</f>
        <v>0</v>
      </c>
      <c r="BS66" s="254">
        <f>'Result Entry'!BT68</f>
        <v>0</v>
      </c>
      <c r="BT66" s="254">
        <f>'Result Entry'!BU68</f>
        <v>0</v>
      </c>
      <c r="BU66" s="254">
        <f>'Result Entry'!BV68</f>
        <v>0</v>
      </c>
      <c r="BV66" s="36">
        <f>'Result Entry'!BW68</f>
        <v>0</v>
      </c>
      <c r="BW66" s="254">
        <f>'Result Entry'!BX68</f>
        <v>0</v>
      </c>
      <c r="BX66" s="239">
        <f>'Result Entry'!BY68</f>
        <v>0</v>
      </c>
      <c r="BY66" s="255" t="str">
        <f>'Result Entry'!BZ68</f>
        <v/>
      </c>
      <c r="BZ66" s="256">
        <f>'Result Entry'!CA68</f>
        <v>0</v>
      </c>
      <c r="CA66" s="250">
        <f>'Result Entry'!CB68</f>
        <v>0</v>
      </c>
      <c r="CB66" s="250">
        <f>'Result Entry'!CC68</f>
        <v>0</v>
      </c>
      <c r="CC66" s="250">
        <f>'Result Entry'!CD68</f>
        <v>0</v>
      </c>
      <c r="CD66" s="250">
        <f>'Result Entry'!CE68</f>
        <v>0</v>
      </c>
      <c r="CE66" s="251">
        <f>'Result Entry'!CF68</f>
        <v>0</v>
      </c>
      <c r="CF66" s="252">
        <f>'Result Entry'!CG68</f>
        <v>0</v>
      </c>
      <c r="CG66" s="252">
        <f>'Result Entry'!CH68</f>
        <v>0</v>
      </c>
      <c r="CH66" s="253">
        <f>'Result Entry'!CI68</f>
        <v>0</v>
      </c>
      <c r="CI66" s="36">
        <f>'Result Entry'!CJ68</f>
        <v>0</v>
      </c>
      <c r="CJ66" s="254">
        <f>'Result Entry'!CK68</f>
        <v>0</v>
      </c>
      <c r="CK66" s="254">
        <f>'Result Entry'!CL68</f>
        <v>0</v>
      </c>
      <c r="CL66" s="254">
        <f>'Result Entry'!CM68</f>
        <v>0</v>
      </c>
      <c r="CM66" s="36">
        <f>'Result Entry'!CN68</f>
        <v>0</v>
      </c>
      <c r="CN66" s="254">
        <f>'Result Entry'!CO68</f>
        <v>0</v>
      </c>
      <c r="CO66" s="239">
        <f>'Result Entry'!CP68</f>
        <v>0</v>
      </c>
      <c r="CP66" s="255" t="str">
        <f>'Result Entry'!CQ68</f>
        <v/>
      </c>
      <c r="CQ66" s="263">
        <f>'Result Entry'!CR68</f>
        <v>0</v>
      </c>
      <c r="CR66" s="258">
        <f>'Result Entry'!CS68</f>
        <v>0</v>
      </c>
      <c r="CS66" s="258">
        <f>'Result Entry'!CT68</f>
        <v>0</v>
      </c>
      <c r="CT66" s="258">
        <f>'Result Entry'!CU68</f>
        <v>0</v>
      </c>
      <c r="CU66" s="258">
        <f>'Result Entry'!CV68</f>
        <v>0</v>
      </c>
      <c r="CV66" s="264">
        <f>'Result Entry'!CW68</f>
        <v>0</v>
      </c>
      <c r="CW66" s="239">
        <f>'Result Entry'!CX68</f>
        <v>0</v>
      </c>
      <c r="CX66" s="255" t="str">
        <f>'Result Entry'!CY68</f>
        <v/>
      </c>
      <c r="CY66" s="263">
        <f>'Result Entry'!CZ68</f>
        <v>0</v>
      </c>
      <c r="CZ66" s="258">
        <f>'Result Entry'!DA68</f>
        <v>0</v>
      </c>
      <c r="DA66" s="258">
        <f>'Result Entry'!DB68</f>
        <v>0</v>
      </c>
      <c r="DB66" s="258">
        <f>'Result Entry'!DC68</f>
        <v>0</v>
      </c>
      <c r="DC66" s="258">
        <f>'Result Entry'!DD68</f>
        <v>0</v>
      </c>
      <c r="DD66" s="264">
        <f>'Result Entry'!DE68</f>
        <v>0</v>
      </c>
      <c r="DE66" s="239">
        <f>'Result Entry'!DF68</f>
        <v>0</v>
      </c>
      <c r="DF66" s="255" t="str">
        <f>'Result Entry'!DG68</f>
        <v/>
      </c>
      <c r="DG66" s="263">
        <f>'Result Entry'!DH68</f>
        <v>0</v>
      </c>
      <c r="DH66" s="258">
        <f>'Result Entry'!DI68</f>
        <v>0</v>
      </c>
      <c r="DI66" s="258">
        <f>'Result Entry'!DJ68</f>
        <v>0</v>
      </c>
      <c r="DJ66" s="258">
        <f>'Result Entry'!DK68</f>
        <v>0</v>
      </c>
      <c r="DK66" s="258">
        <f>'Result Entry'!DL68</f>
        <v>0</v>
      </c>
      <c r="DL66" s="264">
        <f>'Result Entry'!DM68</f>
        <v>0</v>
      </c>
      <c r="DM66" s="239">
        <f>'Result Entry'!DN68</f>
        <v>0</v>
      </c>
      <c r="DN66" s="255" t="str">
        <f>'Result Entry'!DO68</f>
        <v/>
      </c>
      <c r="DO66" s="263">
        <f>'Result Entry'!DP68</f>
        <v>0</v>
      </c>
      <c r="DP66" s="258">
        <f>'Result Entry'!DQ68</f>
        <v>0</v>
      </c>
      <c r="DQ66" s="258">
        <f>'Result Entry'!DR68</f>
        <v>0</v>
      </c>
      <c r="DR66" s="258">
        <f>'Result Entry'!DS68</f>
        <v>0</v>
      </c>
      <c r="DS66" s="258">
        <f>'Result Entry'!DT68</f>
        <v>0</v>
      </c>
      <c r="DT66" s="264">
        <f>'Result Entry'!DU68</f>
        <v>0</v>
      </c>
      <c r="DU66" s="239" t="str">
        <f>'Result Entry'!DV68</f>
        <v/>
      </c>
      <c r="DV66" s="255" t="str">
        <f>'Result Entry'!DW68</f>
        <v/>
      </c>
      <c r="DW66" s="265">
        <f>'Result Entry'!DX68</f>
        <v>0</v>
      </c>
      <c r="DX66" s="266">
        <f>'Result Entry'!DY68</f>
        <v>0</v>
      </c>
      <c r="DY66" s="267" t="str">
        <f>'Result Entry'!DZ68</f>
        <v/>
      </c>
      <c r="DZ66" s="260">
        <f>'Result Entry'!EA68</f>
        <v>900</v>
      </c>
      <c r="EA66" s="246">
        <f>'Result Entry'!EB68</f>
        <v>0</v>
      </c>
      <c r="EB66" s="261">
        <f>'Result Entry'!EC68</f>
        <v>0</v>
      </c>
      <c r="EC66" s="239" t="str">
        <f>'Result Entry'!ED68</f>
        <v/>
      </c>
      <c r="ED66" s="239" t="str">
        <f>'Result Entry'!EE68</f>
        <v/>
      </c>
      <c r="EE66" s="239" t="str">
        <f>'Result Entry'!EF68</f>
        <v/>
      </c>
      <c r="EF66" s="262" t="str">
        <f>'Result Entry'!EG68</f>
        <v/>
      </c>
    </row>
    <row r="67" spans="1:136">
      <c r="A67" s="828"/>
      <c r="B67" s="249">
        <f t="shared" si="0"/>
        <v>0</v>
      </c>
      <c r="C67" s="238">
        <f>'Result Entry'!D69</f>
        <v>0</v>
      </c>
      <c r="D67" s="238">
        <f>'Result Entry'!E69</f>
        <v>0</v>
      </c>
      <c r="E67" s="238">
        <f>'Result Entry'!F69</f>
        <v>0</v>
      </c>
      <c r="F67" s="239">
        <f>'Result Entry'!G69</f>
        <v>0</v>
      </c>
      <c r="G67" s="239">
        <f>'Result Entry'!H69</f>
        <v>0</v>
      </c>
      <c r="H67" s="239">
        <f>'Result Entry'!I69</f>
        <v>0</v>
      </c>
      <c r="I67" s="386">
        <f>'Result Entry'!J69</f>
        <v>0</v>
      </c>
      <c r="J67" s="37">
        <f>'Result Entry'!K69</f>
        <v>0</v>
      </c>
      <c r="K67" s="250">
        <f>'Result Entry'!L69</f>
        <v>0</v>
      </c>
      <c r="L67" s="250">
        <f>'Result Entry'!M69</f>
        <v>0</v>
      </c>
      <c r="M67" s="250">
        <f>'Result Entry'!N69</f>
        <v>0</v>
      </c>
      <c r="N67" s="250">
        <f>'Result Entry'!O69</f>
        <v>0</v>
      </c>
      <c r="O67" s="251">
        <f>'Result Entry'!P69</f>
        <v>0</v>
      </c>
      <c r="P67" s="252">
        <f>'Result Entry'!Q69</f>
        <v>0</v>
      </c>
      <c r="Q67" s="252">
        <f>'Result Entry'!R69</f>
        <v>0</v>
      </c>
      <c r="R67" s="253">
        <f>'Result Entry'!S69</f>
        <v>0</v>
      </c>
      <c r="S67" s="36">
        <f>'Result Entry'!T69</f>
        <v>0</v>
      </c>
      <c r="T67" s="254">
        <f>'Result Entry'!U69</f>
        <v>0</v>
      </c>
      <c r="U67" s="254">
        <f>'Result Entry'!V69</f>
        <v>0</v>
      </c>
      <c r="V67" s="254">
        <f>'Result Entry'!W69</f>
        <v>0</v>
      </c>
      <c r="W67" s="36">
        <f>'Result Entry'!X69</f>
        <v>0</v>
      </c>
      <c r="X67" s="254">
        <f>'Result Entry'!Y69</f>
        <v>0</v>
      </c>
      <c r="Y67" s="239">
        <f>'Result Entry'!Z69</f>
        <v>0</v>
      </c>
      <c r="Z67" s="255" t="str">
        <f>'Result Entry'!AA69</f>
        <v/>
      </c>
      <c r="AA67" s="256">
        <f>'Result Entry'!AB69</f>
        <v>0</v>
      </c>
      <c r="AB67" s="250">
        <f>'Result Entry'!AC69</f>
        <v>0</v>
      </c>
      <c r="AC67" s="250">
        <f>'Result Entry'!AD69</f>
        <v>0</v>
      </c>
      <c r="AD67" s="250">
        <f>'Result Entry'!AE69</f>
        <v>0</v>
      </c>
      <c r="AE67" s="250">
        <f>'Result Entry'!AF69</f>
        <v>0</v>
      </c>
      <c r="AF67" s="251">
        <f>'Result Entry'!AG69</f>
        <v>0</v>
      </c>
      <c r="AG67" s="252">
        <f>'Result Entry'!AH69</f>
        <v>0</v>
      </c>
      <c r="AH67" s="252">
        <f>'Result Entry'!AI69</f>
        <v>0</v>
      </c>
      <c r="AI67" s="253">
        <f>'Result Entry'!AJ69</f>
        <v>0</v>
      </c>
      <c r="AJ67" s="36">
        <f>'Result Entry'!AK69</f>
        <v>0</v>
      </c>
      <c r="AK67" s="254">
        <f>'Result Entry'!AL69</f>
        <v>0</v>
      </c>
      <c r="AL67" s="254">
        <f>'Result Entry'!AM69</f>
        <v>0</v>
      </c>
      <c r="AM67" s="254">
        <f>'Result Entry'!AN69</f>
        <v>0</v>
      </c>
      <c r="AN67" s="36">
        <f>'Result Entry'!AO69</f>
        <v>0</v>
      </c>
      <c r="AO67" s="254">
        <f>'Result Entry'!AP69</f>
        <v>0</v>
      </c>
      <c r="AP67" s="239">
        <f>'Result Entry'!AQ69</f>
        <v>0</v>
      </c>
      <c r="AQ67" s="255" t="str">
        <f>'Result Entry'!AR69</f>
        <v/>
      </c>
      <c r="AR67" s="256">
        <f>'Result Entry'!AS69</f>
        <v>0</v>
      </c>
      <c r="AS67" s="250">
        <f>'Result Entry'!AT69</f>
        <v>0</v>
      </c>
      <c r="AT67" s="250">
        <f>'Result Entry'!AU69</f>
        <v>0</v>
      </c>
      <c r="AU67" s="250">
        <f>'Result Entry'!AV69</f>
        <v>0</v>
      </c>
      <c r="AV67" s="250">
        <f>'Result Entry'!AW69</f>
        <v>0</v>
      </c>
      <c r="AW67" s="251">
        <f>'Result Entry'!AX69</f>
        <v>0</v>
      </c>
      <c r="AX67" s="252">
        <f>'Result Entry'!AY69</f>
        <v>0</v>
      </c>
      <c r="AY67" s="252">
        <f>'Result Entry'!AZ69</f>
        <v>0</v>
      </c>
      <c r="AZ67" s="253">
        <f>'Result Entry'!BA69</f>
        <v>0</v>
      </c>
      <c r="BA67" s="36">
        <f>'Result Entry'!BB69</f>
        <v>0</v>
      </c>
      <c r="BB67" s="254">
        <f>'Result Entry'!BC69</f>
        <v>0</v>
      </c>
      <c r="BC67" s="254">
        <f>'Result Entry'!BD69</f>
        <v>0</v>
      </c>
      <c r="BD67" s="254">
        <f>'Result Entry'!BE69</f>
        <v>0</v>
      </c>
      <c r="BE67" s="36">
        <f>'Result Entry'!BF69</f>
        <v>0</v>
      </c>
      <c r="BF67" s="254">
        <f>'Result Entry'!BG69</f>
        <v>0</v>
      </c>
      <c r="BG67" s="239">
        <f>'Result Entry'!BH69</f>
        <v>0</v>
      </c>
      <c r="BH67" s="255" t="str">
        <f>'Result Entry'!BI69</f>
        <v/>
      </c>
      <c r="BI67" s="256">
        <f>'Result Entry'!BJ69</f>
        <v>0</v>
      </c>
      <c r="BJ67" s="250">
        <f>'Result Entry'!BK69</f>
        <v>0</v>
      </c>
      <c r="BK67" s="250">
        <f>'Result Entry'!BL69</f>
        <v>0</v>
      </c>
      <c r="BL67" s="250">
        <f>'Result Entry'!BM69</f>
        <v>0</v>
      </c>
      <c r="BM67" s="250">
        <f>'Result Entry'!BN69</f>
        <v>0</v>
      </c>
      <c r="BN67" s="251">
        <f>'Result Entry'!BO69</f>
        <v>0</v>
      </c>
      <c r="BO67" s="252">
        <f>'Result Entry'!BP69</f>
        <v>0</v>
      </c>
      <c r="BP67" s="252">
        <f>'Result Entry'!BQ69</f>
        <v>0</v>
      </c>
      <c r="BQ67" s="253">
        <f>'Result Entry'!BR69</f>
        <v>0</v>
      </c>
      <c r="BR67" s="36">
        <f>'Result Entry'!BS69</f>
        <v>0</v>
      </c>
      <c r="BS67" s="254">
        <f>'Result Entry'!BT69</f>
        <v>0</v>
      </c>
      <c r="BT67" s="254">
        <f>'Result Entry'!BU69</f>
        <v>0</v>
      </c>
      <c r="BU67" s="254">
        <f>'Result Entry'!BV69</f>
        <v>0</v>
      </c>
      <c r="BV67" s="36">
        <f>'Result Entry'!BW69</f>
        <v>0</v>
      </c>
      <c r="BW67" s="254">
        <f>'Result Entry'!BX69</f>
        <v>0</v>
      </c>
      <c r="BX67" s="239">
        <f>'Result Entry'!BY69</f>
        <v>0</v>
      </c>
      <c r="BY67" s="255" t="str">
        <f>'Result Entry'!BZ69</f>
        <v/>
      </c>
      <c r="BZ67" s="256">
        <f>'Result Entry'!CA69</f>
        <v>0</v>
      </c>
      <c r="CA67" s="250">
        <f>'Result Entry'!CB69</f>
        <v>0</v>
      </c>
      <c r="CB67" s="250">
        <f>'Result Entry'!CC69</f>
        <v>0</v>
      </c>
      <c r="CC67" s="250">
        <f>'Result Entry'!CD69</f>
        <v>0</v>
      </c>
      <c r="CD67" s="250">
        <f>'Result Entry'!CE69</f>
        <v>0</v>
      </c>
      <c r="CE67" s="251">
        <f>'Result Entry'!CF69</f>
        <v>0</v>
      </c>
      <c r="CF67" s="252">
        <f>'Result Entry'!CG69</f>
        <v>0</v>
      </c>
      <c r="CG67" s="252">
        <f>'Result Entry'!CH69</f>
        <v>0</v>
      </c>
      <c r="CH67" s="253">
        <f>'Result Entry'!CI69</f>
        <v>0</v>
      </c>
      <c r="CI67" s="36">
        <f>'Result Entry'!CJ69</f>
        <v>0</v>
      </c>
      <c r="CJ67" s="254">
        <f>'Result Entry'!CK69</f>
        <v>0</v>
      </c>
      <c r="CK67" s="254">
        <f>'Result Entry'!CL69</f>
        <v>0</v>
      </c>
      <c r="CL67" s="254">
        <f>'Result Entry'!CM69</f>
        <v>0</v>
      </c>
      <c r="CM67" s="36">
        <f>'Result Entry'!CN69</f>
        <v>0</v>
      </c>
      <c r="CN67" s="254">
        <f>'Result Entry'!CO69</f>
        <v>0</v>
      </c>
      <c r="CO67" s="239">
        <f>'Result Entry'!CP69</f>
        <v>0</v>
      </c>
      <c r="CP67" s="255" t="str">
        <f>'Result Entry'!CQ69</f>
        <v/>
      </c>
      <c r="CQ67" s="263">
        <f>'Result Entry'!CR69</f>
        <v>0</v>
      </c>
      <c r="CR67" s="258">
        <f>'Result Entry'!CS69</f>
        <v>0</v>
      </c>
      <c r="CS67" s="258">
        <f>'Result Entry'!CT69</f>
        <v>0</v>
      </c>
      <c r="CT67" s="258">
        <f>'Result Entry'!CU69</f>
        <v>0</v>
      </c>
      <c r="CU67" s="258">
        <f>'Result Entry'!CV69</f>
        <v>0</v>
      </c>
      <c r="CV67" s="264">
        <f>'Result Entry'!CW69</f>
        <v>0</v>
      </c>
      <c r="CW67" s="239">
        <f>'Result Entry'!CX69</f>
        <v>0</v>
      </c>
      <c r="CX67" s="255" t="str">
        <f>'Result Entry'!CY69</f>
        <v/>
      </c>
      <c r="CY67" s="263">
        <f>'Result Entry'!CZ69</f>
        <v>0</v>
      </c>
      <c r="CZ67" s="258">
        <f>'Result Entry'!DA69</f>
        <v>0</v>
      </c>
      <c r="DA67" s="258">
        <f>'Result Entry'!DB69</f>
        <v>0</v>
      </c>
      <c r="DB67" s="258">
        <f>'Result Entry'!DC69</f>
        <v>0</v>
      </c>
      <c r="DC67" s="258">
        <f>'Result Entry'!DD69</f>
        <v>0</v>
      </c>
      <c r="DD67" s="264">
        <f>'Result Entry'!DE69</f>
        <v>0</v>
      </c>
      <c r="DE67" s="239">
        <f>'Result Entry'!DF69</f>
        <v>0</v>
      </c>
      <c r="DF67" s="255" t="str">
        <f>'Result Entry'!DG69</f>
        <v/>
      </c>
      <c r="DG67" s="263">
        <f>'Result Entry'!DH69</f>
        <v>0</v>
      </c>
      <c r="DH67" s="258">
        <f>'Result Entry'!DI69</f>
        <v>0</v>
      </c>
      <c r="DI67" s="258">
        <f>'Result Entry'!DJ69</f>
        <v>0</v>
      </c>
      <c r="DJ67" s="258">
        <f>'Result Entry'!DK69</f>
        <v>0</v>
      </c>
      <c r="DK67" s="258">
        <f>'Result Entry'!DL69</f>
        <v>0</v>
      </c>
      <c r="DL67" s="264">
        <f>'Result Entry'!DM69</f>
        <v>0</v>
      </c>
      <c r="DM67" s="239">
        <f>'Result Entry'!DN69</f>
        <v>0</v>
      </c>
      <c r="DN67" s="255" t="str">
        <f>'Result Entry'!DO69</f>
        <v/>
      </c>
      <c r="DO67" s="263">
        <f>'Result Entry'!DP69</f>
        <v>0</v>
      </c>
      <c r="DP67" s="258">
        <f>'Result Entry'!DQ69</f>
        <v>0</v>
      </c>
      <c r="DQ67" s="258">
        <f>'Result Entry'!DR69</f>
        <v>0</v>
      </c>
      <c r="DR67" s="258">
        <f>'Result Entry'!DS69</f>
        <v>0</v>
      </c>
      <c r="DS67" s="258">
        <f>'Result Entry'!DT69</f>
        <v>0</v>
      </c>
      <c r="DT67" s="264">
        <f>'Result Entry'!DU69</f>
        <v>0</v>
      </c>
      <c r="DU67" s="239" t="str">
        <f>'Result Entry'!DV69</f>
        <v/>
      </c>
      <c r="DV67" s="255" t="str">
        <f>'Result Entry'!DW69</f>
        <v/>
      </c>
      <c r="DW67" s="265">
        <f>'Result Entry'!DX69</f>
        <v>0</v>
      </c>
      <c r="DX67" s="266">
        <f>'Result Entry'!DY69</f>
        <v>0</v>
      </c>
      <c r="DY67" s="267" t="str">
        <f>'Result Entry'!DZ69</f>
        <v/>
      </c>
      <c r="DZ67" s="260">
        <f>'Result Entry'!EA69</f>
        <v>900</v>
      </c>
      <c r="EA67" s="246">
        <f>'Result Entry'!EB69</f>
        <v>0</v>
      </c>
      <c r="EB67" s="261">
        <f>'Result Entry'!EC69</f>
        <v>0</v>
      </c>
      <c r="EC67" s="239" t="str">
        <f>'Result Entry'!ED69</f>
        <v/>
      </c>
      <c r="ED67" s="239" t="str">
        <f>'Result Entry'!EE69</f>
        <v/>
      </c>
      <c r="EE67" s="239" t="str">
        <f>'Result Entry'!EF69</f>
        <v/>
      </c>
      <c r="EF67" s="262" t="str">
        <f>'Result Entry'!EG69</f>
        <v/>
      </c>
    </row>
    <row r="68" spans="1:136">
      <c r="A68" s="828"/>
      <c r="B68" s="249">
        <f t="shared" si="0"/>
        <v>0</v>
      </c>
      <c r="C68" s="238">
        <f>'Result Entry'!D70</f>
        <v>0</v>
      </c>
      <c r="D68" s="238">
        <f>'Result Entry'!E70</f>
        <v>0</v>
      </c>
      <c r="E68" s="238">
        <f>'Result Entry'!F70</f>
        <v>0</v>
      </c>
      <c r="F68" s="239">
        <f>'Result Entry'!G70</f>
        <v>0</v>
      </c>
      <c r="G68" s="239">
        <f>'Result Entry'!H70</f>
        <v>0</v>
      </c>
      <c r="H68" s="239">
        <f>'Result Entry'!I70</f>
        <v>0</v>
      </c>
      <c r="I68" s="386">
        <f>'Result Entry'!J70</f>
        <v>0</v>
      </c>
      <c r="J68" s="37">
        <f>'Result Entry'!K70</f>
        <v>0</v>
      </c>
      <c r="K68" s="250">
        <f>'Result Entry'!L70</f>
        <v>0</v>
      </c>
      <c r="L68" s="250">
        <f>'Result Entry'!M70</f>
        <v>0</v>
      </c>
      <c r="M68" s="250">
        <f>'Result Entry'!N70</f>
        <v>0</v>
      </c>
      <c r="N68" s="250">
        <f>'Result Entry'!O70</f>
        <v>0</v>
      </c>
      <c r="O68" s="251">
        <f>'Result Entry'!P70</f>
        <v>0</v>
      </c>
      <c r="P68" s="252">
        <f>'Result Entry'!Q70</f>
        <v>0</v>
      </c>
      <c r="Q68" s="252">
        <f>'Result Entry'!R70</f>
        <v>0</v>
      </c>
      <c r="R68" s="253">
        <f>'Result Entry'!S70</f>
        <v>0</v>
      </c>
      <c r="S68" s="36">
        <f>'Result Entry'!T70</f>
        <v>0</v>
      </c>
      <c r="T68" s="254">
        <f>'Result Entry'!U70</f>
        <v>0</v>
      </c>
      <c r="U68" s="254">
        <f>'Result Entry'!V70</f>
        <v>0</v>
      </c>
      <c r="V68" s="254">
        <f>'Result Entry'!W70</f>
        <v>0</v>
      </c>
      <c r="W68" s="36">
        <f>'Result Entry'!X70</f>
        <v>0</v>
      </c>
      <c r="X68" s="254">
        <f>'Result Entry'!Y70</f>
        <v>0</v>
      </c>
      <c r="Y68" s="239">
        <f>'Result Entry'!Z70</f>
        <v>0</v>
      </c>
      <c r="Z68" s="255" t="str">
        <f>'Result Entry'!AA70</f>
        <v/>
      </c>
      <c r="AA68" s="256">
        <f>'Result Entry'!AB70</f>
        <v>0</v>
      </c>
      <c r="AB68" s="250">
        <f>'Result Entry'!AC70</f>
        <v>0</v>
      </c>
      <c r="AC68" s="250">
        <f>'Result Entry'!AD70</f>
        <v>0</v>
      </c>
      <c r="AD68" s="250">
        <f>'Result Entry'!AE70</f>
        <v>0</v>
      </c>
      <c r="AE68" s="250">
        <f>'Result Entry'!AF70</f>
        <v>0</v>
      </c>
      <c r="AF68" s="251">
        <f>'Result Entry'!AG70</f>
        <v>0</v>
      </c>
      <c r="AG68" s="252">
        <f>'Result Entry'!AH70</f>
        <v>0</v>
      </c>
      <c r="AH68" s="252">
        <f>'Result Entry'!AI70</f>
        <v>0</v>
      </c>
      <c r="AI68" s="253">
        <f>'Result Entry'!AJ70</f>
        <v>0</v>
      </c>
      <c r="AJ68" s="36">
        <f>'Result Entry'!AK70</f>
        <v>0</v>
      </c>
      <c r="AK68" s="254">
        <f>'Result Entry'!AL70</f>
        <v>0</v>
      </c>
      <c r="AL68" s="254">
        <f>'Result Entry'!AM70</f>
        <v>0</v>
      </c>
      <c r="AM68" s="254">
        <f>'Result Entry'!AN70</f>
        <v>0</v>
      </c>
      <c r="AN68" s="36">
        <f>'Result Entry'!AO70</f>
        <v>0</v>
      </c>
      <c r="AO68" s="254">
        <f>'Result Entry'!AP70</f>
        <v>0</v>
      </c>
      <c r="AP68" s="239">
        <f>'Result Entry'!AQ70</f>
        <v>0</v>
      </c>
      <c r="AQ68" s="255" t="str">
        <f>'Result Entry'!AR70</f>
        <v/>
      </c>
      <c r="AR68" s="256">
        <f>'Result Entry'!AS70</f>
        <v>0</v>
      </c>
      <c r="AS68" s="250">
        <f>'Result Entry'!AT70</f>
        <v>0</v>
      </c>
      <c r="AT68" s="250">
        <f>'Result Entry'!AU70</f>
        <v>0</v>
      </c>
      <c r="AU68" s="250">
        <f>'Result Entry'!AV70</f>
        <v>0</v>
      </c>
      <c r="AV68" s="250">
        <f>'Result Entry'!AW70</f>
        <v>0</v>
      </c>
      <c r="AW68" s="251">
        <f>'Result Entry'!AX70</f>
        <v>0</v>
      </c>
      <c r="AX68" s="252">
        <f>'Result Entry'!AY70</f>
        <v>0</v>
      </c>
      <c r="AY68" s="252">
        <f>'Result Entry'!AZ70</f>
        <v>0</v>
      </c>
      <c r="AZ68" s="253">
        <f>'Result Entry'!BA70</f>
        <v>0</v>
      </c>
      <c r="BA68" s="36">
        <f>'Result Entry'!BB70</f>
        <v>0</v>
      </c>
      <c r="BB68" s="254">
        <f>'Result Entry'!BC70</f>
        <v>0</v>
      </c>
      <c r="BC68" s="254">
        <f>'Result Entry'!BD70</f>
        <v>0</v>
      </c>
      <c r="BD68" s="254">
        <f>'Result Entry'!BE70</f>
        <v>0</v>
      </c>
      <c r="BE68" s="36">
        <f>'Result Entry'!BF70</f>
        <v>0</v>
      </c>
      <c r="BF68" s="254">
        <f>'Result Entry'!BG70</f>
        <v>0</v>
      </c>
      <c r="BG68" s="239">
        <f>'Result Entry'!BH70</f>
        <v>0</v>
      </c>
      <c r="BH68" s="255" t="str">
        <f>'Result Entry'!BI70</f>
        <v/>
      </c>
      <c r="BI68" s="256">
        <f>'Result Entry'!BJ70</f>
        <v>0</v>
      </c>
      <c r="BJ68" s="250">
        <f>'Result Entry'!BK70</f>
        <v>0</v>
      </c>
      <c r="BK68" s="250">
        <f>'Result Entry'!BL70</f>
        <v>0</v>
      </c>
      <c r="BL68" s="250">
        <f>'Result Entry'!BM70</f>
        <v>0</v>
      </c>
      <c r="BM68" s="250">
        <f>'Result Entry'!BN70</f>
        <v>0</v>
      </c>
      <c r="BN68" s="251">
        <f>'Result Entry'!BO70</f>
        <v>0</v>
      </c>
      <c r="BO68" s="252">
        <f>'Result Entry'!BP70</f>
        <v>0</v>
      </c>
      <c r="BP68" s="252">
        <f>'Result Entry'!BQ70</f>
        <v>0</v>
      </c>
      <c r="BQ68" s="253">
        <f>'Result Entry'!BR70</f>
        <v>0</v>
      </c>
      <c r="BR68" s="36">
        <f>'Result Entry'!BS70</f>
        <v>0</v>
      </c>
      <c r="BS68" s="254">
        <f>'Result Entry'!BT70</f>
        <v>0</v>
      </c>
      <c r="BT68" s="254">
        <f>'Result Entry'!BU70</f>
        <v>0</v>
      </c>
      <c r="BU68" s="254">
        <f>'Result Entry'!BV70</f>
        <v>0</v>
      </c>
      <c r="BV68" s="36">
        <f>'Result Entry'!BW70</f>
        <v>0</v>
      </c>
      <c r="BW68" s="254">
        <f>'Result Entry'!BX70</f>
        <v>0</v>
      </c>
      <c r="BX68" s="239">
        <f>'Result Entry'!BY70</f>
        <v>0</v>
      </c>
      <c r="BY68" s="255" t="str">
        <f>'Result Entry'!BZ70</f>
        <v/>
      </c>
      <c r="BZ68" s="256">
        <f>'Result Entry'!CA70</f>
        <v>0</v>
      </c>
      <c r="CA68" s="250">
        <f>'Result Entry'!CB70</f>
        <v>0</v>
      </c>
      <c r="CB68" s="250">
        <f>'Result Entry'!CC70</f>
        <v>0</v>
      </c>
      <c r="CC68" s="250">
        <f>'Result Entry'!CD70</f>
        <v>0</v>
      </c>
      <c r="CD68" s="250">
        <f>'Result Entry'!CE70</f>
        <v>0</v>
      </c>
      <c r="CE68" s="251">
        <f>'Result Entry'!CF70</f>
        <v>0</v>
      </c>
      <c r="CF68" s="252">
        <f>'Result Entry'!CG70</f>
        <v>0</v>
      </c>
      <c r="CG68" s="252">
        <f>'Result Entry'!CH70</f>
        <v>0</v>
      </c>
      <c r="CH68" s="253">
        <f>'Result Entry'!CI70</f>
        <v>0</v>
      </c>
      <c r="CI68" s="36">
        <f>'Result Entry'!CJ70</f>
        <v>0</v>
      </c>
      <c r="CJ68" s="254">
        <f>'Result Entry'!CK70</f>
        <v>0</v>
      </c>
      <c r="CK68" s="254">
        <f>'Result Entry'!CL70</f>
        <v>0</v>
      </c>
      <c r="CL68" s="254">
        <f>'Result Entry'!CM70</f>
        <v>0</v>
      </c>
      <c r="CM68" s="36">
        <f>'Result Entry'!CN70</f>
        <v>0</v>
      </c>
      <c r="CN68" s="254">
        <f>'Result Entry'!CO70</f>
        <v>0</v>
      </c>
      <c r="CO68" s="239">
        <f>'Result Entry'!CP70</f>
        <v>0</v>
      </c>
      <c r="CP68" s="255" t="str">
        <f>'Result Entry'!CQ70</f>
        <v/>
      </c>
      <c r="CQ68" s="263">
        <f>'Result Entry'!CR70</f>
        <v>0</v>
      </c>
      <c r="CR68" s="258">
        <f>'Result Entry'!CS70</f>
        <v>0</v>
      </c>
      <c r="CS68" s="258">
        <f>'Result Entry'!CT70</f>
        <v>0</v>
      </c>
      <c r="CT68" s="258">
        <f>'Result Entry'!CU70</f>
        <v>0</v>
      </c>
      <c r="CU68" s="258">
        <f>'Result Entry'!CV70</f>
        <v>0</v>
      </c>
      <c r="CV68" s="264">
        <f>'Result Entry'!CW70</f>
        <v>0</v>
      </c>
      <c r="CW68" s="239">
        <f>'Result Entry'!CX70</f>
        <v>0</v>
      </c>
      <c r="CX68" s="255" t="str">
        <f>'Result Entry'!CY70</f>
        <v/>
      </c>
      <c r="CY68" s="263">
        <f>'Result Entry'!CZ70</f>
        <v>0</v>
      </c>
      <c r="CZ68" s="258">
        <f>'Result Entry'!DA70</f>
        <v>0</v>
      </c>
      <c r="DA68" s="258">
        <f>'Result Entry'!DB70</f>
        <v>0</v>
      </c>
      <c r="DB68" s="258">
        <f>'Result Entry'!DC70</f>
        <v>0</v>
      </c>
      <c r="DC68" s="258">
        <f>'Result Entry'!DD70</f>
        <v>0</v>
      </c>
      <c r="DD68" s="264">
        <f>'Result Entry'!DE70</f>
        <v>0</v>
      </c>
      <c r="DE68" s="239">
        <f>'Result Entry'!DF70</f>
        <v>0</v>
      </c>
      <c r="DF68" s="255" t="str">
        <f>'Result Entry'!DG70</f>
        <v/>
      </c>
      <c r="DG68" s="263">
        <f>'Result Entry'!DH70</f>
        <v>0</v>
      </c>
      <c r="DH68" s="258">
        <f>'Result Entry'!DI70</f>
        <v>0</v>
      </c>
      <c r="DI68" s="258">
        <f>'Result Entry'!DJ70</f>
        <v>0</v>
      </c>
      <c r="DJ68" s="258">
        <f>'Result Entry'!DK70</f>
        <v>0</v>
      </c>
      <c r="DK68" s="258">
        <f>'Result Entry'!DL70</f>
        <v>0</v>
      </c>
      <c r="DL68" s="264">
        <f>'Result Entry'!DM70</f>
        <v>0</v>
      </c>
      <c r="DM68" s="239">
        <f>'Result Entry'!DN70</f>
        <v>0</v>
      </c>
      <c r="DN68" s="255" t="str">
        <f>'Result Entry'!DO70</f>
        <v/>
      </c>
      <c r="DO68" s="263">
        <f>'Result Entry'!DP70</f>
        <v>0</v>
      </c>
      <c r="DP68" s="258">
        <f>'Result Entry'!DQ70</f>
        <v>0</v>
      </c>
      <c r="DQ68" s="258">
        <f>'Result Entry'!DR70</f>
        <v>0</v>
      </c>
      <c r="DR68" s="258">
        <f>'Result Entry'!DS70</f>
        <v>0</v>
      </c>
      <c r="DS68" s="258">
        <f>'Result Entry'!DT70</f>
        <v>0</v>
      </c>
      <c r="DT68" s="264">
        <f>'Result Entry'!DU70</f>
        <v>0</v>
      </c>
      <c r="DU68" s="239" t="str">
        <f>'Result Entry'!DV70</f>
        <v/>
      </c>
      <c r="DV68" s="255" t="str">
        <f>'Result Entry'!DW70</f>
        <v/>
      </c>
      <c r="DW68" s="265">
        <f>'Result Entry'!DX70</f>
        <v>0</v>
      </c>
      <c r="DX68" s="266">
        <f>'Result Entry'!DY70</f>
        <v>0</v>
      </c>
      <c r="DY68" s="267" t="str">
        <f>'Result Entry'!DZ70</f>
        <v/>
      </c>
      <c r="DZ68" s="260">
        <f>'Result Entry'!EA70</f>
        <v>900</v>
      </c>
      <c r="EA68" s="246">
        <f>'Result Entry'!EB70</f>
        <v>0</v>
      </c>
      <c r="EB68" s="261">
        <f>'Result Entry'!EC70</f>
        <v>0</v>
      </c>
      <c r="EC68" s="239" t="str">
        <f>'Result Entry'!ED70</f>
        <v/>
      </c>
      <c r="ED68" s="239" t="str">
        <f>'Result Entry'!EE70</f>
        <v/>
      </c>
      <c r="EE68" s="239" t="str">
        <f>'Result Entry'!EF70</f>
        <v/>
      </c>
      <c r="EF68" s="262" t="str">
        <f>'Result Entry'!EG70</f>
        <v/>
      </c>
    </row>
    <row r="69" spans="1:136">
      <c r="A69" s="828"/>
      <c r="B69" s="249">
        <f t="shared" si="0"/>
        <v>0</v>
      </c>
      <c r="C69" s="238">
        <f>'Result Entry'!D71</f>
        <v>0</v>
      </c>
      <c r="D69" s="238">
        <f>'Result Entry'!E71</f>
        <v>0</v>
      </c>
      <c r="E69" s="238">
        <f>'Result Entry'!F71</f>
        <v>0</v>
      </c>
      <c r="F69" s="239">
        <f>'Result Entry'!G71</f>
        <v>0</v>
      </c>
      <c r="G69" s="239">
        <f>'Result Entry'!H71</f>
        <v>0</v>
      </c>
      <c r="H69" s="239">
        <f>'Result Entry'!I71</f>
        <v>0</v>
      </c>
      <c r="I69" s="386">
        <f>'Result Entry'!J71</f>
        <v>0</v>
      </c>
      <c r="J69" s="37">
        <f>'Result Entry'!K71</f>
        <v>0</v>
      </c>
      <c r="K69" s="250">
        <f>'Result Entry'!L71</f>
        <v>0</v>
      </c>
      <c r="L69" s="250">
        <f>'Result Entry'!M71</f>
        <v>0</v>
      </c>
      <c r="M69" s="250">
        <f>'Result Entry'!N71</f>
        <v>0</v>
      </c>
      <c r="N69" s="250">
        <f>'Result Entry'!O71</f>
        <v>0</v>
      </c>
      <c r="O69" s="251">
        <f>'Result Entry'!P71</f>
        <v>0</v>
      </c>
      <c r="P69" s="252">
        <f>'Result Entry'!Q71</f>
        <v>0</v>
      </c>
      <c r="Q69" s="252">
        <f>'Result Entry'!R71</f>
        <v>0</v>
      </c>
      <c r="R69" s="253">
        <f>'Result Entry'!S71</f>
        <v>0</v>
      </c>
      <c r="S69" s="36">
        <f>'Result Entry'!T71</f>
        <v>0</v>
      </c>
      <c r="T69" s="254">
        <f>'Result Entry'!U71</f>
        <v>0</v>
      </c>
      <c r="U69" s="254">
        <f>'Result Entry'!V71</f>
        <v>0</v>
      </c>
      <c r="V69" s="254">
        <f>'Result Entry'!W71</f>
        <v>0</v>
      </c>
      <c r="W69" s="36">
        <f>'Result Entry'!X71</f>
        <v>0</v>
      </c>
      <c r="X69" s="254">
        <f>'Result Entry'!Y71</f>
        <v>0</v>
      </c>
      <c r="Y69" s="239">
        <f>'Result Entry'!Z71</f>
        <v>0</v>
      </c>
      <c r="Z69" s="255" t="str">
        <f>'Result Entry'!AA71</f>
        <v/>
      </c>
      <c r="AA69" s="256">
        <f>'Result Entry'!AB71</f>
        <v>0</v>
      </c>
      <c r="AB69" s="250">
        <f>'Result Entry'!AC71</f>
        <v>0</v>
      </c>
      <c r="AC69" s="250">
        <f>'Result Entry'!AD71</f>
        <v>0</v>
      </c>
      <c r="AD69" s="250">
        <f>'Result Entry'!AE71</f>
        <v>0</v>
      </c>
      <c r="AE69" s="250">
        <f>'Result Entry'!AF71</f>
        <v>0</v>
      </c>
      <c r="AF69" s="251">
        <f>'Result Entry'!AG71</f>
        <v>0</v>
      </c>
      <c r="AG69" s="252">
        <f>'Result Entry'!AH71</f>
        <v>0</v>
      </c>
      <c r="AH69" s="252">
        <f>'Result Entry'!AI71</f>
        <v>0</v>
      </c>
      <c r="AI69" s="253">
        <f>'Result Entry'!AJ71</f>
        <v>0</v>
      </c>
      <c r="AJ69" s="36">
        <f>'Result Entry'!AK71</f>
        <v>0</v>
      </c>
      <c r="AK69" s="254">
        <f>'Result Entry'!AL71</f>
        <v>0</v>
      </c>
      <c r="AL69" s="254">
        <f>'Result Entry'!AM71</f>
        <v>0</v>
      </c>
      <c r="AM69" s="254">
        <f>'Result Entry'!AN71</f>
        <v>0</v>
      </c>
      <c r="AN69" s="36">
        <f>'Result Entry'!AO71</f>
        <v>0</v>
      </c>
      <c r="AO69" s="254">
        <f>'Result Entry'!AP71</f>
        <v>0</v>
      </c>
      <c r="AP69" s="239">
        <f>'Result Entry'!AQ71</f>
        <v>0</v>
      </c>
      <c r="AQ69" s="255" t="str">
        <f>'Result Entry'!AR71</f>
        <v/>
      </c>
      <c r="AR69" s="256">
        <f>'Result Entry'!AS71</f>
        <v>0</v>
      </c>
      <c r="AS69" s="250">
        <f>'Result Entry'!AT71</f>
        <v>0</v>
      </c>
      <c r="AT69" s="250">
        <f>'Result Entry'!AU71</f>
        <v>0</v>
      </c>
      <c r="AU69" s="250">
        <f>'Result Entry'!AV71</f>
        <v>0</v>
      </c>
      <c r="AV69" s="250">
        <f>'Result Entry'!AW71</f>
        <v>0</v>
      </c>
      <c r="AW69" s="251">
        <f>'Result Entry'!AX71</f>
        <v>0</v>
      </c>
      <c r="AX69" s="252">
        <f>'Result Entry'!AY71</f>
        <v>0</v>
      </c>
      <c r="AY69" s="252">
        <f>'Result Entry'!AZ71</f>
        <v>0</v>
      </c>
      <c r="AZ69" s="253">
        <f>'Result Entry'!BA71</f>
        <v>0</v>
      </c>
      <c r="BA69" s="36">
        <f>'Result Entry'!BB71</f>
        <v>0</v>
      </c>
      <c r="BB69" s="254">
        <f>'Result Entry'!BC71</f>
        <v>0</v>
      </c>
      <c r="BC69" s="254">
        <f>'Result Entry'!BD71</f>
        <v>0</v>
      </c>
      <c r="BD69" s="254">
        <f>'Result Entry'!BE71</f>
        <v>0</v>
      </c>
      <c r="BE69" s="36">
        <f>'Result Entry'!BF71</f>
        <v>0</v>
      </c>
      <c r="BF69" s="254">
        <f>'Result Entry'!BG71</f>
        <v>0</v>
      </c>
      <c r="BG69" s="239">
        <f>'Result Entry'!BH71</f>
        <v>0</v>
      </c>
      <c r="BH69" s="255" t="str">
        <f>'Result Entry'!BI71</f>
        <v/>
      </c>
      <c r="BI69" s="256">
        <f>'Result Entry'!BJ71</f>
        <v>0</v>
      </c>
      <c r="BJ69" s="250">
        <f>'Result Entry'!BK71</f>
        <v>0</v>
      </c>
      <c r="BK69" s="250">
        <f>'Result Entry'!BL71</f>
        <v>0</v>
      </c>
      <c r="BL69" s="250">
        <f>'Result Entry'!BM71</f>
        <v>0</v>
      </c>
      <c r="BM69" s="250">
        <f>'Result Entry'!BN71</f>
        <v>0</v>
      </c>
      <c r="BN69" s="251">
        <f>'Result Entry'!BO71</f>
        <v>0</v>
      </c>
      <c r="BO69" s="252">
        <f>'Result Entry'!BP71</f>
        <v>0</v>
      </c>
      <c r="BP69" s="252">
        <f>'Result Entry'!BQ71</f>
        <v>0</v>
      </c>
      <c r="BQ69" s="253">
        <f>'Result Entry'!BR71</f>
        <v>0</v>
      </c>
      <c r="BR69" s="36">
        <f>'Result Entry'!BS71</f>
        <v>0</v>
      </c>
      <c r="BS69" s="254">
        <f>'Result Entry'!BT71</f>
        <v>0</v>
      </c>
      <c r="BT69" s="254">
        <f>'Result Entry'!BU71</f>
        <v>0</v>
      </c>
      <c r="BU69" s="254">
        <f>'Result Entry'!BV71</f>
        <v>0</v>
      </c>
      <c r="BV69" s="36">
        <f>'Result Entry'!BW71</f>
        <v>0</v>
      </c>
      <c r="BW69" s="254">
        <f>'Result Entry'!BX71</f>
        <v>0</v>
      </c>
      <c r="BX69" s="239">
        <f>'Result Entry'!BY71</f>
        <v>0</v>
      </c>
      <c r="BY69" s="255" t="str">
        <f>'Result Entry'!BZ71</f>
        <v/>
      </c>
      <c r="BZ69" s="256">
        <f>'Result Entry'!CA71</f>
        <v>0</v>
      </c>
      <c r="CA69" s="250">
        <f>'Result Entry'!CB71</f>
        <v>0</v>
      </c>
      <c r="CB69" s="250">
        <f>'Result Entry'!CC71</f>
        <v>0</v>
      </c>
      <c r="CC69" s="250">
        <f>'Result Entry'!CD71</f>
        <v>0</v>
      </c>
      <c r="CD69" s="250">
        <f>'Result Entry'!CE71</f>
        <v>0</v>
      </c>
      <c r="CE69" s="251">
        <f>'Result Entry'!CF71</f>
        <v>0</v>
      </c>
      <c r="CF69" s="252">
        <f>'Result Entry'!CG71</f>
        <v>0</v>
      </c>
      <c r="CG69" s="252">
        <f>'Result Entry'!CH71</f>
        <v>0</v>
      </c>
      <c r="CH69" s="253">
        <f>'Result Entry'!CI71</f>
        <v>0</v>
      </c>
      <c r="CI69" s="36">
        <f>'Result Entry'!CJ71</f>
        <v>0</v>
      </c>
      <c r="CJ69" s="254">
        <f>'Result Entry'!CK71</f>
        <v>0</v>
      </c>
      <c r="CK69" s="254">
        <f>'Result Entry'!CL71</f>
        <v>0</v>
      </c>
      <c r="CL69" s="254">
        <f>'Result Entry'!CM71</f>
        <v>0</v>
      </c>
      <c r="CM69" s="36">
        <f>'Result Entry'!CN71</f>
        <v>0</v>
      </c>
      <c r="CN69" s="254">
        <f>'Result Entry'!CO71</f>
        <v>0</v>
      </c>
      <c r="CO69" s="239">
        <f>'Result Entry'!CP71</f>
        <v>0</v>
      </c>
      <c r="CP69" s="255" t="str">
        <f>'Result Entry'!CQ71</f>
        <v/>
      </c>
      <c r="CQ69" s="263">
        <f>'Result Entry'!CR71</f>
        <v>0</v>
      </c>
      <c r="CR69" s="258">
        <f>'Result Entry'!CS71</f>
        <v>0</v>
      </c>
      <c r="CS69" s="258">
        <f>'Result Entry'!CT71</f>
        <v>0</v>
      </c>
      <c r="CT69" s="258">
        <f>'Result Entry'!CU71</f>
        <v>0</v>
      </c>
      <c r="CU69" s="258">
        <f>'Result Entry'!CV71</f>
        <v>0</v>
      </c>
      <c r="CV69" s="264">
        <f>'Result Entry'!CW71</f>
        <v>0</v>
      </c>
      <c r="CW69" s="239">
        <f>'Result Entry'!CX71</f>
        <v>0</v>
      </c>
      <c r="CX69" s="255" t="str">
        <f>'Result Entry'!CY71</f>
        <v/>
      </c>
      <c r="CY69" s="263">
        <f>'Result Entry'!CZ71</f>
        <v>0</v>
      </c>
      <c r="CZ69" s="258">
        <f>'Result Entry'!DA71</f>
        <v>0</v>
      </c>
      <c r="DA69" s="258">
        <f>'Result Entry'!DB71</f>
        <v>0</v>
      </c>
      <c r="DB69" s="258">
        <f>'Result Entry'!DC71</f>
        <v>0</v>
      </c>
      <c r="DC69" s="258">
        <f>'Result Entry'!DD71</f>
        <v>0</v>
      </c>
      <c r="DD69" s="264">
        <f>'Result Entry'!DE71</f>
        <v>0</v>
      </c>
      <c r="DE69" s="239">
        <f>'Result Entry'!DF71</f>
        <v>0</v>
      </c>
      <c r="DF69" s="255" t="str">
        <f>'Result Entry'!DG71</f>
        <v/>
      </c>
      <c r="DG69" s="263">
        <f>'Result Entry'!DH71</f>
        <v>0</v>
      </c>
      <c r="DH69" s="258">
        <f>'Result Entry'!DI71</f>
        <v>0</v>
      </c>
      <c r="DI69" s="258">
        <f>'Result Entry'!DJ71</f>
        <v>0</v>
      </c>
      <c r="DJ69" s="258">
        <f>'Result Entry'!DK71</f>
        <v>0</v>
      </c>
      <c r="DK69" s="258">
        <f>'Result Entry'!DL71</f>
        <v>0</v>
      </c>
      <c r="DL69" s="264">
        <f>'Result Entry'!DM71</f>
        <v>0</v>
      </c>
      <c r="DM69" s="239">
        <f>'Result Entry'!DN71</f>
        <v>0</v>
      </c>
      <c r="DN69" s="255" t="str">
        <f>'Result Entry'!DO71</f>
        <v/>
      </c>
      <c r="DO69" s="263">
        <f>'Result Entry'!DP71</f>
        <v>0</v>
      </c>
      <c r="DP69" s="258">
        <f>'Result Entry'!DQ71</f>
        <v>0</v>
      </c>
      <c r="DQ69" s="258">
        <f>'Result Entry'!DR71</f>
        <v>0</v>
      </c>
      <c r="DR69" s="258">
        <f>'Result Entry'!DS71</f>
        <v>0</v>
      </c>
      <c r="DS69" s="258">
        <f>'Result Entry'!DT71</f>
        <v>0</v>
      </c>
      <c r="DT69" s="264">
        <f>'Result Entry'!DU71</f>
        <v>0</v>
      </c>
      <c r="DU69" s="239" t="str">
        <f>'Result Entry'!DV71</f>
        <v/>
      </c>
      <c r="DV69" s="255" t="str">
        <f>'Result Entry'!DW71</f>
        <v/>
      </c>
      <c r="DW69" s="265">
        <f>'Result Entry'!DX71</f>
        <v>0</v>
      </c>
      <c r="DX69" s="266">
        <f>'Result Entry'!DY71</f>
        <v>0</v>
      </c>
      <c r="DY69" s="267" t="str">
        <f>'Result Entry'!DZ71</f>
        <v/>
      </c>
      <c r="DZ69" s="260">
        <f>'Result Entry'!EA71</f>
        <v>900</v>
      </c>
      <c r="EA69" s="246">
        <f>'Result Entry'!EB71</f>
        <v>0</v>
      </c>
      <c r="EB69" s="261">
        <f>'Result Entry'!EC71</f>
        <v>0</v>
      </c>
      <c r="EC69" s="239" t="str">
        <f>'Result Entry'!ED71</f>
        <v/>
      </c>
      <c r="ED69" s="239" t="str">
        <f>'Result Entry'!EE71</f>
        <v/>
      </c>
      <c r="EE69" s="239" t="str">
        <f>'Result Entry'!EF71</f>
        <v/>
      </c>
      <c r="EF69" s="262" t="str">
        <f>'Result Entry'!EG71</f>
        <v/>
      </c>
    </row>
    <row r="70" spans="1:136">
      <c r="A70" s="828"/>
      <c r="B70" s="249">
        <f t="shared" si="0"/>
        <v>0</v>
      </c>
      <c r="C70" s="238">
        <f>'Result Entry'!D72</f>
        <v>0</v>
      </c>
      <c r="D70" s="238">
        <f>'Result Entry'!E72</f>
        <v>0</v>
      </c>
      <c r="E70" s="238">
        <f>'Result Entry'!F72</f>
        <v>0</v>
      </c>
      <c r="F70" s="239">
        <f>'Result Entry'!G72</f>
        <v>0</v>
      </c>
      <c r="G70" s="239">
        <f>'Result Entry'!H72</f>
        <v>0</v>
      </c>
      <c r="H70" s="239">
        <f>'Result Entry'!I72</f>
        <v>0</v>
      </c>
      <c r="I70" s="386">
        <f>'Result Entry'!J72</f>
        <v>0</v>
      </c>
      <c r="J70" s="37">
        <f>'Result Entry'!K72</f>
        <v>0</v>
      </c>
      <c r="K70" s="250">
        <f>'Result Entry'!L72</f>
        <v>0</v>
      </c>
      <c r="L70" s="250">
        <f>'Result Entry'!M72</f>
        <v>0</v>
      </c>
      <c r="M70" s="250">
        <f>'Result Entry'!N72</f>
        <v>0</v>
      </c>
      <c r="N70" s="250">
        <f>'Result Entry'!O72</f>
        <v>0</v>
      </c>
      <c r="O70" s="251">
        <f>'Result Entry'!P72</f>
        <v>0</v>
      </c>
      <c r="P70" s="252">
        <f>'Result Entry'!Q72</f>
        <v>0</v>
      </c>
      <c r="Q70" s="252">
        <f>'Result Entry'!R72</f>
        <v>0</v>
      </c>
      <c r="R70" s="253">
        <f>'Result Entry'!S72</f>
        <v>0</v>
      </c>
      <c r="S70" s="36">
        <f>'Result Entry'!T72</f>
        <v>0</v>
      </c>
      <c r="T70" s="254">
        <f>'Result Entry'!U72</f>
        <v>0</v>
      </c>
      <c r="U70" s="254">
        <f>'Result Entry'!V72</f>
        <v>0</v>
      </c>
      <c r="V70" s="254">
        <f>'Result Entry'!W72</f>
        <v>0</v>
      </c>
      <c r="W70" s="36">
        <f>'Result Entry'!X72</f>
        <v>0</v>
      </c>
      <c r="X70" s="254">
        <f>'Result Entry'!Y72</f>
        <v>0</v>
      </c>
      <c r="Y70" s="239">
        <f>'Result Entry'!Z72</f>
        <v>0</v>
      </c>
      <c r="Z70" s="255" t="str">
        <f>'Result Entry'!AA72</f>
        <v/>
      </c>
      <c r="AA70" s="256">
        <f>'Result Entry'!AB72</f>
        <v>0</v>
      </c>
      <c r="AB70" s="250">
        <f>'Result Entry'!AC72</f>
        <v>0</v>
      </c>
      <c r="AC70" s="250">
        <f>'Result Entry'!AD72</f>
        <v>0</v>
      </c>
      <c r="AD70" s="250">
        <f>'Result Entry'!AE72</f>
        <v>0</v>
      </c>
      <c r="AE70" s="250">
        <f>'Result Entry'!AF72</f>
        <v>0</v>
      </c>
      <c r="AF70" s="251">
        <f>'Result Entry'!AG72</f>
        <v>0</v>
      </c>
      <c r="AG70" s="252">
        <f>'Result Entry'!AH72</f>
        <v>0</v>
      </c>
      <c r="AH70" s="252">
        <f>'Result Entry'!AI72</f>
        <v>0</v>
      </c>
      <c r="AI70" s="253">
        <f>'Result Entry'!AJ72</f>
        <v>0</v>
      </c>
      <c r="AJ70" s="36">
        <f>'Result Entry'!AK72</f>
        <v>0</v>
      </c>
      <c r="AK70" s="254">
        <f>'Result Entry'!AL72</f>
        <v>0</v>
      </c>
      <c r="AL70" s="254">
        <f>'Result Entry'!AM72</f>
        <v>0</v>
      </c>
      <c r="AM70" s="254">
        <f>'Result Entry'!AN72</f>
        <v>0</v>
      </c>
      <c r="AN70" s="36">
        <f>'Result Entry'!AO72</f>
        <v>0</v>
      </c>
      <c r="AO70" s="254">
        <f>'Result Entry'!AP72</f>
        <v>0</v>
      </c>
      <c r="AP70" s="239">
        <f>'Result Entry'!AQ72</f>
        <v>0</v>
      </c>
      <c r="AQ70" s="255" t="str">
        <f>'Result Entry'!AR72</f>
        <v/>
      </c>
      <c r="AR70" s="256">
        <f>'Result Entry'!AS72</f>
        <v>0</v>
      </c>
      <c r="AS70" s="250">
        <f>'Result Entry'!AT72</f>
        <v>0</v>
      </c>
      <c r="AT70" s="250">
        <f>'Result Entry'!AU72</f>
        <v>0</v>
      </c>
      <c r="AU70" s="250">
        <f>'Result Entry'!AV72</f>
        <v>0</v>
      </c>
      <c r="AV70" s="250">
        <f>'Result Entry'!AW72</f>
        <v>0</v>
      </c>
      <c r="AW70" s="251">
        <f>'Result Entry'!AX72</f>
        <v>0</v>
      </c>
      <c r="AX70" s="252">
        <f>'Result Entry'!AY72</f>
        <v>0</v>
      </c>
      <c r="AY70" s="252">
        <f>'Result Entry'!AZ72</f>
        <v>0</v>
      </c>
      <c r="AZ70" s="253">
        <f>'Result Entry'!BA72</f>
        <v>0</v>
      </c>
      <c r="BA70" s="36">
        <f>'Result Entry'!BB72</f>
        <v>0</v>
      </c>
      <c r="BB70" s="254">
        <f>'Result Entry'!BC72</f>
        <v>0</v>
      </c>
      <c r="BC70" s="254">
        <f>'Result Entry'!BD72</f>
        <v>0</v>
      </c>
      <c r="BD70" s="254">
        <f>'Result Entry'!BE72</f>
        <v>0</v>
      </c>
      <c r="BE70" s="36">
        <f>'Result Entry'!BF72</f>
        <v>0</v>
      </c>
      <c r="BF70" s="254">
        <f>'Result Entry'!BG72</f>
        <v>0</v>
      </c>
      <c r="BG70" s="239">
        <f>'Result Entry'!BH72</f>
        <v>0</v>
      </c>
      <c r="BH70" s="255" t="str">
        <f>'Result Entry'!BI72</f>
        <v/>
      </c>
      <c r="BI70" s="256">
        <f>'Result Entry'!BJ72</f>
        <v>0</v>
      </c>
      <c r="BJ70" s="250">
        <f>'Result Entry'!BK72</f>
        <v>0</v>
      </c>
      <c r="BK70" s="250">
        <f>'Result Entry'!BL72</f>
        <v>0</v>
      </c>
      <c r="BL70" s="250">
        <f>'Result Entry'!BM72</f>
        <v>0</v>
      </c>
      <c r="BM70" s="250">
        <f>'Result Entry'!BN72</f>
        <v>0</v>
      </c>
      <c r="BN70" s="251">
        <f>'Result Entry'!BO72</f>
        <v>0</v>
      </c>
      <c r="BO70" s="252">
        <f>'Result Entry'!BP72</f>
        <v>0</v>
      </c>
      <c r="BP70" s="252">
        <f>'Result Entry'!BQ72</f>
        <v>0</v>
      </c>
      <c r="BQ70" s="253">
        <f>'Result Entry'!BR72</f>
        <v>0</v>
      </c>
      <c r="BR70" s="36">
        <f>'Result Entry'!BS72</f>
        <v>0</v>
      </c>
      <c r="BS70" s="254">
        <f>'Result Entry'!BT72</f>
        <v>0</v>
      </c>
      <c r="BT70" s="254">
        <f>'Result Entry'!BU72</f>
        <v>0</v>
      </c>
      <c r="BU70" s="254">
        <f>'Result Entry'!BV72</f>
        <v>0</v>
      </c>
      <c r="BV70" s="36">
        <f>'Result Entry'!BW72</f>
        <v>0</v>
      </c>
      <c r="BW70" s="254">
        <f>'Result Entry'!BX72</f>
        <v>0</v>
      </c>
      <c r="BX70" s="239">
        <f>'Result Entry'!BY72</f>
        <v>0</v>
      </c>
      <c r="BY70" s="255" t="str">
        <f>'Result Entry'!BZ72</f>
        <v/>
      </c>
      <c r="BZ70" s="256">
        <f>'Result Entry'!CA72</f>
        <v>0</v>
      </c>
      <c r="CA70" s="250">
        <f>'Result Entry'!CB72</f>
        <v>0</v>
      </c>
      <c r="CB70" s="250">
        <f>'Result Entry'!CC72</f>
        <v>0</v>
      </c>
      <c r="CC70" s="250">
        <f>'Result Entry'!CD72</f>
        <v>0</v>
      </c>
      <c r="CD70" s="250">
        <f>'Result Entry'!CE72</f>
        <v>0</v>
      </c>
      <c r="CE70" s="251">
        <f>'Result Entry'!CF72</f>
        <v>0</v>
      </c>
      <c r="CF70" s="252">
        <f>'Result Entry'!CG72</f>
        <v>0</v>
      </c>
      <c r="CG70" s="252">
        <f>'Result Entry'!CH72</f>
        <v>0</v>
      </c>
      <c r="CH70" s="253">
        <f>'Result Entry'!CI72</f>
        <v>0</v>
      </c>
      <c r="CI70" s="36">
        <f>'Result Entry'!CJ72</f>
        <v>0</v>
      </c>
      <c r="CJ70" s="254">
        <f>'Result Entry'!CK72</f>
        <v>0</v>
      </c>
      <c r="CK70" s="254">
        <f>'Result Entry'!CL72</f>
        <v>0</v>
      </c>
      <c r="CL70" s="254">
        <f>'Result Entry'!CM72</f>
        <v>0</v>
      </c>
      <c r="CM70" s="36">
        <f>'Result Entry'!CN72</f>
        <v>0</v>
      </c>
      <c r="CN70" s="254">
        <f>'Result Entry'!CO72</f>
        <v>0</v>
      </c>
      <c r="CO70" s="239">
        <f>'Result Entry'!CP72</f>
        <v>0</v>
      </c>
      <c r="CP70" s="255" t="str">
        <f>'Result Entry'!CQ72</f>
        <v/>
      </c>
      <c r="CQ70" s="263">
        <f>'Result Entry'!CR72</f>
        <v>0</v>
      </c>
      <c r="CR70" s="258">
        <f>'Result Entry'!CS72</f>
        <v>0</v>
      </c>
      <c r="CS70" s="258">
        <f>'Result Entry'!CT72</f>
        <v>0</v>
      </c>
      <c r="CT70" s="258">
        <f>'Result Entry'!CU72</f>
        <v>0</v>
      </c>
      <c r="CU70" s="258">
        <f>'Result Entry'!CV72</f>
        <v>0</v>
      </c>
      <c r="CV70" s="264">
        <f>'Result Entry'!CW72</f>
        <v>0</v>
      </c>
      <c r="CW70" s="239">
        <f>'Result Entry'!CX72</f>
        <v>0</v>
      </c>
      <c r="CX70" s="255" t="str">
        <f>'Result Entry'!CY72</f>
        <v/>
      </c>
      <c r="CY70" s="263">
        <f>'Result Entry'!CZ72</f>
        <v>0</v>
      </c>
      <c r="CZ70" s="258">
        <f>'Result Entry'!DA72</f>
        <v>0</v>
      </c>
      <c r="DA70" s="258">
        <f>'Result Entry'!DB72</f>
        <v>0</v>
      </c>
      <c r="DB70" s="258">
        <f>'Result Entry'!DC72</f>
        <v>0</v>
      </c>
      <c r="DC70" s="258">
        <f>'Result Entry'!DD72</f>
        <v>0</v>
      </c>
      <c r="DD70" s="264">
        <f>'Result Entry'!DE72</f>
        <v>0</v>
      </c>
      <c r="DE70" s="239">
        <f>'Result Entry'!DF72</f>
        <v>0</v>
      </c>
      <c r="DF70" s="255" t="str">
        <f>'Result Entry'!DG72</f>
        <v/>
      </c>
      <c r="DG70" s="263">
        <f>'Result Entry'!DH72</f>
        <v>0</v>
      </c>
      <c r="DH70" s="258">
        <f>'Result Entry'!DI72</f>
        <v>0</v>
      </c>
      <c r="DI70" s="258">
        <f>'Result Entry'!DJ72</f>
        <v>0</v>
      </c>
      <c r="DJ70" s="258">
        <f>'Result Entry'!DK72</f>
        <v>0</v>
      </c>
      <c r="DK70" s="258">
        <f>'Result Entry'!DL72</f>
        <v>0</v>
      </c>
      <c r="DL70" s="264">
        <f>'Result Entry'!DM72</f>
        <v>0</v>
      </c>
      <c r="DM70" s="239">
        <f>'Result Entry'!DN72</f>
        <v>0</v>
      </c>
      <c r="DN70" s="255" t="str">
        <f>'Result Entry'!DO72</f>
        <v/>
      </c>
      <c r="DO70" s="263">
        <f>'Result Entry'!DP72</f>
        <v>0</v>
      </c>
      <c r="DP70" s="258">
        <f>'Result Entry'!DQ72</f>
        <v>0</v>
      </c>
      <c r="DQ70" s="258">
        <f>'Result Entry'!DR72</f>
        <v>0</v>
      </c>
      <c r="DR70" s="258">
        <f>'Result Entry'!DS72</f>
        <v>0</v>
      </c>
      <c r="DS70" s="258">
        <f>'Result Entry'!DT72</f>
        <v>0</v>
      </c>
      <c r="DT70" s="264">
        <f>'Result Entry'!DU72</f>
        <v>0</v>
      </c>
      <c r="DU70" s="239" t="str">
        <f>'Result Entry'!DV72</f>
        <v/>
      </c>
      <c r="DV70" s="255" t="str">
        <f>'Result Entry'!DW72</f>
        <v/>
      </c>
      <c r="DW70" s="265">
        <f>'Result Entry'!DX72</f>
        <v>0</v>
      </c>
      <c r="DX70" s="266">
        <f>'Result Entry'!DY72</f>
        <v>0</v>
      </c>
      <c r="DY70" s="267" t="str">
        <f>'Result Entry'!DZ72</f>
        <v/>
      </c>
      <c r="DZ70" s="260">
        <f>'Result Entry'!EA72</f>
        <v>900</v>
      </c>
      <c r="EA70" s="246">
        <f>'Result Entry'!EB72</f>
        <v>0</v>
      </c>
      <c r="EB70" s="261">
        <f>'Result Entry'!EC72</f>
        <v>0</v>
      </c>
      <c r="EC70" s="239" t="str">
        <f>'Result Entry'!ED72</f>
        <v/>
      </c>
      <c r="ED70" s="239" t="str">
        <f>'Result Entry'!EE72</f>
        <v/>
      </c>
      <c r="EE70" s="239" t="str">
        <f>'Result Entry'!EF72</f>
        <v/>
      </c>
      <c r="EF70" s="262" t="str">
        <f>'Result Entry'!EG72</f>
        <v/>
      </c>
    </row>
    <row r="71" spans="1:136">
      <c r="A71" s="828"/>
      <c r="B71" s="249">
        <f t="shared" si="0"/>
        <v>0</v>
      </c>
      <c r="C71" s="238">
        <f>'Result Entry'!D73</f>
        <v>0</v>
      </c>
      <c r="D71" s="238">
        <f>'Result Entry'!E73</f>
        <v>0</v>
      </c>
      <c r="E71" s="238">
        <f>'Result Entry'!F73</f>
        <v>0</v>
      </c>
      <c r="F71" s="239">
        <f>'Result Entry'!G73</f>
        <v>0</v>
      </c>
      <c r="G71" s="239">
        <f>'Result Entry'!H73</f>
        <v>0</v>
      </c>
      <c r="H71" s="239">
        <f>'Result Entry'!I73</f>
        <v>0</v>
      </c>
      <c r="I71" s="386">
        <f>'Result Entry'!J73</f>
        <v>0</v>
      </c>
      <c r="J71" s="37">
        <f>'Result Entry'!K73</f>
        <v>0</v>
      </c>
      <c r="K71" s="250">
        <f>'Result Entry'!L73</f>
        <v>0</v>
      </c>
      <c r="L71" s="250">
        <f>'Result Entry'!M73</f>
        <v>0</v>
      </c>
      <c r="M71" s="250">
        <f>'Result Entry'!N73</f>
        <v>0</v>
      </c>
      <c r="N71" s="250">
        <f>'Result Entry'!O73</f>
        <v>0</v>
      </c>
      <c r="O71" s="251">
        <f>'Result Entry'!P73</f>
        <v>0</v>
      </c>
      <c r="P71" s="252">
        <f>'Result Entry'!Q73</f>
        <v>0</v>
      </c>
      <c r="Q71" s="252">
        <f>'Result Entry'!R73</f>
        <v>0</v>
      </c>
      <c r="R71" s="253">
        <f>'Result Entry'!S73</f>
        <v>0</v>
      </c>
      <c r="S71" s="36">
        <f>'Result Entry'!T73</f>
        <v>0</v>
      </c>
      <c r="T71" s="254">
        <f>'Result Entry'!U73</f>
        <v>0</v>
      </c>
      <c r="U71" s="254">
        <f>'Result Entry'!V73</f>
        <v>0</v>
      </c>
      <c r="V71" s="254">
        <f>'Result Entry'!W73</f>
        <v>0</v>
      </c>
      <c r="W71" s="36">
        <f>'Result Entry'!X73</f>
        <v>0</v>
      </c>
      <c r="X71" s="254">
        <f>'Result Entry'!Y73</f>
        <v>0</v>
      </c>
      <c r="Y71" s="239">
        <f>'Result Entry'!Z73</f>
        <v>0</v>
      </c>
      <c r="Z71" s="255" t="str">
        <f>'Result Entry'!AA73</f>
        <v/>
      </c>
      <c r="AA71" s="256">
        <f>'Result Entry'!AB73</f>
        <v>0</v>
      </c>
      <c r="AB71" s="250">
        <f>'Result Entry'!AC73</f>
        <v>0</v>
      </c>
      <c r="AC71" s="250">
        <f>'Result Entry'!AD73</f>
        <v>0</v>
      </c>
      <c r="AD71" s="250">
        <f>'Result Entry'!AE73</f>
        <v>0</v>
      </c>
      <c r="AE71" s="250">
        <f>'Result Entry'!AF73</f>
        <v>0</v>
      </c>
      <c r="AF71" s="251">
        <f>'Result Entry'!AG73</f>
        <v>0</v>
      </c>
      <c r="AG71" s="252">
        <f>'Result Entry'!AH73</f>
        <v>0</v>
      </c>
      <c r="AH71" s="252">
        <f>'Result Entry'!AI73</f>
        <v>0</v>
      </c>
      <c r="AI71" s="253">
        <f>'Result Entry'!AJ73</f>
        <v>0</v>
      </c>
      <c r="AJ71" s="36">
        <f>'Result Entry'!AK73</f>
        <v>0</v>
      </c>
      <c r="AK71" s="254">
        <f>'Result Entry'!AL73</f>
        <v>0</v>
      </c>
      <c r="AL71" s="254">
        <f>'Result Entry'!AM73</f>
        <v>0</v>
      </c>
      <c r="AM71" s="254">
        <f>'Result Entry'!AN73</f>
        <v>0</v>
      </c>
      <c r="AN71" s="36">
        <f>'Result Entry'!AO73</f>
        <v>0</v>
      </c>
      <c r="AO71" s="254">
        <f>'Result Entry'!AP73</f>
        <v>0</v>
      </c>
      <c r="AP71" s="239">
        <f>'Result Entry'!AQ73</f>
        <v>0</v>
      </c>
      <c r="AQ71" s="255" t="str">
        <f>'Result Entry'!AR73</f>
        <v/>
      </c>
      <c r="AR71" s="256">
        <f>'Result Entry'!AS73</f>
        <v>0</v>
      </c>
      <c r="AS71" s="250">
        <f>'Result Entry'!AT73</f>
        <v>0</v>
      </c>
      <c r="AT71" s="250">
        <f>'Result Entry'!AU73</f>
        <v>0</v>
      </c>
      <c r="AU71" s="250">
        <f>'Result Entry'!AV73</f>
        <v>0</v>
      </c>
      <c r="AV71" s="250">
        <f>'Result Entry'!AW73</f>
        <v>0</v>
      </c>
      <c r="AW71" s="251">
        <f>'Result Entry'!AX73</f>
        <v>0</v>
      </c>
      <c r="AX71" s="252">
        <f>'Result Entry'!AY73</f>
        <v>0</v>
      </c>
      <c r="AY71" s="252">
        <f>'Result Entry'!AZ73</f>
        <v>0</v>
      </c>
      <c r="AZ71" s="253">
        <f>'Result Entry'!BA73</f>
        <v>0</v>
      </c>
      <c r="BA71" s="36">
        <f>'Result Entry'!BB73</f>
        <v>0</v>
      </c>
      <c r="BB71" s="254">
        <f>'Result Entry'!BC73</f>
        <v>0</v>
      </c>
      <c r="BC71" s="254">
        <f>'Result Entry'!BD73</f>
        <v>0</v>
      </c>
      <c r="BD71" s="254">
        <f>'Result Entry'!BE73</f>
        <v>0</v>
      </c>
      <c r="BE71" s="36">
        <f>'Result Entry'!BF73</f>
        <v>0</v>
      </c>
      <c r="BF71" s="254">
        <f>'Result Entry'!BG73</f>
        <v>0</v>
      </c>
      <c r="BG71" s="239">
        <f>'Result Entry'!BH73</f>
        <v>0</v>
      </c>
      <c r="BH71" s="255" t="str">
        <f>'Result Entry'!BI73</f>
        <v/>
      </c>
      <c r="BI71" s="256">
        <f>'Result Entry'!BJ73</f>
        <v>0</v>
      </c>
      <c r="BJ71" s="250">
        <f>'Result Entry'!BK73</f>
        <v>0</v>
      </c>
      <c r="BK71" s="250">
        <f>'Result Entry'!BL73</f>
        <v>0</v>
      </c>
      <c r="BL71" s="250">
        <f>'Result Entry'!BM73</f>
        <v>0</v>
      </c>
      <c r="BM71" s="250">
        <f>'Result Entry'!BN73</f>
        <v>0</v>
      </c>
      <c r="BN71" s="251">
        <f>'Result Entry'!BO73</f>
        <v>0</v>
      </c>
      <c r="BO71" s="252">
        <f>'Result Entry'!BP73</f>
        <v>0</v>
      </c>
      <c r="BP71" s="252">
        <f>'Result Entry'!BQ73</f>
        <v>0</v>
      </c>
      <c r="BQ71" s="253">
        <f>'Result Entry'!BR73</f>
        <v>0</v>
      </c>
      <c r="BR71" s="36">
        <f>'Result Entry'!BS73</f>
        <v>0</v>
      </c>
      <c r="BS71" s="254">
        <f>'Result Entry'!BT73</f>
        <v>0</v>
      </c>
      <c r="BT71" s="254">
        <f>'Result Entry'!BU73</f>
        <v>0</v>
      </c>
      <c r="BU71" s="254">
        <f>'Result Entry'!BV73</f>
        <v>0</v>
      </c>
      <c r="BV71" s="36">
        <f>'Result Entry'!BW73</f>
        <v>0</v>
      </c>
      <c r="BW71" s="254">
        <f>'Result Entry'!BX73</f>
        <v>0</v>
      </c>
      <c r="BX71" s="239">
        <f>'Result Entry'!BY73</f>
        <v>0</v>
      </c>
      <c r="BY71" s="255" t="str">
        <f>'Result Entry'!BZ73</f>
        <v/>
      </c>
      <c r="BZ71" s="256">
        <f>'Result Entry'!CA73</f>
        <v>0</v>
      </c>
      <c r="CA71" s="250">
        <f>'Result Entry'!CB73</f>
        <v>0</v>
      </c>
      <c r="CB71" s="250">
        <f>'Result Entry'!CC73</f>
        <v>0</v>
      </c>
      <c r="CC71" s="250">
        <f>'Result Entry'!CD73</f>
        <v>0</v>
      </c>
      <c r="CD71" s="250">
        <f>'Result Entry'!CE73</f>
        <v>0</v>
      </c>
      <c r="CE71" s="251">
        <f>'Result Entry'!CF73</f>
        <v>0</v>
      </c>
      <c r="CF71" s="252">
        <f>'Result Entry'!CG73</f>
        <v>0</v>
      </c>
      <c r="CG71" s="252">
        <f>'Result Entry'!CH73</f>
        <v>0</v>
      </c>
      <c r="CH71" s="253">
        <f>'Result Entry'!CI73</f>
        <v>0</v>
      </c>
      <c r="CI71" s="36">
        <f>'Result Entry'!CJ73</f>
        <v>0</v>
      </c>
      <c r="CJ71" s="254">
        <f>'Result Entry'!CK73</f>
        <v>0</v>
      </c>
      <c r="CK71" s="254">
        <f>'Result Entry'!CL73</f>
        <v>0</v>
      </c>
      <c r="CL71" s="254">
        <f>'Result Entry'!CM73</f>
        <v>0</v>
      </c>
      <c r="CM71" s="36">
        <f>'Result Entry'!CN73</f>
        <v>0</v>
      </c>
      <c r="CN71" s="254">
        <f>'Result Entry'!CO73</f>
        <v>0</v>
      </c>
      <c r="CO71" s="239">
        <f>'Result Entry'!CP73</f>
        <v>0</v>
      </c>
      <c r="CP71" s="255" t="str">
        <f>'Result Entry'!CQ73</f>
        <v/>
      </c>
      <c r="CQ71" s="263">
        <f>'Result Entry'!CR73</f>
        <v>0</v>
      </c>
      <c r="CR71" s="258">
        <f>'Result Entry'!CS73</f>
        <v>0</v>
      </c>
      <c r="CS71" s="258">
        <f>'Result Entry'!CT73</f>
        <v>0</v>
      </c>
      <c r="CT71" s="258">
        <f>'Result Entry'!CU73</f>
        <v>0</v>
      </c>
      <c r="CU71" s="258">
        <f>'Result Entry'!CV73</f>
        <v>0</v>
      </c>
      <c r="CV71" s="264">
        <f>'Result Entry'!CW73</f>
        <v>0</v>
      </c>
      <c r="CW71" s="239">
        <f>'Result Entry'!CX73</f>
        <v>0</v>
      </c>
      <c r="CX71" s="255" t="str">
        <f>'Result Entry'!CY73</f>
        <v/>
      </c>
      <c r="CY71" s="263">
        <f>'Result Entry'!CZ73</f>
        <v>0</v>
      </c>
      <c r="CZ71" s="258">
        <f>'Result Entry'!DA73</f>
        <v>0</v>
      </c>
      <c r="DA71" s="258">
        <f>'Result Entry'!DB73</f>
        <v>0</v>
      </c>
      <c r="DB71" s="258">
        <f>'Result Entry'!DC73</f>
        <v>0</v>
      </c>
      <c r="DC71" s="258">
        <f>'Result Entry'!DD73</f>
        <v>0</v>
      </c>
      <c r="DD71" s="264">
        <f>'Result Entry'!DE73</f>
        <v>0</v>
      </c>
      <c r="DE71" s="239">
        <f>'Result Entry'!DF73</f>
        <v>0</v>
      </c>
      <c r="DF71" s="255" t="str">
        <f>'Result Entry'!DG73</f>
        <v/>
      </c>
      <c r="DG71" s="263">
        <f>'Result Entry'!DH73</f>
        <v>0</v>
      </c>
      <c r="DH71" s="258">
        <f>'Result Entry'!DI73</f>
        <v>0</v>
      </c>
      <c r="DI71" s="258">
        <f>'Result Entry'!DJ73</f>
        <v>0</v>
      </c>
      <c r="DJ71" s="258">
        <f>'Result Entry'!DK73</f>
        <v>0</v>
      </c>
      <c r="DK71" s="258">
        <f>'Result Entry'!DL73</f>
        <v>0</v>
      </c>
      <c r="DL71" s="264">
        <f>'Result Entry'!DM73</f>
        <v>0</v>
      </c>
      <c r="DM71" s="239">
        <f>'Result Entry'!DN73</f>
        <v>0</v>
      </c>
      <c r="DN71" s="255" t="str">
        <f>'Result Entry'!DO73</f>
        <v/>
      </c>
      <c r="DO71" s="263">
        <f>'Result Entry'!DP73</f>
        <v>0</v>
      </c>
      <c r="DP71" s="258">
        <f>'Result Entry'!DQ73</f>
        <v>0</v>
      </c>
      <c r="DQ71" s="258">
        <f>'Result Entry'!DR73</f>
        <v>0</v>
      </c>
      <c r="DR71" s="258">
        <f>'Result Entry'!DS73</f>
        <v>0</v>
      </c>
      <c r="DS71" s="258">
        <f>'Result Entry'!DT73</f>
        <v>0</v>
      </c>
      <c r="DT71" s="264">
        <f>'Result Entry'!DU73</f>
        <v>0</v>
      </c>
      <c r="DU71" s="239" t="str">
        <f>'Result Entry'!DV73</f>
        <v/>
      </c>
      <c r="DV71" s="255" t="str">
        <f>'Result Entry'!DW73</f>
        <v/>
      </c>
      <c r="DW71" s="265">
        <f>'Result Entry'!DX73</f>
        <v>0</v>
      </c>
      <c r="DX71" s="266">
        <f>'Result Entry'!DY73</f>
        <v>0</v>
      </c>
      <c r="DY71" s="267" t="str">
        <f>'Result Entry'!DZ73</f>
        <v/>
      </c>
      <c r="DZ71" s="260">
        <f>'Result Entry'!EA73</f>
        <v>900</v>
      </c>
      <c r="EA71" s="246">
        <f>'Result Entry'!EB73</f>
        <v>0</v>
      </c>
      <c r="EB71" s="261">
        <f>'Result Entry'!EC73</f>
        <v>0</v>
      </c>
      <c r="EC71" s="239" t="str">
        <f>'Result Entry'!ED73</f>
        <v/>
      </c>
      <c r="ED71" s="239" t="str">
        <f>'Result Entry'!EE73</f>
        <v/>
      </c>
      <c r="EE71" s="239" t="str">
        <f>'Result Entry'!EF73</f>
        <v/>
      </c>
      <c r="EF71" s="262" t="str">
        <f>'Result Entry'!EG73</f>
        <v/>
      </c>
    </row>
    <row r="72" spans="1:136">
      <c r="A72" s="828"/>
      <c r="B72" s="249">
        <f t="shared" si="0"/>
        <v>0</v>
      </c>
      <c r="C72" s="238">
        <f>'Result Entry'!D74</f>
        <v>0</v>
      </c>
      <c r="D72" s="238">
        <f>'Result Entry'!E74</f>
        <v>0</v>
      </c>
      <c r="E72" s="238">
        <f>'Result Entry'!F74</f>
        <v>0</v>
      </c>
      <c r="F72" s="239">
        <f>'Result Entry'!G74</f>
        <v>0</v>
      </c>
      <c r="G72" s="239">
        <f>'Result Entry'!H74</f>
        <v>0</v>
      </c>
      <c r="H72" s="239">
        <f>'Result Entry'!I74</f>
        <v>0</v>
      </c>
      <c r="I72" s="386">
        <f>'Result Entry'!J74</f>
        <v>0</v>
      </c>
      <c r="J72" s="37">
        <f>'Result Entry'!K74</f>
        <v>0</v>
      </c>
      <c r="K72" s="250">
        <f>'Result Entry'!L74</f>
        <v>0</v>
      </c>
      <c r="L72" s="250">
        <f>'Result Entry'!M74</f>
        <v>0</v>
      </c>
      <c r="M72" s="250">
        <f>'Result Entry'!N74</f>
        <v>0</v>
      </c>
      <c r="N72" s="250">
        <f>'Result Entry'!O74</f>
        <v>0</v>
      </c>
      <c r="O72" s="251">
        <f>'Result Entry'!P74</f>
        <v>0</v>
      </c>
      <c r="P72" s="252">
        <f>'Result Entry'!Q74</f>
        <v>0</v>
      </c>
      <c r="Q72" s="252">
        <f>'Result Entry'!R74</f>
        <v>0</v>
      </c>
      <c r="R72" s="253">
        <f>'Result Entry'!S74</f>
        <v>0</v>
      </c>
      <c r="S72" s="36">
        <f>'Result Entry'!T74</f>
        <v>0</v>
      </c>
      <c r="T72" s="254">
        <f>'Result Entry'!U74</f>
        <v>0</v>
      </c>
      <c r="U72" s="254">
        <f>'Result Entry'!V74</f>
        <v>0</v>
      </c>
      <c r="V72" s="254">
        <f>'Result Entry'!W74</f>
        <v>0</v>
      </c>
      <c r="W72" s="36">
        <f>'Result Entry'!X74</f>
        <v>0</v>
      </c>
      <c r="X72" s="254">
        <f>'Result Entry'!Y74</f>
        <v>0</v>
      </c>
      <c r="Y72" s="239">
        <f>'Result Entry'!Z74</f>
        <v>0</v>
      </c>
      <c r="Z72" s="255" t="str">
        <f>'Result Entry'!AA74</f>
        <v/>
      </c>
      <c r="AA72" s="256">
        <f>'Result Entry'!AB74</f>
        <v>0</v>
      </c>
      <c r="AB72" s="250">
        <f>'Result Entry'!AC74</f>
        <v>0</v>
      </c>
      <c r="AC72" s="250">
        <f>'Result Entry'!AD74</f>
        <v>0</v>
      </c>
      <c r="AD72" s="250">
        <f>'Result Entry'!AE74</f>
        <v>0</v>
      </c>
      <c r="AE72" s="250">
        <f>'Result Entry'!AF74</f>
        <v>0</v>
      </c>
      <c r="AF72" s="251">
        <f>'Result Entry'!AG74</f>
        <v>0</v>
      </c>
      <c r="AG72" s="252">
        <f>'Result Entry'!AH74</f>
        <v>0</v>
      </c>
      <c r="AH72" s="252">
        <f>'Result Entry'!AI74</f>
        <v>0</v>
      </c>
      <c r="AI72" s="253">
        <f>'Result Entry'!AJ74</f>
        <v>0</v>
      </c>
      <c r="AJ72" s="36">
        <f>'Result Entry'!AK74</f>
        <v>0</v>
      </c>
      <c r="AK72" s="254">
        <f>'Result Entry'!AL74</f>
        <v>0</v>
      </c>
      <c r="AL72" s="254">
        <f>'Result Entry'!AM74</f>
        <v>0</v>
      </c>
      <c r="AM72" s="254">
        <f>'Result Entry'!AN74</f>
        <v>0</v>
      </c>
      <c r="AN72" s="36">
        <f>'Result Entry'!AO74</f>
        <v>0</v>
      </c>
      <c r="AO72" s="254">
        <f>'Result Entry'!AP74</f>
        <v>0</v>
      </c>
      <c r="AP72" s="239">
        <f>'Result Entry'!AQ74</f>
        <v>0</v>
      </c>
      <c r="AQ72" s="255" t="str">
        <f>'Result Entry'!AR74</f>
        <v/>
      </c>
      <c r="AR72" s="256">
        <f>'Result Entry'!AS74</f>
        <v>0</v>
      </c>
      <c r="AS72" s="250">
        <f>'Result Entry'!AT74</f>
        <v>0</v>
      </c>
      <c r="AT72" s="250">
        <f>'Result Entry'!AU74</f>
        <v>0</v>
      </c>
      <c r="AU72" s="250">
        <f>'Result Entry'!AV74</f>
        <v>0</v>
      </c>
      <c r="AV72" s="250">
        <f>'Result Entry'!AW74</f>
        <v>0</v>
      </c>
      <c r="AW72" s="251">
        <f>'Result Entry'!AX74</f>
        <v>0</v>
      </c>
      <c r="AX72" s="252">
        <f>'Result Entry'!AY74</f>
        <v>0</v>
      </c>
      <c r="AY72" s="252">
        <f>'Result Entry'!AZ74</f>
        <v>0</v>
      </c>
      <c r="AZ72" s="253">
        <f>'Result Entry'!BA74</f>
        <v>0</v>
      </c>
      <c r="BA72" s="36">
        <f>'Result Entry'!BB74</f>
        <v>0</v>
      </c>
      <c r="BB72" s="254">
        <f>'Result Entry'!BC74</f>
        <v>0</v>
      </c>
      <c r="BC72" s="254">
        <f>'Result Entry'!BD74</f>
        <v>0</v>
      </c>
      <c r="BD72" s="254">
        <f>'Result Entry'!BE74</f>
        <v>0</v>
      </c>
      <c r="BE72" s="36">
        <f>'Result Entry'!BF74</f>
        <v>0</v>
      </c>
      <c r="BF72" s="254">
        <f>'Result Entry'!BG74</f>
        <v>0</v>
      </c>
      <c r="BG72" s="239">
        <f>'Result Entry'!BH74</f>
        <v>0</v>
      </c>
      <c r="BH72" s="255" t="str">
        <f>'Result Entry'!BI74</f>
        <v/>
      </c>
      <c r="BI72" s="256">
        <f>'Result Entry'!BJ74</f>
        <v>0</v>
      </c>
      <c r="BJ72" s="250">
        <f>'Result Entry'!BK74</f>
        <v>0</v>
      </c>
      <c r="BK72" s="250">
        <f>'Result Entry'!BL74</f>
        <v>0</v>
      </c>
      <c r="BL72" s="250">
        <f>'Result Entry'!BM74</f>
        <v>0</v>
      </c>
      <c r="BM72" s="250">
        <f>'Result Entry'!BN74</f>
        <v>0</v>
      </c>
      <c r="BN72" s="251">
        <f>'Result Entry'!BO74</f>
        <v>0</v>
      </c>
      <c r="BO72" s="252">
        <f>'Result Entry'!BP74</f>
        <v>0</v>
      </c>
      <c r="BP72" s="252">
        <f>'Result Entry'!BQ74</f>
        <v>0</v>
      </c>
      <c r="BQ72" s="253">
        <f>'Result Entry'!BR74</f>
        <v>0</v>
      </c>
      <c r="BR72" s="36">
        <f>'Result Entry'!BS74</f>
        <v>0</v>
      </c>
      <c r="BS72" s="254">
        <f>'Result Entry'!BT74</f>
        <v>0</v>
      </c>
      <c r="BT72" s="254">
        <f>'Result Entry'!BU74</f>
        <v>0</v>
      </c>
      <c r="BU72" s="254">
        <f>'Result Entry'!BV74</f>
        <v>0</v>
      </c>
      <c r="BV72" s="36">
        <f>'Result Entry'!BW74</f>
        <v>0</v>
      </c>
      <c r="BW72" s="254">
        <f>'Result Entry'!BX74</f>
        <v>0</v>
      </c>
      <c r="BX72" s="239">
        <f>'Result Entry'!BY74</f>
        <v>0</v>
      </c>
      <c r="BY72" s="255" t="str">
        <f>'Result Entry'!BZ74</f>
        <v/>
      </c>
      <c r="BZ72" s="256">
        <f>'Result Entry'!CA74</f>
        <v>0</v>
      </c>
      <c r="CA72" s="250">
        <f>'Result Entry'!CB74</f>
        <v>0</v>
      </c>
      <c r="CB72" s="250">
        <f>'Result Entry'!CC74</f>
        <v>0</v>
      </c>
      <c r="CC72" s="250">
        <f>'Result Entry'!CD74</f>
        <v>0</v>
      </c>
      <c r="CD72" s="250">
        <f>'Result Entry'!CE74</f>
        <v>0</v>
      </c>
      <c r="CE72" s="251">
        <f>'Result Entry'!CF74</f>
        <v>0</v>
      </c>
      <c r="CF72" s="252">
        <f>'Result Entry'!CG74</f>
        <v>0</v>
      </c>
      <c r="CG72" s="252">
        <f>'Result Entry'!CH74</f>
        <v>0</v>
      </c>
      <c r="CH72" s="253">
        <f>'Result Entry'!CI74</f>
        <v>0</v>
      </c>
      <c r="CI72" s="36">
        <f>'Result Entry'!CJ74</f>
        <v>0</v>
      </c>
      <c r="CJ72" s="254">
        <f>'Result Entry'!CK74</f>
        <v>0</v>
      </c>
      <c r="CK72" s="254">
        <f>'Result Entry'!CL74</f>
        <v>0</v>
      </c>
      <c r="CL72" s="254">
        <f>'Result Entry'!CM74</f>
        <v>0</v>
      </c>
      <c r="CM72" s="36">
        <f>'Result Entry'!CN74</f>
        <v>0</v>
      </c>
      <c r="CN72" s="254">
        <f>'Result Entry'!CO74</f>
        <v>0</v>
      </c>
      <c r="CO72" s="239">
        <f>'Result Entry'!CP74</f>
        <v>0</v>
      </c>
      <c r="CP72" s="255" t="str">
        <f>'Result Entry'!CQ74</f>
        <v/>
      </c>
      <c r="CQ72" s="263">
        <f>'Result Entry'!CR74</f>
        <v>0</v>
      </c>
      <c r="CR72" s="258">
        <f>'Result Entry'!CS74</f>
        <v>0</v>
      </c>
      <c r="CS72" s="258">
        <f>'Result Entry'!CT74</f>
        <v>0</v>
      </c>
      <c r="CT72" s="258">
        <f>'Result Entry'!CU74</f>
        <v>0</v>
      </c>
      <c r="CU72" s="258">
        <f>'Result Entry'!CV74</f>
        <v>0</v>
      </c>
      <c r="CV72" s="264">
        <f>'Result Entry'!CW74</f>
        <v>0</v>
      </c>
      <c r="CW72" s="239">
        <f>'Result Entry'!CX74</f>
        <v>0</v>
      </c>
      <c r="CX72" s="255" t="str">
        <f>'Result Entry'!CY74</f>
        <v/>
      </c>
      <c r="CY72" s="263">
        <f>'Result Entry'!CZ74</f>
        <v>0</v>
      </c>
      <c r="CZ72" s="258">
        <f>'Result Entry'!DA74</f>
        <v>0</v>
      </c>
      <c r="DA72" s="258">
        <f>'Result Entry'!DB74</f>
        <v>0</v>
      </c>
      <c r="DB72" s="258">
        <f>'Result Entry'!DC74</f>
        <v>0</v>
      </c>
      <c r="DC72" s="258">
        <f>'Result Entry'!DD74</f>
        <v>0</v>
      </c>
      <c r="DD72" s="264">
        <f>'Result Entry'!DE74</f>
        <v>0</v>
      </c>
      <c r="DE72" s="239">
        <f>'Result Entry'!DF74</f>
        <v>0</v>
      </c>
      <c r="DF72" s="255" t="str">
        <f>'Result Entry'!DG74</f>
        <v/>
      </c>
      <c r="DG72" s="263">
        <f>'Result Entry'!DH74</f>
        <v>0</v>
      </c>
      <c r="DH72" s="258">
        <f>'Result Entry'!DI74</f>
        <v>0</v>
      </c>
      <c r="DI72" s="258">
        <f>'Result Entry'!DJ74</f>
        <v>0</v>
      </c>
      <c r="DJ72" s="258">
        <f>'Result Entry'!DK74</f>
        <v>0</v>
      </c>
      <c r="DK72" s="258">
        <f>'Result Entry'!DL74</f>
        <v>0</v>
      </c>
      <c r="DL72" s="264">
        <f>'Result Entry'!DM74</f>
        <v>0</v>
      </c>
      <c r="DM72" s="239">
        <f>'Result Entry'!DN74</f>
        <v>0</v>
      </c>
      <c r="DN72" s="255" t="str">
        <f>'Result Entry'!DO74</f>
        <v/>
      </c>
      <c r="DO72" s="263">
        <f>'Result Entry'!DP74</f>
        <v>0</v>
      </c>
      <c r="DP72" s="258">
        <f>'Result Entry'!DQ74</f>
        <v>0</v>
      </c>
      <c r="DQ72" s="258">
        <f>'Result Entry'!DR74</f>
        <v>0</v>
      </c>
      <c r="DR72" s="258">
        <f>'Result Entry'!DS74</f>
        <v>0</v>
      </c>
      <c r="DS72" s="258">
        <f>'Result Entry'!DT74</f>
        <v>0</v>
      </c>
      <c r="DT72" s="264">
        <f>'Result Entry'!DU74</f>
        <v>0</v>
      </c>
      <c r="DU72" s="239" t="str">
        <f>'Result Entry'!DV74</f>
        <v/>
      </c>
      <c r="DV72" s="255" t="str">
        <f>'Result Entry'!DW74</f>
        <v/>
      </c>
      <c r="DW72" s="265">
        <f>'Result Entry'!DX74</f>
        <v>0</v>
      </c>
      <c r="DX72" s="266">
        <f>'Result Entry'!DY74</f>
        <v>0</v>
      </c>
      <c r="DY72" s="267" t="str">
        <f>'Result Entry'!DZ74</f>
        <v/>
      </c>
      <c r="DZ72" s="260">
        <f>'Result Entry'!EA74</f>
        <v>900</v>
      </c>
      <c r="EA72" s="246">
        <f>'Result Entry'!EB74</f>
        <v>0</v>
      </c>
      <c r="EB72" s="261">
        <f>'Result Entry'!EC74</f>
        <v>0</v>
      </c>
      <c r="EC72" s="239" t="str">
        <f>'Result Entry'!ED74</f>
        <v/>
      </c>
      <c r="ED72" s="239" t="str">
        <f>'Result Entry'!EE74</f>
        <v/>
      </c>
      <c r="EE72" s="239" t="str">
        <f>'Result Entry'!EF74</f>
        <v/>
      </c>
      <c r="EF72" s="262" t="str">
        <f>'Result Entry'!EG74</f>
        <v/>
      </c>
    </row>
    <row r="73" spans="1:136">
      <c r="A73" s="828"/>
      <c r="B73" s="249">
        <f t="shared" si="0"/>
        <v>0</v>
      </c>
      <c r="C73" s="238">
        <f>'Result Entry'!D75</f>
        <v>0</v>
      </c>
      <c r="D73" s="238">
        <f>'Result Entry'!E75</f>
        <v>0</v>
      </c>
      <c r="E73" s="238">
        <f>'Result Entry'!F75</f>
        <v>0</v>
      </c>
      <c r="F73" s="239">
        <f>'Result Entry'!G75</f>
        <v>0</v>
      </c>
      <c r="G73" s="239">
        <f>'Result Entry'!H75</f>
        <v>0</v>
      </c>
      <c r="H73" s="239">
        <f>'Result Entry'!I75</f>
        <v>0</v>
      </c>
      <c r="I73" s="386">
        <f>'Result Entry'!J75</f>
        <v>0</v>
      </c>
      <c r="J73" s="37">
        <f>'Result Entry'!K75</f>
        <v>0</v>
      </c>
      <c r="K73" s="250">
        <f>'Result Entry'!L75</f>
        <v>0</v>
      </c>
      <c r="L73" s="250">
        <f>'Result Entry'!M75</f>
        <v>0</v>
      </c>
      <c r="M73" s="250">
        <f>'Result Entry'!N75</f>
        <v>0</v>
      </c>
      <c r="N73" s="250">
        <f>'Result Entry'!O75</f>
        <v>0</v>
      </c>
      <c r="O73" s="251">
        <f>'Result Entry'!P75</f>
        <v>0</v>
      </c>
      <c r="P73" s="252">
        <f>'Result Entry'!Q75</f>
        <v>0</v>
      </c>
      <c r="Q73" s="252">
        <f>'Result Entry'!R75</f>
        <v>0</v>
      </c>
      <c r="R73" s="253">
        <f>'Result Entry'!S75</f>
        <v>0</v>
      </c>
      <c r="S73" s="36">
        <f>'Result Entry'!T75</f>
        <v>0</v>
      </c>
      <c r="T73" s="254">
        <f>'Result Entry'!U75</f>
        <v>0</v>
      </c>
      <c r="U73" s="254">
        <f>'Result Entry'!V75</f>
        <v>0</v>
      </c>
      <c r="V73" s="254">
        <f>'Result Entry'!W75</f>
        <v>0</v>
      </c>
      <c r="W73" s="36">
        <f>'Result Entry'!X75</f>
        <v>0</v>
      </c>
      <c r="X73" s="254">
        <f>'Result Entry'!Y75</f>
        <v>0</v>
      </c>
      <c r="Y73" s="239">
        <f>'Result Entry'!Z75</f>
        <v>0</v>
      </c>
      <c r="Z73" s="255" t="str">
        <f>'Result Entry'!AA75</f>
        <v/>
      </c>
      <c r="AA73" s="256">
        <f>'Result Entry'!AB75</f>
        <v>0</v>
      </c>
      <c r="AB73" s="250">
        <f>'Result Entry'!AC75</f>
        <v>0</v>
      </c>
      <c r="AC73" s="250">
        <f>'Result Entry'!AD75</f>
        <v>0</v>
      </c>
      <c r="AD73" s="250">
        <f>'Result Entry'!AE75</f>
        <v>0</v>
      </c>
      <c r="AE73" s="250">
        <f>'Result Entry'!AF75</f>
        <v>0</v>
      </c>
      <c r="AF73" s="251">
        <f>'Result Entry'!AG75</f>
        <v>0</v>
      </c>
      <c r="AG73" s="252">
        <f>'Result Entry'!AH75</f>
        <v>0</v>
      </c>
      <c r="AH73" s="252">
        <f>'Result Entry'!AI75</f>
        <v>0</v>
      </c>
      <c r="AI73" s="253">
        <f>'Result Entry'!AJ75</f>
        <v>0</v>
      </c>
      <c r="AJ73" s="36">
        <f>'Result Entry'!AK75</f>
        <v>0</v>
      </c>
      <c r="AK73" s="254">
        <f>'Result Entry'!AL75</f>
        <v>0</v>
      </c>
      <c r="AL73" s="254">
        <f>'Result Entry'!AM75</f>
        <v>0</v>
      </c>
      <c r="AM73" s="254">
        <f>'Result Entry'!AN75</f>
        <v>0</v>
      </c>
      <c r="AN73" s="36">
        <f>'Result Entry'!AO75</f>
        <v>0</v>
      </c>
      <c r="AO73" s="254">
        <f>'Result Entry'!AP75</f>
        <v>0</v>
      </c>
      <c r="AP73" s="239">
        <f>'Result Entry'!AQ75</f>
        <v>0</v>
      </c>
      <c r="AQ73" s="255" t="str">
        <f>'Result Entry'!AR75</f>
        <v/>
      </c>
      <c r="AR73" s="256">
        <f>'Result Entry'!AS75</f>
        <v>0</v>
      </c>
      <c r="AS73" s="250">
        <f>'Result Entry'!AT75</f>
        <v>0</v>
      </c>
      <c r="AT73" s="250">
        <f>'Result Entry'!AU75</f>
        <v>0</v>
      </c>
      <c r="AU73" s="250">
        <f>'Result Entry'!AV75</f>
        <v>0</v>
      </c>
      <c r="AV73" s="250">
        <f>'Result Entry'!AW75</f>
        <v>0</v>
      </c>
      <c r="AW73" s="251">
        <f>'Result Entry'!AX75</f>
        <v>0</v>
      </c>
      <c r="AX73" s="252">
        <f>'Result Entry'!AY75</f>
        <v>0</v>
      </c>
      <c r="AY73" s="252">
        <f>'Result Entry'!AZ75</f>
        <v>0</v>
      </c>
      <c r="AZ73" s="253">
        <f>'Result Entry'!BA75</f>
        <v>0</v>
      </c>
      <c r="BA73" s="36">
        <f>'Result Entry'!BB75</f>
        <v>0</v>
      </c>
      <c r="BB73" s="254">
        <f>'Result Entry'!BC75</f>
        <v>0</v>
      </c>
      <c r="BC73" s="254">
        <f>'Result Entry'!BD75</f>
        <v>0</v>
      </c>
      <c r="BD73" s="254">
        <f>'Result Entry'!BE75</f>
        <v>0</v>
      </c>
      <c r="BE73" s="36">
        <f>'Result Entry'!BF75</f>
        <v>0</v>
      </c>
      <c r="BF73" s="254">
        <f>'Result Entry'!BG75</f>
        <v>0</v>
      </c>
      <c r="BG73" s="239">
        <f>'Result Entry'!BH75</f>
        <v>0</v>
      </c>
      <c r="BH73" s="255" t="str">
        <f>'Result Entry'!BI75</f>
        <v/>
      </c>
      <c r="BI73" s="256">
        <f>'Result Entry'!BJ75</f>
        <v>0</v>
      </c>
      <c r="BJ73" s="250">
        <f>'Result Entry'!BK75</f>
        <v>0</v>
      </c>
      <c r="BK73" s="250">
        <f>'Result Entry'!BL75</f>
        <v>0</v>
      </c>
      <c r="BL73" s="250">
        <f>'Result Entry'!BM75</f>
        <v>0</v>
      </c>
      <c r="BM73" s="250">
        <f>'Result Entry'!BN75</f>
        <v>0</v>
      </c>
      <c r="BN73" s="251">
        <f>'Result Entry'!BO75</f>
        <v>0</v>
      </c>
      <c r="BO73" s="252">
        <f>'Result Entry'!BP75</f>
        <v>0</v>
      </c>
      <c r="BP73" s="252">
        <f>'Result Entry'!BQ75</f>
        <v>0</v>
      </c>
      <c r="BQ73" s="253">
        <f>'Result Entry'!BR75</f>
        <v>0</v>
      </c>
      <c r="BR73" s="36">
        <f>'Result Entry'!BS75</f>
        <v>0</v>
      </c>
      <c r="BS73" s="254">
        <f>'Result Entry'!BT75</f>
        <v>0</v>
      </c>
      <c r="BT73" s="254">
        <f>'Result Entry'!BU75</f>
        <v>0</v>
      </c>
      <c r="BU73" s="254">
        <f>'Result Entry'!BV75</f>
        <v>0</v>
      </c>
      <c r="BV73" s="36">
        <f>'Result Entry'!BW75</f>
        <v>0</v>
      </c>
      <c r="BW73" s="254">
        <f>'Result Entry'!BX75</f>
        <v>0</v>
      </c>
      <c r="BX73" s="239">
        <f>'Result Entry'!BY75</f>
        <v>0</v>
      </c>
      <c r="BY73" s="255" t="str">
        <f>'Result Entry'!BZ75</f>
        <v/>
      </c>
      <c r="BZ73" s="256">
        <f>'Result Entry'!CA75</f>
        <v>0</v>
      </c>
      <c r="CA73" s="250">
        <f>'Result Entry'!CB75</f>
        <v>0</v>
      </c>
      <c r="CB73" s="250">
        <f>'Result Entry'!CC75</f>
        <v>0</v>
      </c>
      <c r="CC73" s="250">
        <f>'Result Entry'!CD75</f>
        <v>0</v>
      </c>
      <c r="CD73" s="250">
        <f>'Result Entry'!CE75</f>
        <v>0</v>
      </c>
      <c r="CE73" s="251">
        <f>'Result Entry'!CF75</f>
        <v>0</v>
      </c>
      <c r="CF73" s="252">
        <f>'Result Entry'!CG75</f>
        <v>0</v>
      </c>
      <c r="CG73" s="252">
        <f>'Result Entry'!CH75</f>
        <v>0</v>
      </c>
      <c r="CH73" s="253">
        <f>'Result Entry'!CI75</f>
        <v>0</v>
      </c>
      <c r="CI73" s="36">
        <f>'Result Entry'!CJ75</f>
        <v>0</v>
      </c>
      <c r="CJ73" s="254">
        <f>'Result Entry'!CK75</f>
        <v>0</v>
      </c>
      <c r="CK73" s="254">
        <f>'Result Entry'!CL75</f>
        <v>0</v>
      </c>
      <c r="CL73" s="254">
        <f>'Result Entry'!CM75</f>
        <v>0</v>
      </c>
      <c r="CM73" s="36">
        <f>'Result Entry'!CN75</f>
        <v>0</v>
      </c>
      <c r="CN73" s="254">
        <f>'Result Entry'!CO75</f>
        <v>0</v>
      </c>
      <c r="CO73" s="239">
        <f>'Result Entry'!CP75</f>
        <v>0</v>
      </c>
      <c r="CP73" s="255" t="str">
        <f>'Result Entry'!CQ75</f>
        <v/>
      </c>
      <c r="CQ73" s="263">
        <f>'Result Entry'!CR75</f>
        <v>0</v>
      </c>
      <c r="CR73" s="258">
        <f>'Result Entry'!CS75</f>
        <v>0</v>
      </c>
      <c r="CS73" s="258">
        <f>'Result Entry'!CT75</f>
        <v>0</v>
      </c>
      <c r="CT73" s="258">
        <f>'Result Entry'!CU75</f>
        <v>0</v>
      </c>
      <c r="CU73" s="258">
        <f>'Result Entry'!CV75</f>
        <v>0</v>
      </c>
      <c r="CV73" s="264">
        <f>'Result Entry'!CW75</f>
        <v>0</v>
      </c>
      <c r="CW73" s="239">
        <f>'Result Entry'!CX75</f>
        <v>0</v>
      </c>
      <c r="CX73" s="255" t="str">
        <f>'Result Entry'!CY75</f>
        <v/>
      </c>
      <c r="CY73" s="263">
        <f>'Result Entry'!CZ75</f>
        <v>0</v>
      </c>
      <c r="CZ73" s="258">
        <f>'Result Entry'!DA75</f>
        <v>0</v>
      </c>
      <c r="DA73" s="258">
        <f>'Result Entry'!DB75</f>
        <v>0</v>
      </c>
      <c r="DB73" s="258">
        <f>'Result Entry'!DC75</f>
        <v>0</v>
      </c>
      <c r="DC73" s="258">
        <f>'Result Entry'!DD75</f>
        <v>0</v>
      </c>
      <c r="DD73" s="264">
        <f>'Result Entry'!DE75</f>
        <v>0</v>
      </c>
      <c r="DE73" s="239">
        <f>'Result Entry'!DF75</f>
        <v>0</v>
      </c>
      <c r="DF73" s="255" t="str">
        <f>'Result Entry'!DG75</f>
        <v/>
      </c>
      <c r="DG73" s="263">
        <f>'Result Entry'!DH75</f>
        <v>0</v>
      </c>
      <c r="DH73" s="258">
        <f>'Result Entry'!DI75</f>
        <v>0</v>
      </c>
      <c r="DI73" s="258">
        <f>'Result Entry'!DJ75</f>
        <v>0</v>
      </c>
      <c r="DJ73" s="258">
        <f>'Result Entry'!DK75</f>
        <v>0</v>
      </c>
      <c r="DK73" s="258">
        <f>'Result Entry'!DL75</f>
        <v>0</v>
      </c>
      <c r="DL73" s="264">
        <f>'Result Entry'!DM75</f>
        <v>0</v>
      </c>
      <c r="DM73" s="239">
        <f>'Result Entry'!DN75</f>
        <v>0</v>
      </c>
      <c r="DN73" s="255" t="str">
        <f>'Result Entry'!DO75</f>
        <v/>
      </c>
      <c r="DO73" s="263">
        <f>'Result Entry'!DP75</f>
        <v>0</v>
      </c>
      <c r="DP73" s="258">
        <f>'Result Entry'!DQ75</f>
        <v>0</v>
      </c>
      <c r="DQ73" s="258">
        <f>'Result Entry'!DR75</f>
        <v>0</v>
      </c>
      <c r="DR73" s="258">
        <f>'Result Entry'!DS75</f>
        <v>0</v>
      </c>
      <c r="DS73" s="258">
        <f>'Result Entry'!DT75</f>
        <v>0</v>
      </c>
      <c r="DT73" s="264">
        <f>'Result Entry'!DU75</f>
        <v>0</v>
      </c>
      <c r="DU73" s="239" t="str">
        <f>'Result Entry'!DV75</f>
        <v/>
      </c>
      <c r="DV73" s="255" t="str">
        <f>'Result Entry'!DW75</f>
        <v/>
      </c>
      <c r="DW73" s="265">
        <f>'Result Entry'!DX75</f>
        <v>0</v>
      </c>
      <c r="DX73" s="266">
        <f>'Result Entry'!DY75</f>
        <v>0</v>
      </c>
      <c r="DY73" s="267" t="str">
        <f>'Result Entry'!DZ75</f>
        <v/>
      </c>
      <c r="DZ73" s="260">
        <f>'Result Entry'!EA75</f>
        <v>900</v>
      </c>
      <c r="EA73" s="246">
        <f>'Result Entry'!EB75</f>
        <v>0</v>
      </c>
      <c r="EB73" s="261">
        <f>'Result Entry'!EC75</f>
        <v>0</v>
      </c>
      <c r="EC73" s="239" t="str">
        <f>'Result Entry'!ED75</f>
        <v/>
      </c>
      <c r="ED73" s="239" t="str">
        <f>'Result Entry'!EE75</f>
        <v/>
      </c>
      <c r="EE73" s="239" t="str">
        <f>'Result Entry'!EF75</f>
        <v/>
      </c>
      <c r="EF73" s="262" t="str">
        <f>'Result Entry'!EG75</f>
        <v/>
      </c>
    </row>
    <row r="74" spans="1:136">
      <c r="A74" s="828"/>
      <c r="B74" s="249">
        <f t="shared" ref="B74:B107" si="1">IF(C74&gt;0,B73+1,0)</f>
        <v>0</v>
      </c>
      <c r="C74" s="238">
        <f>'Result Entry'!D76</f>
        <v>0</v>
      </c>
      <c r="D74" s="238">
        <f>'Result Entry'!E76</f>
        <v>0</v>
      </c>
      <c r="E74" s="238">
        <f>'Result Entry'!F76</f>
        <v>0</v>
      </c>
      <c r="F74" s="239">
        <f>'Result Entry'!G76</f>
        <v>0</v>
      </c>
      <c r="G74" s="239">
        <f>'Result Entry'!H76</f>
        <v>0</v>
      </c>
      <c r="H74" s="239">
        <f>'Result Entry'!I76</f>
        <v>0</v>
      </c>
      <c r="I74" s="386">
        <f>'Result Entry'!J76</f>
        <v>0</v>
      </c>
      <c r="J74" s="37">
        <f>'Result Entry'!K76</f>
        <v>0</v>
      </c>
      <c r="K74" s="250">
        <f>'Result Entry'!L76</f>
        <v>0</v>
      </c>
      <c r="L74" s="250">
        <f>'Result Entry'!M76</f>
        <v>0</v>
      </c>
      <c r="M74" s="250">
        <f>'Result Entry'!N76</f>
        <v>0</v>
      </c>
      <c r="N74" s="250">
        <f>'Result Entry'!O76</f>
        <v>0</v>
      </c>
      <c r="O74" s="251">
        <f>'Result Entry'!P76</f>
        <v>0</v>
      </c>
      <c r="P74" s="252">
        <f>'Result Entry'!Q76</f>
        <v>0</v>
      </c>
      <c r="Q74" s="252">
        <f>'Result Entry'!R76</f>
        <v>0</v>
      </c>
      <c r="R74" s="253">
        <f>'Result Entry'!S76</f>
        <v>0</v>
      </c>
      <c r="S74" s="36">
        <f>'Result Entry'!T76</f>
        <v>0</v>
      </c>
      <c r="T74" s="254">
        <f>'Result Entry'!U76</f>
        <v>0</v>
      </c>
      <c r="U74" s="254">
        <f>'Result Entry'!V76</f>
        <v>0</v>
      </c>
      <c r="V74" s="254">
        <f>'Result Entry'!W76</f>
        <v>0</v>
      </c>
      <c r="W74" s="36">
        <f>'Result Entry'!X76</f>
        <v>0</v>
      </c>
      <c r="X74" s="254">
        <f>'Result Entry'!Y76</f>
        <v>0</v>
      </c>
      <c r="Y74" s="239">
        <f>'Result Entry'!Z76</f>
        <v>0</v>
      </c>
      <c r="Z74" s="255" t="str">
        <f>'Result Entry'!AA76</f>
        <v/>
      </c>
      <c r="AA74" s="256">
        <f>'Result Entry'!AB76</f>
        <v>0</v>
      </c>
      <c r="AB74" s="250">
        <f>'Result Entry'!AC76</f>
        <v>0</v>
      </c>
      <c r="AC74" s="250">
        <f>'Result Entry'!AD76</f>
        <v>0</v>
      </c>
      <c r="AD74" s="250">
        <f>'Result Entry'!AE76</f>
        <v>0</v>
      </c>
      <c r="AE74" s="250">
        <f>'Result Entry'!AF76</f>
        <v>0</v>
      </c>
      <c r="AF74" s="251">
        <f>'Result Entry'!AG76</f>
        <v>0</v>
      </c>
      <c r="AG74" s="252">
        <f>'Result Entry'!AH76</f>
        <v>0</v>
      </c>
      <c r="AH74" s="252">
        <f>'Result Entry'!AI76</f>
        <v>0</v>
      </c>
      <c r="AI74" s="253">
        <f>'Result Entry'!AJ76</f>
        <v>0</v>
      </c>
      <c r="AJ74" s="36">
        <f>'Result Entry'!AK76</f>
        <v>0</v>
      </c>
      <c r="AK74" s="254">
        <f>'Result Entry'!AL76</f>
        <v>0</v>
      </c>
      <c r="AL74" s="254">
        <f>'Result Entry'!AM76</f>
        <v>0</v>
      </c>
      <c r="AM74" s="254">
        <f>'Result Entry'!AN76</f>
        <v>0</v>
      </c>
      <c r="AN74" s="36">
        <f>'Result Entry'!AO76</f>
        <v>0</v>
      </c>
      <c r="AO74" s="254">
        <f>'Result Entry'!AP76</f>
        <v>0</v>
      </c>
      <c r="AP74" s="239">
        <f>'Result Entry'!AQ76</f>
        <v>0</v>
      </c>
      <c r="AQ74" s="255" t="str">
        <f>'Result Entry'!AR76</f>
        <v/>
      </c>
      <c r="AR74" s="256">
        <f>'Result Entry'!AS76</f>
        <v>0</v>
      </c>
      <c r="AS74" s="250">
        <f>'Result Entry'!AT76</f>
        <v>0</v>
      </c>
      <c r="AT74" s="250">
        <f>'Result Entry'!AU76</f>
        <v>0</v>
      </c>
      <c r="AU74" s="250">
        <f>'Result Entry'!AV76</f>
        <v>0</v>
      </c>
      <c r="AV74" s="250">
        <f>'Result Entry'!AW76</f>
        <v>0</v>
      </c>
      <c r="AW74" s="251">
        <f>'Result Entry'!AX76</f>
        <v>0</v>
      </c>
      <c r="AX74" s="252">
        <f>'Result Entry'!AY76</f>
        <v>0</v>
      </c>
      <c r="AY74" s="252">
        <f>'Result Entry'!AZ76</f>
        <v>0</v>
      </c>
      <c r="AZ74" s="253">
        <f>'Result Entry'!BA76</f>
        <v>0</v>
      </c>
      <c r="BA74" s="36">
        <f>'Result Entry'!BB76</f>
        <v>0</v>
      </c>
      <c r="BB74" s="254">
        <f>'Result Entry'!BC76</f>
        <v>0</v>
      </c>
      <c r="BC74" s="254">
        <f>'Result Entry'!BD76</f>
        <v>0</v>
      </c>
      <c r="BD74" s="254">
        <f>'Result Entry'!BE76</f>
        <v>0</v>
      </c>
      <c r="BE74" s="36">
        <f>'Result Entry'!BF76</f>
        <v>0</v>
      </c>
      <c r="BF74" s="254">
        <f>'Result Entry'!BG76</f>
        <v>0</v>
      </c>
      <c r="BG74" s="239">
        <f>'Result Entry'!BH76</f>
        <v>0</v>
      </c>
      <c r="BH74" s="255" t="str">
        <f>'Result Entry'!BI76</f>
        <v/>
      </c>
      <c r="BI74" s="256">
        <f>'Result Entry'!BJ76</f>
        <v>0</v>
      </c>
      <c r="BJ74" s="250">
        <f>'Result Entry'!BK76</f>
        <v>0</v>
      </c>
      <c r="BK74" s="250">
        <f>'Result Entry'!BL76</f>
        <v>0</v>
      </c>
      <c r="BL74" s="250">
        <f>'Result Entry'!BM76</f>
        <v>0</v>
      </c>
      <c r="BM74" s="250">
        <f>'Result Entry'!BN76</f>
        <v>0</v>
      </c>
      <c r="BN74" s="251">
        <f>'Result Entry'!BO76</f>
        <v>0</v>
      </c>
      <c r="BO74" s="252">
        <f>'Result Entry'!BP76</f>
        <v>0</v>
      </c>
      <c r="BP74" s="252">
        <f>'Result Entry'!BQ76</f>
        <v>0</v>
      </c>
      <c r="BQ74" s="253">
        <f>'Result Entry'!BR76</f>
        <v>0</v>
      </c>
      <c r="BR74" s="36">
        <f>'Result Entry'!BS76</f>
        <v>0</v>
      </c>
      <c r="BS74" s="254">
        <f>'Result Entry'!BT76</f>
        <v>0</v>
      </c>
      <c r="BT74" s="254">
        <f>'Result Entry'!BU76</f>
        <v>0</v>
      </c>
      <c r="BU74" s="254">
        <f>'Result Entry'!BV76</f>
        <v>0</v>
      </c>
      <c r="BV74" s="36">
        <f>'Result Entry'!BW76</f>
        <v>0</v>
      </c>
      <c r="BW74" s="254">
        <f>'Result Entry'!BX76</f>
        <v>0</v>
      </c>
      <c r="BX74" s="239">
        <f>'Result Entry'!BY76</f>
        <v>0</v>
      </c>
      <c r="BY74" s="255" t="str">
        <f>'Result Entry'!BZ76</f>
        <v/>
      </c>
      <c r="BZ74" s="256">
        <f>'Result Entry'!CA76</f>
        <v>0</v>
      </c>
      <c r="CA74" s="250">
        <f>'Result Entry'!CB76</f>
        <v>0</v>
      </c>
      <c r="CB74" s="250">
        <f>'Result Entry'!CC76</f>
        <v>0</v>
      </c>
      <c r="CC74" s="250">
        <f>'Result Entry'!CD76</f>
        <v>0</v>
      </c>
      <c r="CD74" s="250">
        <f>'Result Entry'!CE76</f>
        <v>0</v>
      </c>
      <c r="CE74" s="251">
        <f>'Result Entry'!CF76</f>
        <v>0</v>
      </c>
      <c r="CF74" s="252">
        <f>'Result Entry'!CG76</f>
        <v>0</v>
      </c>
      <c r="CG74" s="252">
        <f>'Result Entry'!CH76</f>
        <v>0</v>
      </c>
      <c r="CH74" s="253">
        <f>'Result Entry'!CI76</f>
        <v>0</v>
      </c>
      <c r="CI74" s="36">
        <f>'Result Entry'!CJ76</f>
        <v>0</v>
      </c>
      <c r="CJ74" s="254">
        <f>'Result Entry'!CK76</f>
        <v>0</v>
      </c>
      <c r="CK74" s="254">
        <f>'Result Entry'!CL76</f>
        <v>0</v>
      </c>
      <c r="CL74" s="254">
        <f>'Result Entry'!CM76</f>
        <v>0</v>
      </c>
      <c r="CM74" s="36">
        <f>'Result Entry'!CN76</f>
        <v>0</v>
      </c>
      <c r="CN74" s="254">
        <f>'Result Entry'!CO76</f>
        <v>0</v>
      </c>
      <c r="CO74" s="239">
        <f>'Result Entry'!CP76</f>
        <v>0</v>
      </c>
      <c r="CP74" s="255" t="str">
        <f>'Result Entry'!CQ76</f>
        <v/>
      </c>
      <c r="CQ74" s="263">
        <f>'Result Entry'!CR76</f>
        <v>0</v>
      </c>
      <c r="CR74" s="258">
        <f>'Result Entry'!CS76</f>
        <v>0</v>
      </c>
      <c r="CS74" s="258">
        <f>'Result Entry'!CT76</f>
        <v>0</v>
      </c>
      <c r="CT74" s="258">
        <f>'Result Entry'!CU76</f>
        <v>0</v>
      </c>
      <c r="CU74" s="258">
        <f>'Result Entry'!CV76</f>
        <v>0</v>
      </c>
      <c r="CV74" s="264">
        <f>'Result Entry'!CW76</f>
        <v>0</v>
      </c>
      <c r="CW74" s="239">
        <f>'Result Entry'!CX76</f>
        <v>0</v>
      </c>
      <c r="CX74" s="255" t="str">
        <f>'Result Entry'!CY76</f>
        <v/>
      </c>
      <c r="CY74" s="263">
        <f>'Result Entry'!CZ76</f>
        <v>0</v>
      </c>
      <c r="CZ74" s="258">
        <f>'Result Entry'!DA76</f>
        <v>0</v>
      </c>
      <c r="DA74" s="258">
        <f>'Result Entry'!DB76</f>
        <v>0</v>
      </c>
      <c r="DB74" s="258">
        <f>'Result Entry'!DC76</f>
        <v>0</v>
      </c>
      <c r="DC74" s="258">
        <f>'Result Entry'!DD76</f>
        <v>0</v>
      </c>
      <c r="DD74" s="264">
        <f>'Result Entry'!DE76</f>
        <v>0</v>
      </c>
      <c r="DE74" s="239">
        <f>'Result Entry'!DF76</f>
        <v>0</v>
      </c>
      <c r="DF74" s="255" t="str">
        <f>'Result Entry'!DG76</f>
        <v/>
      </c>
      <c r="DG74" s="263">
        <f>'Result Entry'!DH76</f>
        <v>0</v>
      </c>
      <c r="DH74" s="258">
        <f>'Result Entry'!DI76</f>
        <v>0</v>
      </c>
      <c r="DI74" s="258">
        <f>'Result Entry'!DJ76</f>
        <v>0</v>
      </c>
      <c r="DJ74" s="258">
        <f>'Result Entry'!DK76</f>
        <v>0</v>
      </c>
      <c r="DK74" s="258">
        <f>'Result Entry'!DL76</f>
        <v>0</v>
      </c>
      <c r="DL74" s="264">
        <f>'Result Entry'!DM76</f>
        <v>0</v>
      </c>
      <c r="DM74" s="239">
        <f>'Result Entry'!DN76</f>
        <v>0</v>
      </c>
      <c r="DN74" s="255" t="str">
        <f>'Result Entry'!DO76</f>
        <v/>
      </c>
      <c r="DO74" s="263">
        <f>'Result Entry'!DP76</f>
        <v>0</v>
      </c>
      <c r="DP74" s="258">
        <f>'Result Entry'!DQ76</f>
        <v>0</v>
      </c>
      <c r="DQ74" s="258">
        <f>'Result Entry'!DR76</f>
        <v>0</v>
      </c>
      <c r="DR74" s="258">
        <f>'Result Entry'!DS76</f>
        <v>0</v>
      </c>
      <c r="DS74" s="258">
        <f>'Result Entry'!DT76</f>
        <v>0</v>
      </c>
      <c r="DT74" s="264">
        <f>'Result Entry'!DU76</f>
        <v>0</v>
      </c>
      <c r="DU74" s="239" t="str">
        <f>'Result Entry'!DV76</f>
        <v/>
      </c>
      <c r="DV74" s="255" t="str">
        <f>'Result Entry'!DW76</f>
        <v/>
      </c>
      <c r="DW74" s="265">
        <f>'Result Entry'!DX76</f>
        <v>0</v>
      </c>
      <c r="DX74" s="266">
        <f>'Result Entry'!DY76</f>
        <v>0</v>
      </c>
      <c r="DY74" s="267" t="str">
        <f>'Result Entry'!DZ76</f>
        <v/>
      </c>
      <c r="DZ74" s="260">
        <f>'Result Entry'!EA76</f>
        <v>900</v>
      </c>
      <c r="EA74" s="246">
        <f>'Result Entry'!EB76</f>
        <v>0</v>
      </c>
      <c r="EB74" s="261">
        <f>'Result Entry'!EC76</f>
        <v>0</v>
      </c>
      <c r="EC74" s="239" t="str">
        <f>'Result Entry'!ED76</f>
        <v/>
      </c>
      <c r="ED74" s="239" t="str">
        <f>'Result Entry'!EE76</f>
        <v/>
      </c>
      <c r="EE74" s="239" t="str">
        <f>'Result Entry'!EF76</f>
        <v/>
      </c>
      <c r="EF74" s="262" t="str">
        <f>'Result Entry'!EG76</f>
        <v/>
      </c>
    </row>
    <row r="75" spans="1:136">
      <c r="A75" s="828"/>
      <c r="B75" s="249">
        <f t="shared" si="1"/>
        <v>0</v>
      </c>
      <c r="C75" s="238">
        <f>'Result Entry'!D77</f>
        <v>0</v>
      </c>
      <c r="D75" s="238">
        <f>'Result Entry'!E77</f>
        <v>0</v>
      </c>
      <c r="E75" s="238">
        <f>'Result Entry'!F77</f>
        <v>0</v>
      </c>
      <c r="F75" s="239">
        <f>'Result Entry'!G77</f>
        <v>0</v>
      </c>
      <c r="G75" s="239">
        <f>'Result Entry'!H77</f>
        <v>0</v>
      </c>
      <c r="H75" s="239">
        <f>'Result Entry'!I77</f>
        <v>0</v>
      </c>
      <c r="I75" s="386">
        <f>'Result Entry'!J77</f>
        <v>0</v>
      </c>
      <c r="J75" s="37">
        <f>'Result Entry'!K77</f>
        <v>0</v>
      </c>
      <c r="K75" s="250">
        <f>'Result Entry'!L77</f>
        <v>0</v>
      </c>
      <c r="L75" s="250">
        <f>'Result Entry'!M77</f>
        <v>0</v>
      </c>
      <c r="M75" s="250">
        <f>'Result Entry'!N77</f>
        <v>0</v>
      </c>
      <c r="N75" s="250">
        <f>'Result Entry'!O77</f>
        <v>0</v>
      </c>
      <c r="O75" s="251">
        <f>'Result Entry'!P77</f>
        <v>0</v>
      </c>
      <c r="P75" s="252">
        <f>'Result Entry'!Q77</f>
        <v>0</v>
      </c>
      <c r="Q75" s="252">
        <f>'Result Entry'!R77</f>
        <v>0</v>
      </c>
      <c r="R75" s="253">
        <f>'Result Entry'!S77</f>
        <v>0</v>
      </c>
      <c r="S75" s="36">
        <f>'Result Entry'!T77</f>
        <v>0</v>
      </c>
      <c r="T75" s="254">
        <f>'Result Entry'!U77</f>
        <v>0</v>
      </c>
      <c r="U75" s="254">
        <f>'Result Entry'!V77</f>
        <v>0</v>
      </c>
      <c r="V75" s="254">
        <f>'Result Entry'!W77</f>
        <v>0</v>
      </c>
      <c r="W75" s="36">
        <f>'Result Entry'!X77</f>
        <v>0</v>
      </c>
      <c r="X75" s="254">
        <f>'Result Entry'!Y77</f>
        <v>0</v>
      </c>
      <c r="Y75" s="239">
        <f>'Result Entry'!Z77</f>
        <v>0</v>
      </c>
      <c r="Z75" s="255" t="str">
        <f>'Result Entry'!AA77</f>
        <v/>
      </c>
      <c r="AA75" s="256">
        <f>'Result Entry'!AB77</f>
        <v>0</v>
      </c>
      <c r="AB75" s="250">
        <f>'Result Entry'!AC77</f>
        <v>0</v>
      </c>
      <c r="AC75" s="250">
        <f>'Result Entry'!AD77</f>
        <v>0</v>
      </c>
      <c r="AD75" s="250">
        <f>'Result Entry'!AE77</f>
        <v>0</v>
      </c>
      <c r="AE75" s="250">
        <f>'Result Entry'!AF77</f>
        <v>0</v>
      </c>
      <c r="AF75" s="251">
        <f>'Result Entry'!AG77</f>
        <v>0</v>
      </c>
      <c r="AG75" s="252">
        <f>'Result Entry'!AH77</f>
        <v>0</v>
      </c>
      <c r="AH75" s="252">
        <f>'Result Entry'!AI77</f>
        <v>0</v>
      </c>
      <c r="AI75" s="253">
        <f>'Result Entry'!AJ77</f>
        <v>0</v>
      </c>
      <c r="AJ75" s="36">
        <f>'Result Entry'!AK77</f>
        <v>0</v>
      </c>
      <c r="AK75" s="254">
        <f>'Result Entry'!AL77</f>
        <v>0</v>
      </c>
      <c r="AL75" s="254">
        <f>'Result Entry'!AM77</f>
        <v>0</v>
      </c>
      <c r="AM75" s="254">
        <f>'Result Entry'!AN77</f>
        <v>0</v>
      </c>
      <c r="AN75" s="36">
        <f>'Result Entry'!AO77</f>
        <v>0</v>
      </c>
      <c r="AO75" s="254">
        <f>'Result Entry'!AP77</f>
        <v>0</v>
      </c>
      <c r="AP75" s="239">
        <f>'Result Entry'!AQ77</f>
        <v>0</v>
      </c>
      <c r="AQ75" s="255" t="str">
        <f>'Result Entry'!AR77</f>
        <v/>
      </c>
      <c r="AR75" s="256">
        <f>'Result Entry'!AS77</f>
        <v>0</v>
      </c>
      <c r="AS75" s="250">
        <f>'Result Entry'!AT77</f>
        <v>0</v>
      </c>
      <c r="AT75" s="250">
        <f>'Result Entry'!AU77</f>
        <v>0</v>
      </c>
      <c r="AU75" s="250">
        <f>'Result Entry'!AV77</f>
        <v>0</v>
      </c>
      <c r="AV75" s="250">
        <f>'Result Entry'!AW77</f>
        <v>0</v>
      </c>
      <c r="AW75" s="251">
        <f>'Result Entry'!AX77</f>
        <v>0</v>
      </c>
      <c r="AX75" s="252">
        <f>'Result Entry'!AY77</f>
        <v>0</v>
      </c>
      <c r="AY75" s="252">
        <f>'Result Entry'!AZ77</f>
        <v>0</v>
      </c>
      <c r="AZ75" s="253">
        <f>'Result Entry'!BA77</f>
        <v>0</v>
      </c>
      <c r="BA75" s="36">
        <f>'Result Entry'!BB77</f>
        <v>0</v>
      </c>
      <c r="BB75" s="254">
        <f>'Result Entry'!BC77</f>
        <v>0</v>
      </c>
      <c r="BC75" s="254">
        <f>'Result Entry'!BD77</f>
        <v>0</v>
      </c>
      <c r="BD75" s="254">
        <f>'Result Entry'!BE77</f>
        <v>0</v>
      </c>
      <c r="BE75" s="36">
        <f>'Result Entry'!BF77</f>
        <v>0</v>
      </c>
      <c r="BF75" s="254">
        <f>'Result Entry'!BG77</f>
        <v>0</v>
      </c>
      <c r="BG75" s="239">
        <f>'Result Entry'!BH77</f>
        <v>0</v>
      </c>
      <c r="BH75" s="255" t="str">
        <f>'Result Entry'!BI77</f>
        <v/>
      </c>
      <c r="BI75" s="256">
        <f>'Result Entry'!BJ77</f>
        <v>0</v>
      </c>
      <c r="BJ75" s="250">
        <f>'Result Entry'!BK77</f>
        <v>0</v>
      </c>
      <c r="BK75" s="250">
        <f>'Result Entry'!BL77</f>
        <v>0</v>
      </c>
      <c r="BL75" s="250">
        <f>'Result Entry'!BM77</f>
        <v>0</v>
      </c>
      <c r="BM75" s="250">
        <f>'Result Entry'!BN77</f>
        <v>0</v>
      </c>
      <c r="BN75" s="251">
        <f>'Result Entry'!BO77</f>
        <v>0</v>
      </c>
      <c r="BO75" s="252">
        <f>'Result Entry'!BP77</f>
        <v>0</v>
      </c>
      <c r="BP75" s="252">
        <f>'Result Entry'!BQ77</f>
        <v>0</v>
      </c>
      <c r="BQ75" s="253">
        <f>'Result Entry'!BR77</f>
        <v>0</v>
      </c>
      <c r="BR75" s="36">
        <f>'Result Entry'!BS77</f>
        <v>0</v>
      </c>
      <c r="BS75" s="254">
        <f>'Result Entry'!BT77</f>
        <v>0</v>
      </c>
      <c r="BT75" s="254">
        <f>'Result Entry'!BU77</f>
        <v>0</v>
      </c>
      <c r="BU75" s="254">
        <f>'Result Entry'!BV77</f>
        <v>0</v>
      </c>
      <c r="BV75" s="36">
        <f>'Result Entry'!BW77</f>
        <v>0</v>
      </c>
      <c r="BW75" s="254">
        <f>'Result Entry'!BX77</f>
        <v>0</v>
      </c>
      <c r="BX75" s="239">
        <f>'Result Entry'!BY77</f>
        <v>0</v>
      </c>
      <c r="BY75" s="255" t="str">
        <f>'Result Entry'!BZ77</f>
        <v/>
      </c>
      <c r="BZ75" s="256">
        <f>'Result Entry'!CA77</f>
        <v>0</v>
      </c>
      <c r="CA75" s="250">
        <f>'Result Entry'!CB77</f>
        <v>0</v>
      </c>
      <c r="CB75" s="250">
        <f>'Result Entry'!CC77</f>
        <v>0</v>
      </c>
      <c r="CC75" s="250">
        <f>'Result Entry'!CD77</f>
        <v>0</v>
      </c>
      <c r="CD75" s="250">
        <f>'Result Entry'!CE77</f>
        <v>0</v>
      </c>
      <c r="CE75" s="251">
        <f>'Result Entry'!CF77</f>
        <v>0</v>
      </c>
      <c r="CF75" s="252">
        <f>'Result Entry'!CG77</f>
        <v>0</v>
      </c>
      <c r="CG75" s="252">
        <f>'Result Entry'!CH77</f>
        <v>0</v>
      </c>
      <c r="CH75" s="253">
        <f>'Result Entry'!CI77</f>
        <v>0</v>
      </c>
      <c r="CI75" s="36">
        <f>'Result Entry'!CJ77</f>
        <v>0</v>
      </c>
      <c r="CJ75" s="254">
        <f>'Result Entry'!CK77</f>
        <v>0</v>
      </c>
      <c r="CK75" s="254">
        <f>'Result Entry'!CL77</f>
        <v>0</v>
      </c>
      <c r="CL75" s="254">
        <f>'Result Entry'!CM77</f>
        <v>0</v>
      </c>
      <c r="CM75" s="36">
        <f>'Result Entry'!CN77</f>
        <v>0</v>
      </c>
      <c r="CN75" s="254">
        <f>'Result Entry'!CO77</f>
        <v>0</v>
      </c>
      <c r="CO75" s="239">
        <f>'Result Entry'!CP77</f>
        <v>0</v>
      </c>
      <c r="CP75" s="255" t="str">
        <f>'Result Entry'!CQ77</f>
        <v/>
      </c>
      <c r="CQ75" s="263">
        <f>'Result Entry'!CR77</f>
        <v>0</v>
      </c>
      <c r="CR75" s="258">
        <f>'Result Entry'!CS77</f>
        <v>0</v>
      </c>
      <c r="CS75" s="258">
        <f>'Result Entry'!CT77</f>
        <v>0</v>
      </c>
      <c r="CT75" s="258">
        <f>'Result Entry'!CU77</f>
        <v>0</v>
      </c>
      <c r="CU75" s="258">
        <f>'Result Entry'!CV77</f>
        <v>0</v>
      </c>
      <c r="CV75" s="264">
        <f>'Result Entry'!CW77</f>
        <v>0</v>
      </c>
      <c r="CW75" s="239">
        <f>'Result Entry'!CX77</f>
        <v>0</v>
      </c>
      <c r="CX75" s="255" t="str">
        <f>'Result Entry'!CY77</f>
        <v/>
      </c>
      <c r="CY75" s="263">
        <f>'Result Entry'!CZ77</f>
        <v>0</v>
      </c>
      <c r="CZ75" s="258">
        <f>'Result Entry'!DA77</f>
        <v>0</v>
      </c>
      <c r="DA75" s="258">
        <f>'Result Entry'!DB77</f>
        <v>0</v>
      </c>
      <c r="DB75" s="258">
        <f>'Result Entry'!DC77</f>
        <v>0</v>
      </c>
      <c r="DC75" s="258">
        <f>'Result Entry'!DD77</f>
        <v>0</v>
      </c>
      <c r="DD75" s="264">
        <f>'Result Entry'!DE77</f>
        <v>0</v>
      </c>
      <c r="DE75" s="239">
        <f>'Result Entry'!DF77</f>
        <v>0</v>
      </c>
      <c r="DF75" s="255" t="str">
        <f>'Result Entry'!DG77</f>
        <v/>
      </c>
      <c r="DG75" s="263">
        <f>'Result Entry'!DH77</f>
        <v>0</v>
      </c>
      <c r="DH75" s="258">
        <f>'Result Entry'!DI77</f>
        <v>0</v>
      </c>
      <c r="DI75" s="258">
        <f>'Result Entry'!DJ77</f>
        <v>0</v>
      </c>
      <c r="DJ75" s="258">
        <f>'Result Entry'!DK77</f>
        <v>0</v>
      </c>
      <c r="DK75" s="258">
        <f>'Result Entry'!DL77</f>
        <v>0</v>
      </c>
      <c r="DL75" s="264">
        <f>'Result Entry'!DM77</f>
        <v>0</v>
      </c>
      <c r="DM75" s="239">
        <f>'Result Entry'!DN77</f>
        <v>0</v>
      </c>
      <c r="DN75" s="255" t="str">
        <f>'Result Entry'!DO77</f>
        <v/>
      </c>
      <c r="DO75" s="263">
        <f>'Result Entry'!DP77</f>
        <v>0</v>
      </c>
      <c r="DP75" s="258">
        <f>'Result Entry'!DQ77</f>
        <v>0</v>
      </c>
      <c r="DQ75" s="258">
        <f>'Result Entry'!DR77</f>
        <v>0</v>
      </c>
      <c r="DR75" s="258">
        <f>'Result Entry'!DS77</f>
        <v>0</v>
      </c>
      <c r="DS75" s="258">
        <f>'Result Entry'!DT77</f>
        <v>0</v>
      </c>
      <c r="DT75" s="264">
        <f>'Result Entry'!DU77</f>
        <v>0</v>
      </c>
      <c r="DU75" s="239" t="str">
        <f>'Result Entry'!DV77</f>
        <v/>
      </c>
      <c r="DV75" s="255" t="str">
        <f>'Result Entry'!DW77</f>
        <v/>
      </c>
      <c r="DW75" s="265">
        <f>'Result Entry'!DX77</f>
        <v>0</v>
      </c>
      <c r="DX75" s="266">
        <f>'Result Entry'!DY77</f>
        <v>0</v>
      </c>
      <c r="DY75" s="267" t="str">
        <f>'Result Entry'!DZ77</f>
        <v/>
      </c>
      <c r="DZ75" s="260">
        <f>'Result Entry'!EA77</f>
        <v>900</v>
      </c>
      <c r="EA75" s="246">
        <f>'Result Entry'!EB77</f>
        <v>0</v>
      </c>
      <c r="EB75" s="261">
        <f>'Result Entry'!EC77</f>
        <v>0</v>
      </c>
      <c r="EC75" s="239" t="str">
        <f>'Result Entry'!ED77</f>
        <v/>
      </c>
      <c r="ED75" s="239" t="str">
        <f>'Result Entry'!EE77</f>
        <v/>
      </c>
      <c r="EE75" s="239" t="str">
        <f>'Result Entry'!EF77</f>
        <v/>
      </c>
      <c r="EF75" s="262" t="str">
        <f>'Result Entry'!EG77</f>
        <v/>
      </c>
    </row>
    <row r="76" spans="1:136">
      <c r="A76" s="828"/>
      <c r="B76" s="249">
        <f t="shared" si="1"/>
        <v>0</v>
      </c>
      <c r="C76" s="238">
        <f>'Result Entry'!D78</f>
        <v>0</v>
      </c>
      <c r="D76" s="238">
        <f>'Result Entry'!E78</f>
        <v>0</v>
      </c>
      <c r="E76" s="238">
        <f>'Result Entry'!F78</f>
        <v>0</v>
      </c>
      <c r="F76" s="239">
        <f>'Result Entry'!G78</f>
        <v>0</v>
      </c>
      <c r="G76" s="239">
        <f>'Result Entry'!H78</f>
        <v>0</v>
      </c>
      <c r="H76" s="239">
        <f>'Result Entry'!I78</f>
        <v>0</v>
      </c>
      <c r="I76" s="386">
        <f>'Result Entry'!J78</f>
        <v>0</v>
      </c>
      <c r="J76" s="37">
        <f>'Result Entry'!K78</f>
        <v>0</v>
      </c>
      <c r="K76" s="250">
        <f>'Result Entry'!L78</f>
        <v>0</v>
      </c>
      <c r="L76" s="250">
        <f>'Result Entry'!M78</f>
        <v>0</v>
      </c>
      <c r="M76" s="250">
        <f>'Result Entry'!N78</f>
        <v>0</v>
      </c>
      <c r="N76" s="250">
        <f>'Result Entry'!O78</f>
        <v>0</v>
      </c>
      <c r="O76" s="251">
        <f>'Result Entry'!P78</f>
        <v>0</v>
      </c>
      <c r="P76" s="252">
        <f>'Result Entry'!Q78</f>
        <v>0</v>
      </c>
      <c r="Q76" s="252">
        <f>'Result Entry'!R78</f>
        <v>0</v>
      </c>
      <c r="R76" s="253">
        <f>'Result Entry'!S78</f>
        <v>0</v>
      </c>
      <c r="S76" s="36">
        <f>'Result Entry'!T78</f>
        <v>0</v>
      </c>
      <c r="T76" s="254">
        <f>'Result Entry'!U78</f>
        <v>0</v>
      </c>
      <c r="U76" s="254">
        <f>'Result Entry'!V78</f>
        <v>0</v>
      </c>
      <c r="V76" s="254">
        <f>'Result Entry'!W78</f>
        <v>0</v>
      </c>
      <c r="W76" s="36">
        <f>'Result Entry'!X78</f>
        <v>0</v>
      </c>
      <c r="X76" s="254">
        <f>'Result Entry'!Y78</f>
        <v>0</v>
      </c>
      <c r="Y76" s="239">
        <f>'Result Entry'!Z78</f>
        <v>0</v>
      </c>
      <c r="Z76" s="255" t="str">
        <f>'Result Entry'!AA78</f>
        <v/>
      </c>
      <c r="AA76" s="256">
        <f>'Result Entry'!AB78</f>
        <v>0</v>
      </c>
      <c r="AB76" s="250">
        <f>'Result Entry'!AC78</f>
        <v>0</v>
      </c>
      <c r="AC76" s="250">
        <f>'Result Entry'!AD78</f>
        <v>0</v>
      </c>
      <c r="AD76" s="250">
        <f>'Result Entry'!AE78</f>
        <v>0</v>
      </c>
      <c r="AE76" s="250">
        <f>'Result Entry'!AF78</f>
        <v>0</v>
      </c>
      <c r="AF76" s="251">
        <f>'Result Entry'!AG78</f>
        <v>0</v>
      </c>
      <c r="AG76" s="252">
        <f>'Result Entry'!AH78</f>
        <v>0</v>
      </c>
      <c r="AH76" s="252">
        <f>'Result Entry'!AI78</f>
        <v>0</v>
      </c>
      <c r="AI76" s="253">
        <f>'Result Entry'!AJ78</f>
        <v>0</v>
      </c>
      <c r="AJ76" s="36">
        <f>'Result Entry'!AK78</f>
        <v>0</v>
      </c>
      <c r="AK76" s="254">
        <f>'Result Entry'!AL78</f>
        <v>0</v>
      </c>
      <c r="AL76" s="254">
        <f>'Result Entry'!AM78</f>
        <v>0</v>
      </c>
      <c r="AM76" s="254">
        <f>'Result Entry'!AN78</f>
        <v>0</v>
      </c>
      <c r="AN76" s="36">
        <f>'Result Entry'!AO78</f>
        <v>0</v>
      </c>
      <c r="AO76" s="254">
        <f>'Result Entry'!AP78</f>
        <v>0</v>
      </c>
      <c r="AP76" s="239">
        <f>'Result Entry'!AQ78</f>
        <v>0</v>
      </c>
      <c r="AQ76" s="255" t="str">
        <f>'Result Entry'!AR78</f>
        <v/>
      </c>
      <c r="AR76" s="256">
        <f>'Result Entry'!AS78</f>
        <v>0</v>
      </c>
      <c r="AS76" s="250">
        <f>'Result Entry'!AT78</f>
        <v>0</v>
      </c>
      <c r="AT76" s="250">
        <f>'Result Entry'!AU78</f>
        <v>0</v>
      </c>
      <c r="AU76" s="250">
        <f>'Result Entry'!AV78</f>
        <v>0</v>
      </c>
      <c r="AV76" s="250">
        <f>'Result Entry'!AW78</f>
        <v>0</v>
      </c>
      <c r="AW76" s="251">
        <f>'Result Entry'!AX78</f>
        <v>0</v>
      </c>
      <c r="AX76" s="252">
        <f>'Result Entry'!AY78</f>
        <v>0</v>
      </c>
      <c r="AY76" s="252">
        <f>'Result Entry'!AZ78</f>
        <v>0</v>
      </c>
      <c r="AZ76" s="253">
        <f>'Result Entry'!BA78</f>
        <v>0</v>
      </c>
      <c r="BA76" s="36">
        <f>'Result Entry'!BB78</f>
        <v>0</v>
      </c>
      <c r="BB76" s="254">
        <f>'Result Entry'!BC78</f>
        <v>0</v>
      </c>
      <c r="BC76" s="254">
        <f>'Result Entry'!BD78</f>
        <v>0</v>
      </c>
      <c r="BD76" s="254">
        <f>'Result Entry'!BE78</f>
        <v>0</v>
      </c>
      <c r="BE76" s="36">
        <f>'Result Entry'!BF78</f>
        <v>0</v>
      </c>
      <c r="BF76" s="254">
        <f>'Result Entry'!BG78</f>
        <v>0</v>
      </c>
      <c r="BG76" s="239">
        <f>'Result Entry'!BH78</f>
        <v>0</v>
      </c>
      <c r="BH76" s="255" t="str">
        <f>'Result Entry'!BI78</f>
        <v/>
      </c>
      <c r="BI76" s="256">
        <f>'Result Entry'!BJ78</f>
        <v>0</v>
      </c>
      <c r="BJ76" s="250">
        <f>'Result Entry'!BK78</f>
        <v>0</v>
      </c>
      <c r="BK76" s="250">
        <f>'Result Entry'!BL78</f>
        <v>0</v>
      </c>
      <c r="BL76" s="250">
        <f>'Result Entry'!BM78</f>
        <v>0</v>
      </c>
      <c r="BM76" s="250">
        <f>'Result Entry'!BN78</f>
        <v>0</v>
      </c>
      <c r="BN76" s="251">
        <f>'Result Entry'!BO78</f>
        <v>0</v>
      </c>
      <c r="BO76" s="252">
        <f>'Result Entry'!BP78</f>
        <v>0</v>
      </c>
      <c r="BP76" s="252">
        <f>'Result Entry'!BQ78</f>
        <v>0</v>
      </c>
      <c r="BQ76" s="253">
        <f>'Result Entry'!BR78</f>
        <v>0</v>
      </c>
      <c r="BR76" s="36">
        <f>'Result Entry'!BS78</f>
        <v>0</v>
      </c>
      <c r="BS76" s="254">
        <f>'Result Entry'!BT78</f>
        <v>0</v>
      </c>
      <c r="BT76" s="254">
        <f>'Result Entry'!BU78</f>
        <v>0</v>
      </c>
      <c r="BU76" s="254">
        <f>'Result Entry'!BV78</f>
        <v>0</v>
      </c>
      <c r="BV76" s="36">
        <f>'Result Entry'!BW78</f>
        <v>0</v>
      </c>
      <c r="BW76" s="254">
        <f>'Result Entry'!BX78</f>
        <v>0</v>
      </c>
      <c r="BX76" s="239">
        <f>'Result Entry'!BY78</f>
        <v>0</v>
      </c>
      <c r="BY76" s="255" t="str">
        <f>'Result Entry'!BZ78</f>
        <v/>
      </c>
      <c r="BZ76" s="256">
        <f>'Result Entry'!CA78</f>
        <v>0</v>
      </c>
      <c r="CA76" s="250">
        <f>'Result Entry'!CB78</f>
        <v>0</v>
      </c>
      <c r="CB76" s="250">
        <f>'Result Entry'!CC78</f>
        <v>0</v>
      </c>
      <c r="CC76" s="250">
        <f>'Result Entry'!CD78</f>
        <v>0</v>
      </c>
      <c r="CD76" s="250">
        <f>'Result Entry'!CE78</f>
        <v>0</v>
      </c>
      <c r="CE76" s="251">
        <f>'Result Entry'!CF78</f>
        <v>0</v>
      </c>
      <c r="CF76" s="252">
        <f>'Result Entry'!CG78</f>
        <v>0</v>
      </c>
      <c r="CG76" s="252">
        <f>'Result Entry'!CH78</f>
        <v>0</v>
      </c>
      <c r="CH76" s="253">
        <f>'Result Entry'!CI78</f>
        <v>0</v>
      </c>
      <c r="CI76" s="36">
        <f>'Result Entry'!CJ78</f>
        <v>0</v>
      </c>
      <c r="CJ76" s="254">
        <f>'Result Entry'!CK78</f>
        <v>0</v>
      </c>
      <c r="CK76" s="254">
        <f>'Result Entry'!CL78</f>
        <v>0</v>
      </c>
      <c r="CL76" s="254">
        <f>'Result Entry'!CM78</f>
        <v>0</v>
      </c>
      <c r="CM76" s="36">
        <f>'Result Entry'!CN78</f>
        <v>0</v>
      </c>
      <c r="CN76" s="254">
        <f>'Result Entry'!CO78</f>
        <v>0</v>
      </c>
      <c r="CO76" s="239">
        <f>'Result Entry'!CP78</f>
        <v>0</v>
      </c>
      <c r="CP76" s="255" t="str">
        <f>'Result Entry'!CQ78</f>
        <v/>
      </c>
      <c r="CQ76" s="263">
        <f>'Result Entry'!CR78</f>
        <v>0</v>
      </c>
      <c r="CR76" s="258">
        <f>'Result Entry'!CS78</f>
        <v>0</v>
      </c>
      <c r="CS76" s="258">
        <f>'Result Entry'!CT78</f>
        <v>0</v>
      </c>
      <c r="CT76" s="258">
        <f>'Result Entry'!CU78</f>
        <v>0</v>
      </c>
      <c r="CU76" s="258">
        <f>'Result Entry'!CV78</f>
        <v>0</v>
      </c>
      <c r="CV76" s="264">
        <f>'Result Entry'!CW78</f>
        <v>0</v>
      </c>
      <c r="CW76" s="239">
        <f>'Result Entry'!CX78</f>
        <v>0</v>
      </c>
      <c r="CX76" s="255" t="str">
        <f>'Result Entry'!CY78</f>
        <v/>
      </c>
      <c r="CY76" s="263">
        <f>'Result Entry'!CZ78</f>
        <v>0</v>
      </c>
      <c r="CZ76" s="258">
        <f>'Result Entry'!DA78</f>
        <v>0</v>
      </c>
      <c r="DA76" s="258">
        <f>'Result Entry'!DB78</f>
        <v>0</v>
      </c>
      <c r="DB76" s="258">
        <f>'Result Entry'!DC78</f>
        <v>0</v>
      </c>
      <c r="DC76" s="258">
        <f>'Result Entry'!DD78</f>
        <v>0</v>
      </c>
      <c r="DD76" s="264">
        <f>'Result Entry'!DE78</f>
        <v>0</v>
      </c>
      <c r="DE76" s="239">
        <f>'Result Entry'!DF78</f>
        <v>0</v>
      </c>
      <c r="DF76" s="255" t="str">
        <f>'Result Entry'!DG78</f>
        <v/>
      </c>
      <c r="DG76" s="263">
        <f>'Result Entry'!DH78</f>
        <v>0</v>
      </c>
      <c r="DH76" s="258">
        <f>'Result Entry'!DI78</f>
        <v>0</v>
      </c>
      <c r="DI76" s="258">
        <f>'Result Entry'!DJ78</f>
        <v>0</v>
      </c>
      <c r="DJ76" s="258">
        <f>'Result Entry'!DK78</f>
        <v>0</v>
      </c>
      <c r="DK76" s="258">
        <f>'Result Entry'!DL78</f>
        <v>0</v>
      </c>
      <c r="DL76" s="264">
        <f>'Result Entry'!DM78</f>
        <v>0</v>
      </c>
      <c r="DM76" s="239">
        <f>'Result Entry'!DN78</f>
        <v>0</v>
      </c>
      <c r="DN76" s="255" t="str">
        <f>'Result Entry'!DO78</f>
        <v/>
      </c>
      <c r="DO76" s="263">
        <f>'Result Entry'!DP78</f>
        <v>0</v>
      </c>
      <c r="DP76" s="258">
        <f>'Result Entry'!DQ78</f>
        <v>0</v>
      </c>
      <c r="DQ76" s="258">
        <f>'Result Entry'!DR78</f>
        <v>0</v>
      </c>
      <c r="DR76" s="258">
        <f>'Result Entry'!DS78</f>
        <v>0</v>
      </c>
      <c r="DS76" s="258">
        <f>'Result Entry'!DT78</f>
        <v>0</v>
      </c>
      <c r="DT76" s="264">
        <f>'Result Entry'!DU78</f>
        <v>0</v>
      </c>
      <c r="DU76" s="239" t="str">
        <f>'Result Entry'!DV78</f>
        <v/>
      </c>
      <c r="DV76" s="255" t="str">
        <f>'Result Entry'!DW78</f>
        <v/>
      </c>
      <c r="DW76" s="265">
        <f>'Result Entry'!DX78</f>
        <v>0</v>
      </c>
      <c r="DX76" s="266">
        <f>'Result Entry'!DY78</f>
        <v>0</v>
      </c>
      <c r="DY76" s="267" t="str">
        <f>'Result Entry'!DZ78</f>
        <v/>
      </c>
      <c r="DZ76" s="260">
        <f>'Result Entry'!EA78</f>
        <v>900</v>
      </c>
      <c r="EA76" s="246">
        <f>'Result Entry'!EB78</f>
        <v>0</v>
      </c>
      <c r="EB76" s="261">
        <f>'Result Entry'!EC78</f>
        <v>0</v>
      </c>
      <c r="EC76" s="239" t="str">
        <f>'Result Entry'!ED78</f>
        <v/>
      </c>
      <c r="ED76" s="239" t="str">
        <f>'Result Entry'!EE78</f>
        <v/>
      </c>
      <c r="EE76" s="239" t="str">
        <f>'Result Entry'!EF78</f>
        <v/>
      </c>
      <c r="EF76" s="262" t="str">
        <f>'Result Entry'!EG78</f>
        <v/>
      </c>
    </row>
    <row r="77" spans="1:136">
      <c r="A77" s="828"/>
      <c r="B77" s="249">
        <f t="shared" si="1"/>
        <v>0</v>
      </c>
      <c r="C77" s="238">
        <f>'Result Entry'!D79</f>
        <v>0</v>
      </c>
      <c r="D77" s="238">
        <f>'Result Entry'!E79</f>
        <v>0</v>
      </c>
      <c r="E77" s="238">
        <f>'Result Entry'!F79</f>
        <v>0</v>
      </c>
      <c r="F77" s="239">
        <f>'Result Entry'!G79</f>
        <v>0</v>
      </c>
      <c r="G77" s="239">
        <f>'Result Entry'!H79</f>
        <v>0</v>
      </c>
      <c r="H77" s="239">
        <f>'Result Entry'!I79</f>
        <v>0</v>
      </c>
      <c r="I77" s="386">
        <f>'Result Entry'!J79</f>
        <v>0</v>
      </c>
      <c r="J77" s="37">
        <f>'Result Entry'!K79</f>
        <v>0</v>
      </c>
      <c r="K77" s="250">
        <f>'Result Entry'!L79</f>
        <v>0</v>
      </c>
      <c r="L77" s="250">
        <f>'Result Entry'!M79</f>
        <v>0</v>
      </c>
      <c r="M77" s="250">
        <f>'Result Entry'!N79</f>
        <v>0</v>
      </c>
      <c r="N77" s="250">
        <f>'Result Entry'!O79</f>
        <v>0</v>
      </c>
      <c r="O77" s="251">
        <f>'Result Entry'!P79</f>
        <v>0</v>
      </c>
      <c r="P77" s="252">
        <f>'Result Entry'!Q79</f>
        <v>0</v>
      </c>
      <c r="Q77" s="252">
        <f>'Result Entry'!R79</f>
        <v>0</v>
      </c>
      <c r="R77" s="253">
        <f>'Result Entry'!S79</f>
        <v>0</v>
      </c>
      <c r="S77" s="36">
        <f>'Result Entry'!T79</f>
        <v>0</v>
      </c>
      <c r="T77" s="254">
        <f>'Result Entry'!U79</f>
        <v>0</v>
      </c>
      <c r="U77" s="254">
        <f>'Result Entry'!V79</f>
        <v>0</v>
      </c>
      <c r="V77" s="254">
        <f>'Result Entry'!W79</f>
        <v>0</v>
      </c>
      <c r="W77" s="36">
        <f>'Result Entry'!X79</f>
        <v>0</v>
      </c>
      <c r="X77" s="254">
        <f>'Result Entry'!Y79</f>
        <v>0</v>
      </c>
      <c r="Y77" s="239">
        <f>'Result Entry'!Z79</f>
        <v>0</v>
      </c>
      <c r="Z77" s="255" t="str">
        <f>'Result Entry'!AA79</f>
        <v/>
      </c>
      <c r="AA77" s="256">
        <f>'Result Entry'!AB79</f>
        <v>0</v>
      </c>
      <c r="AB77" s="250">
        <f>'Result Entry'!AC79</f>
        <v>0</v>
      </c>
      <c r="AC77" s="250">
        <f>'Result Entry'!AD79</f>
        <v>0</v>
      </c>
      <c r="AD77" s="250">
        <f>'Result Entry'!AE79</f>
        <v>0</v>
      </c>
      <c r="AE77" s="250">
        <f>'Result Entry'!AF79</f>
        <v>0</v>
      </c>
      <c r="AF77" s="251">
        <f>'Result Entry'!AG79</f>
        <v>0</v>
      </c>
      <c r="AG77" s="252">
        <f>'Result Entry'!AH79</f>
        <v>0</v>
      </c>
      <c r="AH77" s="252">
        <f>'Result Entry'!AI79</f>
        <v>0</v>
      </c>
      <c r="AI77" s="253">
        <f>'Result Entry'!AJ79</f>
        <v>0</v>
      </c>
      <c r="AJ77" s="36">
        <f>'Result Entry'!AK79</f>
        <v>0</v>
      </c>
      <c r="AK77" s="254">
        <f>'Result Entry'!AL79</f>
        <v>0</v>
      </c>
      <c r="AL77" s="254">
        <f>'Result Entry'!AM79</f>
        <v>0</v>
      </c>
      <c r="AM77" s="254">
        <f>'Result Entry'!AN79</f>
        <v>0</v>
      </c>
      <c r="AN77" s="36">
        <f>'Result Entry'!AO79</f>
        <v>0</v>
      </c>
      <c r="AO77" s="254">
        <f>'Result Entry'!AP79</f>
        <v>0</v>
      </c>
      <c r="AP77" s="239">
        <f>'Result Entry'!AQ79</f>
        <v>0</v>
      </c>
      <c r="AQ77" s="255" t="str">
        <f>'Result Entry'!AR79</f>
        <v/>
      </c>
      <c r="AR77" s="256">
        <f>'Result Entry'!AS79</f>
        <v>0</v>
      </c>
      <c r="AS77" s="250">
        <f>'Result Entry'!AT79</f>
        <v>0</v>
      </c>
      <c r="AT77" s="250">
        <f>'Result Entry'!AU79</f>
        <v>0</v>
      </c>
      <c r="AU77" s="250">
        <f>'Result Entry'!AV79</f>
        <v>0</v>
      </c>
      <c r="AV77" s="250">
        <f>'Result Entry'!AW79</f>
        <v>0</v>
      </c>
      <c r="AW77" s="251">
        <f>'Result Entry'!AX79</f>
        <v>0</v>
      </c>
      <c r="AX77" s="252">
        <f>'Result Entry'!AY79</f>
        <v>0</v>
      </c>
      <c r="AY77" s="252">
        <f>'Result Entry'!AZ79</f>
        <v>0</v>
      </c>
      <c r="AZ77" s="253">
        <f>'Result Entry'!BA79</f>
        <v>0</v>
      </c>
      <c r="BA77" s="36">
        <f>'Result Entry'!BB79</f>
        <v>0</v>
      </c>
      <c r="BB77" s="254">
        <f>'Result Entry'!BC79</f>
        <v>0</v>
      </c>
      <c r="BC77" s="254">
        <f>'Result Entry'!BD79</f>
        <v>0</v>
      </c>
      <c r="BD77" s="254">
        <f>'Result Entry'!BE79</f>
        <v>0</v>
      </c>
      <c r="BE77" s="36">
        <f>'Result Entry'!BF79</f>
        <v>0</v>
      </c>
      <c r="BF77" s="254">
        <f>'Result Entry'!BG79</f>
        <v>0</v>
      </c>
      <c r="BG77" s="239">
        <f>'Result Entry'!BH79</f>
        <v>0</v>
      </c>
      <c r="BH77" s="255" t="str">
        <f>'Result Entry'!BI79</f>
        <v/>
      </c>
      <c r="BI77" s="256">
        <f>'Result Entry'!BJ79</f>
        <v>0</v>
      </c>
      <c r="BJ77" s="250">
        <f>'Result Entry'!BK79</f>
        <v>0</v>
      </c>
      <c r="BK77" s="250">
        <f>'Result Entry'!BL79</f>
        <v>0</v>
      </c>
      <c r="BL77" s="250">
        <f>'Result Entry'!BM79</f>
        <v>0</v>
      </c>
      <c r="BM77" s="250">
        <f>'Result Entry'!BN79</f>
        <v>0</v>
      </c>
      <c r="BN77" s="251">
        <f>'Result Entry'!BO79</f>
        <v>0</v>
      </c>
      <c r="BO77" s="252">
        <f>'Result Entry'!BP79</f>
        <v>0</v>
      </c>
      <c r="BP77" s="252">
        <f>'Result Entry'!BQ79</f>
        <v>0</v>
      </c>
      <c r="BQ77" s="253">
        <f>'Result Entry'!BR79</f>
        <v>0</v>
      </c>
      <c r="BR77" s="36">
        <f>'Result Entry'!BS79</f>
        <v>0</v>
      </c>
      <c r="BS77" s="254">
        <f>'Result Entry'!BT79</f>
        <v>0</v>
      </c>
      <c r="BT77" s="254">
        <f>'Result Entry'!BU79</f>
        <v>0</v>
      </c>
      <c r="BU77" s="254">
        <f>'Result Entry'!BV79</f>
        <v>0</v>
      </c>
      <c r="BV77" s="36">
        <f>'Result Entry'!BW79</f>
        <v>0</v>
      </c>
      <c r="BW77" s="254">
        <f>'Result Entry'!BX79</f>
        <v>0</v>
      </c>
      <c r="BX77" s="239">
        <f>'Result Entry'!BY79</f>
        <v>0</v>
      </c>
      <c r="BY77" s="255" t="str">
        <f>'Result Entry'!BZ79</f>
        <v/>
      </c>
      <c r="BZ77" s="256">
        <f>'Result Entry'!CA79</f>
        <v>0</v>
      </c>
      <c r="CA77" s="250">
        <f>'Result Entry'!CB79</f>
        <v>0</v>
      </c>
      <c r="CB77" s="250">
        <f>'Result Entry'!CC79</f>
        <v>0</v>
      </c>
      <c r="CC77" s="250">
        <f>'Result Entry'!CD79</f>
        <v>0</v>
      </c>
      <c r="CD77" s="250">
        <f>'Result Entry'!CE79</f>
        <v>0</v>
      </c>
      <c r="CE77" s="251">
        <f>'Result Entry'!CF79</f>
        <v>0</v>
      </c>
      <c r="CF77" s="252">
        <f>'Result Entry'!CG79</f>
        <v>0</v>
      </c>
      <c r="CG77" s="252">
        <f>'Result Entry'!CH79</f>
        <v>0</v>
      </c>
      <c r="CH77" s="253">
        <f>'Result Entry'!CI79</f>
        <v>0</v>
      </c>
      <c r="CI77" s="36">
        <f>'Result Entry'!CJ79</f>
        <v>0</v>
      </c>
      <c r="CJ77" s="254">
        <f>'Result Entry'!CK79</f>
        <v>0</v>
      </c>
      <c r="CK77" s="254">
        <f>'Result Entry'!CL79</f>
        <v>0</v>
      </c>
      <c r="CL77" s="254">
        <f>'Result Entry'!CM79</f>
        <v>0</v>
      </c>
      <c r="CM77" s="36">
        <f>'Result Entry'!CN79</f>
        <v>0</v>
      </c>
      <c r="CN77" s="254">
        <f>'Result Entry'!CO79</f>
        <v>0</v>
      </c>
      <c r="CO77" s="239">
        <f>'Result Entry'!CP79</f>
        <v>0</v>
      </c>
      <c r="CP77" s="255" t="str">
        <f>'Result Entry'!CQ79</f>
        <v/>
      </c>
      <c r="CQ77" s="263">
        <f>'Result Entry'!CR79</f>
        <v>0</v>
      </c>
      <c r="CR77" s="258">
        <f>'Result Entry'!CS79</f>
        <v>0</v>
      </c>
      <c r="CS77" s="258">
        <f>'Result Entry'!CT79</f>
        <v>0</v>
      </c>
      <c r="CT77" s="258">
        <f>'Result Entry'!CU79</f>
        <v>0</v>
      </c>
      <c r="CU77" s="258">
        <f>'Result Entry'!CV79</f>
        <v>0</v>
      </c>
      <c r="CV77" s="264">
        <f>'Result Entry'!CW79</f>
        <v>0</v>
      </c>
      <c r="CW77" s="239">
        <f>'Result Entry'!CX79</f>
        <v>0</v>
      </c>
      <c r="CX77" s="255" t="str">
        <f>'Result Entry'!CY79</f>
        <v/>
      </c>
      <c r="CY77" s="263">
        <f>'Result Entry'!CZ79</f>
        <v>0</v>
      </c>
      <c r="CZ77" s="258">
        <f>'Result Entry'!DA79</f>
        <v>0</v>
      </c>
      <c r="DA77" s="258">
        <f>'Result Entry'!DB79</f>
        <v>0</v>
      </c>
      <c r="DB77" s="258">
        <f>'Result Entry'!DC79</f>
        <v>0</v>
      </c>
      <c r="DC77" s="258">
        <f>'Result Entry'!DD79</f>
        <v>0</v>
      </c>
      <c r="DD77" s="264">
        <f>'Result Entry'!DE79</f>
        <v>0</v>
      </c>
      <c r="DE77" s="239">
        <f>'Result Entry'!DF79</f>
        <v>0</v>
      </c>
      <c r="DF77" s="255" t="str">
        <f>'Result Entry'!DG79</f>
        <v/>
      </c>
      <c r="DG77" s="263">
        <f>'Result Entry'!DH79</f>
        <v>0</v>
      </c>
      <c r="DH77" s="258">
        <f>'Result Entry'!DI79</f>
        <v>0</v>
      </c>
      <c r="DI77" s="258">
        <f>'Result Entry'!DJ79</f>
        <v>0</v>
      </c>
      <c r="DJ77" s="258">
        <f>'Result Entry'!DK79</f>
        <v>0</v>
      </c>
      <c r="DK77" s="258">
        <f>'Result Entry'!DL79</f>
        <v>0</v>
      </c>
      <c r="DL77" s="264">
        <f>'Result Entry'!DM79</f>
        <v>0</v>
      </c>
      <c r="DM77" s="239">
        <f>'Result Entry'!DN79</f>
        <v>0</v>
      </c>
      <c r="DN77" s="255" t="str">
        <f>'Result Entry'!DO79</f>
        <v/>
      </c>
      <c r="DO77" s="263">
        <f>'Result Entry'!DP79</f>
        <v>0</v>
      </c>
      <c r="DP77" s="258">
        <f>'Result Entry'!DQ79</f>
        <v>0</v>
      </c>
      <c r="DQ77" s="258">
        <f>'Result Entry'!DR79</f>
        <v>0</v>
      </c>
      <c r="DR77" s="258">
        <f>'Result Entry'!DS79</f>
        <v>0</v>
      </c>
      <c r="DS77" s="258">
        <f>'Result Entry'!DT79</f>
        <v>0</v>
      </c>
      <c r="DT77" s="264">
        <f>'Result Entry'!DU79</f>
        <v>0</v>
      </c>
      <c r="DU77" s="239" t="str">
        <f>'Result Entry'!DV79</f>
        <v/>
      </c>
      <c r="DV77" s="255" t="str">
        <f>'Result Entry'!DW79</f>
        <v/>
      </c>
      <c r="DW77" s="265">
        <f>'Result Entry'!DX79</f>
        <v>0</v>
      </c>
      <c r="DX77" s="266">
        <f>'Result Entry'!DY79</f>
        <v>0</v>
      </c>
      <c r="DY77" s="267" t="str">
        <f>'Result Entry'!DZ79</f>
        <v/>
      </c>
      <c r="DZ77" s="260">
        <f>'Result Entry'!EA79</f>
        <v>900</v>
      </c>
      <c r="EA77" s="246">
        <f>'Result Entry'!EB79</f>
        <v>0</v>
      </c>
      <c r="EB77" s="261">
        <f>'Result Entry'!EC79</f>
        <v>0</v>
      </c>
      <c r="EC77" s="239" t="str">
        <f>'Result Entry'!ED79</f>
        <v/>
      </c>
      <c r="ED77" s="239" t="str">
        <f>'Result Entry'!EE79</f>
        <v/>
      </c>
      <c r="EE77" s="239" t="str">
        <f>'Result Entry'!EF79</f>
        <v/>
      </c>
      <c r="EF77" s="262" t="str">
        <f>'Result Entry'!EG79</f>
        <v/>
      </c>
    </row>
    <row r="78" spans="1:136">
      <c r="A78" s="828"/>
      <c r="B78" s="249">
        <f t="shared" si="1"/>
        <v>0</v>
      </c>
      <c r="C78" s="238">
        <f>'Result Entry'!D80</f>
        <v>0</v>
      </c>
      <c r="D78" s="238">
        <f>'Result Entry'!E80</f>
        <v>0</v>
      </c>
      <c r="E78" s="238">
        <f>'Result Entry'!F80</f>
        <v>0</v>
      </c>
      <c r="F78" s="239">
        <f>'Result Entry'!G80</f>
        <v>0</v>
      </c>
      <c r="G78" s="239">
        <f>'Result Entry'!H80</f>
        <v>0</v>
      </c>
      <c r="H78" s="239">
        <f>'Result Entry'!I80</f>
        <v>0</v>
      </c>
      <c r="I78" s="386">
        <f>'Result Entry'!J80</f>
        <v>0</v>
      </c>
      <c r="J78" s="37">
        <f>'Result Entry'!K80</f>
        <v>0</v>
      </c>
      <c r="K78" s="250">
        <f>'Result Entry'!L80</f>
        <v>0</v>
      </c>
      <c r="L78" s="250">
        <f>'Result Entry'!M80</f>
        <v>0</v>
      </c>
      <c r="M78" s="250">
        <f>'Result Entry'!N80</f>
        <v>0</v>
      </c>
      <c r="N78" s="250">
        <f>'Result Entry'!O80</f>
        <v>0</v>
      </c>
      <c r="O78" s="251">
        <f>'Result Entry'!P80</f>
        <v>0</v>
      </c>
      <c r="P78" s="252">
        <f>'Result Entry'!Q80</f>
        <v>0</v>
      </c>
      <c r="Q78" s="252">
        <f>'Result Entry'!R80</f>
        <v>0</v>
      </c>
      <c r="R78" s="253">
        <f>'Result Entry'!S80</f>
        <v>0</v>
      </c>
      <c r="S78" s="36">
        <f>'Result Entry'!T80</f>
        <v>0</v>
      </c>
      <c r="T78" s="254">
        <f>'Result Entry'!U80</f>
        <v>0</v>
      </c>
      <c r="U78" s="254">
        <f>'Result Entry'!V80</f>
        <v>0</v>
      </c>
      <c r="V78" s="254">
        <f>'Result Entry'!W80</f>
        <v>0</v>
      </c>
      <c r="W78" s="36">
        <f>'Result Entry'!X80</f>
        <v>0</v>
      </c>
      <c r="X78" s="254">
        <f>'Result Entry'!Y80</f>
        <v>0</v>
      </c>
      <c r="Y78" s="239">
        <f>'Result Entry'!Z80</f>
        <v>0</v>
      </c>
      <c r="Z78" s="255" t="str">
        <f>'Result Entry'!AA80</f>
        <v/>
      </c>
      <c r="AA78" s="256">
        <f>'Result Entry'!AB80</f>
        <v>0</v>
      </c>
      <c r="AB78" s="250">
        <f>'Result Entry'!AC80</f>
        <v>0</v>
      </c>
      <c r="AC78" s="250">
        <f>'Result Entry'!AD80</f>
        <v>0</v>
      </c>
      <c r="AD78" s="250">
        <f>'Result Entry'!AE80</f>
        <v>0</v>
      </c>
      <c r="AE78" s="250">
        <f>'Result Entry'!AF80</f>
        <v>0</v>
      </c>
      <c r="AF78" s="251">
        <f>'Result Entry'!AG80</f>
        <v>0</v>
      </c>
      <c r="AG78" s="252">
        <f>'Result Entry'!AH80</f>
        <v>0</v>
      </c>
      <c r="AH78" s="252">
        <f>'Result Entry'!AI80</f>
        <v>0</v>
      </c>
      <c r="AI78" s="253">
        <f>'Result Entry'!AJ80</f>
        <v>0</v>
      </c>
      <c r="AJ78" s="36">
        <f>'Result Entry'!AK80</f>
        <v>0</v>
      </c>
      <c r="AK78" s="254">
        <f>'Result Entry'!AL80</f>
        <v>0</v>
      </c>
      <c r="AL78" s="254">
        <f>'Result Entry'!AM80</f>
        <v>0</v>
      </c>
      <c r="AM78" s="254">
        <f>'Result Entry'!AN80</f>
        <v>0</v>
      </c>
      <c r="AN78" s="36">
        <f>'Result Entry'!AO80</f>
        <v>0</v>
      </c>
      <c r="AO78" s="254">
        <f>'Result Entry'!AP80</f>
        <v>0</v>
      </c>
      <c r="AP78" s="239">
        <f>'Result Entry'!AQ80</f>
        <v>0</v>
      </c>
      <c r="AQ78" s="255" t="str">
        <f>'Result Entry'!AR80</f>
        <v/>
      </c>
      <c r="AR78" s="256">
        <f>'Result Entry'!AS80</f>
        <v>0</v>
      </c>
      <c r="AS78" s="250">
        <f>'Result Entry'!AT80</f>
        <v>0</v>
      </c>
      <c r="AT78" s="250">
        <f>'Result Entry'!AU80</f>
        <v>0</v>
      </c>
      <c r="AU78" s="250">
        <f>'Result Entry'!AV80</f>
        <v>0</v>
      </c>
      <c r="AV78" s="250">
        <f>'Result Entry'!AW80</f>
        <v>0</v>
      </c>
      <c r="AW78" s="251">
        <f>'Result Entry'!AX80</f>
        <v>0</v>
      </c>
      <c r="AX78" s="252">
        <f>'Result Entry'!AY80</f>
        <v>0</v>
      </c>
      <c r="AY78" s="252">
        <f>'Result Entry'!AZ80</f>
        <v>0</v>
      </c>
      <c r="AZ78" s="253">
        <f>'Result Entry'!BA80</f>
        <v>0</v>
      </c>
      <c r="BA78" s="36">
        <f>'Result Entry'!BB80</f>
        <v>0</v>
      </c>
      <c r="BB78" s="254">
        <f>'Result Entry'!BC80</f>
        <v>0</v>
      </c>
      <c r="BC78" s="254">
        <f>'Result Entry'!BD80</f>
        <v>0</v>
      </c>
      <c r="BD78" s="254">
        <f>'Result Entry'!BE80</f>
        <v>0</v>
      </c>
      <c r="BE78" s="36">
        <f>'Result Entry'!BF80</f>
        <v>0</v>
      </c>
      <c r="BF78" s="254">
        <f>'Result Entry'!BG80</f>
        <v>0</v>
      </c>
      <c r="BG78" s="239">
        <f>'Result Entry'!BH80</f>
        <v>0</v>
      </c>
      <c r="BH78" s="255" t="str">
        <f>'Result Entry'!BI80</f>
        <v/>
      </c>
      <c r="BI78" s="256">
        <f>'Result Entry'!BJ80</f>
        <v>0</v>
      </c>
      <c r="BJ78" s="250">
        <f>'Result Entry'!BK80</f>
        <v>0</v>
      </c>
      <c r="BK78" s="250">
        <f>'Result Entry'!BL80</f>
        <v>0</v>
      </c>
      <c r="BL78" s="250">
        <f>'Result Entry'!BM80</f>
        <v>0</v>
      </c>
      <c r="BM78" s="250">
        <f>'Result Entry'!BN80</f>
        <v>0</v>
      </c>
      <c r="BN78" s="251">
        <f>'Result Entry'!BO80</f>
        <v>0</v>
      </c>
      <c r="BO78" s="252">
        <f>'Result Entry'!BP80</f>
        <v>0</v>
      </c>
      <c r="BP78" s="252">
        <f>'Result Entry'!BQ80</f>
        <v>0</v>
      </c>
      <c r="BQ78" s="253">
        <f>'Result Entry'!BR80</f>
        <v>0</v>
      </c>
      <c r="BR78" s="36">
        <f>'Result Entry'!BS80</f>
        <v>0</v>
      </c>
      <c r="BS78" s="254">
        <f>'Result Entry'!BT80</f>
        <v>0</v>
      </c>
      <c r="BT78" s="254">
        <f>'Result Entry'!BU80</f>
        <v>0</v>
      </c>
      <c r="BU78" s="254">
        <f>'Result Entry'!BV80</f>
        <v>0</v>
      </c>
      <c r="BV78" s="36">
        <f>'Result Entry'!BW80</f>
        <v>0</v>
      </c>
      <c r="BW78" s="254">
        <f>'Result Entry'!BX80</f>
        <v>0</v>
      </c>
      <c r="BX78" s="239">
        <f>'Result Entry'!BY80</f>
        <v>0</v>
      </c>
      <c r="BY78" s="255" t="str">
        <f>'Result Entry'!BZ80</f>
        <v/>
      </c>
      <c r="BZ78" s="256">
        <f>'Result Entry'!CA80</f>
        <v>0</v>
      </c>
      <c r="CA78" s="250">
        <f>'Result Entry'!CB80</f>
        <v>0</v>
      </c>
      <c r="CB78" s="250">
        <f>'Result Entry'!CC80</f>
        <v>0</v>
      </c>
      <c r="CC78" s="250">
        <f>'Result Entry'!CD80</f>
        <v>0</v>
      </c>
      <c r="CD78" s="250">
        <f>'Result Entry'!CE80</f>
        <v>0</v>
      </c>
      <c r="CE78" s="251">
        <f>'Result Entry'!CF80</f>
        <v>0</v>
      </c>
      <c r="CF78" s="252">
        <f>'Result Entry'!CG80</f>
        <v>0</v>
      </c>
      <c r="CG78" s="252">
        <f>'Result Entry'!CH80</f>
        <v>0</v>
      </c>
      <c r="CH78" s="253">
        <f>'Result Entry'!CI80</f>
        <v>0</v>
      </c>
      <c r="CI78" s="36">
        <f>'Result Entry'!CJ80</f>
        <v>0</v>
      </c>
      <c r="CJ78" s="254">
        <f>'Result Entry'!CK80</f>
        <v>0</v>
      </c>
      <c r="CK78" s="254">
        <f>'Result Entry'!CL80</f>
        <v>0</v>
      </c>
      <c r="CL78" s="254">
        <f>'Result Entry'!CM80</f>
        <v>0</v>
      </c>
      <c r="CM78" s="36">
        <f>'Result Entry'!CN80</f>
        <v>0</v>
      </c>
      <c r="CN78" s="254">
        <f>'Result Entry'!CO80</f>
        <v>0</v>
      </c>
      <c r="CO78" s="239">
        <f>'Result Entry'!CP80</f>
        <v>0</v>
      </c>
      <c r="CP78" s="255" t="str">
        <f>'Result Entry'!CQ80</f>
        <v/>
      </c>
      <c r="CQ78" s="263">
        <f>'Result Entry'!CR80</f>
        <v>0</v>
      </c>
      <c r="CR78" s="258">
        <f>'Result Entry'!CS80</f>
        <v>0</v>
      </c>
      <c r="CS78" s="258">
        <f>'Result Entry'!CT80</f>
        <v>0</v>
      </c>
      <c r="CT78" s="258">
        <f>'Result Entry'!CU80</f>
        <v>0</v>
      </c>
      <c r="CU78" s="258">
        <f>'Result Entry'!CV80</f>
        <v>0</v>
      </c>
      <c r="CV78" s="264">
        <f>'Result Entry'!CW80</f>
        <v>0</v>
      </c>
      <c r="CW78" s="239">
        <f>'Result Entry'!CX80</f>
        <v>0</v>
      </c>
      <c r="CX78" s="255" t="str">
        <f>'Result Entry'!CY80</f>
        <v/>
      </c>
      <c r="CY78" s="263">
        <f>'Result Entry'!CZ80</f>
        <v>0</v>
      </c>
      <c r="CZ78" s="258">
        <f>'Result Entry'!DA80</f>
        <v>0</v>
      </c>
      <c r="DA78" s="258">
        <f>'Result Entry'!DB80</f>
        <v>0</v>
      </c>
      <c r="DB78" s="258">
        <f>'Result Entry'!DC80</f>
        <v>0</v>
      </c>
      <c r="DC78" s="258">
        <f>'Result Entry'!DD80</f>
        <v>0</v>
      </c>
      <c r="DD78" s="264">
        <f>'Result Entry'!DE80</f>
        <v>0</v>
      </c>
      <c r="DE78" s="239">
        <f>'Result Entry'!DF80</f>
        <v>0</v>
      </c>
      <c r="DF78" s="255" t="str">
        <f>'Result Entry'!DG80</f>
        <v/>
      </c>
      <c r="DG78" s="263">
        <f>'Result Entry'!DH80</f>
        <v>0</v>
      </c>
      <c r="DH78" s="258">
        <f>'Result Entry'!DI80</f>
        <v>0</v>
      </c>
      <c r="DI78" s="258">
        <f>'Result Entry'!DJ80</f>
        <v>0</v>
      </c>
      <c r="DJ78" s="258">
        <f>'Result Entry'!DK80</f>
        <v>0</v>
      </c>
      <c r="DK78" s="258">
        <f>'Result Entry'!DL80</f>
        <v>0</v>
      </c>
      <c r="DL78" s="264">
        <f>'Result Entry'!DM80</f>
        <v>0</v>
      </c>
      <c r="DM78" s="239">
        <f>'Result Entry'!DN80</f>
        <v>0</v>
      </c>
      <c r="DN78" s="255" t="str">
        <f>'Result Entry'!DO80</f>
        <v/>
      </c>
      <c r="DO78" s="263">
        <f>'Result Entry'!DP80</f>
        <v>0</v>
      </c>
      <c r="DP78" s="258">
        <f>'Result Entry'!DQ80</f>
        <v>0</v>
      </c>
      <c r="DQ78" s="258">
        <f>'Result Entry'!DR80</f>
        <v>0</v>
      </c>
      <c r="DR78" s="258">
        <f>'Result Entry'!DS80</f>
        <v>0</v>
      </c>
      <c r="DS78" s="258">
        <f>'Result Entry'!DT80</f>
        <v>0</v>
      </c>
      <c r="DT78" s="264">
        <f>'Result Entry'!DU80</f>
        <v>0</v>
      </c>
      <c r="DU78" s="239" t="str">
        <f>'Result Entry'!DV80</f>
        <v/>
      </c>
      <c r="DV78" s="255" t="str">
        <f>'Result Entry'!DW80</f>
        <v/>
      </c>
      <c r="DW78" s="265">
        <f>'Result Entry'!DX80</f>
        <v>0</v>
      </c>
      <c r="DX78" s="266">
        <f>'Result Entry'!DY80</f>
        <v>0</v>
      </c>
      <c r="DY78" s="267" t="str">
        <f>'Result Entry'!DZ80</f>
        <v/>
      </c>
      <c r="DZ78" s="260">
        <f>'Result Entry'!EA80</f>
        <v>900</v>
      </c>
      <c r="EA78" s="246">
        <f>'Result Entry'!EB80</f>
        <v>0</v>
      </c>
      <c r="EB78" s="261">
        <f>'Result Entry'!EC80</f>
        <v>0</v>
      </c>
      <c r="EC78" s="239" t="str">
        <f>'Result Entry'!ED80</f>
        <v/>
      </c>
      <c r="ED78" s="239" t="str">
        <f>'Result Entry'!EE80</f>
        <v/>
      </c>
      <c r="EE78" s="239" t="str">
        <f>'Result Entry'!EF80</f>
        <v/>
      </c>
      <c r="EF78" s="262" t="str">
        <f>'Result Entry'!EG80</f>
        <v/>
      </c>
    </row>
    <row r="79" spans="1:136">
      <c r="A79" s="828"/>
      <c r="B79" s="249">
        <f t="shared" si="1"/>
        <v>0</v>
      </c>
      <c r="C79" s="238">
        <f>'Result Entry'!D81</f>
        <v>0</v>
      </c>
      <c r="D79" s="238">
        <f>'Result Entry'!E81</f>
        <v>0</v>
      </c>
      <c r="E79" s="238">
        <f>'Result Entry'!F81</f>
        <v>0</v>
      </c>
      <c r="F79" s="239">
        <f>'Result Entry'!G81</f>
        <v>0</v>
      </c>
      <c r="G79" s="239">
        <f>'Result Entry'!H81</f>
        <v>0</v>
      </c>
      <c r="H79" s="239">
        <f>'Result Entry'!I81</f>
        <v>0</v>
      </c>
      <c r="I79" s="386">
        <f>'Result Entry'!J81</f>
        <v>0</v>
      </c>
      <c r="J79" s="37">
        <f>'Result Entry'!K81</f>
        <v>0</v>
      </c>
      <c r="K79" s="250">
        <f>'Result Entry'!L81</f>
        <v>0</v>
      </c>
      <c r="L79" s="250">
        <f>'Result Entry'!M81</f>
        <v>0</v>
      </c>
      <c r="M79" s="250">
        <f>'Result Entry'!N81</f>
        <v>0</v>
      </c>
      <c r="N79" s="250">
        <f>'Result Entry'!O81</f>
        <v>0</v>
      </c>
      <c r="O79" s="251">
        <f>'Result Entry'!P81</f>
        <v>0</v>
      </c>
      <c r="P79" s="252">
        <f>'Result Entry'!Q81</f>
        <v>0</v>
      </c>
      <c r="Q79" s="252">
        <f>'Result Entry'!R81</f>
        <v>0</v>
      </c>
      <c r="R79" s="253">
        <f>'Result Entry'!S81</f>
        <v>0</v>
      </c>
      <c r="S79" s="36">
        <f>'Result Entry'!T81</f>
        <v>0</v>
      </c>
      <c r="T79" s="254">
        <f>'Result Entry'!U81</f>
        <v>0</v>
      </c>
      <c r="U79" s="254">
        <f>'Result Entry'!V81</f>
        <v>0</v>
      </c>
      <c r="V79" s="254">
        <f>'Result Entry'!W81</f>
        <v>0</v>
      </c>
      <c r="W79" s="36">
        <f>'Result Entry'!X81</f>
        <v>0</v>
      </c>
      <c r="X79" s="254">
        <f>'Result Entry'!Y81</f>
        <v>0</v>
      </c>
      <c r="Y79" s="239">
        <f>'Result Entry'!Z81</f>
        <v>0</v>
      </c>
      <c r="Z79" s="255" t="str">
        <f>'Result Entry'!AA81</f>
        <v/>
      </c>
      <c r="AA79" s="256">
        <f>'Result Entry'!AB81</f>
        <v>0</v>
      </c>
      <c r="AB79" s="250">
        <f>'Result Entry'!AC81</f>
        <v>0</v>
      </c>
      <c r="AC79" s="250">
        <f>'Result Entry'!AD81</f>
        <v>0</v>
      </c>
      <c r="AD79" s="250">
        <f>'Result Entry'!AE81</f>
        <v>0</v>
      </c>
      <c r="AE79" s="250">
        <f>'Result Entry'!AF81</f>
        <v>0</v>
      </c>
      <c r="AF79" s="251">
        <f>'Result Entry'!AG81</f>
        <v>0</v>
      </c>
      <c r="AG79" s="252">
        <f>'Result Entry'!AH81</f>
        <v>0</v>
      </c>
      <c r="AH79" s="252">
        <f>'Result Entry'!AI81</f>
        <v>0</v>
      </c>
      <c r="AI79" s="253">
        <f>'Result Entry'!AJ81</f>
        <v>0</v>
      </c>
      <c r="AJ79" s="36">
        <f>'Result Entry'!AK81</f>
        <v>0</v>
      </c>
      <c r="AK79" s="254">
        <f>'Result Entry'!AL81</f>
        <v>0</v>
      </c>
      <c r="AL79" s="254">
        <f>'Result Entry'!AM81</f>
        <v>0</v>
      </c>
      <c r="AM79" s="254">
        <f>'Result Entry'!AN81</f>
        <v>0</v>
      </c>
      <c r="AN79" s="36">
        <f>'Result Entry'!AO81</f>
        <v>0</v>
      </c>
      <c r="AO79" s="254">
        <f>'Result Entry'!AP81</f>
        <v>0</v>
      </c>
      <c r="AP79" s="239">
        <f>'Result Entry'!AQ81</f>
        <v>0</v>
      </c>
      <c r="AQ79" s="255" t="str">
        <f>'Result Entry'!AR81</f>
        <v/>
      </c>
      <c r="AR79" s="256">
        <f>'Result Entry'!AS81</f>
        <v>0</v>
      </c>
      <c r="AS79" s="250">
        <f>'Result Entry'!AT81</f>
        <v>0</v>
      </c>
      <c r="AT79" s="250">
        <f>'Result Entry'!AU81</f>
        <v>0</v>
      </c>
      <c r="AU79" s="250">
        <f>'Result Entry'!AV81</f>
        <v>0</v>
      </c>
      <c r="AV79" s="250">
        <f>'Result Entry'!AW81</f>
        <v>0</v>
      </c>
      <c r="AW79" s="251">
        <f>'Result Entry'!AX81</f>
        <v>0</v>
      </c>
      <c r="AX79" s="252">
        <f>'Result Entry'!AY81</f>
        <v>0</v>
      </c>
      <c r="AY79" s="252">
        <f>'Result Entry'!AZ81</f>
        <v>0</v>
      </c>
      <c r="AZ79" s="253">
        <f>'Result Entry'!BA81</f>
        <v>0</v>
      </c>
      <c r="BA79" s="36">
        <f>'Result Entry'!BB81</f>
        <v>0</v>
      </c>
      <c r="BB79" s="254">
        <f>'Result Entry'!BC81</f>
        <v>0</v>
      </c>
      <c r="BC79" s="254">
        <f>'Result Entry'!BD81</f>
        <v>0</v>
      </c>
      <c r="BD79" s="254">
        <f>'Result Entry'!BE81</f>
        <v>0</v>
      </c>
      <c r="BE79" s="36">
        <f>'Result Entry'!BF81</f>
        <v>0</v>
      </c>
      <c r="BF79" s="254">
        <f>'Result Entry'!BG81</f>
        <v>0</v>
      </c>
      <c r="BG79" s="239">
        <f>'Result Entry'!BH81</f>
        <v>0</v>
      </c>
      <c r="BH79" s="255" t="str">
        <f>'Result Entry'!BI81</f>
        <v/>
      </c>
      <c r="BI79" s="256">
        <f>'Result Entry'!BJ81</f>
        <v>0</v>
      </c>
      <c r="BJ79" s="250">
        <f>'Result Entry'!BK81</f>
        <v>0</v>
      </c>
      <c r="BK79" s="250">
        <f>'Result Entry'!BL81</f>
        <v>0</v>
      </c>
      <c r="BL79" s="250">
        <f>'Result Entry'!BM81</f>
        <v>0</v>
      </c>
      <c r="BM79" s="250">
        <f>'Result Entry'!BN81</f>
        <v>0</v>
      </c>
      <c r="BN79" s="251">
        <f>'Result Entry'!BO81</f>
        <v>0</v>
      </c>
      <c r="BO79" s="252">
        <f>'Result Entry'!BP81</f>
        <v>0</v>
      </c>
      <c r="BP79" s="252">
        <f>'Result Entry'!BQ81</f>
        <v>0</v>
      </c>
      <c r="BQ79" s="253">
        <f>'Result Entry'!BR81</f>
        <v>0</v>
      </c>
      <c r="BR79" s="36">
        <f>'Result Entry'!BS81</f>
        <v>0</v>
      </c>
      <c r="BS79" s="254">
        <f>'Result Entry'!BT81</f>
        <v>0</v>
      </c>
      <c r="BT79" s="254">
        <f>'Result Entry'!BU81</f>
        <v>0</v>
      </c>
      <c r="BU79" s="254">
        <f>'Result Entry'!BV81</f>
        <v>0</v>
      </c>
      <c r="BV79" s="36">
        <f>'Result Entry'!BW81</f>
        <v>0</v>
      </c>
      <c r="BW79" s="254">
        <f>'Result Entry'!BX81</f>
        <v>0</v>
      </c>
      <c r="BX79" s="239">
        <f>'Result Entry'!BY81</f>
        <v>0</v>
      </c>
      <c r="BY79" s="255" t="str">
        <f>'Result Entry'!BZ81</f>
        <v/>
      </c>
      <c r="BZ79" s="256">
        <f>'Result Entry'!CA81</f>
        <v>0</v>
      </c>
      <c r="CA79" s="250">
        <f>'Result Entry'!CB81</f>
        <v>0</v>
      </c>
      <c r="CB79" s="250">
        <f>'Result Entry'!CC81</f>
        <v>0</v>
      </c>
      <c r="CC79" s="250">
        <f>'Result Entry'!CD81</f>
        <v>0</v>
      </c>
      <c r="CD79" s="250">
        <f>'Result Entry'!CE81</f>
        <v>0</v>
      </c>
      <c r="CE79" s="251">
        <f>'Result Entry'!CF81</f>
        <v>0</v>
      </c>
      <c r="CF79" s="252">
        <f>'Result Entry'!CG81</f>
        <v>0</v>
      </c>
      <c r="CG79" s="252">
        <f>'Result Entry'!CH81</f>
        <v>0</v>
      </c>
      <c r="CH79" s="253">
        <f>'Result Entry'!CI81</f>
        <v>0</v>
      </c>
      <c r="CI79" s="36">
        <f>'Result Entry'!CJ81</f>
        <v>0</v>
      </c>
      <c r="CJ79" s="254">
        <f>'Result Entry'!CK81</f>
        <v>0</v>
      </c>
      <c r="CK79" s="254">
        <f>'Result Entry'!CL81</f>
        <v>0</v>
      </c>
      <c r="CL79" s="254">
        <f>'Result Entry'!CM81</f>
        <v>0</v>
      </c>
      <c r="CM79" s="36">
        <f>'Result Entry'!CN81</f>
        <v>0</v>
      </c>
      <c r="CN79" s="254">
        <f>'Result Entry'!CO81</f>
        <v>0</v>
      </c>
      <c r="CO79" s="239">
        <f>'Result Entry'!CP81</f>
        <v>0</v>
      </c>
      <c r="CP79" s="255" t="str">
        <f>'Result Entry'!CQ81</f>
        <v/>
      </c>
      <c r="CQ79" s="263">
        <f>'Result Entry'!CR81</f>
        <v>0</v>
      </c>
      <c r="CR79" s="258">
        <f>'Result Entry'!CS81</f>
        <v>0</v>
      </c>
      <c r="CS79" s="258">
        <f>'Result Entry'!CT81</f>
        <v>0</v>
      </c>
      <c r="CT79" s="258">
        <f>'Result Entry'!CU81</f>
        <v>0</v>
      </c>
      <c r="CU79" s="258">
        <f>'Result Entry'!CV81</f>
        <v>0</v>
      </c>
      <c r="CV79" s="264">
        <f>'Result Entry'!CW81</f>
        <v>0</v>
      </c>
      <c r="CW79" s="239">
        <f>'Result Entry'!CX81</f>
        <v>0</v>
      </c>
      <c r="CX79" s="255" t="str">
        <f>'Result Entry'!CY81</f>
        <v/>
      </c>
      <c r="CY79" s="263">
        <f>'Result Entry'!CZ81</f>
        <v>0</v>
      </c>
      <c r="CZ79" s="258">
        <f>'Result Entry'!DA81</f>
        <v>0</v>
      </c>
      <c r="DA79" s="258">
        <f>'Result Entry'!DB81</f>
        <v>0</v>
      </c>
      <c r="DB79" s="258">
        <f>'Result Entry'!DC81</f>
        <v>0</v>
      </c>
      <c r="DC79" s="258">
        <f>'Result Entry'!DD81</f>
        <v>0</v>
      </c>
      <c r="DD79" s="264">
        <f>'Result Entry'!DE81</f>
        <v>0</v>
      </c>
      <c r="DE79" s="239">
        <f>'Result Entry'!DF81</f>
        <v>0</v>
      </c>
      <c r="DF79" s="255" t="str">
        <f>'Result Entry'!DG81</f>
        <v/>
      </c>
      <c r="DG79" s="263">
        <f>'Result Entry'!DH81</f>
        <v>0</v>
      </c>
      <c r="DH79" s="258">
        <f>'Result Entry'!DI81</f>
        <v>0</v>
      </c>
      <c r="DI79" s="258">
        <f>'Result Entry'!DJ81</f>
        <v>0</v>
      </c>
      <c r="DJ79" s="258">
        <f>'Result Entry'!DK81</f>
        <v>0</v>
      </c>
      <c r="DK79" s="258">
        <f>'Result Entry'!DL81</f>
        <v>0</v>
      </c>
      <c r="DL79" s="264">
        <f>'Result Entry'!DM81</f>
        <v>0</v>
      </c>
      <c r="DM79" s="239">
        <f>'Result Entry'!DN81</f>
        <v>0</v>
      </c>
      <c r="DN79" s="255" t="str">
        <f>'Result Entry'!DO81</f>
        <v/>
      </c>
      <c r="DO79" s="263">
        <f>'Result Entry'!DP81</f>
        <v>0</v>
      </c>
      <c r="DP79" s="258">
        <f>'Result Entry'!DQ81</f>
        <v>0</v>
      </c>
      <c r="DQ79" s="258">
        <f>'Result Entry'!DR81</f>
        <v>0</v>
      </c>
      <c r="DR79" s="258">
        <f>'Result Entry'!DS81</f>
        <v>0</v>
      </c>
      <c r="DS79" s="258">
        <f>'Result Entry'!DT81</f>
        <v>0</v>
      </c>
      <c r="DT79" s="264">
        <f>'Result Entry'!DU81</f>
        <v>0</v>
      </c>
      <c r="DU79" s="239" t="str">
        <f>'Result Entry'!DV81</f>
        <v/>
      </c>
      <c r="DV79" s="255" t="str">
        <f>'Result Entry'!DW81</f>
        <v/>
      </c>
      <c r="DW79" s="265">
        <f>'Result Entry'!DX81</f>
        <v>0</v>
      </c>
      <c r="DX79" s="266">
        <f>'Result Entry'!DY81</f>
        <v>0</v>
      </c>
      <c r="DY79" s="267" t="str">
        <f>'Result Entry'!DZ81</f>
        <v/>
      </c>
      <c r="DZ79" s="260">
        <f>'Result Entry'!EA81</f>
        <v>900</v>
      </c>
      <c r="EA79" s="246">
        <f>'Result Entry'!EB81</f>
        <v>0</v>
      </c>
      <c r="EB79" s="261">
        <f>'Result Entry'!EC81</f>
        <v>0</v>
      </c>
      <c r="EC79" s="239" t="str">
        <f>'Result Entry'!ED81</f>
        <v/>
      </c>
      <c r="ED79" s="239" t="str">
        <f>'Result Entry'!EE81</f>
        <v/>
      </c>
      <c r="EE79" s="239" t="str">
        <f>'Result Entry'!EF81</f>
        <v/>
      </c>
      <c r="EF79" s="262" t="str">
        <f>'Result Entry'!EG81</f>
        <v/>
      </c>
    </row>
    <row r="80" spans="1:136">
      <c r="A80" s="828"/>
      <c r="B80" s="249">
        <f t="shared" si="1"/>
        <v>0</v>
      </c>
      <c r="C80" s="238">
        <f>'Result Entry'!D82</f>
        <v>0</v>
      </c>
      <c r="D80" s="238">
        <f>'Result Entry'!E82</f>
        <v>0</v>
      </c>
      <c r="E80" s="238">
        <f>'Result Entry'!F82</f>
        <v>0</v>
      </c>
      <c r="F80" s="239">
        <f>'Result Entry'!G82</f>
        <v>0</v>
      </c>
      <c r="G80" s="239">
        <f>'Result Entry'!H82</f>
        <v>0</v>
      </c>
      <c r="H80" s="239">
        <f>'Result Entry'!I82</f>
        <v>0</v>
      </c>
      <c r="I80" s="386">
        <f>'Result Entry'!J82</f>
        <v>0</v>
      </c>
      <c r="J80" s="37">
        <f>'Result Entry'!K82</f>
        <v>0</v>
      </c>
      <c r="K80" s="250">
        <f>'Result Entry'!L82</f>
        <v>0</v>
      </c>
      <c r="L80" s="250">
        <f>'Result Entry'!M82</f>
        <v>0</v>
      </c>
      <c r="M80" s="250">
        <f>'Result Entry'!N82</f>
        <v>0</v>
      </c>
      <c r="N80" s="250">
        <f>'Result Entry'!O82</f>
        <v>0</v>
      </c>
      <c r="O80" s="251">
        <f>'Result Entry'!P82</f>
        <v>0</v>
      </c>
      <c r="P80" s="252">
        <f>'Result Entry'!Q82</f>
        <v>0</v>
      </c>
      <c r="Q80" s="252">
        <f>'Result Entry'!R82</f>
        <v>0</v>
      </c>
      <c r="R80" s="253">
        <f>'Result Entry'!S82</f>
        <v>0</v>
      </c>
      <c r="S80" s="36">
        <f>'Result Entry'!T82</f>
        <v>0</v>
      </c>
      <c r="T80" s="254">
        <f>'Result Entry'!U82</f>
        <v>0</v>
      </c>
      <c r="U80" s="254">
        <f>'Result Entry'!V82</f>
        <v>0</v>
      </c>
      <c r="V80" s="254">
        <f>'Result Entry'!W82</f>
        <v>0</v>
      </c>
      <c r="W80" s="36">
        <f>'Result Entry'!X82</f>
        <v>0</v>
      </c>
      <c r="X80" s="254">
        <f>'Result Entry'!Y82</f>
        <v>0</v>
      </c>
      <c r="Y80" s="239">
        <f>'Result Entry'!Z82</f>
        <v>0</v>
      </c>
      <c r="Z80" s="255" t="str">
        <f>'Result Entry'!AA82</f>
        <v/>
      </c>
      <c r="AA80" s="256">
        <f>'Result Entry'!AB82</f>
        <v>0</v>
      </c>
      <c r="AB80" s="250">
        <f>'Result Entry'!AC82</f>
        <v>0</v>
      </c>
      <c r="AC80" s="250">
        <f>'Result Entry'!AD82</f>
        <v>0</v>
      </c>
      <c r="AD80" s="250">
        <f>'Result Entry'!AE82</f>
        <v>0</v>
      </c>
      <c r="AE80" s="250">
        <f>'Result Entry'!AF82</f>
        <v>0</v>
      </c>
      <c r="AF80" s="251">
        <f>'Result Entry'!AG82</f>
        <v>0</v>
      </c>
      <c r="AG80" s="252">
        <f>'Result Entry'!AH82</f>
        <v>0</v>
      </c>
      <c r="AH80" s="252">
        <f>'Result Entry'!AI82</f>
        <v>0</v>
      </c>
      <c r="AI80" s="253">
        <f>'Result Entry'!AJ82</f>
        <v>0</v>
      </c>
      <c r="AJ80" s="36">
        <f>'Result Entry'!AK82</f>
        <v>0</v>
      </c>
      <c r="AK80" s="254">
        <f>'Result Entry'!AL82</f>
        <v>0</v>
      </c>
      <c r="AL80" s="254">
        <f>'Result Entry'!AM82</f>
        <v>0</v>
      </c>
      <c r="AM80" s="254">
        <f>'Result Entry'!AN82</f>
        <v>0</v>
      </c>
      <c r="AN80" s="36">
        <f>'Result Entry'!AO82</f>
        <v>0</v>
      </c>
      <c r="AO80" s="254">
        <f>'Result Entry'!AP82</f>
        <v>0</v>
      </c>
      <c r="AP80" s="239">
        <f>'Result Entry'!AQ82</f>
        <v>0</v>
      </c>
      <c r="AQ80" s="255" t="str">
        <f>'Result Entry'!AR82</f>
        <v/>
      </c>
      <c r="AR80" s="256">
        <f>'Result Entry'!AS82</f>
        <v>0</v>
      </c>
      <c r="AS80" s="250">
        <f>'Result Entry'!AT82</f>
        <v>0</v>
      </c>
      <c r="AT80" s="250">
        <f>'Result Entry'!AU82</f>
        <v>0</v>
      </c>
      <c r="AU80" s="250">
        <f>'Result Entry'!AV82</f>
        <v>0</v>
      </c>
      <c r="AV80" s="250">
        <f>'Result Entry'!AW82</f>
        <v>0</v>
      </c>
      <c r="AW80" s="251">
        <f>'Result Entry'!AX82</f>
        <v>0</v>
      </c>
      <c r="AX80" s="252">
        <f>'Result Entry'!AY82</f>
        <v>0</v>
      </c>
      <c r="AY80" s="252">
        <f>'Result Entry'!AZ82</f>
        <v>0</v>
      </c>
      <c r="AZ80" s="253">
        <f>'Result Entry'!BA82</f>
        <v>0</v>
      </c>
      <c r="BA80" s="36">
        <f>'Result Entry'!BB82</f>
        <v>0</v>
      </c>
      <c r="BB80" s="254">
        <f>'Result Entry'!BC82</f>
        <v>0</v>
      </c>
      <c r="BC80" s="254">
        <f>'Result Entry'!BD82</f>
        <v>0</v>
      </c>
      <c r="BD80" s="254">
        <f>'Result Entry'!BE82</f>
        <v>0</v>
      </c>
      <c r="BE80" s="36">
        <f>'Result Entry'!BF82</f>
        <v>0</v>
      </c>
      <c r="BF80" s="254">
        <f>'Result Entry'!BG82</f>
        <v>0</v>
      </c>
      <c r="BG80" s="239">
        <f>'Result Entry'!BH82</f>
        <v>0</v>
      </c>
      <c r="BH80" s="255" t="str">
        <f>'Result Entry'!BI82</f>
        <v/>
      </c>
      <c r="BI80" s="256">
        <f>'Result Entry'!BJ82</f>
        <v>0</v>
      </c>
      <c r="BJ80" s="250">
        <f>'Result Entry'!BK82</f>
        <v>0</v>
      </c>
      <c r="BK80" s="250">
        <f>'Result Entry'!BL82</f>
        <v>0</v>
      </c>
      <c r="BL80" s="250">
        <f>'Result Entry'!BM82</f>
        <v>0</v>
      </c>
      <c r="BM80" s="250">
        <f>'Result Entry'!BN82</f>
        <v>0</v>
      </c>
      <c r="BN80" s="251">
        <f>'Result Entry'!BO82</f>
        <v>0</v>
      </c>
      <c r="BO80" s="252">
        <f>'Result Entry'!BP82</f>
        <v>0</v>
      </c>
      <c r="BP80" s="252">
        <f>'Result Entry'!BQ82</f>
        <v>0</v>
      </c>
      <c r="BQ80" s="253">
        <f>'Result Entry'!BR82</f>
        <v>0</v>
      </c>
      <c r="BR80" s="36">
        <f>'Result Entry'!BS82</f>
        <v>0</v>
      </c>
      <c r="BS80" s="254">
        <f>'Result Entry'!BT82</f>
        <v>0</v>
      </c>
      <c r="BT80" s="254">
        <f>'Result Entry'!BU82</f>
        <v>0</v>
      </c>
      <c r="BU80" s="254">
        <f>'Result Entry'!BV82</f>
        <v>0</v>
      </c>
      <c r="BV80" s="36">
        <f>'Result Entry'!BW82</f>
        <v>0</v>
      </c>
      <c r="BW80" s="254">
        <f>'Result Entry'!BX82</f>
        <v>0</v>
      </c>
      <c r="BX80" s="239">
        <f>'Result Entry'!BY82</f>
        <v>0</v>
      </c>
      <c r="BY80" s="255" t="str">
        <f>'Result Entry'!BZ82</f>
        <v/>
      </c>
      <c r="BZ80" s="256">
        <f>'Result Entry'!CA82</f>
        <v>0</v>
      </c>
      <c r="CA80" s="250">
        <f>'Result Entry'!CB82</f>
        <v>0</v>
      </c>
      <c r="CB80" s="250">
        <f>'Result Entry'!CC82</f>
        <v>0</v>
      </c>
      <c r="CC80" s="250">
        <f>'Result Entry'!CD82</f>
        <v>0</v>
      </c>
      <c r="CD80" s="250">
        <f>'Result Entry'!CE82</f>
        <v>0</v>
      </c>
      <c r="CE80" s="251">
        <f>'Result Entry'!CF82</f>
        <v>0</v>
      </c>
      <c r="CF80" s="252">
        <f>'Result Entry'!CG82</f>
        <v>0</v>
      </c>
      <c r="CG80" s="252">
        <f>'Result Entry'!CH82</f>
        <v>0</v>
      </c>
      <c r="CH80" s="253">
        <f>'Result Entry'!CI82</f>
        <v>0</v>
      </c>
      <c r="CI80" s="36">
        <f>'Result Entry'!CJ82</f>
        <v>0</v>
      </c>
      <c r="CJ80" s="254">
        <f>'Result Entry'!CK82</f>
        <v>0</v>
      </c>
      <c r="CK80" s="254">
        <f>'Result Entry'!CL82</f>
        <v>0</v>
      </c>
      <c r="CL80" s="254">
        <f>'Result Entry'!CM82</f>
        <v>0</v>
      </c>
      <c r="CM80" s="36">
        <f>'Result Entry'!CN82</f>
        <v>0</v>
      </c>
      <c r="CN80" s="254">
        <f>'Result Entry'!CO82</f>
        <v>0</v>
      </c>
      <c r="CO80" s="239">
        <f>'Result Entry'!CP82</f>
        <v>0</v>
      </c>
      <c r="CP80" s="255" t="str">
        <f>'Result Entry'!CQ82</f>
        <v/>
      </c>
      <c r="CQ80" s="263">
        <f>'Result Entry'!CR82</f>
        <v>0</v>
      </c>
      <c r="CR80" s="258">
        <f>'Result Entry'!CS82</f>
        <v>0</v>
      </c>
      <c r="CS80" s="258">
        <f>'Result Entry'!CT82</f>
        <v>0</v>
      </c>
      <c r="CT80" s="258">
        <f>'Result Entry'!CU82</f>
        <v>0</v>
      </c>
      <c r="CU80" s="258">
        <f>'Result Entry'!CV82</f>
        <v>0</v>
      </c>
      <c r="CV80" s="264">
        <f>'Result Entry'!CW82</f>
        <v>0</v>
      </c>
      <c r="CW80" s="239">
        <f>'Result Entry'!CX82</f>
        <v>0</v>
      </c>
      <c r="CX80" s="255" t="str">
        <f>'Result Entry'!CY82</f>
        <v/>
      </c>
      <c r="CY80" s="263">
        <f>'Result Entry'!CZ82</f>
        <v>0</v>
      </c>
      <c r="CZ80" s="258">
        <f>'Result Entry'!DA82</f>
        <v>0</v>
      </c>
      <c r="DA80" s="258">
        <f>'Result Entry'!DB82</f>
        <v>0</v>
      </c>
      <c r="DB80" s="258">
        <f>'Result Entry'!DC82</f>
        <v>0</v>
      </c>
      <c r="DC80" s="258">
        <f>'Result Entry'!DD82</f>
        <v>0</v>
      </c>
      <c r="DD80" s="264">
        <f>'Result Entry'!DE82</f>
        <v>0</v>
      </c>
      <c r="DE80" s="239">
        <f>'Result Entry'!DF82</f>
        <v>0</v>
      </c>
      <c r="DF80" s="255" t="str">
        <f>'Result Entry'!DG82</f>
        <v/>
      </c>
      <c r="DG80" s="263">
        <f>'Result Entry'!DH82</f>
        <v>0</v>
      </c>
      <c r="DH80" s="258">
        <f>'Result Entry'!DI82</f>
        <v>0</v>
      </c>
      <c r="DI80" s="258">
        <f>'Result Entry'!DJ82</f>
        <v>0</v>
      </c>
      <c r="DJ80" s="258">
        <f>'Result Entry'!DK82</f>
        <v>0</v>
      </c>
      <c r="DK80" s="258">
        <f>'Result Entry'!DL82</f>
        <v>0</v>
      </c>
      <c r="DL80" s="264">
        <f>'Result Entry'!DM82</f>
        <v>0</v>
      </c>
      <c r="DM80" s="239">
        <f>'Result Entry'!DN82</f>
        <v>0</v>
      </c>
      <c r="DN80" s="255" t="str">
        <f>'Result Entry'!DO82</f>
        <v/>
      </c>
      <c r="DO80" s="263">
        <f>'Result Entry'!DP82</f>
        <v>0</v>
      </c>
      <c r="DP80" s="258">
        <f>'Result Entry'!DQ82</f>
        <v>0</v>
      </c>
      <c r="DQ80" s="258">
        <f>'Result Entry'!DR82</f>
        <v>0</v>
      </c>
      <c r="DR80" s="258">
        <f>'Result Entry'!DS82</f>
        <v>0</v>
      </c>
      <c r="DS80" s="258">
        <f>'Result Entry'!DT82</f>
        <v>0</v>
      </c>
      <c r="DT80" s="264">
        <f>'Result Entry'!DU82</f>
        <v>0</v>
      </c>
      <c r="DU80" s="239" t="str">
        <f>'Result Entry'!DV82</f>
        <v/>
      </c>
      <c r="DV80" s="255" t="str">
        <f>'Result Entry'!DW82</f>
        <v/>
      </c>
      <c r="DW80" s="265">
        <f>'Result Entry'!DX82</f>
        <v>0</v>
      </c>
      <c r="DX80" s="266">
        <f>'Result Entry'!DY82</f>
        <v>0</v>
      </c>
      <c r="DY80" s="267" t="str">
        <f>'Result Entry'!DZ82</f>
        <v/>
      </c>
      <c r="DZ80" s="260">
        <f>'Result Entry'!EA82</f>
        <v>900</v>
      </c>
      <c r="EA80" s="246">
        <f>'Result Entry'!EB82</f>
        <v>0</v>
      </c>
      <c r="EB80" s="261">
        <f>'Result Entry'!EC82</f>
        <v>0</v>
      </c>
      <c r="EC80" s="239" t="str">
        <f>'Result Entry'!ED82</f>
        <v/>
      </c>
      <c r="ED80" s="239" t="str">
        <f>'Result Entry'!EE82</f>
        <v/>
      </c>
      <c r="EE80" s="239" t="str">
        <f>'Result Entry'!EF82</f>
        <v/>
      </c>
      <c r="EF80" s="262" t="str">
        <f>'Result Entry'!EG82</f>
        <v/>
      </c>
    </row>
    <row r="81" spans="1:136">
      <c r="A81" s="828"/>
      <c r="B81" s="249">
        <f t="shared" si="1"/>
        <v>0</v>
      </c>
      <c r="C81" s="238">
        <f>'Result Entry'!D83</f>
        <v>0</v>
      </c>
      <c r="D81" s="238">
        <f>'Result Entry'!E83</f>
        <v>0</v>
      </c>
      <c r="E81" s="238">
        <f>'Result Entry'!F83</f>
        <v>0</v>
      </c>
      <c r="F81" s="239">
        <f>'Result Entry'!G83</f>
        <v>0</v>
      </c>
      <c r="G81" s="239">
        <f>'Result Entry'!H83</f>
        <v>0</v>
      </c>
      <c r="H81" s="239">
        <f>'Result Entry'!I83</f>
        <v>0</v>
      </c>
      <c r="I81" s="386">
        <f>'Result Entry'!J83</f>
        <v>0</v>
      </c>
      <c r="J81" s="37">
        <f>'Result Entry'!K83</f>
        <v>0</v>
      </c>
      <c r="K81" s="250">
        <f>'Result Entry'!L83</f>
        <v>0</v>
      </c>
      <c r="L81" s="250">
        <f>'Result Entry'!M83</f>
        <v>0</v>
      </c>
      <c r="M81" s="250">
        <f>'Result Entry'!N83</f>
        <v>0</v>
      </c>
      <c r="N81" s="250">
        <f>'Result Entry'!O83</f>
        <v>0</v>
      </c>
      <c r="O81" s="251">
        <f>'Result Entry'!P83</f>
        <v>0</v>
      </c>
      <c r="P81" s="252">
        <f>'Result Entry'!Q83</f>
        <v>0</v>
      </c>
      <c r="Q81" s="252">
        <f>'Result Entry'!R83</f>
        <v>0</v>
      </c>
      <c r="R81" s="253">
        <f>'Result Entry'!S83</f>
        <v>0</v>
      </c>
      <c r="S81" s="36">
        <f>'Result Entry'!T83</f>
        <v>0</v>
      </c>
      <c r="T81" s="254">
        <f>'Result Entry'!U83</f>
        <v>0</v>
      </c>
      <c r="U81" s="254">
        <f>'Result Entry'!V83</f>
        <v>0</v>
      </c>
      <c r="V81" s="254">
        <f>'Result Entry'!W83</f>
        <v>0</v>
      </c>
      <c r="W81" s="36">
        <f>'Result Entry'!X83</f>
        <v>0</v>
      </c>
      <c r="X81" s="254">
        <f>'Result Entry'!Y83</f>
        <v>0</v>
      </c>
      <c r="Y81" s="239">
        <f>'Result Entry'!Z83</f>
        <v>0</v>
      </c>
      <c r="Z81" s="255" t="str">
        <f>'Result Entry'!AA83</f>
        <v/>
      </c>
      <c r="AA81" s="256">
        <f>'Result Entry'!AB83</f>
        <v>0</v>
      </c>
      <c r="AB81" s="250">
        <f>'Result Entry'!AC83</f>
        <v>0</v>
      </c>
      <c r="AC81" s="250">
        <f>'Result Entry'!AD83</f>
        <v>0</v>
      </c>
      <c r="AD81" s="250">
        <f>'Result Entry'!AE83</f>
        <v>0</v>
      </c>
      <c r="AE81" s="250">
        <f>'Result Entry'!AF83</f>
        <v>0</v>
      </c>
      <c r="AF81" s="251">
        <f>'Result Entry'!AG83</f>
        <v>0</v>
      </c>
      <c r="AG81" s="252">
        <f>'Result Entry'!AH83</f>
        <v>0</v>
      </c>
      <c r="AH81" s="252">
        <f>'Result Entry'!AI83</f>
        <v>0</v>
      </c>
      <c r="AI81" s="253">
        <f>'Result Entry'!AJ83</f>
        <v>0</v>
      </c>
      <c r="AJ81" s="36">
        <f>'Result Entry'!AK83</f>
        <v>0</v>
      </c>
      <c r="AK81" s="254">
        <f>'Result Entry'!AL83</f>
        <v>0</v>
      </c>
      <c r="AL81" s="254">
        <f>'Result Entry'!AM83</f>
        <v>0</v>
      </c>
      <c r="AM81" s="254">
        <f>'Result Entry'!AN83</f>
        <v>0</v>
      </c>
      <c r="AN81" s="36">
        <f>'Result Entry'!AO83</f>
        <v>0</v>
      </c>
      <c r="AO81" s="254">
        <f>'Result Entry'!AP83</f>
        <v>0</v>
      </c>
      <c r="AP81" s="239">
        <f>'Result Entry'!AQ83</f>
        <v>0</v>
      </c>
      <c r="AQ81" s="255" t="str">
        <f>'Result Entry'!AR83</f>
        <v/>
      </c>
      <c r="AR81" s="256">
        <f>'Result Entry'!AS83</f>
        <v>0</v>
      </c>
      <c r="AS81" s="250">
        <f>'Result Entry'!AT83</f>
        <v>0</v>
      </c>
      <c r="AT81" s="250">
        <f>'Result Entry'!AU83</f>
        <v>0</v>
      </c>
      <c r="AU81" s="250">
        <f>'Result Entry'!AV83</f>
        <v>0</v>
      </c>
      <c r="AV81" s="250">
        <f>'Result Entry'!AW83</f>
        <v>0</v>
      </c>
      <c r="AW81" s="251">
        <f>'Result Entry'!AX83</f>
        <v>0</v>
      </c>
      <c r="AX81" s="252">
        <f>'Result Entry'!AY83</f>
        <v>0</v>
      </c>
      <c r="AY81" s="252">
        <f>'Result Entry'!AZ83</f>
        <v>0</v>
      </c>
      <c r="AZ81" s="253">
        <f>'Result Entry'!BA83</f>
        <v>0</v>
      </c>
      <c r="BA81" s="36">
        <f>'Result Entry'!BB83</f>
        <v>0</v>
      </c>
      <c r="BB81" s="254">
        <f>'Result Entry'!BC83</f>
        <v>0</v>
      </c>
      <c r="BC81" s="254">
        <f>'Result Entry'!BD83</f>
        <v>0</v>
      </c>
      <c r="BD81" s="254">
        <f>'Result Entry'!BE83</f>
        <v>0</v>
      </c>
      <c r="BE81" s="36">
        <f>'Result Entry'!BF83</f>
        <v>0</v>
      </c>
      <c r="BF81" s="254">
        <f>'Result Entry'!BG83</f>
        <v>0</v>
      </c>
      <c r="BG81" s="239">
        <f>'Result Entry'!BH83</f>
        <v>0</v>
      </c>
      <c r="BH81" s="255" t="str">
        <f>'Result Entry'!BI83</f>
        <v/>
      </c>
      <c r="BI81" s="256">
        <f>'Result Entry'!BJ83</f>
        <v>0</v>
      </c>
      <c r="BJ81" s="250">
        <f>'Result Entry'!BK83</f>
        <v>0</v>
      </c>
      <c r="BK81" s="250">
        <f>'Result Entry'!BL83</f>
        <v>0</v>
      </c>
      <c r="BL81" s="250">
        <f>'Result Entry'!BM83</f>
        <v>0</v>
      </c>
      <c r="BM81" s="250">
        <f>'Result Entry'!BN83</f>
        <v>0</v>
      </c>
      <c r="BN81" s="251">
        <f>'Result Entry'!BO83</f>
        <v>0</v>
      </c>
      <c r="BO81" s="252">
        <f>'Result Entry'!BP83</f>
        <v>0</v>
      </c>
      <c r="BP81" s="252">
        <f>'Result Entry'!BQ83</f>
        <v>0</v>
      </c>
      <c r="BQ81" s="253">
        <f>'Result Entry'!BR83</f>
        <v>0</v>
      </c>
      <c r="BR81" s="36">
        <f>'Result Entry'!BS83</f>
        <v>0</v>
      </c>
      <c r="BS81" s="254">
        <f>'Result Entry'!BT83</f>
        <v>0</v>
      </c>
      <c r="BT81" s="254">
        <f>'Result Entry'!BU83</f>
        <v>0</v>
      </c>
      <c r="BU81" s="254">
        <f>'Result Entry'!BV83</f>
        <v>0</v>
      </c>
      <c r="BV81" s="36">
        <f>'Result Entry'!BW83</f>
        <v>0</v>
      </c>
      <c r="BW81" s="254">
        <f>'Result Entry'!BX83</f>
        <v>0</v>
      </c>
      <c r="BX81" s="239">
        <f>'Result Entry'!BY83</f>
        <v>0</v>
      </c>
      <c r="BY81" s="255" t="str">
        <f>'Result Entry'!BZ83</f>
        <v/>
      </c>
      <c r="BZ81" s="256">
        <f>'Result Entry'!CA83</f>
        <v>0</v>
      </c>
      <c r="CA81" s="250">
        <f>'Result Entry'!CB83</f>
        <v>0</v>
      </c>
      <c r="CB81" s="250">
        <f>'Result Entry'!CC83</f>
        <v>0</v>
      </c>
      <c r="CC81" s="250">
        <f>'Result Entry'!CD83</f>
        <v>0</v>
      </c>
      <c r="CD81" s="250">
        <f>'Result Entry'!CE83</f>
        <v>0</v>
      </c>
      <c r="CE81" s="251">
        <f>'Result Entry'!CF83</f>
        <v>0</v>
      </c>
      <c r="CF81" s="252">
        <f>'Result Entry'!CG83</f>
        <v>0</v>
      </c>
      <c r="CG81" s="252">
        <f>'Result Entry'!CH83</f>
        <v>0</v>
      </c>
      <c r="CH81" s="253">
        <f>'Result Entry'!CI83</f>
        <v>0</v>
      </c>
      <c r="CI81" s="36">
        <f>'Result Entry'!CJ83</f>
        <v>0</v>
      </c>
      <c r="CJ81" s="254">
        <f>'Result Entry'!CK83</f>
        <v>0</v>
      </c>
      <c r="CK81" s="254">
        <f>'Result Entry'!CL83</f>
        <v>0</v>
      </c>
      <c r="CL81" s="254">
        <f>'Result Entry'!CM83</f>
        <v>0</v>
      </c>
      <c r="CM81" s="36">
        <f>'Result Entry'!CN83</f>
        <v>0</v>
      </c>
      <c r="CN81" s="254">
        <f>'Result Entry'!CO83</f>
        <v>0</v>
      </c>
      <c r="CO81" s="239">
        <f>'Result Entry'!CP83</f>
        <v>0</v>
      </c>
      <c r="CP81" s="255" t="str">
        <f>'Result Entry'!CQ83</f>
        <v/>
      </c>
      <c r="CQ81" s="263">
        <f>'Result Entry'!CR83</f>
        <v>0</v>
      </c>
      <c r="CR81" s="258">
        <f>'Result Entry'!CS83</f>
        <v>0</v>
      </c>
      <c r="CS81" s="258">
        <f>'Result Entry'!CT83</f>
        <v>0</v>
      </c>
      <c r="CT81" s="258">
        <f>'Result Entry'!CU83</f>
        <v>0</v>
      </c>
      <c r="CU81" s="258">
        <f>'Result Entry'!CV83</f>
        <v>0</v>
      </c>
      <c r="CV81" s="264">
        <f>'Result Entry'!CW83</f>
        <v>0</v>
      </c>
      <c r="CW81" s="239">
        <f>'Result Entry'!CX83</f>
        <v>0</v>
      </c>
      <c r="CX81" s="255" t="str">
        <f>'Result Entry'!CY83</f>
        <v/>
      </c>
      <c r="CY81" s="263">
        <f>'Result Entry'!CZ83</f>
        <v>0</v>
      </c>
      <c r="CZ81" s="258">
        <f>'Result Entry'!DA83</f>
        <v>0</v>
      </c>
      <c r="DA81" s="258">
        <f>'Result Entry'!DB83</f>
        <v>0</v>
      </c>
      <c r="DB81" s="258">
        <f>'Result Entry'!DC83</f>
        <v>0</v>
      </c>
      <c r="DC81" s="258">
        <f>'Result Entry'!DD83</f>
        <v>0</v>
      </c>
      <c r="DD81" s="264">
        <f>'Result Entry'!DE83</f>
        <v>0</v>
      </c>
      <c r="DE81" s="239">
        <f>'Result Entry'!DF83</f>
        <v>0</v>
      </c>
      <c r="DF81" s="255" t="str">
        <f>'Result Entry'!DG83</f>
        <v/>
      </c>
      <c r="DG81" s="263">
        <f>'Result Entry'!DH83</f>
        <v>0</v>
      </c>
      <c r="DH81" s="258">
        <f>'Result Entry'!DI83</f>
        <v>0</v>
      </c>
      <c r="DI81" s="258">
        <f>'Result Entry'!DJ83</f>
        <v>0</v>
      </c>
      <c r="DJ81" s="258">
        <f>'Result Entry'!DK83</f>
        <v>0</v>
      </c>
      <c r="DK81" s="258">
        <f>'Result Entry'!DL83</f>
        <v>0</v>
      </c>
      <c r="DL81" s="264">
        <f>'Result Entry'!DM83</f>
        <v>0</v>
      </c>
      <c r="DM81" s="239">
        <f>'Result Entry'!DN83</f>
        <v>0</v>
      </c>
      <c r="DN81" s="255" t="str">
        <f>'Result Entry'!DO83</f>
        <v/>
      </c>
      <c r="DO81" s="263">
        <f>'Result Entry'!DP83</f>
        <v>0</v>
      </c>
      <c r="DP81" s="258">
        <f>'Result Entry'!DQ83</f>
        <v>0</v>
      </c>
      <c r="DQ81" s="258">
        <f>'Result Entry'!DR83</f>
        <v>0</v>
      </c>
      <c r="DR81" s="258">
        <f>'Result Entry'!DS83</f>
        <v>0</v>
      </c>
      <c r="DS81" s="258">
        <f>'Result Entry'!DT83</f>
        <v>0</v>
      </c>
      <c r="DT81" s="264">
        <f>'Result Entry'!DU83</f>
        <v>0</v>
      </c>
      <c r="DU81" s="239" t="str">
        <f>'Result Entry'!DV83</f>
        <v/>
      </c>
      <c r="DV81" s="255" t="str">
        <f>'Result Entry'!DW83</f>
        <v/>
      </c>
      <c r="DW81" s="265">
        <f>'Result Entry'!DX83</f>
        <v>0</v>
      </c>
      <c r="DX81" s="266">
        <f>'Result Entry'!DY83</f>
        <v>0</v>
      </c>
      <c r="DY81" s="267" t="str">
        <f>'Result Entry'!DZ83</f>
        <v/>
      </c>
      <c r="DZ81" s="260">
        <f>'Result Entry'!EA83</f>
        <v>900</v>
      </c>
      <c r="EA81" s="246">
        <f>'Result Entry'!EB83</f>
        <v>0</v>
      </c>
      <c r="EB81" s="261">
        <f>'Result Entry'!EC83</f>
        <v>0</v>
      </c>
      <c r="EC81" s="239" t="str">
        <f>'Result Entry'!ED83</f>
        <v/>
      </c>
      <c r="ED81" s="239" t="str">
        <f>'Result Entry'!EE83</f>
        <v/>
      </c>
      <c r="EE81" s="239" t="str">
        <f>'Result Entry'!EF83</f>
        <v/>
      </c>
      <c r="EF81" s="262" t="str">
        <f>'Result Entry'!EG83</f>
        <v/>
      </c>
    </row>
    <row r="82" spans="1:136">
      <c r="A82" s="828"/>
      <c r="B82" s="249">
        <f t="shared" si="1"/>
        <v>0</v>
      </c>
      <c r="C82" s="238">
        <f>'Result Entry'!D84</f>
        <v>0</v>
      </c>
      <c r="D82" s="238">
        <f>'Result Entry'!E84</f>
        <v>0</v>
      </c>
      <c r="E82" s="238">
        <f>'Result Entry'!F84</f>
        <v>0</v>
      </c>
      <c r="F82" s="239">
        <f>'Result Entry'!G84</f>
        <v>0</v>
      </c>
      <c r="G82" s="239">
        <f>'Result Entry'!H84</f>
        <v>0</v>
      </c>
      <c r="H82" s="239">
        <f>'Result Entry'!I84</f>
        <v>0</v>
      </c>
      <c r="I82" s="386">
        <f>'Result Entry'!J84</f>
        <v>0</v>
      </c>
      <c r="J82" s="37">
        <f>'Result Entry'!K84</f>
        <v>0</v>
      </c>
      <c r="K82" s="250">
        <f>'Result Entry'!L84</f>
        <v>0</v>
      </c>
      <c r="L82" s="250">
        <f>'Result Entry'!M84</f>
        <v>0</v>
      </c>
      <c r="M82" s="250">
        <f>'Result Entry'!N84</f>
        <v>0</v>
      </c>
      <c r="N82" s="250">
        <f>'Result Entry'!O84</f>
        <v>0</v>
      </c>
      <c r="O82" s="251">
        <f>'Result Entry'!P84</f>
        <v>0</v>
      </c>
      <c r="P82" s="252">
        <f>'Result Entry'!Q84</f>
        <v>0</v>
      </c>
      <c r="Q82" s="252">
        <f>'Result Entry'!R84</f>
        <v>0</v>
      </c>
      <c r="R82" s="253">
        <f>'Result Entry'!S84</f>
        <v>0</v>
      </c>
      <c r="S82" s="36">
        <f>'Result Entry'!T84</f>
        <v>0</v>
      </c>
      <c r="T82" s="254">
        <f>'Result Entry'!U84</f>
        <v>0</v>
      </c>
      <c r="U82" s="254">
        <f>'Result Entry'!V84</f>
        <v>0</v>
      </c>
      <c r="V82" s="254">
        <f>'Result Entry'!W84</f>
        <v>0</v>
      </c>
      <c r="W82" s="36">
        <f>'Result Entry'!X84</f>
        <v>0</v>
      </c>
      <c r="X82" s="254">
        <f>'Result Entry'!Y84</f>
        <v>0</v>
      </c>
      <c r="Y82" s="239">
        <f>'Result Entry'!Z84</f>
        <v>0</v>
      </c>
      <c r="Z82" s="255" t="str">
        <f>'Result Entry'!AA84</f>
        <v/>
      </c>
      <c r="AA82" s="256">
        <f>'Result Entry'!AB84</f>
        <v>0</v>
      </c>
      <c r="AB82" s="250">
        <f>'Result Entry'!AC84</f>
        <v>0</v>
      </c>
      <c r="AC82" s="250">
        <f>'Result Entry'!AD84</f>
        <v>0</v>
      </c>
      <c r="AD82" s="250">
        <f>'Result Entry'!AE84</f>
        <v>0</v>
      </c>
      <c r="AE82" s="250">
        <f>'Result Entry'!AF84</f>
        <v>0</v>
      </c>
      <c r="AF82" s="251">
        <f>'Result Entry'!AG84</f>
        <v>0</v>
      </c>
      <c r="AG82" s="252">
        <f>'Result Entry'!AH84</f>
        <v>0</v>
      </c>
      <c r="AH82" s="252">
        <f>'Result Entry'!AI84</f>
        <v>0</v>
      </c>
      <c r="AI82" s="253">
        <f>'Result Entry'!AJ84</f>
        <v>0</v>
      </c>
      <c r="AJ82" s="36">
        <f>'Result Entry'!AK84</f>
        <v>0</v>
      </c>
      <c r="AK82" s="254">
        <f>'Result Entry'!AL84</f>
        <v>0</v>
      </c>
      <c r="AL82" s="254">
        <f>'Result Entry'!AM84</f>
        <v>0</v>
      </c>
      <c r="AM82" s="254">
        <f>'Result Entry'!AN84</f>
        <v>0</v>
      </c>
      <c r="AN82" s="36">
        <f>'Result Entry'!AO84</f>
        <v>0</v>
      </c>
      <c r="AO82" s="254">
        <f>'Result Entry'!AP84</f>
        <v>0</v>
      </c>
      <c r="AP82" s="239">
        <f>'Result Entry'!AQ84</f>
        <v>0</v>
      </c>
      <c r="AQ82" s="255" t="str">
        <f>'Result Entry'!AR84</f>
        <v/>
      </c>
      <c r="AR82" s="256">
        <f>'Result Entry'!AS84</f>
        <v>0</v>
      </c>
      <c r="AS82" s="250">
        <f>'Result Entry'!AT84</f>
        <v>0</v>
      </c>
      <c r="AT82" s="250">
        <f>'Result Entry'!AU84</f>
        <v>0</v>
      </c>
      <c r="AU82" s="250">
        <f>'Result Entry'!AV84</f>
        <v>0</v>
      </c>
      <c r="AV82" s="250">
        <f>'Result Entry'!AW84</f>
        <v>0</v>
      </c>
      <c r="AW82" s="251">
        <f>'Result Entry'!AX84</f>
        <v>0</v>
      </c>
      <c r="AX82" s="252">
        <f>'Result Entry'!AY84</f>
        <v>0</v>
      </c>
      <c r="AY82" s="252">
        <f>'Result Entry'!AZ84</f>
        <v>0</v>
      </c>
      <c r="AZ82" s="253">
        <f>'Result Entry'!BA84</f>
        <v>0</v>
      </c>
      <c r="BA82" s="36">
        <f>'Result Entry'!BB84</f>
        <v>0</v>
      </c>
      <c r="BB82" s="254">
        <f>'Result Entry'!BC84</f>
        <v>0</v>
      </c>
      <c r="BC82" s="254">
        <f>'Result Entry'!BD84</f>
        <v>0</v>
      </c>
      <c r="BD82" s="254">
        <f>'Result Entry'!BE84</f>
        <v>0</v>
      </c>
      <c r="BE82" s="36">
        <f>'Result Entry'!BF84</f>
        <v>0</v>
      </c>
      <c r="BF82" s="254">
        <f>'Result Entry'!BG84</f>
        <v>0</v>
      </c>
      <c r="BG82" s="239">
        <f>'Result Entry'!BH84</f>
        <v>0</v>
      </c>
      <c r="BH82" s="255" t="str">
        <f>'Result Entry'!BI84</f>
        <v/>
      </c>
      <c r="BI82" s="256">
        <f>'Result Entry'!BJ84</f>
        <v>0</v>
      </c>
      <c r="BJ82" s="250">
        <f>'Result Entry'!BK84</f>
        <v>0</v>
      </c>
      <c r="BK82" s="250">
        <f>'Result Entry'!BL84</f>
        <v>0</v>
      </c>
      <c r="BL82" s="250">
        <f>'Result Entry'!BM84</f>
        <v>0</v>
      </c>
      <c r="BM82" s="250">
        <f>'Result Entry'!BN84</f>
        <v>0</v>
      </c>
      <c r="BN82" s="251">
        <f>'Result Entry'!BO84</f>
        <v>0</v>
      </c>
      <c r="BO82" s="252">
        <f>'Result Entry'!BP84</f>
        <v>0</v>
      </c>
      <c r="BP82" s="252">
        <f>'Result Entry'!BQ84</f>
        <v>0</v>
      </c>
      <c r="BQ82" s="253">
        <f>'Result Entry'!BR84</f>
        <v>0</v>
      </c>
      <c r="BR82" s="36">
        <f>'Result Entry'!BS84</f>
        <v>0</v>
      </c>
      <c r="BS82" s="254">
        <f>'Result Entry'!BT84</f>
        <v>0</v>
      </c>
      <c r="BT82" s="254">
        <f>'Result Entry'!BU84</f>
        <v>0</v>
      </c>
      <c r="BU82" s="254">
        <f>'Result Entry'!BV84</f>
        <v>0</v>
      </c>
      <c r="BV82" s="36">
        <f>'Result Entry'!BW84</f>
        <v>0</v>
      </c>
      <c r="BW82" s="254">
        <f>'Result Entry'!BX84</f>
        <v>0</v>
      </c>
      <c r="BX82" s="239">
        <f>'Result Entry'!BY84</f>
        <v>0</v>
      </c>
      <c r="BY82" s="255" t="str">
        <f>'Result Entry'!BZ84</f>
        <v/>
      </c>
      <c r="BZ82" s="256">
        <f>'Result Entry'!CA84</f>
        <v>0</v>
      </c>
      <c r="CA82" s="250">
        <f>'Result Entry'!CB84</f>
        <v>0</v>
      </c>
      <c r="CB82" s="250">
        <f>'Result Entry'!CC84</f>
        <v>0</v>
      </c>
      <c r="CC82" s="250">
        <f>'Result Entry'!CD84</f>
        <v>0</v>
      </c>
      <c r="CD82" s="250">
        <f>'Result Entry'!CE84</f>
        <v>0</v>
      </c>
      <c r="CE82" s="251">
        <f>'Result Entry'!CF84</f>
        <v>0</v>
      </c>
      <c r="CF82" s="252">
        <f>'Result Entry'!CG84</f>
        <v>0</v>
      </c>
      <c r="CG82" s="252">
        <f>'Result Entry'!CH84</f>
        <v>0</v>
      </c>
      <c r="CH82" s="253">
        <f>'Result Entry'!CI84</f>
        <v>0</v>
      </c>
      <c r="CI82" s="36">
        <f>'Result Entry'!CJ84</f>
        <v>0</v>
      </c>
      <c r="CJ82" s="254">
        <f>'Result Entry'!CK84</f>
        <v>0</v>
      </c>
      <c r="CK82" s="254">
        <f>'Result Entry'!CL84</f>
        <v>0</v>
      </c>
      <c r="CL82" s="254">
        <f>'Result Entry'!CM84</f>
        <v>0</v>
      </c>
      <c r="CM82" s="36">
        <f>'Result Entry'!CN84</f>
        <v>0</v>
      </c>
      <c r="CN82" s="254">
        <f>'Result Entry'!CO84</f>
        <v>0</v>
      </c>
      <c r="CO82" s="239">
        <f>'Result Entry'!CP84</f>
        <v>0</v>
      </c>
      <c r="CP82" s="255" t="str">
        <f>'Result Entry'!CQ84</f>
        <v/>
      </c>
      <c r="CQ82" s="263">
        <f>'Result Entry'!CR84</f>
        <v>0</v>
      </c>
      <c r="CR82" s="258">
        <f>'Result Entry'!CS84</f>
        <v>0</v>
      </c>
      <c r="CS82" s="258">
        <f>'Result Entry'!CT84</f>
        <v>0</v>
      </c>
      <c r="CT82" s="258">
        <f>'Result Entry'!CU84</f>
        <v>0</v>
      </c>
      <c r="CU82" s="258">
        <f>'Result Entry'!CV84</f>
        <v>0</v>
      </c>
      <c r="CV82" s="264">
        <f>'Result Entry'!CW84</f>
        <v>0</v>
      </c>
      <c r="CW82" s="239">
        <f>'Result Entry'!CX84</f>
        <v>0</v>
      </c>
      <c r="CX82" s="255" t="str">
        <f>'Result Entry'!CY84</f>
        <v/>
      </c>
      <c r="CY82" s="263">
        <f>'Result Entry'!CZ84</f>
        <v>0</v>
      </c>
      <c r="CZ82" s="258">
        <f>'Result Entry'!DA84</f>
        <v>0</v>
      </c>
      <c r="DA82" s="258">
        <f>'Result Entry'!DB84</f>
        <v>0</v>
      </c>
      <c r="DB82" s="258">
        <f>'Result Entry'!DC84</f>
        <v>0</v>
      </c>
      <c r="DC82" s="258">
        <f>'Result Entry'!DD84</f>
        <v>0</v>
      </c>
      <c r="DD82" s="264">
        <f>'Result Entry'!DE84</f>
        <v>0</v>
      </c>
      <c r="DE82" s="239">
        <f>'Result Entry'!DF84</f>
        <v>0</v>
      </c>
      <c r="DF82" s="255" t="str">
        <f>'Result Entry'!DG84</f>
        <v/>
      </c>
      <c r="DG82" s="263">
        <f>'Result Entry'!DH84</f>
        <v>0</v>
      </c>
      <c r="DH82" s="258">
        <f>'Result Entry'!DI84</f>
        <v>0</v>
      </c>
      <c r="DI82" s="258">
        <f>'Result Entry'!DJ84</f>
        <v>0</v>
      </c>
      <c r="DJ82" s="258">
        <f>'Result Entry'!DK84</f>
        <v>0</v>
      </c>
      <c r="DK82" s="258">
        <f>'Result Entry'!DL84</f>
        <v>0</v>
      </c>
      <c r="DL82" s="264">
        <f>'Result Entry'!DM84</f>
        <v>0</v>
      </c>
      <c r="DM82" s="239">
        <f>'Result Entry'!DN84</f>
        <v>0</v>
      </c>
      <c r="DN82" s="255" t="str">
        <f>'Result Entry'!DO84</f>
        <v/>
      </c>
      <c r="DO82" s="263">
        <f>'Result Entry'!DP84</f>
        <v>0</v>
      </c>
      <c r="DP82" s="258">
        <f>'Result Entry'!DQ84</f>
        <v>0</v>
      </c>
      <c r="DQ82" s="258">
        <f>'Result Entry'!DR84</f>
        <v>0</v>
      </c>
      <c r="DR82" s="258">
        <f>'Result Entry'!DS84</f>
        <v>0</v>
      </c>
      <c r="DS82" s="258">
        <f>'Result Entry'!DT84</f>
        <v>0</v>
      </c>
      <c r="DT82" s="264">
        <f>'Result Entry'!DU84</f>
        <v>0</v>
      </c>
      <c r="DU82" s="239" t="str">
        <f>'Result Entry'!DV84</f>
        <v/>
      </c>
      <c r="DV82" s="255" t="str">
        <f>'Result Entry'!DW84</f>
        <v/>
      </c>
      <c r="DW82" s="265">
        <f>'Result Entry'!DX84</f>
        <v>0</v>
      </c>
      <c r="DX82" s="266">
        <f>'Result Entry'!DY84</f>
        <v>0</v>
      </c>
      <c r="DY82" s="267" t="str">
        <f>'Result Entry'!DZ84</f>
        <v/>
      </c>
      <c r="DZ82" s="260">
        <f>'Result Entry'!EA84</f>
        <v>900</v>
      </c>
      <c r="EA82" s="246">
        <f>'Result Entry'!EB84</f>
        <v>0</v>
      </c>
      <c r="EB82" s="261">
        <f>'Result Entry'!EC84</f>
        <v>0</v>
      </c>
      <c r="EC82" s="239" t="str">
        <f>'Result Entry'!ED84</f>
        <v/>
      </c>
      <c r="ED82" s="239" t="str">
        <f>'Result Entry'!EE84</f>
        <v/>
      </c>
      <c r="EE82" s="239" t="str">
        <f>'Result Entry'!EF84</f>
        <v/>
      </c>
      <c r="EF82" s="262" t="str">
        <f>'Result Entry'!EG84</f>
        <v/>
      </c>
    </row>
    <row r="83" spans="1:136">
      <c r="A83" s="828"/>
      <c r="B83" s="249">
        <f t="shared" si="1"/>
        <v>0</v>
      </c>
      <c r="C83" s="238">
        <f>'Result Entry'!D85</f>
        <v>0</v>
      </c>
      <c r="D83" s="238">
        <f>'Result Entry'!E85</f>
        <v>0</v>
      </c>
      <c r="E83" s="238">
        <f>'Result Entry'!F85</f>
        <v>0</v>
      </c>
      <c r="F83" s="239">
        <f>'Result Entry'!G85</f>
        <v>0</v>
      </c>
      <c r="G83" s="239">
        <f>'Result Entry'!H85</f>
        <v>0</v>
      </c>
      <c r="H83" s="239">
        <f>'Result Entry'!I85</f>
        <v>0</v>
      </c>
      <c r="I83" s="386">
        <f>'Result Entry'!J85</f>
        <v>0</v>
      </c>
      <c r="J83" s="37">
        <f>'Result Entry'!K85</f>
        <v>0</v>
      </c>
      <c r="K83" s="250">
        <f>'Result Entry'!L85</f>
        <v>0</v>
      </c>
      <c r="L83" s="250">
        <f>'Result Entry'!M85</f>
        <v>0</v>
      </c>
      <c r="M83" s="250">
        <f>'Result Entry'!N85</f>
        <v>0</v>
      </c>
      <c r="N83" s="250">
        <f>'Result Entry'!O85</f>
        <v>0</v>
      </c>
      <c r="O83" s="251">
        <f>'Result Entry'!P85</f>
        <v>0</v>
      </c>
      <c r="P83" s="252">
        <f>'Result Entry'!Q85</f>
        <v>0</v>
      </c>
      <c r="Q83" s="252">
        <f>'Result Entry'!R85</f>
        <v>0</v>
      </c>
      <c r="R83" s="253">
        <f>'Result Entry'!S85</f>
        <v>0</v>
      </c>
      <c r="S83" s="36">
        <f>'Result Entry'!T85</f>
        <v>0</v>
      </c>
      <c r="T83" s="254">
        <f>'Result Entry'!U85</f>
        <v>0</v>
      </c>
      <c r="U83" s="254">
        <f>'Result Entry'!V85</f>
        <v>0</v>
      </c>
      <c r="V83" s="254">
        <f>'Result Entry'!W85</f>
        <v>0</v>
      </c>
      <c r="W83" s="36">
        <f>'Result Entry'!X85</f>
        <v>0</v>
      </c>
      <c r="X83" s="254">
        <f>'Result Entry'!Y85</f>
        <v>0</v>
      </c>
      <c r="Y83" s="239">
        <f>'Result Entry'!Z85</f>
        <v>0</v>
      </c>
      <c r="Z83" s="255" t="str">
        <f>'Result Entry'!AA85</f>
        <v/>
      </c>
      <c r="AA83" s="256">
        <f>'Result Entry'!AB85</f>
        <v>0</v>
      </c>
      <c r="AB83" s="250">
        <f>'Result Entry'!AC85</f>
        <v>0</v>
      </c>
      <c r="AC83" s="250">
        <f>'Result Entry'!AD85</f>
        <v>0</v>
      </c>
      <c r="AD83" s="250">
        <f>'Result Entry'!AE85</f>
        <v>0</v>
      </c>
      <c r="AE83" s="250">
        <f>'Result Entry'!AF85</f>
        <v>0</v>
      </c>
      <c r="AF83" s="251">
        <f>'Result Entry'!AG85</f>
        <v>0</v>
      </c>
      <c r="AG83" s="252">
        <f>'Result Entry'!AH85</f>
        <v>0</v>
      </c>
      <c r="AH83" s="252">
        <f>'Result Entry'!AI85</f>
        <v>0</v>
      </c>
      <c r="AI83" s="253">
        <f>'Result Entry'!AJ85</f>
        <v>0</v>
      </c>
      <c r="AJ83" s="36">
        <f>'Result Entry'!AK85</f>
        <v>0</v>
      </c>
      <c r="AK83" s="254">
        <f>'Result Entry'!AL85</f>
        <v>0</v>
      </c>
      <c r="AL83" s="254">
        <f>'Result Entry'!AM85</f>
        <v>0</v>
      </c>
      <c r="AM83" s="254">
        <f>'Result Entry'!AN85</f>
        <v>0</v>
      </c>
      <c r="AN83" s="36">
        <f>'Result Entry'!AO85</f>
        <v>0</v>
      </c>
      <c r="AO83" s="254">
        <f>'Result Entry'!AP85</f>
        <v>0</v>
      </c>
      <c r="AP83" s="239">
        <f>'Result Entry'!AQ85</f>
        <v>0</v>
      </c>
      <c r="AQ83" s="255" t="str">
        <f>'Result Entry'!AR85</f>
        <v/>
      </c>
      <c r="AR83" s="256">
        <f>'Result Entry'!AS85</f>
        <v>0</v>
      </c>
      <c r="AS83" s="250">
        <f>'Result Entry'!AT85</f>
        <v>0</v>
      </c>
      <c r="AT83" s="250">
        <f>'Result Entry'!AU85</f>
        <v>0</v>
      </c>
      <c r="AU83" s="250">
        <f>'Result Entry'!AV85</f>
        <v>0</v>
      </c>
      <c r="AV83" s="250">
        <f>'Result Entry'!AW85</f>
        <v>0</v>
      </c>
      <c r="AW83" s="251">
        <f>'Result Entry'!AX85</f>
        <v>0</v>
      </c>
      <c r="AX83" s="252">
        <f>'Result Entry'!AY85</f>
        <v>0</v>
      </c>
      <c r="AY83" s="252">
        <f>'Result Entry'!AZ85</f>
        <v>0</v>
      </c>
      <c r="AZ83" s="253">
        <f>'Result Entry'!BA85</f>
        <v>0</v>
      </c>
      <c r="BA83" s="36">
        <f>'Result Entry'!BB85</f>
        <v>0</v>
      </c>
      <c r="BB83" s="254">
        <f>'Result Entry'!BC85</f>
        <v>0</v>
      </c>
      <c r="BC83" s="254">
        <f>'Result Entry'!BD85</f>
        <v>0</v>
      </c>
      <c r="BD83" s="254">
        <f>'Result Entry'!BE85</f>
        <v>0</v>
      </c>
      <c r="BE83" s="36">
        <f>'Result Entry'!BF85</f>
        <v>0</v>
      </c>
      <c r="BF83" s="254">
        <f>'Result Entry'!BG85</f>
        <v>0</v>
      </c>
      <c r="BG83" s="239">
        <f>'Result Entry'!BH85</f>
        <v>0</v>
      </c>
      <c r="BH83" s="255" t="str">
        <f>'Result Entry'!BI85</f>
        <v/>
      </c>
      <c r="BI83" s="256">
        <f>'Result Entry'!BJ85</f>
        <v>0</v>
      </c>
      <c r="BJ83" s="250">
        <f>'Result Entry'!BK85</f>
        <v>0</v>
      </c>
      <c r="BK83" s="250">
        <f>'Result Entry'!BL85</f>
        <v>0</v>
      </c>
      <c r="BL83" s="250">
        <f>'Result Entry'!BM85</f>
        <v>0</v>
      </c>
      <c r="BM83" s="250">
        <f>'Result Entry'!BN85</f>
        <v>0</v>
      </c>
      <c r="BN83" s="251">
        <f>'Result Entry'!BO85</f>
        <v>0</v>
      </c>
      <c r="BO83" s="252">
        <f>'Result Entry'!BP85</f>
        <v>0</v>
      </c>
      <c r="BP83" s="252">
        <f>'Result Entry'!BQ85</f>
        <v>0</v>
      </c>
      <c r="BQ83" s="253">
        <f>'Result Entry'!BR85</f>
        <v>0</v>
      </c>
      <c r="BR83" s="36">
        <f>'Result Entry'!BS85</f>
        <v>0</v>
      </c>
      <c r="BS83" s="254">
        <f>'Result Entry'!BT85</f>
        <v>0</v>
      </c>
      <c r="BT83" s="254">
        <f>'Result Entry'!BU85</f>
        <v>0</v>
      </c>
      <c r="BU83" s="254">
        <f>'Result Entry'!BV85</f>
        <v>0</v>
      </c>
      <c r="BV83" s="36">
        <f>'Result Entry'!BW85</f>
        <v>0</v>
      </c>
      <c r="BW83" s="254">
        <f>'Result Entry'!BX85</f>
        <v>0</v>
      </c>
      <c r="BX83" s="239">
        <f>'Result Entry'!BY85</f>
        <v>0</v>
      </c>
      <c r="BY83" s="255" t="str">
        <f>'Result Entry'!BZ85</f>
        <v/>
      </c>
      <c r="BZ83" s="256">
        <f>'Result Entry'!CA85</f>
        <v>0</v>
      </c>
      <c r="CA83" s="250">
        <f>'Result Entry'!CB85</f>
        <v>0</v>
      </c>
      <c r="CB83" s="250">
        <f>'Result Entry'!CC85</f>
        <v>0</v>
      </c>
      <c r="CC83" s="250">
        <f>'Result Entry'!CD85</f>
        <v>0</v>
      </c>
      <c r="CD83" s="250">
        <f>'Result Entry'!CE85</f>
        <v>0</v>
      </c>
      <c r="CE83" s="251">
        <f>'Result Entry'!CF85</f>
        <v>0</v>
      </c>
      <c r="CF83" s="252">
        <f>'Result Entry'!CG85</f>
        <v>0</v>
      </c>
      <c r="CG83" s="252">
        <f>'Result Entry'!CH85</f>
        <v>0</v>
      </c>
      <c r="CH83" s="253">
        <f>'Result Entry'!CI85</f>
        <v>0</v>
      </c>
      <c r="CI83" s="36">
        <f>'Result Entry'!CJ85</f>
        <v>0</v>
      </c>
      <c r="CJ83" s="254">
        <f>'Result Entry'!CK85</f>
        <v>0</v>
      </c>
      <c r="CK83" s="254">
        <f>'Result Entry'!CL85</f>
        <v>0</v>
      </c>
      <c r="CL83" s="254">
        <f>'Result Entry'!CM85</f>
        <v>0</v>
      </c>
      <c r="CM83" s="36">
        <f>'Result Entry'!CN85</f>
        <v>0</v>
      </c>
      <c r="CN83" s="254">
        <f>'Result Entry'!CO85</f>
        <v>0</v>
      </c>
      <c r="CO83" s="239">
        <f>'Result Entry'!CP85</f>
        <v>0</v>
      </c>
      <c r="CP83" s="255" t="str">
        <f>'Result Entry'!CQ85</f>
        <v/>
      </c>
      <c r="CQ83" s="263">
        <f>'Result Entry'!CR85</f>
        <v>0</v>
      </c>
      <c r="CR83" s="258">
        <f>'Result Entry'!CS85</f>
        <v>0</v>
      </c>
      <c r="CS83" s="258">
        <f>'Result Entry'!CT85</f>
        <v>0</v>
      </c>
      <c r="CT83" s="258">
        <f>'Result Entry'!CU85</f>
        <v>0</v>
      </c>
      <c r="CU83" s="258">
        <f>'Result Entry'!CV85</f>
        <v>0</v>
      </c>
      <c r="CV83" s="264">
        <f>'Result Entry'!CW85</f>
        <v>0</v>
      </c>
      <c r="CW83" s="239">
        <f>'Result Entry'!CX85</f>
        <v>0</v>
      </c>
      <c r="CX83" s="255" t="str">
        <f>'Result Entry'!CY85</f>
        <v/>
      </c>
      <c r="CY83" s="263">
        <f>'Result Entry'!CZ85</f>
        <v>0</v>
      </c>
      <c r="CZ83" s="258">
        <f>'Result Entry'!DA85</f>
        <v>0</v>
      </c>
      <c r="DA83" s="258">
        <f>'Result Entry'!DB85</f>
        <v>0</v>
      </c>
      <c r="DB83" s="258">
        <f>'Result Entry'!DC85</f>
        <v>0</v>
      </c>
      <c r="DC83" s="258">
        <f>'Result Entry'!DD85</f>
        <v>0</v>
      </c>
      <c r="DD83" s="264">
        <f>'Result Entry'!DE85</f>
        <v>0</v>
      </c>
      <c r="DE83" s="239">
        <f>'Result Entry'!DF85</f>
        <v>0</v>
      </c>
      <c r="DF83" s="255" t="str">
        <f>'Result Entry'!DG85</f>
        <v/>
      </c>
      <c r="DG83" s="263">
        <f>'Result Entry'!DH85</f>
        <v>0</v>
      </c>
      <c r="DH83" s="258">
        <f>'Result Entry'!DI85</f>
        <v>0</v>
      </c>
      <c r="DI83" s="258">
        <f>'Result Entry'!DJ85</f>
        <v>0</v>
      </c>
      <c r="DJ83" s="258">
        <f>'Result Entry'!DK85</f>
        <v>0</v>
      </c>
      <c r="DK83" s="258">
        <f>'Result Entry'!DL85</f>
        <v>0</v>
      </c>
      <c r="DL83" s="264">
        <f>'Result Entry'!DM85</f>
        <v>0</v>
      </c>
      <c r="DM83" s="239">
        <f>'Result Entry'!DN85</f>
        <v>0</v>
      </c>
      <c r="DN83" s="255" t="str">
        <f>'Result Entry'!DO85</f>
        <v/>
      </c>
      <c r="DO83" s="263">
        <f>'Result Entry'!DP85</f>
        <v>0</v>
      </c>
      <c r="DP83" s="258">
        <f>'Result Entry'!DQ85</f>
        <v>0</v>
      </c>
      <c r="DQ83" s="258">
        <f>'Result Entry'!DR85</f>
        <v>0</v>
      </c>
      <c r="DR83" s="258">
        <f>'Result Entry'!DS85</f>
        <v>0</v>
      </c>
      <c r="DS83" s="258">
        <f>'Result Entry'!DT85</f>
        <v>0</v>
      </c>
      <c r="DT83" s="264">
        <f>'Result Entry'!DU85</f>
        <v>0</v>
      </c>
      <c r="DU83" s="239" t="str">
        <f>'Result Entry'!DV85</f>
        <v/>
      </c>
      <c r="DV83" s="255" t="str">
        <f>'Result Entry'!DW85</f>
        <v/>
      </c>
      <c r="DW83" s="265">
        <f>'Result Entry'!DX85</f>
        <v>0</v>
      </c>
      <c r="DX83" s="266">
        <f>'Result Entry'!DY85</f>
        <v>0</v>
      </c>
      <c r="DY83" s="267" t="str">
        <f>'Result Entry'!DZ85</f>
        <v/>
      </c>
      <c r="DZ83" s="260">
        <f>'Result Entry'!EA85</f>
        <v>900</v>
      </c>
      <c r="EA83" s="246">
        <f>'Result Entry'!EB85</f>
        <v>0</v>
      </c>
      <c r="EB83" s="261">
        <f>'Result Entry'!EC85</f>
        <v>0</v>
      </c>
      <c r="EC83" s="239" t="str">
        <f>'Result Entry'!ED85</f>
        <v/>
      </c>
      <c r="ED83" s="239" t="str">
        <f>'Result Entry'!EE85</f>
        <v/>
      </c>
      <c r="EE83" s="239" t="str">
        <f>'Result Entry'!EF85</f>
        <v/>
      </c>
      <c r="EF83" s="262" t="str">
        <f>'Result Entry'!EG85</f>
        <v/>
      </c>
    </row>
    <row r="84" spans="1:136">
      <c r="A84" s="828"/>
      <c r="B84" s="249">
        <f t="shared" si="1"/>
        <v>0</v>
      </c>
      <c r="C84" s="238">
        <f>'Result Entry'!D86</f>
        <v>0</v>
      </c>
      <c r="D84" s="238">
        <f>'Result Entry'!E86</f>
        <v>0</v>
      </c>
      <c r="E84" s="238">
        <f>'Result Entry'!F86</f>
        <v>0</v>
      </c>
      <c r="F84" s="239">
        <f>'Result Entry'!G86</f>
        <v>0</v>
      </c>
      <c r="G84" s="239">
        <f>'Result Entry'!H86</f>
        <v>0</v>
      </c>
      <c r="H84" s="239">
        <f>'Result Entry'!I86</f>
        <v>0</v>
      </c>
      <c r="I84" s="386">
        <f>'Result Entry'!J86</f>
        <v>0</v>
      </c>
      <c r="J84" s="37">
        <f>'Result Entry'!K86</f>
        <v>0</v>
      </c>
      <c r="K84" s="250">
        <f>'Result Entry'!L86</f>
        <v>0</v>
      </c>
      <c r="L84" s="250">
        <f>'Result Entry'!M86</f>
        <v>0</v>
      </c>
      <c r="M84" s="250">
        <f>'Result Entry'!N86</f>
        <v>0</v>
      </c>
      <c r="N84" s="250">
        <f>'Result Entry'!O86</f>
        <v>0</v>
      </c>
      <c r="O84" s="251">
        <f>'Result Entry'!P86</f>
        <v>0</v>
      </c>
      <c r="P84" s="252">
        <f>'Result Entry'!Q86</f>
        <v>0</v>
      </c>
      <c r="Q84" s="252">
        <f>'Result Entry'!R86</f>
        <v>0</v>
      </c>
      <c r="R84" s="253">
        <f>'Result Entry'!S86</f>
        <v>0</v>
      </c>
      <c r="S84" s="36">
        <f>'Result Entry'!T86</f>
        <v>0</v>
      </c>
      <c r="T84" s="254">
        <f>'Result Entry'!U86</f>
        <v>0</v>
      </c>
      <c r="U84" s="254">
        <f>'Result Entry'!V86</f>
        <v>0</v>
      </c>
      <c r="V84" s="254">
        <f>'Result Entry'!W86</f>
        <v>0</v>
      </c>
      <c r="W84" s="36">
        <f>'Result Entry'!X86</f>
        <v>0</v>
      </c>
      <c r="X84" s="254">
        <f>'Result Entry'!Y86</f>
        <v>0</v>
      </c>
      <c r="Y84" s="239">
        <f>'Result Entry'!Z86</f>
        <v>0</v>
      </c>
      <c r="Z84" s="255" t="str">
        <f>'Result Entry'!AA86</f>
        <v/>
      </c>
      <c r="AA84" s="256">
        <f>'Result Entry'!AB86</f>
        <v>0</v>
      </c>
      <c r="AB84" s="250">
        <f>'Result Entry'!AC86</f>
        <v>0</v>
      </c>
      <c r="AC84" s="250">
        <f>'Result Entry'!AD86</f>
        <v>0</v>
      </c>
      <c r="AD84" s="250">
        <f>'Result Entry'!AE86</f>
        <v>0</v>
      </c>
      <c r="AE84" s="250">
        <f>'Result Entry'!AF86</f>
        <v>0</v>
      </c>
      <c r="AF84" s="251">
        <f>'Result Entry'!AG86</f>
        <v>0</v>
      </c>
      <c r="AG84" s="252">
        <f>'Result Entry'!AH86</f>
        <v>0</v>
      </c>
      <c r="AH84" s="252">
        <f>'Result Entry'!AI86</f>
        <v>0</v>
      </c>
      <c r="AI84" s="253">
        <f>'Result Entry'!AJ86</f>
        <v>0</v>
      </c>
      <c r="AJ84" s="36">
        <f>'Result Entry'!AK86</f>
        <v>0</v>
      </c>
      <c r="AK84" s="254">
        <f>'Result Entry'!AL86</f>
        <v>0</v>
      </c>
      <c r="AL84" s="254">
        <f>'Result Entry'!AM86</f>
        <v>0</v>
      </c>
      <c r="AM84" s="254">
        <f>'Result Entry'!AN86</f>
        <v>0</v>
      </c>
      <c r="AN84" s="36">
        <f>'Result Entry'!AO86</f>
        <v>0</v>
      </c>
      <c r="AO84" s="254">
        <f>'Result Entry'!AP86</f>
        <v>0</v>
      </c>
      <c r="AP84" s="239">
        <f>'Result Entry'!AQ86</f>
        <v>0</v>
      </c>
      <c r="AQ84" s="255" t="str">
        <f>'Result Entry'!AR86</f>
        <v/>
      </c>
      <c r="AR84" s="256">
        <f>'Result Entry'!AS86</f>
        <v>0</v>
      </c>
      <c r="AS84" s="250">
        <f>'Result Entry'!AT86</f>
        <v>0</v>
      </c>
      <c r="AT84" s="250">
        <f>'Result Entry'!AU86</f>
        <v>0</v>
      </c>
      <c r="AU84" s="250">
        <f>'Result Entry'!AV86</f>
        <v>0</v>
      </c>
      <c r="AV84" s="250">
        <f>'Result Entry'!AW86</f>
        <v>0</v>
      </c>
      <c r="AW84" s="251">
        <f>'Result Entry'!AX86</f>
        <v>0</v>
      </c>
      <c r="AX84" s="252">
        <f>'Result Entry'!AY86</f>
        <v>0</v>
      </c>
      <c r="AY84" s="252">
        <f>'Result Entry'!AZ86</f>
        <v>0</v>
      </c>
      <c r="AZ84" s="253">
        <f>'Result Entry'!BA86</f>
        <v>0</v>
      </c>
      <c r="BA84" s="36">
        <f>'Result Entry'!BB86</f>
        <v>0</v>
      </c>
      <c r="BB84" s="254">
        <f>'Result Entry'!BC86</f>
        <v>0</v>
      </c>
      <c r="BC84" s="254">
        <f>'Result Entry'!BD86</f>
        <v>0</v>
      </c>
      <c r="BD84" s="254">
        <f>'Result Entry'!BE86</f>
        <v>0</v>
      </c>
      <c r="BE84" s="36">
        <f>'Result Entry'!BF86</f>
        <v>0</v>
      </c>
      <c r="BF84" s="254">
        <f>'Result Entry'!BG86</f>
        <v>0</v>
      </c>
      <c r="BG84" s="239">
        <f>'Result Entry'!BH86</f>
        <v>0</v>
      </c>
      <c r="BH84" s="255" t="str">
        <f>'Result Entry'!BI86</f>
        <v/>
      </c>
      <c r="BI84" s="256">
        <f>'Result Entry'!BJ86</f>
        <v>0</v>
      </c>
      <c r="BJ84" s="250">
        <f>'Result Entry'!BK86</f>
        <v>0</v>
      </c>
      <c r="BK84" s="250">
        <f>'Result Entry'!BL86</f>
        <v>0</v>
      </c>
      <c r="BL84" s="250">
        <f>'Result Entry'!BM86</f>
        <v>0</v>
      </c>
      <c r="BM84" s="250">
        <f>'Result Entry'!BN86</f>
        <v>0</v>
      </c>
      <c r="BN84" s="251">
        <f>'Result Entry'!BO86</f>
        <v>0</v>
      </c>
      <c r="BO84" s="252">
        <f>'Result Entry'!BP86</f>
        <v>0</v>
      </c>
      <c r="BP84" s="252">
        <f>'Result Entry'!BQ86</f>
        <v>0</v>
      </c>
      <c r="BQ84" s="253">
        <f>'Result Entry'!BR86</f>
        <v>0</v>
      </c>
      <c r="BR84" s="36">
        <f>'Result Entry'!BS86</f>
        <v>0</v>
      </c>
      <c r="BS84" s="254">
        <f>'Result Entry'!BT86</f>
        <v>0</v>
      </c>
      <c r="BT84" s="254">
        <f>'Result Entry'!BU86</f>
        <v>0</v>
      </c>
      <c r="BU84" s="254">
        <f>'Result Entry'!BV86</f>
        <v>0</v>
      </c>
      <c r="BV84" s="36">
        <f>'Result Entry'!BW86</f>
        <v>0</v>
      </c>
      <c r="BW84" s="254">
        <f>'Result Entry'!BX86</f>
        <v>0</v>
      </c>
      <c r="BX84" s="239">
        <f>'Result Entry'!BY86</f>
        <v>0</v>
      </c>
      <c r="BY84" s="255" t="str">
        <f>'Result Entry'!BZ86</f>
        <v/>
      </c>
      <c r="BZ84" s="256">
        <f>'Result Entry'!CA86</f>
        <v>0</v>
      </c>
      <c r="CA84" s="250">
        <f>'Result Entry'!CB86</f>
        <v>0</v>
      </c>
      <c r="CB84" s="250">
        <f>'Result Entry'!CC86</f>
        <v>0</v>
      </c>
      <c r="CC84" s="250">
        <f>'Result Entry'!CD86</f>
        <v>0</v>
      </c>
      <c r="CD84" s="250">
        <f>'Result Entry'!CE86</f>
        <v>0</v>
      </c>
      <c r="CE84" s="251">
        <f>'Result Entry'!CF86</f>
        <v>0</v>
      </c>
      <c r="CF84" s="252">
        <f>'Result Entry'!CG86</f>
        <v>0</v>
      </c>
      <c r="CG84" s="252">
        <f>'Result Entry'!CH86</f>
        <v>0</v>
      </c>
      <c r="CH84" s="253">
        <f>'Result Entry'!CI86</f>
        <v>0</v>
      </c>
      <c r="CI84" s="36">
        <f>'Result Entry'!CJ86</f>
        <v>0</v>
      </c>
      <c r="CJ84" s="254">
        <f>'Result Entry'!CK86</f>
        <v>0</v>
      </c>
      <c r="CK84" s="254">
        <f>'Result Entry'!CL86</f>
        <v>0</v>
      </c>
      <c r="CL84" s="254">
        <f>'Result Entry'!CM86</f>
        <v>0</v>
      </c>
      <c r="CM84" s="36">
        <f>'Result Entry'!CN86</f>
        <v>0</v>
      </c>
      <c r="CN84" s="254">
        <f>'Result Entry'!CO86</f>
        <v>0</v>
      </c>
      <c r="CO84" s="239">
        <f>'Result Entry'!CP86</f>
        <v>0</v>
      </c>
      <c r="CP84" s="255" t="str">
        <f>'Result Entry'!CQ86</f>
        <v/>
      </c>
      <c r="CQ84" s="263">
        <f>'Result Entry'!CR86</f>
        <v>0</v>
      </c>
      <c r="CR84" s="258">
        <f>'Result Entry'!CS86</f>
        <v>0</v>
      </c>
      <c r="CS84" s="258">
        <f>'Result Entry'!CT86</f>
        <v>0</v>
      </c>
      <c r="CT84" s="258">
        <f>'Result Entry'!CU86</f>
        <v>0</v>
      </c>
      <c r="CU84" s="258">
        <f>'Result Entry'!CV86</f>
        <v>0</v>
      </c>
      <c r="CV84" s="264">
        <f>'Result Entry'!CW86</f>
        <v>0</v>
      </c>
      <c r="CW84" s="239">
        <f>'Result Entry'!CX86</f>
        <v>0</v>
      </c>
      <c r="CX84" s="255" t="str">
        <f>'Result Entry'!CY86</f>
        <v/>
      </c>
      <c r="CY84" s="263">
        <f>'Result Entry'!CZ86</f>
        <v>0</v>
      </c>
      <c r="CZ84" s="258">
        <f>'Result Entry'!DA86</f>
        <v>0</v>
      </c>
      <c r="DA84" s="258">
        <f>'Result Entry'!DB86</f>
        <v>0</v>
      </c>
      <c r="DB84" s="258">
        <f>'Result Entry'!DC86</f>
        <v>0</v>
      </c>
      <c r="DC84" s="258">
        <f>'Result Entry'!DD86</f>
        <v>0</v>
      </c>
      <c r="DD84" s="264">
        <f>'Result Entry'!DE86</f>
        <v>0</v>
      </c>
      <c r="DE84" s="239">
        <f>'Result Entry'!DF86</f>
        <v>0</v>
      </c>
      <c r="DF84" s="255" t="str">
        <f>'Result Entry'!DG86</f>
        <v/>
      </c>
      <c r="DG84" s="263">
        <f>'Result Entry'!DH86</f>
        <v>0</v>
      </c>
      <c r="DH84" s="258">
        <f>'Result Entry'!DI86</f>
        <v>0</v>
      </c>
      <c r="DI84" s="258">
        <f>'Result Entry'!DJ86</f>
        <v>0</v>
      </c>
      <c r="DJ84" s="258">
        <f>'Result Entry'!DK86</f>
        <v>0</v>
      </c>
      <c r="DK84" s="258">
        <f>'Result Entry'!DL86</f>
        <v>0</v>
      </c>
      <c r="DL84" s="264">
        <f>'Result Entry'!DM86</f>
        <v>0</v>
      </c>
      <c r="DM84" s="239">
        <f>'Result Entry'!DN86</f>
        <v>0</v>
      </c>
      <c r="DN84" s="255" t="str">
        <f>'Result Entry'!DO86</f>
        <v/>
      </c>
      <c r="DO84" s="263">
        <f>'Result Entry'!DP86</f>
        <v>0</v>
      </c>
      <c r="DP84" s="258">
        <f>'Result Entry'!DQ86</f>
        <v>0</v>
      </c>
      <c r="DQ84" s="258">
        <f>'Result Entry'!DR86</f>
        <v>0</v>
      </c>
      <c r="DR84" s="258">
        <f>'Result Entry'!DS86</f>
        <v>0</v>
      </c>
      <c r="DS84" s="258">
        <f>'Result Entry'!DT86</f>
        <v>0</v>
      </c>
      <c r="DT84" s="264">
        <f>'Result Entry'!DU86</f>
        <v>0</v>
      </c>
      <c r="DU84" s="239" t="str">
        <f>'Result Entry'!DV86</f>
        <v/>
      </c>
      <c r="DV84" s="255" t="str">
        <f>'Result Entry'!DW86</f>
        <v/>
      </c>
      <c r="DW84" s="265">
        <f>'Result Entry'!DX86</f>
        <v>0</v>
      </c>
      <c r="DX84" s="266">
        <f>'Result Entry'!DY86</f>
        <v>0</v>
      </c>
      <c r="DY84" s="267" t="str">
        <f>'Result Entry'!DZ86</f>
        <v/>
      </c>
      <c r="DZ84" s="260">
        <f>'Result Entry'!EA86</f>
        <v>900</v>
      </c>
      <c r="EA84" s="246">
        <f>'Result Entry'!EB86</f>
        <v>0</v>
      </c>
      <c r="EB84" s="261">
        <f>'Result Entry'!EC86</f>
        <v>0</v>
      </c>
      <c r="EC84" s="239" t="str">
        <f>'Result Entry'!ED86</f>
        <v/>
      </c>
      <c r="ED84" s="239" t="str">
        <f>'Result Entry'!EE86</f>
        <v/>
      </c>
      <c r="EE84" s="239" t="str">
        <f>'Result Entry'!EF86</f>
        <v/>
      </c>
      <c r="EF84" s="262" t="str">
        <f>'Result Entry'!EG86</f>
        <v/>
      </c>
    </row>
    <row r="85" spans="1:136">
      <c r="A85" s="828"/>
      <c r="B85" s="249">
        <f t="shared" si="1"/>
        <v>0</v>
      </c>
      <c r="C85" s="238">
        <f>'Result Entry'!D87</f>
        <v>0</v>
      </c>
      <c r="D85" s="238">
        <f>'Result Entry'!E87</f>
        <v>0</v>
      </c>
      <c r="E85" s="238">
        <f>'Result Entry'!F87</f>
        <v>0</v>
      </c>
      <c r="F85" s="239">
        <f>'Result Entry'!G87</f>
        <v>0</v>
      </c>
      <c r="G85" s="239">
        <f>'Result Entry'!H87</f>
        <v>0</v>
      </c>
      <c r="H85" s="239">
        <f>'Result Entry'!I87</f>
        <v>0</v>
      </c>
      <c r="I85" s="386">
        <f>'Result Entry'!J87</f>
        <v>0</v>
      </c>
      <c r="J85" s="37">
        <f>'Result Entry'!K87</f>
        <v>0</v>
      </c>
      <c r="K85" s="250">
        <f>'Result Entry'!L87</f>
        <v>0</v>
      </c>
      <c r="L85" s="250">
        <f>'Result Entry'!M87</f>
        <v>0</v>
      </c>
      <c r="M85" s="250">
        <f>'Result Entry'!N87</f>
        <v>0</v>
      </c>
      <c r="N85" s="250">
        <f>'Result Entry'!O87</f>
        <v>0</v>
      </c>
      <c r="O85" s="251">
        <f>'Result Entry'!P87</f>
        <v>0</v>
      </c>
      <c r="P85" s="252">
        <f>'Result Entry'!Q87</f>
        <v>0</v>
      </c>
      <c r="Q85" s="252">
        <f>'Result Entry'!R87</f>
        <v>0</v>
      </c>
      <c r="R85" s="253">
        <f>'Result Entry'!S87</f>
        <v>0</v>
      </c>
      <c r="S85" s="36">
        <f>'Result Entry'!T87</f>
        <v>0</v>
      </c>
      <c r="T85" s="254">
        <f>'Result Entry'!U87</f>
        <v>0</v>
      </c>
      <c r="U85" s="254">
        <f>'Result Entry'!V87</f>
        <v>0</v>
      </c>
      <c r="V85" s="254">
        <f>'Result Entry'!W87</f>
        <v>0</v>
      </c>
      <c r="W85" s="36">
        <f>'Result Entry'!X87</f>
        <v>0</v>
      </c>
      <c r="X85" s="254">
        <f>'Result Entry'!Y87</f>
        <v>0</v>
      </c>
      <c r="Y85" s="239">
        <f>'Result Entry'!Z87</f>
        <v>0</v>
      </c>
      <c r="Z85" s="255" t="str">
        <f>'Result Entry'!AA87</f>
        <v/>
      </c>
      <c r="AA85" s="256">
        <f>'Result Entry'!AB87</f>
        <v>0</v>
      </c>
      <c r="AB85" s="250">
        <f>'Result Entry'!AC87</f>
        <v>0</v>
      </c>
      <c r="AC85" s="250">
        <f>'Result Entry'!AD87</f>
        <v>0</v>
      </c>
      <c r="AD85" s="250">
        <f>'Result Entry'!AE87</f>
        <v>0</v>
      </c>
      <c r="AE85" s="250">
        <f>'Result Entry'!AF87</f>
        <v>0</v>
      </c>
      <c r="AF85" s="251">
        <f>'Result Entry'!AG87</f>
        <v>0</v>
      </c>
      <c r="AG85" s="252">
        <f>'Result Entry'!AH87</f>
        <v>0</v>
      </c>
      <c r="AH85" s="252">
        <f>'Result Entry'!AI87</f>
        <v>0</v>
      </c>
      <c r="AI85" s="253">
        <f>'Result Entry'!AJ87</f>
        <v>0</v>
      </c>
      <c r="AJ85" s="36">
        <f>'Result Entry'!AK87</f>
        <v>0</v>
      </c>
      <c r="AK85" s="254">
        <f>'Result Entry'!AL87</f>
        <v>0</v>
      </c>
      <c r="AL85" s="254">
        <f>'Result Entry'!AM87</f>
        <v>0</v>
      </c>
      <c r="AM85" s="254">
        <f>'Result Entry'!AN87</f>
        <v>0</v>
      </c>
      <c r="AN85" s="36">
        <f>'Result Entry'!AO87</f>
        <v>0</v>
      </c>
      <c r="AO85" s="254">
        <f>'Result Entry'!AP87</f>
        <v>0</v>
      </c>
      <c r="AP85" s="239">
        <f>'Result Entry'!AQ87</f>
        <v>0</v>
      </c>
      <c r="AQ85" s="255" t="str">
        <f>'Result Entry'!AR87</f>
        <v/>
      </c>
      <c r="AR85" s="256">
        <f>'Result Entry'!AS87</f>
        <v>0</v>
      </c>
      <c r="AS85" s="250">
        <f>'Result Entry'!AT87</f>
        <v>0</v>
      </c>
      <c r="AT85" s="250">
        <f>'Result Entry'!AU87</f>
        <v>0</v>
      </c>
      <c r="AU85" s="250">
        <f>'Result Entry'!AV87</f>
        <v>0</v>
      </c>
      <c r="AV85" s="250">
        <f>'Result Entry'!AW87</f>
        <v>0</v>
      </c>
      <c r="AW85" s="251">
        <f>'Result Entry'!AX87</f>
        <v>0</v>
      </c>
      <c r="AX85" s="252">
        <f>'Result Entry'!AY87</f>
        <v>0</v>
      </c>
      <c r="AY85" s="252">
        <f>'Result Entry'!AZ87</f>
        <v>0</v>
      </c>
      <c r="AZ85" s="253">
        <f>'Result Entry'!BA87</f>
        <v>0</v>
      </c>
      <c r="BA85" s="36">
        <f>'Result Entry'!BB87</f>
        <v>0</v>
      </c>
      <c r="BB85" s="254">
        <f>'Result Entry'!BC87</f>
        <v>0</v>
      </c>
      <c r="BC85" s="254">
        <f>'Result Entry'!BD87</f>
        <v>0</v>
      </c>
      <c r="BD85" s="254">
        <f>'Result Entry'!BE87</f>
        <v>0</v>
      </c>
      <c r="BE85" s="36">
        <f>'Result Entry'!BF87</f>
        <v>0</v>
      </c>
      <c r="BF85" s="254">
        <f>'Result Entry'!BG87</f>
        <v>0</v>
      </c>
      <c r="BG85" s="239">
        <f>'Result Entry'!BH87</f>
        <v>0</v>
      </c>
      <c r="BH85" s="255" t="str">
        <f>'Result Entry'!BI87</f>
        <v/>
      </c>
      <c r="BI85" s="256">
        <f>'Result Entry'!BJ87</f>
        <v>0</v>
      </c>
      <c r="BJ85" s="250">
        <f>'Result Entry'!BK87</f>
        <v>0</v>
      </c>
      <c r="BK85" s="250">
        <f>'Result Entry'!BL87</f>
        <v>0</v>
      </c>
      <c r="BL85" s="250">
        <f>'Result Entry'!BM87</f>
        <v>0</v>
      </c>
      <c r="BM85" s="250">
        <f>'Result Entry'!BN87</f>
        <v>0</v>
      </c>
      <c r="BN85" s="251">
        <f>'Result Entry'!BO87</f>
        <v>0</v>
      </c>
      <c r="BO85" s="252">
        <f>'Result Entry'!BP87</f>
        <v>0</v>
      </c>
      <c r="BP85" s="252">
        <f>'Result Entry'!BQ87</f>
        <v>0</v>
      </c>
      <c r="BQ85" s="253">
        <f>'Result Entry'!BR87</f>
        <v>0</v>
      </c>
      <c r="BR85" s="36">
        <f>'Result Entry'!BS87</f>
        <v>0</v>
      </c>
      <c r="BS85" s="254">
        <f>'Result Entry'!BT87</f>
        <v>0</v>
      </c>
      <c r="BT85" s="254">
        <f>'Result Entry'!BU87</f>
        <v>0</v>
      </c>
      <c r="BU85" s="254">
        <f>'Result Entry'!BV87</f>
        <v>0</v>
      </c>
      <c r="BV85" s="36">
        <f>'Result Entry'!BW87</f>
        <v>0</v>
      </c>
      <c r="BW85" s="254">
        <f>'Result Entry'!BX87</f>
        <v>0</v>
      </c>
      <c r="BX85" s="239">
        <f>'Result Entry'!BY87</f>
        <v>0</v>
      </c>
      <c r="BY85" s="255" t="str">
        <f>'Result Entry'!BZ87</f>
        <v/>
      </c>
      <c r="BZ85" s="256">
        <f>'Result Entry'!CA87</f>
        <v>0</v>
      </c>
      <c r="CA85" s="250">
        <f>'Result Entry'!CB87</f>
        <v>0</v>
      </c>
      <c r="CB85" s="250">
        <f>'Result Entry'!CC87</f>
        <v>0</v>
      </c>
      <c r="CC85" s="250">
        <f>'Result Entry'!CD87</f>
        <v>0</v>
      </c>
      <c r="CD85" s="250">
        <f>'Result Entry'!CE87</f>
        <v>0</v>
      </c>
      <c r="CE85" s="251">
        <f>'Result Entry'!CF87</f>
        <v>0</v>
      </c>
      <c r="CF85" s="252">
        <f>'Result Entry'!CG87</f>
        <v>0</v>
      </c>
      <c r="CG85" s="252">
        <f>'Result Entry'!CH87</f>
        <v>0</v>
      </c>
      <c r="CH85" s="253">
        <f>'Result Entry'!CI87</f>
        <v>0</v>
      </c>
      <c r="CI85" s="36">
        <f>'Result Entry'!CJ87</f>
        <v>0</v>
      </c>
      <c r="CJ85" s="254">
        <f>'Result Entry'!CK87</f>
        <v>0</v>
      </c>
      <c r="CK85" s="254">
        <f>'Result Entry'!CL87</f>
        <v>0</v>
      </c>
      <c r="CL85" s="254">
        <f>'Result Entry'!CM87</f>
        <v>0</v>
      </c>
      <c r="CM85" s="36">
        <f>'Result Entry'!CN87</f>
        <v>0</v>
      </c>
      <c r="CN85" s="254">
        <f>'Result Entry'!CO87</f>
        <v>0</v>
      </c>
      <c r="CO85" s="239">
        <f>'Result Entry'!CP87</f>
        <v>0</v>
      </c>
      <c r="CP85" s="255" t="str">
        <f>'Result Entry'!CQ87</f>
        <v/>
      </c>
      <c r="CQ85" s="263">
        <f>'Result Entry'!CR87</f>
        <v>0</v>
      </c>
      <c r="CR85" s="258">
        <f>'Result Entry'!CS87</f>
        <v>0</v>
      </c>
      <c r="CS85" s="258">
        <f>'Result Entry'!CT87</f>
        <v>0</v>
      </c>
      <c r="CT85" s="258">
        <f>'Result Entry'!CU87</f>
        <v>0</v>
      </c>
      <c r="CU85" s="258">
        <f>'Result Entry'!CV87</f>
        <v>0</v>
      </c>
      <c r="CV85" s="264">
        <f>'Result Entry'!CW87</f>
        <v>0</v>
      </c>
      <c r="CW85" s="239">
        <f>'Result Entry'!CX87</f>
        <v>0</v>
      </c>
      <c r="CX85" s="255" t="str">
        <f>'Result Entry'!CY87</f>
        <v/>
      </c>
      <c r="CY85" s="263">
        <f>'Result Entry'!CZ87</f>
        <v>0</v>
      </c>
      <c r="CZ85" s="258">
        <f>'Result Entry'!DA87</f>
        <v>0</v>
      </c>
      <c r="DA85" s="258">
        <f>'Result Entry'!DB87</f>
        <v>0</v>
      </c>
      <c r="DB85" s="258">
        <f>'Result Entry'!DC87</f>
        <v>0</v>
      </c>
      <c r="DC85" s="258">
        <f>'Result Entry'!DD87</f>
        <v>0</v>
      </c>
      <c r="DD85" s="264">
        <f>'Result Entry'!DE87</f>
        <v>0</v>
      </c>
      <c r="DE85" s="239">
        <f>'Result Entry'!DF87</f>
        <v>0</v>
      </c>
      <c r="DF85" s="255" t="str">
        <f>'Result Entry'!DG87</f>
        <v/>
      </c>
      <c r="DG85" s="263">
        <f>'Result Entry'!DH87</f>
        <v>0</v>
      </c>
      <c r="DH85" s="258">
        <f>'Result Entry'!DI87</f>
        <v>0</v>
      </c>
      <c r="DI85" s="258">
        <f>'Result Entry'!DJ87</f>
        <v>0</v>
      </c>
      <c r="DJ85" s="258">
        <f>'Result Entry'!DK87</f>
        <v>0</v>
      </c>
      <c r="DK85" s="258">
        <f>'Result Entry'!DL87</f>
        <v>0</v>
      </c>
      <c r="DL85" s="264">
        <f>'Result Entry'!DM87</f>
        <v>0</v>
      </c>
      <c r="DM85" s="239">
        <f>'Result Entry'!DN87</f>
        <v>0</v>
      </c>
      <c r="DN85" s="255" t="str">
        <f>'Result Entry'!DO87</f>
        <v/>
      </c>
      <c r="DO85" s="263">
        <f>'Result Entry'!DP87</f>
        <v>0</v>
      </c>
      <c r="DP85" s="258">
        <f>'Result Entry'!DQ87</f>
        <v>0</v>
      </c>
      <c r="DQ85" s="258">
        <f>'Result Entry'!DR87</f>
        <v>0</v>
      </c>
      <c r="DR85" s="258">
        <f>'Result Entry'!DS87</f>
        <v>0</v>
      </c>
      <c r="DS85" s="258">
        <f>'Result Entry'!DT87</f>
        <v>0</v>
      </c>
      <c r="DT85" s="264">
        <f>'Result Entry'!DU87</f>
        <v>0</v>
      </c>
      <c r="DU85" s="239" t="str">
        <f>'Result Entry'!DV87</f>
        <v/>
      </c>
      <c r="DV85" s="255" t="str">
        <f>'Result Entry'!DW87</f>
        <v/>
      </c>
      <c r="DW85" s="265">
        <f>'Result Entry'!DX87</f>
        <v>0</v>
      </c>
      <c r="DX85" s="266">
        <f>'Result Entry'!DY87</f>
        <v>0</v>
      </c>
      <c r="DY85" s="267" t="str">
        <f>'Result Entry'!DZ87</f>
        <v/>
      </c>
      <c r="DZ85" s="260">
        <f>'Result Entry'!EA87</f>
        <v>900</v>
      </c>
      <c r="EA85" s="246">
        <f>'Result Entry'!EB87</f>
        <v>0</v>
      </c>
      <c r="EB85" s="261">
        <f>'Result Entry'!EC87</f>
        <v>0</v>
      </c>
      <c r="EC85" s="239" t="str">
        <f>'Result Entry'!ED87</f>
        <v/>
      </c>
      <c r="ED85" s="239" t="str">
        <f>'Result Entry'!EE87</f>
        <v/>
      </c>
      <c r="EE85" s="239" t="str">
        <f>'Result Entry'!EF87</f>
        <v/>
      </c>
      <c r="EF85" s="262" t="str">
        <f>'Result Entry'!EG87</f>
        <v/>
      </c>
    </row>
    <row r="86" spans="1:136">
      <c r="A86" s="828"/>
      <c r="B86" s="249">
        <f t="shared" si="1"/>
        <v>0</v>
      </c>
      <c r="C86" s="238">
        <f>'Result Entry'!D88</f>
        <v>0</v>
      </c>
      <c r="D86" s="238">
        <f>'Result Entry'!E88</f>
        <v>0</v>
      </c>
      <c r="E86" s="238">
        <f>'Result Entry'!F88</f>
        <v>0</v>
      </c>
      <c r="F86" s="239">
        <f>'Result Entry'!G88</f>
        <v>0</v>
      </c>
      <c r="G86" s="239">
        <f>'Result Entry'!H88</f>
        <v>0</v>
      </c>
      <c r="H86" s="239">
        <f>'Result Entry'!I88</f>
        <v>0</v>
      </c>
      <c r="I86" s="386">
        <f>'Result Entry'!J88</f>
        <v>0</v>
      </c>
      <c r="J86" s="37">
        <f>'Result Entry'!K88</f>
        <v>0</v>
      </c>
      <c r="K86" s="250">
        <f>'Result Entry'!L88</f>
        <v>0</v>
      </c>
      <c r="L86" s="250">
        <f>'Result Entry'!M88</f>
        <v>0</v>
      </c>
      <c r="M86" s="250">
        <f>'Result Entry'!N88</f>
        <v>0</v>
      </c>
      <c r="N86" s="250">
        <f>'Result Entry'!O88</f>
        <v>0</v>
      </c>
      <c r="O86" s="251">
        <f>'Result Entry'!P88</f>
        <v>0</v>
      </c>
      <c r="P86" s="252">
        <f>'Result Entry'!Q88</f>
        <v>0</v>
      </c>
      <c r="Q86" s="252">
        <f>'Result Entry'!R88</f>
        <v>0</v>
      </c>
      <c r="R86" s="253">
        <f>'Result Entry'!S88</f>
        <v>0</v>
      </c>
      <c r="S86" s="36">
        <f>'Result Entry'!T88</f>
        <v>0</v>
      </c>
      <c r="T86" s="254">
        <f>'Result Entry'!U88</f>
        <v>0</v>
      </c>
      <c r="U86" s="254">
        <f>'Result Entry'!V88</f>
        <v>0</v>
      </c>
      <c r="V86" s="254">
        <f>'Result Entry'!W88</f>
        <v>0</v>
      </c>
      <c r="W86" s="36">
        <f>'Result Entry'!X88</f>
        <v>0</v>
      </c>
      <c r="X86" s="254">
        <f>'Result Entry'!Y88</f>
        <v>0</v>
      </c>
      <c r="Y86" s="239">
        <f>'Result Entry'!Z88</f>
        <v>0</v>
      </c>
      <c r="Z86" s="255" t="str">
        <f>'Result Entry'!AA88</f>
        <v/>
      </c>
      <c r="AA86" s="256">
        <f>'Result Entry'!AB88</f>
        <v>0</v>
      </c>
      <c r="AB86" s="250">
        <f>'Result Entry'!AC88</f>
        <v>0</v>
      </c>
      <c r="AC86" s="250">
        <f>'Result Entry'!AD88</f>
        <v>0</v>
      </c>
      <c r="AD86" s="250">
        <f>'Result Entry'!AE88</f>
        <v>0</v>
      </c>
      <c r="AE86" s="250">
        <f>'Result Entry'!AF88</f>
        <v>0</v>
      </c>
      <c r="AF86" s="251">
        <f>'Result Entry'!AG88</f>
        <v>0</v>
      </c>
      <c r="AG86" s="252">
        <f>'Result Entry'!AH88</f>
        <v>0</v>
      </c>
      <c r="AH86" s="252">
        <f>'Result Entry'!AI88</f>
        <v>0</v>
      </c>
      <c r="AI86" s="253">
        <f>'Result Entry'!AJ88</f>
        <v>0</v>
      </c>
      <c r="AJ86" s="36">
        <f>'Result Entry'!AK88</f>
        <v>0</v>
      </c>
      <c r="AK86" s="254">
        <f>'Result Entry'!AL88</f>
        <v>0</v>
      </c>
      <c r="AL86" s="254">
        <f>'Result Entry'!AM88</f>
        <v>0</v>
      </c>
      <c r="AM86" s="254">
        <f>'Result Entry'!AN88</f>
        <v>0</v>
      </c>
      <c r="AN86" s="36">
        <f>'Result Entry'!AO88</f>
        <v>0</v>
      </c>
      <c r="AO86" s="254">
        <f>'Result Entry'!AP88</f>
        <v>0</v>
      </c>
      <c r="AP86" s="239">
        <f>'Result Entry'!AQ88</f>
        <v>0</v>
      </c>
      <c r="AQ86" s="255" t="str">
        <f>'Result Entry'!AR88</f>
        <v/>
      </c>
      <c r="AR86" s="256">
        <f>'Result Entry'!AS88</f>
        <v>0</v>
      </c>
      <c r="AS86" s="250">
        <f>'Result Entry'!AT88</f>
        <v>0</v>
      </c>
      <c r="AT86" s="250">
        <f>'Result Entry'!AU88</f>
        <v>0</v>
      </c>
      <c r="AU86" s="250">
        <f>'Result Entry'!AV88</f>
        <v>0</v>
      </c>
      <c r="AV86" s="250">
        <f>'Result Entry'!AW88</f>
        <v>0</v>
      </c>
      <c r="AW86" s="251">
        <f>'Result Entry'!AX88</f>
        <v>0</v>
      </c>
      <c r="AX86" s="252">
        <f>'Result Entry'!AY88</f>
        <v>0</v>
      </c>
      <c r="AY86" s="252">
        <f>'Result Entry'!AZ88</f>
        <v>0</v>
      </c>
      <c r="AZ86" s="253">
        <f>'Result Entry'!BA88</f>
        <v>0</v>
      </c>
      <c r="BA86" s="36">
        <f>'Result Entry'!BB88</f>
        <v>0</v>
      </c>
      <c r="BB86" s="254">
        <f>'Result Entry'!BC88</f>
        <v>0</v>
      </c>
      <c r="BC86" s="254">
        <f>'Result Entry'!BD88</f>
        <v>0</v>
      </c>
      <c r="BD86" s="254">
        <f>'Result Entry'!BE88</f>
        <v>0</v>
      </c>
      <c r="BE86" s="36">
        <f>'Result Entry'!BF88</f>
        <v>0</v>
      </c>
      <c r="BF86" s="254">
        <f>'Result Entry'!BG88</f>
        <v>0</v>
      </c>
      <c r="BG86" s="239">
        <f>'Result Entry'!BH88</f>
        <v>0</v>
      </c>
      <c r="BH86" s="255" t="str">
        <f>'Result Entry'!BI88</f>
        <v/>
      </c>
      <c r="BI86" s="256">
        <f>'Result Entry'!BJ88</f>
        <v>0</v>
      </c>
      <c r="BJ86" s="250">
        <f>'Result Entry'!BK88</f>
        <v>0</v>
      </c>
      <c r="BK86" s="250">
        <f>'Result Entry'!BL88</f>
        <v>0</v>
      </c>
      <c r="BL86" s="250">
        <f>'Result Entry'!BM88</f>
        <v>0</v>
      </c>
      <c r="BM86" s="250">
        <f>'Result Entry'!BN88</f>
        <v>0</v>
      </c>
      <c r="BN86" s="251">
        <f>'Result Entry'!BO88</f>
        <v>0</v>
      </c>
      <c r="BO86" s="252">
        <f>'Result Entry'!BP88</f>
        <v>0</v>
      </c>
      <c r="BP86" s="252">
        <f>'Result Entry'!BQ88</f>
        <v>0</v>
      </c>
      <c r="BQ86" s="253">
        <f>'Result Entry'!BR88</f>
        <v>0</v>
      </c>
      <c r="BR86" s="36">
        <f>'Result Entry'!BS88</f>
        <v>0</v>
      </c>
      <c r="BS86" s="254">
        <f>'Result Entry'!BT88</f>
        <v>0</v>
      </c>
      <c r="BT86" s="254">
        <f>'Result Entry'!BU88</f>
        <v>0</v>
      </c>
      <c r="BU86" s="254">
        <f>'Result Entry'!BV88</f>
        <v>0</v>
      </c>
      <c r="BV86" s="36">
        <f>'Result Entry'!BW88</f>
        <v>0</v>
      </c>
      <c r="BW86" s="254">
        <f>'Result Entry'!BX88</f>
        <v>0</v>
      </c>
      <c r="BX86" s="239">
        <f>'Result Entry'!BY88</f>
        <v>0</v>
      </c>
      <c r="BY86" s="255" t="str">
        <f>'Result Entry'!BZ88</f>
        <v/>
      </c>
      <c r="BZ86" s="256">
        <f>'Result Entry'!CA88</f>
        <v>0</v>
      </c>
      <c r="CA86" s="250">
        <f>'Result Entry'!CB88</f>
        <v>0</v>
      </c>
      <c r="CB86" s="250">
        <f>'Result Entry'!CC88</f>
        <v>0</v>
      </c>
      <c r="CC86" s="250">
        <f>'Result Entry'!CD88</f>
        <v>0</v>
      </c>
      <c r="CD86" s="250">
        <f>'Result Entry'!CE88</f>
        <v>0</v>
      </c>
      <c r="CE86" s="251">
        <f>'Result Entry'!CF88</f>
        <v>0</v>
      </c>
      <c r="CF86" s="252">
        <f>'Result Entry'!CG88</f>
        <v>0</v>
      </c>
      <c r="CG86" s="252">
        <f>'Result Entry'!CH88</f>
        <v>0</v>
      </c>
      <c r="CH86" s="253">
        <f>'Result Entry'!CI88</f>
        <v>0</v>
      </c>
      <c r="CI86" s="36">
        <f>'Result Entry'!CJ88</f>
        <v>0</v>
      </c>
      <c r="CJ86" s="254">
        <f>'Result Entry'!CK88</f>
        <v>0</v>
      </c>
      <c r="CK86" s="254">
        <f>'Result Entry'!CL88</f>
        <v>0</v>
      </c>
      <c r="CL86" s="254">
        <f>'Result Entry'!CM88</f>
        <v>0</v>
      </c>
      <c r="CM86" s="36">
        <f>'Result Entry'!CN88</f>
        <v>0</v>
      </c>
      <c r="CN86" s="254">
        <f>'Result Entry'!CO88</f>
        <v>0</v>
      </c>
      <c r="CO86" s="239">
        <f>'Result Entry'!CP88</f>
        <v>0</v>
      </c>
      <c r="CP86" s="255" t="str">
        <f>'Result Entry'!CQ88</f>
        <v/>
      </c>
      <c r="CQ86" s="263">
        <f>'Result Entry'!CR88</f>
        <v>0</v>
      </c>
      <c r="CR86" s="258">
        <f>'Result Entry'!CS88</f>
        <v>0</v>
      </c>
      <c r="CS86" s="258">
        <f>'Result Entry'!CT88</f>
        <v>0</v>
      </c>
      <c r="CT86" s="258">
        <f>'Result Entry'!CU88</f>
        <v>0</v>
      </c>
      <c r="CU86" s="258">
        <f>'Result Entry'!CV88</f>
        <v>0</v>
      </c>
      <c r="CV86" s="264">
        <f>'Result Entry'!CW88</f>
        <v>0</v>
      </c>
      <c r="CW86" s="239">
        <f>'Result Entry'!CX88</f>
        <v>0</v>
      </c>
      <c r="CX86" s="255" t="str">
        <f>'Result Entry'!CY88</f>
        <v/>
      </c>
      <c r="CY86" s="263">
        <f>'Result Entry'!CZ88</f>
        <v>0</v>
      </c>
      <c r="CZ86" s="258">
        <f>'Result Entry'!DA88</f>
        <v>0</v>
      </c>
      <c r="DA86" s="258">
        <f>'Result Entry'!DB88</f>
        <v>0</v>
      </c>
      <c r="DB86" s="258">
        <f>'Result Entry'!DC88</f>
        <v>0</v>
      </c>
      <c r="DC86" s="258">
        <f>'Result Entry'!DD88</f>
        <v>0</v>
      </c>
      <c r="DD86" s="264">
        <f>'Result Entry'!DE88</f>
        <v>0</v>
      </c>
      <c r="DE86" s="239">
        <f>'Result Entry'!DF88</f>
        <v>0</v>
      </c>
      <c r="DF86" s="255" t="str">
        <f>'Result Entry'!DG88</f>
        <v/>
      </c>
      <c r="DG86" s="263">
        <f>'Result Entry'!DH88</f>
        <v>0</v>
      </c>
      <c r="DH86" s="258">
        <f>'Result Entry'!DI88</f>
        <v>0</v>
      </c>
      <c r="DI86" s="258">
        <f>'Result Entry'!DJ88</f>
        <v>0</v>
      </c>
      <c r="DJ86" s="258">
        <f>'Result Entry'!DK88</f>
        <v>0</v>
      </c>
      <c r="DK86" s="258">
        <f>'Result Entry'!DL88</f>
        <v>0</v>
      </c>
      <c r="DL86" s="264">
        <f>'Result Entry'!DM88</f>
        <v>0</v>
      </c>
      <c r="DM86" s="239">
        <f>'Result Entry'!DN88</f>
        <v>0</v>
      </c>
      <c r="DN86" s="255" t="str">
        <f>'Result Entry'!DO88</f>
        <v/>
      </c>
      <c r="DO86" s="263">
        <f>'Result Entry'!DP88</f>
        <v>0</v>
      </c>
      <c r="DP86" s="258">
        <f>'Result Entry'!DQ88</f>
        <v>0</v>
      </c>
      <c r="DQ86" s="258">
        <f>'Result Entry'!DR88</f>
        <v>0</v>
      </c>
      <c r="DR86" s="258">
        <f>'Result Entry'!DS88</f>
        <v>0</v>
      </c>
      <c r="DS86" s="258">
        <f>'Result Entry'!DT88</f>
        <v>0</v>
      </c>
      <c r="DT86" s="264">
        <f>'Result Entry'!DU88</f>
        <v>0</v>
      </c>
      <c r="DU86" s="239" t="str">
        <f>'Result Entry'!DV88</f>
        <v/>
      </c>
      <c r="DV86" s="255" t="str">
        <f>'Result Entry'!DW88</f>
        <v/>
      </c>
      <c r="DW86" s="265">
        <f>'Result Entry'!DX88</f>
        <v>0</v>
      </c>
      <c r="DX86" s="266">
        <f>'Result Entry'!DY88</f>
        <v>0</v>
      </c>
      <c r="DY86" s="267" t="str">
        <f>'Result Entry'!DZ88</f>
        <v/>
      </c>
      <c r="DZ86" s="260">
        <f>'Result Entry'!EA88</f>
        <v>900</v>
      </c>
      <c r="EA86" s="246">
        <f>'Result Entry'!EB88</f>
        <v>0</v>
      </c>
      <c r="EB86" s="261">
        <f>'Result Entry'!EC88</f>
        <v>0</v>
      </c>
      <c r="EC86" s="239" t="str">
        <f>'Result Entry'!ED88</f>
        <v/>
      </c>
      <c r="ED86" s="239" t="str">
        <f>'Result Entry'!EE88</f>
        <v/>
      </c>
      <c r="EE86" s="239" t="str">
        <f>'Result Entry'!EF88</f>
        <v/>
      </c>
      <c r="EF86" s="262" t="str">
        <f>'Result Entry'!EG88</f>
        <v/>
      </c>
    </row>
    <row r="87" spans="1:136">
      <c r="A87" s="828"/>
      <c r="B87" s="249">
        <f t="shared" si="1"/>
        <v>0</v>
      </c>
      <c r="C87" s="238">
        <f>'Result Entry'!D89</f>
        <v>0</v>
      </c>
      <c r="D87" s="238">
        <f>'Result Entry'!E89</f>
        <v>0</v>
      </c>
      <c r="E87" s="238">
        <f>'Result Entry'!F89</f>
        <v>0</v>
      </c>
      <c r="F87" s="239">
        <f>'Result Entry'!G89</f>
        <v>0</v>
      </c>
      <c r="G87" s="239">
        <f>'Result Entry'!H89</f>
        <v>0</v>
      </c>
      <c r="H87" s="239">
        <f>'Result Entry'!I89</f>
        <v>0</v>
      </c>
      <c r="I87" s="386">
        <f>'Result Entry'!J89</f>
        <v>0</v>
      </c>
      <c r="J87" s="37">
        <f>'Result Entry'!K89</f>
        <v>0</v>
      </c>
      <c r="K87" s="250">
        <f>'Result Entry'!L89</f>
        <v>0</v>
      </c>
      <c r="L87" s="250">
        <f>'Result Entry'!M89</f>
        <v>0</v>
      </c>
      <c r="M87" s="250">
        <f>'Result Entry'!N89</f>
        <v>0</v>
      </c>
      <c r="N87" s="250">
        <f>'Result Entry'!O89</f>
        <v>0</v>
      </c>
      <c r="O87" s="251">
        <f>'Result Entry'!P89</f>
        <v>0</v>
      </c>
      <c r="P87" s="252">
        <f>'Result Entry'!Q89</f>
        <v>0</v>
      </c>
      <c r="Q87" s="252">
        <f>'Result Entry'!R89</f>
        <v>0</v>
      </c>
      <c r="R87" s="253">
        <f>'Result Entry'!S89</f>
        <v>0</v>
      </c>
      <c r="S87" s="36">
        <f>'Result Entry'!T89</f>
        <v>0</v>
      </c>
      <c r="T87" s="254">
        <f>'Result Entry'!U89</f>
        <v>0</v>
      </c>
      <c r="U87" s="254">
        <f>'Result Entry'!V89</f>
        <v>0</v>
      </c>
      <c r="V87" s="254">
        <f>'Result Entry'!W89</f>
        <v>0</v>
      </c>
      <c r="W87" s="36">
        <f>'Result Entry'!X89</f>
        <v>0</v>
      </c>
      <c r="X87" s="254">
        <f>'Result Entry'!Y89</f>
        <v>0</v>
      </c>
      <c r="Y87" s="239">
        <f>'Result Entry'!Z89</f>
        <v>0</v>
      </c>
      <c r="Z87" s="255" t="str">
        <f>'Result Entry'!AA89</f>
        <v/>
      </c>
      <c r="AA87" s="256">
        <f>'Result Entry'!AB89</f>
        <v>0</v>
      </c>
      <c r="AB87" s="250">
        <f>'Result Entry'!AC89</f>
        <v>0</v>
      </c>
      <c r="AC87" s="250">
        <f>'Result Entry'!AD89</f>
        <v>0</v>
      </c>
      <c r="AD87" s="250">
        <f>'Result Entry'!AE89</f>
        <v>0</v>
      </c>
      <c r="AE87" s="250">
        <f>'Result Entry'!AF89</f>
        <v>0</v>
      </c>
      <c r="AF87" s="251">
        <f>'Result Entry'!AG89</f>
        <v>0</v>
      </c>
      <c r="AG87" s="252">
        <f>'Result Entry'!AH89</f>
        <v>0</v>
      </c>
      <c r="AH87" s="252">
        <f>'Result Entry'!AI89</f>
        <v>0</v>
      </c>
      <c r="AI87" s="253">
        <f>'Result Entry'!AJ89</f>
        <v>0</v>
      </c>
      <c r="AJ87" s="36">
        <f>'Result Entry'!AK89</f>
        <v>0</v>
      </c>
      <c r="AK87" s="254">
        <f>'Result Entry'!AL89</f>
        <v>0</v>
      </c>
      <c r="AL87" s="254">
        <f>'Result Entry'!AM89</f>
        <v>0</v>
      </c>
      <c r="AM87" s="254">
        <f>'Result Entry'!AN89</f>
        <v>0</v>
      </c>
      <c r="AN87" s="36">
        <f>'Result Entry'!AO89</f>
        <v>0</v>
      </c>
      <c r="AO87" s="254">
        <f>'Result Entry'!AP89</f>
        <v>0</v>
      </c>
      <c r="AP87" s="239">
        <f>'Result Entry'!AQ89</f>
        <v>0</v>
      </c>
      <c r="AQ87" s="255" t="str">
        <f>'Result Entry'!AR89</f>
        <v/>
      </c>
      <c r="AR87" s="256">
        <f>'Result Entry'!AS89</f>
        <v>0</v>
      </c>
      <c r="AS87" s="250">
        <f>'Result Entry'!AT89</f>
        <v>0</v>
      </c>
      <c r="AT87" s="250">
        <f>'Result Entry'!AU89</f>
        <v>0</v>
      </c>
      <c r="AU87" s="250">
        <f>'Result Entry'!AV89</f>
        <v>0</v>
      </c>
      <c r="AV87" s="250">
        <f>'Result Entry'!AW89</f>
        <v>0</v>
      </c>
      <c r="AW87" s="251">
        <f>'Result Entry'!AX89</f>
        <v>0</v>
      </c>
      <c r="AX87" s="252">
        <f>'Result Entry'!AY89</f>
        <v>0</v>
      </c>
      <c r="AY87" s="252">
        <f>'Result Entry'!AZ89</f>
        <v>0</v>
      </c>
      <c r="AZ87" s="253">
        <f>'Result Entry'!BA89</f>
        <v>0</v>
      </c>
      <c r="BA87" s="36">
        <f>'Result Entry'!BB89</f>
        <v>0</v>
      </c>
      <c r="BB87" s="254">
        <f>'Result Entry'!BC89</f>
        <v>0</v>
      </c>
      <c r="BC87" s="254">
        <f>'Result Entry'!BD89</f>
        <v>0</v>
      </c>
      <c r="BD87" s="254">
        <f>'Result Entry'!BE89</f>
        <v>0</v>
      </c>
      <c r="BE87" s="36">
        <f>'Result Entry'!BF89</f>
        <v>0</v>
      </c>
      <c r="BF87" s="254">
        <f>'Result Entry'!BG89</f>
        <v>0</v>
      </c>
      <c r="BG87" s="239">
        <f>'Result Entry'!BH89</f>
        <v>0</v>
      </c>
      <c r="BH87" s="255" t="str">
        <f>'Result Entry'!BI89</f>
        <v/>
      </c>
      <c r="BI87" s="256">
        <f>'Result Entry'!BJ89</f>
        <v>0</v>
      </c>
      <c r="BJ87" s="250">
        <f>'Result Entry'!BK89</f>
        <v>0</v>
      </c>
      <c r="BK87" s="250">
        <f>'Result Entry'!BL89</f>
        <v>0</v>
      </c>
      <c r="BL87" s="250">
        <f>'Result Entry'!BM89</f>
        <v>0</v>
      </c>
      <c r="BM87" s="250">
        <f>'Result Entry'!BN89</f>
        <v>0</v>
      </c>
      <c r="BN87" s="251">
        <f>'Result Entry'!BO89</f>
        <v>0</v>
      </c>
      <c r="BO87" s="252">
        <f>'Result Entry'!BP89</f>
        <v>0</v>
      </c>
      <c r="BP87" s="252">
        <f>'Result Entry'!BQ89</f>
        <v>0</v>
      </c>
      <c r="BQ87" s="253">
        <f>'Result Entry'!BR89</f>
        <v>0</v>
      </c>
      <c r="BR87" s="36">
        <f>'Result Entry'!BS89</f>
        <v>0</v>
      </c>
      <c r="BS87" s="254">
        <f>'Result Entry'!BT89</f>
        <v>0</v>
      </c>
      <c r="BT87" s="254">
        <f>'Result Entry'!BU89</f>
        <v>0</v>
      </c>
      <c r="BU87" s="254">
        <f>'Result Entry'!BV89</f>
        <v>0</v>
      </c>
      <c r="BV87" s="36">
        <f>'Result Entry'!BW89</f>
        <v>0</v>
      </c>
      <c r="BW87" s="254">
        <f>'Result Entry'!BX89</f>
        <v>0</v>
      </c>
      <c r="BX87" s="239">
        <f>'Result Entry'!BY89</f>
        <v>0</v>
      </c>
      <c r="BY87" s="255" t="str">
        <f>'Result Entry'!BZ89</f>
        <v/>
      </c>
      <c r="BZ87" s="256">
        <f>'Result Entry'!CA89</f>
        <v>0</v>
      </c>
      <c r="CA87" s="250">
        <f>'Result Entry'!CB89</f>
        <v>0</v>
      </c>
      <c r="CB87" s="250">
        <f>'Result Entry'!CC89</f>
        <v>0</v>
      </c>
      <c r="CC87" s="250">
        <f>'Result Entry'!CD89</f>
        <v>0</v>
      </c>
      <c r="CD87" s="250">
        <f>'Result Entry'!CE89</f>
        <v>0</v>
      </c>
      <c r="CE87" s="251">
        <f>'Result Entry'!CF89</f>
        <v>0</v>
      </c>
      <c r="CF87" s="252">
        <f>'Result Entry'!CG89</f>
        <v>0</v>
      </c>
      <c r="CG87" s="252">
        <f>'Result Entry'!CH89</f>
        <v>0</v>
      </c>
      <c r="CH87" s="253">
        <f>'Result Entry'!CI89</f>
        <v>0</v>
      </c>
      <c r="CI87" s="36">
        <f>'Result Entry'!CJ89</f>
        <v>0</v>
      </c>
      <c r="CJ87" s="254">
        <f>'Result Entry'!CK89</f>
        <v>0</v>
      </c>
      <c r="CK87" s="254">
        <f>'Result Entry'!CL89</f>
        <v>0</v>
      </c>
      <c r="CL87" s="254">
        <f>'Result Entry'!CM89</f>
        <v>0</v>
      </c>
      <c r="CM87" s="36">
        <f>'Result Entry'!CN89</f>
        <v>0</v>
      </c>
      <c r="CN87" s="254">
        <f>'Result Entry'!CO89</f>
        <v>0</v>
      </c>
      <c r="CO87" s="239">
        <f>'Result Entry'!CP89</f>
        <v>0</v>
      </c>
      <c r="CP87" s="255" t="str">
        <f>'Result Entry'!CQ89</f>
        <v/>
      </c>
      <c r="CQ87" s="263">
        <f>'Result Entry'!CR89</f>
        <v>0</v>
      </c>
      <c r="CR87" s="258">
        <f>'Result Entry'!CS89</f>
        <v>0</v>
      </c>
      <c r="CS87" s="258">
        <f>'Result Entry'!CT89</f>
        <v>0</v>
      </c>
      <c r="CT87" s="258">
        <f>'Result Entry'!CU89</f>
        <v>0</v>
      </c>
      <c r="CU87" s="258">
        <f>'Result Entry'!CV89</f>
        <v>0</v>
      </c>
      <c r="CV87" s="264">
        <f>'Result Entry'!CW89</f>
        <v>0</v>
      </c>
      <c r="CW87" s="239">
        <f>'Result Entry'!CX89</f>
        <v>0</v>
      </c>
      <c r="CX87" s="255" t="str">
        <f>'Result Entry'!CY89</f>
        <v/>
      </c>
      <c r="CY87" s="263">
        <f>'Result Entry'!CZ89</f>
        <v>0</v>
      </c>
      <c r="CZ87" s="258">
        <f>'Result Entry'!DA89</f>
        <v>0</v>
      </c>
      <c r="DA87" s="258">
        <f>'Result Entry'!DB89</f>
        <v>0</v>
      </c>
      <c r="DB87" s="258">
        <f>'Result Entry'!DC89</f>
        <v>0</v>
      </c>
      <c r="DC87" s="258">
        <f>'Result Entry'!DD89</f>
        <v>0</v>
      </c>
      <c r="DD87" s="264">
        <f>'Result Entry'!DE89</f>
        <v>0</v>
      </c>
      <c r="DE87" s="239">
        <f>'Result Entry'!DF89</f>
        <v>0</v>
      </c>
      <c r="DF87" s="255" t="str">
        <f>'Result Entry'!DG89</f>
        <v/>
      </c>
      <c r="DG87" s="263">
        <f>'Result Entry'!DH89</f>
        <v>0</v>
      </c>
      <c r="DH87" s="258">
        <f>'Result Entry'!DI89</f>
        <v>0</v>
      </c>
      <c r="DI87" s="258">
        <f>'Result Entry'!DJ89</f>
        <v>0</v>
      </c>
      <c r="DJ87" s="258">
        <f>'Result Entry'!DK89</f>
        <v>0</v>
      </c>
      <c r="DK87" s="258">
        <f>'Result Entry'!DL89</f>
        <v>0</v>
      </c>
      <c r="DL87" s="264">
        <f>'Result Entry'!DM89</f>
        <v>0</v>
      </c>
      <c r="DM87" s="239">
        <f>'Result Entry'!DN89</f>
        <v>0</v>
      </c>
      <c r="DN87" s="255" t="str">
        <f>'Result Entry'!DO89</f>
        <v/>
      </c>
      <c r="DO87" s="263">
        <f>'Result Entry'!DP89</f>
        <v>0</v>
      </c>
      <c r="DP87" s="258">
        <f>'Result Entry'!DQ89</f>
        <v>0</v>
      </c>
      <c r="DQ87" s="258">
        <f>'Result Entry'!DR89</f>
        <v>0</v>
      </c>
      <c r="DR87" s="258">
        <f>'Result Entry'!DS89</f>
        <v>0</v>
      </c>
      <c r="DS87" s="258">
        <f>'Result Entry'!DT89</f>
        <v>0</v>
      </c>
      <c r="DT87" s="264">
        <f>'Result Entry'!DU89</f>
        <v>0</v>
      </c>
      <c r="DU87" s="239" t="str">
        <f>'Result Entry'!DV89</f>
        <v/>
      </c>
      <c r="DV87" s="255" t="str">
        <f>'Result Entry'!DW89</f>
        <v/>
      </c>
      <c r="DW87" s="265">
        <f>'Result Entry'!DX89</f>
        <v>0</v>
      </c>
      <c r="DX87" s="266">
        <f>'Result Entry'!DY89</f>
        <v>0</v>
      </c>
      <c r="DY87" s="267" t="str">
        <f>'Result Entry'!DZ89</f>
        <v/>
      </c>
      <c r="DZ87" s="260">
        <f>'Result Entry'!EA89</f>
        <v>900</v>
      </c>
      <c r="EA87" s="246">
        <f>'Result Entry'!EB89</f>
        <v>0</v>
      </c>
      <c r="EB87" s="261">
        <f>'Result Entry'!EC89</f>
        <v>0</v>
      </c>
      <c r="EC87" s="239" t="str">
        <f>'Result Entry'!ED89</f>
        <v/>
      </c>
      <c r="ED87" s="239" t="str">
        <f>'Result Entry'!EE89</f>
        <v/>
      </c>
      <c r="EE87" s="239" t="str">
        <f>'Result Entry'!EF89</f>
        <v/>
      </c>
      <c r="EF87" s="262" t="str">
        <f>'Result Entry'!EG89</f>
        <v/>
      </c>
    </row>
    <row r="88" spans="1:136">
      <c r="A88" s="828"/>
      <c r="B88" s="249">
        <f t="shared" si="1"/>
        <v>0</v>
      </c>
      <c r="C88" s="238">
        <f>'Result Entry'!D90</f>
        <v>0</v>
      </c>
      <c r="D88" s="238">
        <f>'Result Entry'!E90</f>
        <v>0</v>
      </c>
      <c r="E88" s="238">
        <f>'Result Entry'!F90</f>
        <v>0</v>
      </c>
      <c r="F88" s="239">
        <f>'Result Entry'!G90</f>
        <v>0</v>
      </c>
      <c r="G88" s="239">
        <f>'Result Entry'!H90</f>
        <v>0</v>
      </c>
      <c r="H88" s="239">
        <f>'Result Entry'!I90</f>
        <v>0</v>
      </c>
      <c r="I88" s="386">
        <f>'Result Entry'!J90</f>
        <v>0</v>
      </c>
      <c r="J88" s="37">
        <f>'Result Entry'!K90</f>
        <v>0</v>
      </c>
      <c r="K88" s="250">
        <f>'Result Entry'!L90</f>
        <v>0</v>
      </c>
      <c r="L88" s="250">
        <f>'Result Entry'!M90</f>
        <v>0</v>
      </c>
      <c r="M88" s="250">
        <f>'Result Entry'!N90</f>
        <v>0</v>
      </c>
      <c r="N88" s="250">
        <f>'Result Entry'!O90</f>
        <v>0</v>
      </c>
      <c r="O88" s="251">
        <f>'Result Entry'!P90</f>
        <v>0</v>
      </c>
      <c r="P88" s="252">
        <f>'Result Entry'!Q90</f>
        <v>0</v>
      </c>
      <c r="Q88" s="252">
        <f>'Result Entry'!R90</f>
        <v>0</v>
      </c>
      <c r="R88" s="253">
        <f>'Result Entry'!S90</f>
        <v>0</v>
      </c>
      <c r="S88" s="36">
        <f>'Result Entry'!T90</f>
        <v>0</v>
      </c>
      <c r="T88" s="254">
        <f>'Result Entry'!U90</f>
        <v>0</v>
      </c>
      <c r="U88" s="254">
        <f>'Result Entry'!V90</f>
        <v>0</v>
      </c>
      <c r="V88" s="254">
        <f>'Result Entry'!W90</f>
        <v>0</v>
      </c>
      <c r="W88" s="36">
        <f>'Result Entry'!X90</f>
        <v>0</v>
      </c>
      <c r="X88" s="254">
        <f>'Result Entry'!Y90</f>
        <v>0</v>
      </c>
      <c r="Y88" s="239">
        <f>'Result Entry'!Z90</f>
        <v>0</v>
      </c>
      <c r="Z88" s="255" t="str">
        <f>'Result Entry'!AA90</f>
        <v/>
      </c>
      <c r="AA88" s="256">
        <f>'Result Entry'!AB90</f>
        <v>0</v>
      </c>
      <c r="AB88" s="250">
        <f>'Result Entry'!AC90</f>
        <v>0</v>
      </c>
      <c r="AC88" s="250">
        <f>'Result Entry'!AD90</f>
        <v>0</v>
      </c>
      <c r="AD88" s="250">
        <f>'Result Entry'!AE90</f>
        <v>0</v>
      </c>
      <c r="AE88" s="250">
        <f>'Result Entry'!AF90</f>
        <v>0</v>
      </c>
      <c r="AF88" s="251">
        <f>'Result Entry'!AG90</f>
        <v>0</v>
      </c>
      <c r="AG88" s="252">
        <f>'Result Entry'!AH90</f>
        <v>0</v>
      </c>
      <c r="AH88" s="252">
        <f>'Result Entry'!AI90</f>
        <v>0</v>
      </c>
      <c r="AI88" s="253">
        <f>'Result Entry'!AJ90</f>
        <v>0</v>
      </c>
      <c r="AJ88" s="36">
        <f>'Result Entry'!AK90</f>
        <v>0</v>
      </c>
      <c r="AK88" s="254">
        <f>'Result Entry'!AL90</f>
        <v>0</v>
      </c>
      <c r="AL88" s="254">
        <f>'Result Entry'!AM90</f>
        <v>0</v>
      </c>
      <c r="AM88" s="254">
        <f>'Result Entry'!AN90</f>
        <v>0</v>
      </c>
      <c r="AN88" s="36">
        <f>'Result Entry'!AO90</f>
        <v>0</v>
      </c>
      <c r="AO88" s="254">
        <f>'Result Entry'!AP90</f>
        <v>0</v>
      </c>
      <c r="AP88" s="239">
        <f>'Result Entry'!AQ90</f>
        <v>0</v>
      </c>
      <c r="AQ88" s="255" t="str">
        <f>'Result Entry'!AR90</f>
        <v/>
      </c>
      <c r="AR88" s="256">
        <f>'Result Entry'!AS90</f>
        <v>0</v>
      </c>
      <c r="AS88" s="250">
        <f>'Result Entry'!AT90</f>
        <v>0</v>
      </c>
      <c r="AT88" s="250">
        <f>'Result Entry'!AU90</f>
        <v>0</v>
      </c>
      <c r="AU88" s="250">
        <f>'Result Entry'!AV90</f>
        <v>0</v>
      </c>
      <c r="AV88" s="250">
        <f>'Result Entry'!AW90</f>
        <v>0</v>
      </c>
      <c r="AW88" s="251">
        <f>'Result Entry'!AX90</f>
        <v>0</v>
      </c>
      <c r="AX88" s="252">
        <f>'Result Entry'!AY90</f>
        <v>0</v>
      </c>
      <c r="AY88" s="252">
        <f>'Result Entry'!AZ90</f>
        <v>0</v>
      </c>
      <c r="AZ88" s="253">
        <f>'Result Entry'!BA90</f>
        <v>0</v>
      </c>
      <c r="BA88" s="36">
        <f>'Result Entry'!BB90</f>
        <v>0</v>
      </c>
      <c r="BB88" s="254">
        <f>'Result Entry'!BC90</f>
        <v>0</v>
      </c>
      <c r="BC88" s="254">
        <f>'Result Entry'!BD90</f>
        <v>0</v>
      </c>
      <c r="BD88" s="254">
        <f>'Result Entry'!BE90</f>
        <v>0</v>
      </c>
      <c r="BE88" s="36">
        <f>'Result Entry'!BF90</f>
        <v>0</v>
      </c>
      <c r="BF88" s="254">
        <f>'Result Entry'!BG90</f>
        <v>0</v>
      </c>
      <c r="BG88" s="239">
        <f>'Result Entry'!BH90</f>
        <v>0</v>
      </c>
      <c r="BH88" s="255" t="str">
        <f>'Result Entry'!BI90</f>
        <v/>
      </c>
      <c r="BI88" s="256">
        <f>'Result Entry'!BJ90</f>
        <v>0</v>
      </c>
      <c r="BJ88" s="250">
        <f>'Result Entry'!BK90</f>
        <v>0</v>
      </c>
      <c r="BK88" s="250">
        <f>'Result Entry'!BL90</f>
        <v>0</v>
      </c>
      <c r="BL88" s="250">
        <f>'Result Entry'!BM90</f>
        <v>0</v>
      </c>
      <c r="BM88" s="250">
        <f>'Result Entry'!BN90</f>
        <v>0</v>
      </c>
      <c r="BN88" s="251">
        <f>'Result Entry'!BO90</f>
        <v>0</v>
      </c>
      <c r="BO88" s="252">
        <f>'Result Entry'!BP90</f>
        <v>0</v>
      </c>
      <c r="BP88" s="252">
        <f>'Result Entry'!BQ90</f>
        <v>0</v>
      </c>
      <c r="BQ88" s="253">
        <f>'Result Entry'!BR90</f>
        <v>0</v>
      </c>
      <c r="BR88" s="36">
        <f>'Result Entry'!BS90</f>
        <v>0</v>
      </c>
      <c r="BS88" s="254">
        <f>'Result Entry'!BT90</f>
        <v>0</v>
      </c>
      <c r="BT88" s="254">
        <f>'Result Entry'!BU90</f>
        <v>0</v>
      </c>
      <c r="BU88" s="254">
        <f>'Result Entry'!BV90</f>
        <v>0</v>
      </c>
      <c r="BV88" s="36">
        <f>'Result Entry'!BW90</f>
        <v>0</v>
      </c>
      <c r="BW88" s="254">
        <f>'Result Entry'!BX90</f>
        <v>0</v>
      </c>
      <c r="BX88" s="239">
        <f>'Result Entry'!BY90</f>
        <v>0</v>
      </c>
      <c r="BY88" s="255" t="str">
        <f>'Result Entry'!BZ90</f>
        <v/>
      </c>
      <c r="BZ88" s="256">
        <f>'Result Entry'!CA90</f>
        <v>0</v>
      </c>
      <c r="CA88" s="250">
        <f>'Result Entry'!CB90</f>
        <v>0</v>
      </c>
      <c r="CB88" s="250">
        <f>'Result Entry'!CC90</f>
        <v>0</v>
      </c>
      <c r="CC88" s="250">
        <f>'Result Entry'!CD90</f>
        <v>0</v>
      </c>
      <c r="CD88" s="250">
        <f>'Result Entry'!CE90</f>
        <v>0</v>
      </c>
      <c r="CE88" s="251">
        <f>'Result Entry'!CF90</f>
        <v>0</v>
      </c>
      <c r="CF88" s="252">
        <f>'Result Entry'!CG90</f>
        <v>0</v>
      </c>
      <c r="CG88" s="252">
        <f>'Result Entry'!CH90</f>
        <v>0</v>
      </c>
      <c r="CH88" s="253">
        <f>'Result Entry'!CI90</f>
        <v>0</v>
      </c>
      <c r="CI88" s="36">
        <f>'Result Entry'!CJ90</f>
        <v>0</v>
      </c>
      <c r="CJ88" s="254">
        <f>'Result Entry'!CK90</f>
        <v>0</v>
      </c>
      <c r="CK88" s="254">
        <f>'Result Entry'!CL90</f>
        <v>0</v>
      </c>
      <c r="CL88" s="254">
        <f>'Result Entry'!CM90</f>
        <v>0</v>
      </c>
      <c r="CM88" s="36">
        <f>'Result Entry'!CN90</f>
        <v>0</v>
      </c>
      <c r="CN88" s="254">
        <f>'Result Entry'!CO90</f>
        <v>0</v>
      </c>
      <c r="CO88" s="239">
        <f>'Result Entry'!CP90</f>
        <v>0</v>
      </c>
      <c r="CP88" s="255" t="str">
        <f>'Result Entry'!CQ90</f>
        <v/>
      </c>
      <c r="CQ88" s="263">
        <f>'Result Entry'!CR90</f>
        <v>0</v>
      </c>
      <c r="CR88" s="258">
        <f>'Result Entry'!CS90</f>
        <v>0</v>
      </c>
      <c r="CS88" s="258">
        <f>'Result Entry'!CT90</f>
        <v>0</v>
      </c>
      <c r="CT88" s="258">
        <f>'Result Entry'!CU90</f>
        <v>0</v>
      </c>
      <c r="CU88" s="258">
        <f>'Result Entry'!CV90</f>
        <v>0</v>
      </c>
      <c r="CV88" s="264">
        <f>'Result Entry'!CW90</f>
        <v>0</v>
      </c>
      <c r="CW88" s="239">
        <f>'Result Entry'!CX90</f>
        <v>0</v>
      </c>
      <c r="CX88" s="255" t="str">
        <f>'Result Entry'!CY90</f>
        <v/>
      </c>
      <c r="CY88" s="263">
        <f>'Result Entry'!CZ90</f>
        <v>0</v>
      </c>
      <c r="CZ88" s="258">
        <f>'Result Entry'!DA90</f>
        <v>0</v>
      </c>
      <c r="DA88" s="258">
        <f>'Result Entry'!DB90</f>
        <v>0</v>
      </c>
      <c r="DB88" s="258">
        <f>'Result Entry'!DC90</f>
        <v>0</v>
      </c>
      <c r="DC88" s="258">
        <f>'Result Entry'!DD90</f>
        <v>0</v>
      </c>
      <c r="DD88" s="264">
        <f>'Result Entry'!DE90</f>
        <v>0</v>
      </c>
      <c r="DE88" s="239">
        <f>'Result Entry'!DF90</f>
        <v>0</v>
      </c>
      <c r="DF88" s="255" t="str">
        <f>'Result Entry'!DG90</f>
        <v/>
      </c>
      <c r="DG88" s="263">
        <f>'Result Entry'!DH90</f>
        <v>0</v>
      </c>
      <c r="DH88" s="258">
        <f>'Result Entry'!DI90</f>
        <v>0</v>
      </c>
      <c r="DI88" s="258">
        <f>'Result Entry'!DJ90</f>
        <v>0</v>
      </c>
      <c r="DJ88" s="258">
        <f>'Result Entry'!DK90</f>
        <v>0</v>
      </c>
      <c r="DK88" s="258">
        <f>'Result Entry'!DL90</f>
        <v>0</v>
      </c>
      <c r="DL88" s="264">
        <f>'Result Entry'!DM90</f>
        <v>0</v>
      </c>
      <c r="DM88" s="239">
        <f>'Result Entry'!DN90</f>
        <v>0</v>
      </c>
      <c r="DN88" s="255" t="str">
        <f>'Result Entry'!DO90</f>
        <v/>
      </c>
      <c r="DO88" s="263">
        <f>'Result Entry'!DP90</f>
        <v>0</v>
      </c>
      <c r="DP88" s="258">
        <f>'Result Entry'!DQ90</f>
        <v>0</v>
      </c>
      <c r="DQ88" s="258">
        <f>'Result Entry'!DR90</f>
        <v>0</v>
      </c>
      <c r="DR88" s="258">
        <f>'Result Entry'!DS90</f>
        <v>0</v>
      </c>
      <c r="DS88" s="258">
        <f>'Result Entry'!DT90</f>
        <v>0</v>
      </c>
      <c r="DT88" s="264">
        <f>'Result Entry'!DU90</f>
        <v>0</v>
      </c>
      <c r="DU88" s="239" t="str">
        <f>'Result Entry'!DV90</f>
        <v/>
      </c>
      <c r="DV88" s="255" t="str">
        <f>'Result Entry'!DW90</f>
        <v/>
      </c>
      <c r="DW88" s="265">
        <f>'Result Entry'!DX90</f>
        <v>0</v>
      </c>
      <c r="DX88" s="266">
        <f>'Result Entry'!DY90</f>
        <v>0</v>
      </c>
      <c r="DY88" s="267" t="str">
        <f>'Result Entry'!DZ90</f>
        <v/>
      </c>
      <c r="DZ88" s="260">
        <f>'Result Entry'!EA90</f>
        <v>900</v>
      </c>
      <c r="EA88" s="246">
        <f>'Result Entry'!EB90</f>
        <v>0</v>
      </c>
      <c r="EB88" s="261">
        <f>'Result Entry'!EC90</f>
        <v>0</v>
      </c>
      <c r="EC88" s="239" t="str">
        <f>'Result Entry'!ED90</f>
        <v/>
      </c>
      <c r="ED88" s="239" t="str">
        <f>'Result Entry'!EE90</f>
        <v/>
      </c>
      <c r="EE88" s="239" t="str">
        <f>'Result Entry'!EF90</f>
        <v/>
      </c>
      <c r="EF88" s="262" t="str">
        <f>'Result Entry'!EG90</f>
        <v/>
      </c>
    </row>
    <row r="89" spans="1:136">
      <c r="A89" s="828"/>
      <c r="B89" s="249">
        <f t="shared" si="1"/>
        <v>0</v>
      </c>
      <c r="C89" s="238">
        <f>'Result Entry'!D91</f>
        <v>0</v>
      </c>
      <c r="D89" s="238">
        <f>'Result Entry'!E91</f>
        <v>0</v>
      </c>
      <c r="E89" s="238">
        <f>'Result Entry'!F91</f>
        <v>0</v>
      </c>
      <c r="F89" s="239">
        <f>'Result Entry'!G91</f>
        <v>0</v>
      </c>
      <c r="G89" s="239">
        <f>'Result Entry'!H91</f>
        <v>0</v>
      </c>
      <c r="H89" s="239">
        <f>'Result Entry'!I91</f>
        <v>0</v>
      </c>
      <c r="I89" s="386">
        <f>'Result Entry'!J91</f>
        <v>0</v>
      </c>
      <c r="J89" s="37">
        <f>'Result Entry'!K91</f>
        <v>0</v>
      </c>
      <c r="K89" s="250">
        <f>'Result Entry'!L91</f>
        <v>0</v>
      </c>
      <c r="L89" s="250">
        <f>'Result Entry'!M91</f>
        <v>0</v>
      </c>
      <c r="M89" s="250">
        <f>'Result Entry'!N91</f>
        <v>0</v>
      </c>
      <c r="N89" s="250">
        <f>'Result Entry'!O91</f>
        <v>0</v>
      </c>
      <c r="O89" s="251">
        <f>'Result Entry'!P91</f>
        <v>0</v>
      </c>
      <c r="P89" s="252">
        <f>'Result Entry'!Q91</f>
        <v>0</v>
      </c>
      <c r="Q89" s="252">
        <f>'Result Entry'!R91</f>
        <v>0</v>
      </c>
      <c r="R89" s="253">
        <f>'Result Entry'!S91</f>
        <v>0</v>
      </c>
      <c r="S89" s="36">
        <f>'Result Entry'!T91</f>
        <v>0</v>
      </c>
      <c r="T89" s="254">
        <f>'Result Entry'!U91</f>
        <v>0</v>
      </c>
      <c r="U89" s="254">
        <f>'Result Entry'!V91</f>
        <v>0</v>
      </c>
      <c r="V89" s="254">
        <f>'Result Entry'!W91</f>
        <v>0</v>
      </c>
      <c r="W89" s="36">
        <f>'Result Entry'!X91</f>
        <v>0</v>
      </c>
      <c r="X89" s="254">
        <f>'Result Entry'!Y91</f>
        <v>0</v>
      </c>
      <c r="Y89" s="239">
        <f>'Result Entry'!Z91</f>
        <v>0</v>
      </c>
      <c r="Z89" s="255" t="str">
        <f>'Result Entry'!AA91</f>
        <v/>
      </c>
      <c r="AA89" s="256">
        <f>'Result Entry'!AB91</f>
        <v>0</v>
      </c>
      <c r="AB89" s="250">
        <f>'Result Entry'!AC91</f>
        <v>0</v>
      </c>
      <c r="AC89" s="250">
        <f>'Result Entry'!AD91</f>
        <v>0</v>
      </c>
      <c r="AD89" s="250">
        <f>'Result Entry'!AE91</f>
        <v>0</v>
      </c>
      <c r="AE89" s="250">
        <f>'Result Entry'!AF91</f>
        <v>0</v>
      </c>
      <c r="AF89" s="251">
        <f>'Result Entry'!AG91</f>
        <v>0</v>
      </c>
      <c r="AG89" s="252">
        <f>'Result Entry'!AH91</f>
        <v>0</v>
      </c>
      <c r="AH89" s="252">
        <f>'Result Entry'!AI91</f>
        <v>0</v>
      </c>
      <c r="AI89" s="253">
        <f>'Result Entry'!AJ91</f>
        <v>0</v>
      </c>
      <c r="AJ89" s="36">
        <f>'Result Entry'!AK91</f>
        <v>0</v>
      </c>
      <c r="AK89" s="254">
        <f>'Result Entry'!AL91</f>
        <v>0</v>
      </c>
      <c r="AL89" s="254">
        <f>'Result Entry'!AM91</f>
        <v>0</v>
      </c>
      <c r="AM89" s="254">
        <f>'Result Entry'!AN91</f>
        <v>0</v>
      </c>
      <c r="AN89" s="36">
        <f>'Result Entry'!AO91</f>
        <v>0</v>
      </c>
      <c r="AO89" s="254">
        <f>'Result Entry'!AP91</f>
        <v>0</v>
      </c>
      <c r="AP89" s="239">
        <f>'Result Entry'!AQ91</f>
        <v>0</v>
      </c>
      <c r="AQ89" s="255" t="str">
        <f>'Result Entry'!AR91</f>
        <v/>
      </c>
      <c r="AR89" s="256">
        <f>'Result Entry'!AS91</f>
        <v>0</v>
      </c>
      <c r="AS89" s="250">
        <f>'Result Entry'!AT91</f>
        <v>0</v>
      </c>
      <c r="AT89" s="250">
        <f>'Result Entry'!AU91</f>
        <v>0</v>
      </c>
      <c r="AU89" s="250">
        <f>'Result Entry'!AV91</f>
        <v>0</v>
      </c>
      <c r="AV89" s="250">
        <f>'Result Entry'!AW91</f>
        <v>0</v>
      </c>
      <c r="AW89" s="251">
        <f>'Result Entry'!AX91</f>
        <v>0</v>
      </c>
      <c r="AX89" s="252">
        <f>'Result Entry'!AY91</f>
        <v>0</v>
      </c>
      <c r="AY89" s="252">
        <f>'Result Entry'!AZ91</f>
        <v>0</v>
      </c>
      <c r="AZ89" s="253">
        <f>'Result Entry'!BA91</f>
        <v>0</v>
      </c>
      <c r="BA89" s="36">
        <f>'Result Entry'!BB91</f>
        <v>0</v>
      </c>
      <c r="BB89" s="254">
        <f>'Result Entry'!BC91</f>
        <v>0</v>
      </c>
      <c r="BC89" s="254">
        <f>'Result Entry'!BD91</f>
        <v>0</v>
      </c>
      <c r="BD89" s="254">
        <f>'Result Entry'!BE91</f>
        <v>0</v>
      </c>
      <c r="BE89" s="36">
        <f>'Result Entry'!BF91</f>
        <v>0</v>
      </c>
      <c r="BF89" s="254">
        <f>'Result Entry'!BG91</f>
        <v>0</v>
      </c>
      <c r="BG89" s="239">
        <f>'Result Entry'!BH91</f>
        <v>0</v>
      </c>
      <c r="BH89" s="255" t="str">
        <f>'Result Entry'!BI91</f>
        <v/>
      </c>
      <c r="BI89" s="256">
        <f>'Result Entry'!BJ91</f>
        <v>0</v>
      </c>
      <c r="BJ89" s="250">
        <f>'Result Entry'!BK91</f>
        <v>0</v>
      </c>
      <c r="BK89" s="250">
        <f>'Result Entry'!BL91</f>
        <v>0</v>
      </c>
      <c r="BL89" s="250">
        <f>'Result Entry'!BM91</f>
        <v>0</v>
      </c>
      <c r="BM89" s="250">
        <f>'Result Entry'!BN91</f>
        <v>0</v>
      </c>
      <c r="BN89" s="251">
        <f>'Result Entry'!BO91</f>
        <v>0</v>
      </c>
      <c r="BO89" s="252">
        <f>'Result Entry'!BP91</f>
        <v>0</v>
      </c>
      <c r="BP89" s="252">
        <f>'Result Entry'!BQ91</f>
        <v>0</v>
      </c>
      <c r="BQ89" s="253">
        <f>'Result Entry'!BR91</f>
        <v>0</v>
      </c>
      <c r="BR89" s="36">
        <f>'Result Entry'!BS91</f>
        <v>0</v>
      </c>
      <c r="BS89" s="254">
        <f>'Result Entry'!BT91</f>
        <v>0</v>
      </c>
      <c r="BT89" s="254">
        <f>'Result Entry'!BU91</f>
        <v>0</v>
      </c>
      <c r="BU89" s="254">
        <f>'Result Entry'!BV91</f>
        <v>0</v>
      </c>
      <c r="BV89" s="36">
        <f>'Result Entry'!BW91</f>
        <v>0</v>
      </c>
      <c r="BW89" s="254">
        <f>'Result Entry'!BX91</f>
        <v>0</v>
      </c>
      <c r="BX89" s="239">
        <f>'Result Entry'!BY91</f>
        <v>0</v>
      </c>
      <c r="BY89" s="255" t="str">
        <f>'Result Entry'!BZ91</f>
        <v/>
      </c>
      <c r="BZ89" s="256">
        <f>'Result Entry'!CA91</f>
        <v>0</v>
      </c>
      <c r="CA89" s="250">
        <f>'Result Entry'!CB91</f>
        <v>0</v>
      </c>
      <c r="CB89" s="250">
        <f>'Result Entry'!CC91</f>
        <v>0</v>
      </c>
      <c r="CC89" s="250">
        <f>'Result Entry'!CD91</f>
        <v>0</v>
      </c>
      <c r="CD89" s="250">
        <f>'Result Entry'!CE91</f>
        <v>0</v>
      </c>
      <c r="CE89" s="251">
        <f>'Result Entry'!CF91</f>
        <v>0</v>
      </c>
      <c r="CF89" s="252">
        <f>'Result Entry'!CG91</f>
        <v>0</v>
      </c>
      <c r="CG89" s="252">
        <f>'Result Entry'!CH91</f>
        <v>0</v>
      </c>
      <c r="CH89" s="253">
        <f>'Result Entry'!CI91</f>
        <v>0</v>
      </c>
      <c r="CI89" s="36">
        <f>'Result Entry'!CJ91</f>
        <v>0</v>
      </c>
      <c r="CJ89" s="254">
        <f>'Result Entry'!CK91</f>
        <v>0</v>
      </c>
      <c r="CK89" s="254">
        <f>'Result Entry'!CL91</f>
        <v>0</v>
      </c>
      <c r="CL89" s="254">
        <f>'Result Entry'!CM91</f>
        <v>0</v>
      </c>
      <c r="CM89" s="36">
        <f>'Result Entry'!CN91</f>
        <v>0</v>
      </c>
      <c r="CN89" s="254">
        <f>'Result Entry'!CO91</f>
        <v>0</v>
      </c>
      <c r="CO89" s="239">
        <f>'Result Entry'!CP91</f>
        <v>0</v>
      </c>
      <c r="CP89" s="255" t="str">
        <f>'Result Entry'!CQ91</f>
        <v/>
      </c>
      <c r="CQ89" s="263">
        <f>'Result Entry'!CR91</f>
        <v>0</v>
      </c>
      <c r="CR89" s="258">
        <f>'Result Entry'!CS91</f>
        <v>0</v>
      </c>
      <c r="CS89" s="258">
        <f>'Result Entry'!CT91</f>
        <v>0</v>
      </c>
      <c r="CT89" s="258">
        <f>'Result Entry'!CU91</f>
        <v>0</v>
      </c>
      <c r="CU89" s="258">
        <f>'Result Entry'!CV91</f>
        <v>0</v>
      </c>
      <c r="CV89" s="264">
        <f>'Result Entry'!CW91</f>
        <v>0</v>
      </c>
      <c r="CW89" s="239">
        <f>'Result Entry'!CX91</f>
        <v>0</v>
      </c>
      <c r="CX89" s="255" t="str">
        <f>'Result Entry'!CY91</f>
        <v/>
      </c>
      <c r="CY89" s="263">
        <f>'Result Entry'!CZ91</f>
        <v>0</v>
      </c>
      <c r="CZ89" s="258">
        <f>'Result Entry'!DA91</f>
        <v>0</v>
      </c>
      <c r="DA89" s="258">
        <f>'Result Entry'!DB91</f>
        <v>0</v>
      </c>
      <c r="DB89" s="258">
        <f>'Result Entry'!DC91</f>
        <v>0</v>
      </c>
      <c r="DC89" s="258">
        <f>'Result Entry'!DD91</f>
        <v>0</v>
      </c>
      <c r="DD89" s="264">
        <f>'Result Entry'!DE91</f>
        <v>0</v>
      </c>
      <c r="DE89" s="239">
        <f>'Result Entry'!DF91</f>
        <v>0</v>
      </c>
      <c r="DF89" s="255" t="str">
        <f>'Result Entry'!DG91</f>
        <v/>
      </c>
      <c r="DG89" s="263">
        <f>'Result Entry'!DH91</f>
        <v>0</v>
      </c>
      <c r="DH89" s="258">
        <f>'Result Entry'!DI91</f>
        <v>0</v>
      </c>
      <c r="DI89" s="258">
        <f>'Result Entry'!DJ91</f>
        <v>0</v>
      </c>
      <c r="DJ89" s="258">
        <f>'Result Entry'!DK91</f>
        <v>0</v>
      </c>
      <c r="DK89" s="258">
        <f>'Result Entry'!DL91</f>
        <v>0</v>
      </c>
      <c r="DL89" s="264">
        <f>'Result Entry'!DM91</f>
        <v>0</v>
      </c>
      <c r="DM89" s="239">
        <f>'Result Entry'!DN91</f>
        <v>0</v>
      </c>
      <c r="DN89" s="255" t="str">
        <f>'Result Entry'!DO91</f>
        <v/>
      </c>
      <c r="DO89" s="263">
        <f>'Result Entry'!DP91</f>
        <v>0</v>
      </c>
      <c r="DP89" s="258">
        <f>'Result Entry'!DQ91</f>
        <v>0</v>
      </c>
      <c r="DQ89" s="258">
        <f>'Result Entry'!DR91</f>
        <v>0</v>
      </c>
      <c r="DR89" s="258">
        <f>'Result Entry'!DS91</f>
        <v>0</v>
      </c>
      <c r="DS89" s="258">
        <f>'Result Entry'!DT91</f>
        <v>0</v>
      </c>
      <c r="DT89" s="264">
        <f>'Result Entry'!DU91</f>
        <v>0</v>
      </c>
      <c r="DU89" s="239" t="str">
        <f>'Result Entry'!DV91</f>
        <v/>
      </c>
      <c r="DV89" s="255" t="str">
        <f>'Result Entry'!DW91</f>
        <v/>
      </c>
      <c r="DW89" s="265">
        <f>'Result Entry'!DX91</f>
        <v>0</v>
      </c>
      <c r="DX89" s="266">
        <f>'Result Entry'!DY91</f>
        <v>0</v>
      </c>
      <c r="DY89" s="267" t="str">
        <f>'Result Entry'!DZ91</f>
        <v/>
      </c>
      <c r="DZ89" s="260">
        <f>'Result Entry'!EA91</f>
        <v>900</v>
      </c>
      <c r="EA89" s="246">
        <f>'Result Entry'!EB91</f>
        <v>0</v>
      </c>
      <c r="EB89" s="261">
        <f>'Result Entry'!EC91</f>
        <v>0</v>
      </c>
      <c r="EC89" s="239" t="str">
        <f>'Result Entry'!ED91</f>
        <v/>
      </c>
      <c r="ED89" s="239" t="str">
        <f>'Result Entry'!EE91</f>
        <v/>
      </c>
      <c r="EE89" s="239" t="str">
        <f>'Result Entry'!EF91</f>
        <v/>
      </c>
      <c r="EF89" s="262" t="str">
        <f>'Result Entry'!EG91</f>
        <v/>
      </c>
    </row>
    <row r="90" spans="1:136">
      <c r="A90" s="828"/>
      <c r="B90" s="249">
        <f t="shared" si="1"/>
        <v>0</v>
      </c>
      <c r="C90" s="238">
        <f>'Result Entry'!D92</f>
        <v>0</v>
      </c>
      <c r="D90" s="238">
        <f>'Result Entry'!E92</f>
        <v>0</v>
      </c>
      <c r="E90" s="238">
        <f>'Result Entry'!F92</f>
        <v>0</v>
      </c>
      <c r="F90" s="239">
        <f>'Result Entry'!G92</f>
        <v>0</v>
      </c>
      <c r="G90" s="239">
        <f>'Result Entry'!H92</f>
        <v>0</v>
      </c>
      <c r="H90" s="239">
        <f>'Result Entry'!I92</f>
        <v>0</v>
      </c>
      <c r="I90" s="386">
        <f>'Result Entry'!J92</f>
        <v>0</v>
      </c>
      <c r="J90" s="37">
        <f>'Result Entry'!K92</f>
        <v>0</v>
      </c>
      <c r="K90" s="250">
        <f>'Result Entry'!L92</f>
        <v>0</v>
      </c>
      <c r="L90" s="250">
        <f>'Result Entry'!M92</f>
        <v>0</v>
      </c>
      <c r="M90" s="250">
        <f>'Result Entry'!N92</f>
        <v>0</v>
      </c>
      <c r="N90" s="250">
        <f>'Result Entry'!O92</f>
        <v>0</v>
      </c>
      <c r="O90" s="251">
        <f>'Result Entry'!P92</f>
        <v>0</v>
      </c>
      <c r="P90" s="252">
        <f>'Result Entry'!Q92</f>
        <v>0</v>
      </c>
      <c r="Q90" s="252">
        <f>'Result Entry'!R92</f>
        <v>0</v>
      </c>
      <c r="R90" s="253">
        <f>'Result Entry'!S92</f>
        <v>0</v>
      </c>
      <c r="S90" s="36">
        <f>'Result Entry'!T92</f>
        <v>0</v>
      </c>
      <c r="T90" s="254">
        <f>'Result Entry'!U92</f>
        <v>0</v>
      </c>
      <c r="U90" s="254">
        <f>'Result Entry'!V92</f>
        <v>0</v>
      </c>
      <c r="V90" s="254">
        <f>'Result Entry'!W92</f>
        <v>0</v>
      </c>
      <c r="W90" s="36">
        <f>'Result Entry'!X92</f>
        <v>0</v>
      </c>
      <c r="X90" s="254">
        <f>'Result Entry'!Y92</f>
        <v>0</v>
      </c>
      <c r="Y90" s="239">
        <f>'Result Entry'!Z92</f>
        <v>0</v>
      </c>
      <c r="Z90" s="255" t="str">
        <f>'Result Entry'!AA92</f>
        <v/>
      </c>
      <c r="AA90" s="256">
        <f>'Result Entry'!AB92</f>
        <v>0</v>
      </c>
      <c r="AB90" s="250">
        <f>'Result Entry'!AC92</f>
        <v>0</v>
      </c>
      <c r="AC90" s="250">
        <f>'Result Entry'!AD92</f>
        <v>0</v>
      </c>
      <c r="AD90" s="250">
        <f>'Result Entry'!AE92</f>
        <v>0</v>
      </c>
      <c r="AE90" s="250">
        <f>'Result Entry'!AF92</f>
        <v>0</v>
      </c>
      <c r="AF90" s="251">
        <f>'Result Entry'!AG92</f>
        <v>0</v>
      </c>
      <c r="AG90" s="252">
        <f>'Result Entry'!AH92</f>
        <v>0</v>
      </c>
      <c r="AH90" s="252">
        <f>'Result Entry'!AI92</f>
        <v>0</v>
      </c>
      <c r="AI90" s="253">
        <f>'Result Entry'!AJ92</f>
        <v>0</v>
      </c>
      <c r="AJ90" s="36">
        <f>'Result Entry'!AK92</f>
        <v>0</v>
      </c>
      <c r="AK90" s="254">
        <f>'Result Entry'!AL92</f>
        <v>0</v>
      </c>
      <c r="AL90" s="254">
        <f>'Result Entry'!AM92</f>
        <v>0</v>
      </c>
      <c r="AM90" s="254">
        <f>'Result Entry'!AN92</f>
        <v>0</v>
      </c>
      <c r="AN90" s="36">
        <f>'Result Entry'!AO92</f>
        <v>0</v>
      </c>
      <c r="AO90" s="254">
        <f>'Result Entry'!AP92</f>
        <v>0</v>
      </c>
      <c r="AP90" s="239">
        <f>'Result Entry'!AQ92</f>
        <v>0</v>
      </c>
      <c r="AQ90" s="255" t="str">
        <f>'Result Entry'!AR92</f>
        <v/>
      </c>
      <c r="AR90" s="256">
        <f>'Result Entry'!AS92</f>
        <v>0</v>
      </c>
      <c r="AS90" s="250">
        <f>'Result Entry'!AT92</f>
        <v>0</v>
      </c>
      <c r="AT90" s="250">
        <f>'Result Entry'!AU92</f>
        <v>0</v>
      </c>
      <c r="AU90" s="250">
        <f>'Result Entry'!AV92</f>
        <v>0</v>
      </c>
      <c r="AV90" s="250">
        <f>'Result Entry'!AW92</f>
        <v>0</v>
      </c>
      <c r="AW90" s="251">
        <f>'Result Entry'!AX92</f>
        <v>0</v>
      </c>
      <c r="AX90" s="252">
        <f>'Result Entry'!AY92</f>
        <v>0</v>
      </c>
      <c r="AY90" s="252">
        <f>'Result Entry'!AZ92</f>
        <v>0</v>
      </c>
      <c r="AZ90" s="253">
        <f>'Result Entry'!BA92</f>
        <v>0</v>
      </c>
      <c r="BA90" s="36">
        <f>'Result Entry'!BB92</f>
        <v>0</v>
      </c>
      <c r="BB90" s="254">
        <f>'Result Entry'!BC92</f>
        <v>0</v>
      </c>
      <c r="BC90" s="254">
        <f>'Result Entry'!BD92</f>
        <v>0</v>
      </c>
      <c r="BD90" s="254">
        <f>'Result Entry'!BE92</f>
        <v>0</v>
      </c>
      <c r="BE90" s="36">
        <f>'Result Entry'!BF92</f>
        <v>0</v>
      </c>
      <c r="BF90" s="254">
        <f>'Result Entry'!BG92</f>
        <v>0</v>
      </c>
      <c r="BG90" s="239">
        <f>'Result Entry'!BH92</f>
        <v>0</v>
      </c>
      <c r="BH90" s="255" t="str">
        <f>'Result Entry'!BI92</f>
        <v/>
      </c>
      <c r="BI90" s="256">
        <f>'Result Entry'!BJ92</f>
        <v>0</v>
      </c>
      <c r="BJ90" s="250">
        <f>'Result Entry'!BK92</f>
        <v>0</v>
      </c>
      <c r="BK90" s="250">
        <f>'Result Entry'!BL92</f>
        <v>0</v>
      </c>
      <c r="BL90" s="250">
        <f>'Result Entry'!BM92</f>
        <v>0</v>
      </c>
      <c r="BM90" s="250">
        <f>'Result Entry'!BN92</f>
        <v>0</v>
      </c>
      <c r="BN90" s="251">
        <f>'Result Entry'!BO92</f>
        <v>0</v>
      </c>
      <c r="BO90" s="252">
        <f>'Result Entry'!BP92</f>
        <v>0</v>
      </c>
      <c r="BP90" s="252">
        <f>'Result Entry'!BQ92</f>
        <v>0</v>
      </c>
      <c r="BQ90" s="253">
        <f>'Result Entry'!BR92</f>
        <v>0</v>
      </c>
      <c r="BR90" s="36">
        <f>'Result Entry'!BS92</f>
        <v>0</v>
      </c>
      <c r="BS90" s="254">
        <f>'Result Entry'!BT92</f>
        <v>0</v>
      </c>
      <c r="BT90" s="254">
        <f>'Result Entry'!BU92</f>
        <v>0</v>
      </c>
      <c r="BU90" s="254">
        <f>'Result Entry'!BV92</f>
        <v>0</v>
      </c>
      <c r="BV90" s="36">
        <f>'Result Entry'!BW92</f>
        <v>0</v>
      </c>
      <c r="BW90" s="254">
        <f>'Result Entry'!BX92</f>
        <v>0</v>
      </c>
      <c r="BX90" s="239">
        <f>'Result Entry'!BY92</f>
        <v>0</v>
      </c>
      <c r="BY90" s="255" t="str">
        <f>'Result Entry'!BZ92</f>
        <v/>
      </c>
      <c r="BZ90" s="256">
        <f>'Result Entry'!CA92</f>
        <v>0</v>
      </c>
      <c r="CA90" s="250">
        <f>'Result Entry'!CB92</f>
        <v>0</v>
      </c>
      <c r="CB90" s="250">
        <f>'Result Entry'!CC92</f>
        <v>0</v>
      </c>
      <c r="CC90" s="250">
        <f>'Result Entry'!CD92</f>
        <v>0</v>
      </c>
      <c r="CD90" s="250">
        <f>'Result Entry'!CE92</f>
        <v>0</v>
      </c>
      <c r="CE90" s="251">
        <f>'Result Entry'!CF92</f>
        <v>0</v>
      </c>
      <c r="CF90" s="252">
        <f>'Result Entry'!CG92</f>
        <v>0</v>
      </c>
      <c r="CG90" s="252">
        <f>'Result Entry'!CH92</f>
        <v>0</v>
      </c>
      <c r="CH90" s="253">
        <f>'Result Entry'!CI92</f>
        <v>0</v>
      </c>
      <c r="CI90" s="36">
        <f>'Result Entry'!CJ92</f>
        <v>0</v>
      </c>
      <c r="CJ90" s="254">
        <f>'Result Entry'!CK92</f>
        <v>0</v>
      </c>
      <c r="CK90" s="254">
        <f>'Result Entry'!CL92</f>
        <v>0</v>
      </c>
      <c r="CL90" s="254">
        <f>'Result Entry'!CM92</f>
        <v>0</v>
      </c>
      <c r="CM90" s="36">
        <f>'Result Entry'!CN92</f>
        <v>0</v>
      </c>
      <c r="CN90" s="254">
        <f>'Result Entry'!CO92</f>
        <v>0</v>
      </c>
      <c r="CO90" s="239">
        <f>'Result Entry'!CP92</f>
        <v>0</v>
      </c>
      <c r="CP90" s="255" t="str">
        <f>'Result Entry'!CQ92</f>
        <v/>
      </c>
      <c r="CQ90" s="263">
        <f>'Result Entry'!CR92</f>
        <v>0</v>
      </c>
      <c r="CR90" s="258">
        <f>'Result Entry'!CS92</f>
        <v>0</v>
      </c>
      <c r="CS90" s="258">
        <f>'Result Entry'!CT92</f>
        <v>0</v>
      </c>
      <c r="CT90" s="258">
        <f>'Result Entry'!CU92</f>
        <v>0</v>
      </c>
      <c r="CU90" s="258">
        <f>'Result Entry'!CV92</f>
        <v>0</v>
      </c>
      <c r="CV90" s="264">
        <f>'Result Entry'!CW92</f>
        <v>0</v>
      </c>
      <c r="CW90" s="239">
        <f>'Result Entry'!CX92</f>
        <v>0</v>
      </c>
      <c r="CX90" s="255" t="str">
        <f>'Result Entry'!CY92</f>
        <v/>
      </c>
      <c r="CY90" s="263">
        <f>'Result Entry'!CZ92</f>
        <v>0</v>
      </c>
      <c r="CZ90" s="258">
        <f>'Result Entry'!DA92</f>
        <v>0</v>
      </c>
      <c r="DA90" s="258">
        <f>'Result Entry'!DB92</f>
        <v>0</v>
      </c>
      <c r="DB90" s="258">
        <f>'Result Entry'!DC92</f>
        <v>0</v>
      </c>
      <c r="DC90" s="258">
        <f>'Result Entry'!DD92</f>
        <v>0</v>
      </c>
      <c r="DD90" s="264">
        <f>'Result Entry'!DE92</f>
        <v>0</v>
      </c>
      <c r="DE90" s="239">
        <f>'Result Entry'!DF92</f>
        <v>0</v>
      </c>
      <c r="DF90" s="255" t="str">
        <f>'Result Entry'!DG92</f>
        <v/>
      </c>
      <c r="DG90" s="263">
        <f>'Result Entry'!DH92</f>
        <v>0</v>
      </c>
      <c r="DH90" s="258">
        <f>'Result Entry'!DI92</f>
        <v>0</v>
      </c>
      <c r="DI90" s="258">
        <f>'Result Entry'!DJ92</f>
        <v>0</v>
      </c>
      <c r="DJ90" s="258">
        <f>'Result Entry'!DK92</f>
        <v>0</v>
      </c>
      <c r="DK90" s="258">
        <f>'Result Entry'!DL92</f>
        <v>0</v>
      </c>
      <c r="DL90" s="264">
        <f>'Result Entry'!DM92</f>
        <v>0</v>
      </c>
      <c r="DM90" s="239">
        <f>'Result Entry'!DN92</f>
        <v>0</v>
      </c>
      <c r="DN90" s="255" t="str">
        <f>'Result Entry'!DO92</f>
        <v/>
      </c>
      <c r="DO90" s="263">
        <f>'Result Entry'!DP92</f>
        <v>0</v>
      </c>
      <c r="DP90" s="258">
        <f>'Result Entry'!DQ92</f>
        <v>0</v>
      </c>
      <c r="DQ90" s="258">
        <f>'Result Entry'!DR92</f>
        <v>0</v>
      </c>
      <c r="DR90" s="258">
        <f>'Result Entry'!DS92</f>
        <v>0</v>
      </c>
      <c r="DS90" s="258">
        <f>'Result Entry'!DT92</f>
        <v>0</v>
      </c>
      <c r="DT90" s="264">
        <f>'Result Entry'!DU92</f>
        <v>0</v>
      </c>
      <c r="DU90" s="239" t="str">
        <f>'Result Entry'!DV92</f>
        <v/>
      </c>
      <c r="DV90" s="255" t="str">
        <f>'Result Entry'!DW92</f>
        <v/>
      </c>
      <c r="DW90" s="265">
        <f>'Result Entry'!DX92</f>
        <v>0</v>
      </c>
      <c r="DX90" s="266">
        <f>'Result Entry'!DY92</f>
        <v>0</v>
      </c>
      <c r="DY90" s="267" t="str">
        <f>'Result Entry'!DZ92</f>
        <v/>
      </c>
      <c r="DZ90" s="260">
        <f>'Result Entry'!EA92</f>
        <v>900</v>
      </c>
      <c r="EA90" s="246">
        <f>'Result Entry'!EB92</f>
        <v>0</v>
      </c>
      <c r="EB90" s="261">
        <f>'Result Entry'!EC92</f>
        <v>0</v>
      </c>
      <c r="EC90" s="239" t="str">
        <f>'Result Entry'!ED92</f>
        <v/>
      </c>
      <c r="ED90" s="239" t="str">
        <f>'Result Entry'!EE92</f>
        <v/>
      </c>
      <c r="EE90" s="239" t="str">
        <f>'Result Entry'!EF92</f>
        <v/>
      </c>
      <c r="EF90" s="262" t="str">
        <f>'Result Entry'!EG92</f>
        <v/>
      </c>
    </row>
    <row r="91" spans="1:136">
      <c r="A91" s="828"/>
      <c r="B91" s="249">
        <f t="shared" si="1"/>
        <v>0</v>
      </c>
      <c r="C91" s="238">
        <f>'Result Entry'!D93</f>
        <v>0</v>
      </c>
      <c r="D91" s="238">
        <f>'Result Entry'!E93</f>
        <v>0</v>
      </c>
      <c r="E91" s="238">
        <f>'Result Entry'!F93</f>
        <v>0</v>
      </c>
      <c r="F91" s="239">
        <f>'Result Entry'!G93</f>
        <v>0</v>
      </c>
      <c r="G91" s="239">
        <f>'Result Entry'!H93</f>
        <v>0</v>
      </c>
      <c r="H91" s="239">
        <f>'Result Entry'!I93</f>
        <v>0</v>
      </c>
      <c r="I91" s="386">
        <f>'Result Entry'!J93</f>
        <v>0</v>
      </c>
      <c r="J91" s="37">
        <f>'Result Entry'!K93</f>
        <v>0</v>
      </c>
      <c r="K91" s="250">
        <f>'Result Entry'!L93</f>
        <v>0</v>
      </c>
      <c r="L91" s="250">
        <f>'Result Entry'!M93</f>
        <v>0</v>
      </c>
      <c r="M91" s="250">
        <f>'Result Entry'!N93</f>
        <v>0</v>
      </c>
      <c r="N91" s="250">
        <f>'Result Entry'!O93</f>
        <v>0</v>
      </c>
      <c r="O91" s="251">
        <f>'Result Entry'!P93</f>
        <v>0</v>
      </c>
      <c r="P91" s="252">
        <f>'Result Entry'!Q93</f>
        <v>0</v>
      </c>
      <c r="Q91" s="252">
        <f>'Result Entry'!R93</f>
        <v>0</v>
      </c>
      <c r="R91" s="253">
        <f>'Result Entry'!S93</f>
        <v>0</v>
      </c>
      <c r="S91" s="36">
        <f>'Result Entry'!T93</f>
        <v>0</v>
      </c>
      <c r="T91" s="254">
        <f>'Result Entry'!U93</f>
        <v>0</v>
      </c>
      <c r="U91" s="254">
        <f>'Result Entry'!V93</f>
        <v>0</v>
      </c>
      <c r="V91" s="254">
        <f>'Result Entry'!W93</f>
        <v>0</v>
      </c>
      <c r="W91" s="36">
        <f>'Result Entry'!X93</f>
        <v>0</v>
      </c>
      <c r="X91" s="254">
        <f>'Result Entry'!Y93</f>
        <v>0</v>
      </c>
      <c r="Y91" s="239">
        <f>'Result Entry'!Z93</f>
        <v>0</v>
      </c>
      <c r="Z91" s="255" t="str">
        <f>'Result Entry'!AA93</f>
        <v/>
      </c>
      <c r="AA91" s="256">
        <f>'Result Entry'!AB93</f>
        <v>0</v>
      </c>
      <c r="AB91" s="250">
        <f>'Result Entry'!AC93</f>
        <v>0</v>
      </c>
      <c r="AC91" s="250">
        <f>'Result Entry'!AD93</f>
        <v>0</v>
      </c>
      <c r="AD91" s="250">
        <f>'Result Entry'!AE93</f>
        <v>0</v>
      </c>
      <c r="AE91" s="250">
        <f>'Result Entry'!AF93</f>
        <v>0</v>
      </c>
      <c r="AF91" s="251">
        <f>'Result Entry'!AG93</f>
        <v>0</v>
      </c>
      <c r="AG91" s="252">
        <f>'Result Entry'!AH93</f>
        <v>0</v>
      </c>
      <c r="AH91" s="252">
        <f>'Result Entry'!AI93</f>
        <v>0</v>
      </c>
      <c r="AI91" s="253">
        <f>'Result Entry'!AJ93</f>
        <v>0</v>
      </c>
      <c r="AJ91" s="36">
        <f>'Result Entry'!AK93</f>
        <v>0</v>
      </c>
      <c r="AK91" s="254">
        <f>'Result Entry'!AL93</f>
        <v>0</v>
      </c>
      <c r="AL91" s="254">
        <f>'Result Entry'!AM93</f>
        <v>0</v>
      </c>
      <c r="AM91" s="254">
        <f>'Result Entry'!AN93</f>
        <v>0</v>
      </c>
      <c r="AN91" s="36">
        <f>'Result Entry'!AO93</f>
        <v>0</v>
      </c>
      <c r="AO91" s="254">
        <f>'Result Entry'!AP93</f>
        <v>0</v>
      </c>
      <c r="AP91" s="239">
        <f>'Result Entry'!AQ93</f>
        <v>0</v>
      </c>
      <c r="AQ91" s="255" t="str">
        <f>'Result Entry'!AR93</f>
        <v/>
      </c>
      <c r="AR91" s="256">
        <f>'Result Entry'!AS93</f>
        <v>0</v>
      </c>
      <c r="AS91" s="250">
        <f>'Result Entry'!AT93</f>
        <v>0</v>
      </c>
      <c r="AT91" s="250">
        <f>'Result Entry'!AU93</f>
        <v>0</v>
      </c>
      <c r="AU91" s="250">
        <f>'Result Entry'!AV93</f>
        <v>0</v>
      </c>
      <c r="AV91" s="250">
        <f>'Result Entry'!AW93</f>
        <v>0</v>
      </c>
      <c r="AW91" s="251">
        <f>'Result Entry'!AX93</f>
        <v>0</v>
      </c>
      <c r="AX91" s="252">
        <f>'Result Entry'!AY93</f>
        <v>0</v>
      </c>
      <c r="AY91" s="252">
        <f>'Result Entry'!AZ93</f>
        <v>0</v>
      </c>
      <c r="AZ91" s="253">
        <f>'Result Entry'!BA93</f>
        <v>0</v>
      </c>
      <c r="BA91" s="36">
        <f>'Result Entry'!BB93</f>
        <v>0</v>
      </c>
      <c r="BB91" s="254">
        <f>'Result Entry'!BC93</f>
        <v>0</v>
      </c>
      <c r="BC91" s="254">
        <f>'Result Entry'!BD93</f>
        <v>0</v>
      </c>
      <c r="BD91" s="254">
        <f>'Result Entry'!BE93</f>
        <v>0</v>
      </c>
      <c r="BE91" s="36">
        <f>'Result Entry'!BF93</f>
        <v>0</v>
      </c>
      <c r="BF91" s="254">
        <f>'Result Entry'!BG93</f>
        <v>0</v>
      </c>
      <c r="BG91" s="239">
        <f>'Result Entry'!BH93</f>
        <v>0</v>
      </c>
      <c r="BH91" s="255" t="str">
        <f>'Result Entry'!BI93</f>
        <v/>
      </c>
      <c r="BI91" s="256">
        <f>'Result Entry'!BJ93</f>
        <v>0</v>
      </c>
      <c r="BJ91" s="250">
        <f>'Result Entry'!BK93</f>
        <v>0</v>
      </c>
      <c r="BK91" s="250">
        <f>'Result Entry'!BL93</f>
        <v>0</v>
      </c>
      <c r="BL91" s="250">
        <f>'Result Entry'!BM93</f>
        <v>0</v>
      </c>
      <c r="BM91" s="250">
        <f>'Result Entry'!BN93</f>
        <v>0</v>
      </c>
      <c r="BN91" s="251">
        <f>'Result Entry'!BO93</f>
        <v>0</v>
      </c>
      <c r="BO91" s="252">
        <f>'Result Entry'!BP93</f>
        <v>0</v>
      </c>
      <c r="BP91" s="252">
        <f>'Result Entry'!BQ93</f>
        <v>0</v>
      </c>
      <c r="BQ91" s="253">
        <f>'Result Entry'!BR93</f>
        <v>0</v>
      </c>
      <c r="BR91" s="36">
        <f>'Result Entry'!BS93</f>
        <v>0</v>
      </c>
      <c r="BS91" s="254">
        <f>'Result Entry'!BT93</f>
        <v>0</v>
      </c>
      <c r="BT91" s="254">
        <f>'Result Entry'!BU93</f>
        <v>0</v>
      </c>
      <c r="BU91" s="254">
        <f>'Result Entry'!BV93</f>
        <v>0</v>
      </c>
      <c r="BV91" s="36">
        <f>'Result Entry'!BW93</f>
        <v>0</v>
      </c>
      <c r="BW91" s="254">
        <f>'Result Entry'!BX93</f>
        <v>0</v>
      </c>
      <c r="BX91" s="239">
        <f>'Result Entry'!BY93</f>
        <v>0</v>
      </c>
      <c r="BY91" s="255" t="str">
        <f>'Result Entry'!BZ93</f>
        <v/>
      </c>
      <c r="BZ91" s="256">
        <f>'Result Entry'!CA93</f>
        <v>0</v>
      </c>
      <c r="CA91" s="250">
        <f>'Result Entry'!CB93</f>
        <v>0</v>
      </c>
      <c r="CB91" s="250">
        <f>'Result Entry'!CC93</f>
        <v>0</v>
      </c>
      <c r="CC91" s="250">
        <f>'Result Entry'!CD93</f>
        <v>0</v>
      </c>
      <c r="CD91" s="250">
        <f>'Result Entry'!CE93</f>
        <v>0</v>
      </c>
      <c r="CE91" s="251">
        <f>'Result Entry'!CF93</f>
        <v>0</v>
      </c>
      <c r="CF91" s="252">
        <f>'Result Entry'!CG93</f>
        <v>0</v>
      </c>
      <c r="CG91" s="252">
        <f>'Result Entry'!CH93</f>
        <v>0</v>
      </c>
      <c r="CH91" s="253">
        <f>'Result Entry'!CI93</f>
        <v>0</v>
      </c>
      <c r="CI91" s="36">
        <f>'Result Entry'!CJ93</f>
        <v>0</v>
      </c>
      <c r="CJ91" s="254">
        <f>'Result Entry'!CK93</f>
        <v>0</v>
      </c>
      <c r="CK91" s="254">
        <f>'Result Entry'!CL93</f>
        <v>0</v>
      </c>
      <c r="CL91" s="254">
        <f>'Result Entry'!CM93</f>
        <v>0</v>
      </c>
      <c r="CM91" s="36">
        <f>'Result Entry'!CN93</f>
        <v>0</v>
      </c>
      <c r="CN91" s="254">
        <f>'Result Entry'!CO93</f>
        <v>0</v>
      </c>
      <c r="CO91" s="239">
        <f>'Result Entry'!CP93</f>
        <v>0</v>
      </c>
      <c r="CP91" s="255" t="str">
        <f>'Result Entry'!CQ93</f>
        <v/>
      </c>
      <c r="CQ91" s="263">
        <f>'Result Entry'!CR93</f>
        <v>0</v>
      </c>
      <c r="CR91" s="258">
        <f>'Result Entry'!CS93</f>
        <v>0</v>
      </c>
      <c r="CS91" s="258">
        <f>'Result Entry'!CT93</f>
        <v>0</v>
      </c>
      <c r="CT91" s="258">
        <f>'Result Entry'!CU93</f>
        <v>0</v>
      </c>
      <c r="CU91" s="258">
        <f>'Result Entry'!CV93</f>
        <v>0</v>
      </c>
      <c r="CV91" s="264">
        <f>'Result Entry'!CW93</f>
        <v>0</v>
      </c>
      <c r="CW91" s="239">
        <f>'Result Entry'!CX93</f>
        <v>0</v>
      </c>
      <c r="CX91" s="255" t="str">
        <f>'Result Entry'!CY93</f>
        <v/>
      </c>
      <c r="CY91" s="263">
        <f>'Result Entry'!CZ93</f>
        <v>0</v>
      </c>
      <c r="CZ91" s="258">
        <f>'Result Entry'!DA93</f>
        <v>0</v>
      </c>
      <c r="DA91" s="258">
        <f>'Result Entry'!DB93</f>
        <v>0</v>
      </c>
      <c r="DB91" s="258">
        <f>'Result Entry'!DC93</f>
        <v>0</v>
      </c>
      <c r="DC91" s="258">
        <f>'Result Entry'!DD93</f>
        <v>0</v>
      </c>
      <c r="DD91" s="264">
        <f>'Result Entry'!DE93</f>
        <v>0</v>
      </c>
      <c r="DE91" s="239">
        <f>'Result Entry'!DF93</f>
        <v>0</v>
      </c>
      <c r="DF91" s="255" t="str">
        <f>'Result Entry'!DG93</f>
        <v/>
      </c>
      <c r="DG91" s="263">
        <f>'Result Entry'!DH93</f>
        <v>0</v>
      </c>
      <c r="DH91" s="258">
        <f>'Result Entry'!DI93</f>
        <v>0</v>
      </c>
      <c r="DI91" s="258">
        <f>'Result Entry'!DJ93</f>
        <v>0</v>
      </c>
      <c r="DJ91" s="258">
        <f>'Result Entry'!DK93</f>
        <v>0</v>
      </c>
      <c r="DK91" s="258">
        <f>'Result Entry'!DL93</f>
        <v>0</v>
      </c>
      <c r="DL91" s="264">
        <f>'Result Entry'!DM93</f>
        <v>0</v>
      </c>
      <c r="DM91" s="239">
        <f>'Result Entry'!DN93</f>
        <v>0</v>
      </c>
      <c r="DN91" s="255" t="str">
        <f>'Result Entry'!DO93</f>
        <v/>
      </c>
      <c r="DO91" s="263">
        <f>'Result Entry'!DP93</f>
        <v>0</v>
      </c>
      <c r="DP91" s="258">
        <f>'Result Entry'!DQ93</f>
        <v>0</v>
      </c>
      <c r="DQ91" s="258">
        <f>'Result Entry'!DR93</f>
        <v>0</v>
      </c>
      <c r="DR91" s="258">
        <f>'Result Entry'!DS93</f>
        <v>0</v>
      </c>
      <c r="DS91" s="258">
        <f>'Result Entry'!DT93</f>
        <v>0</v>
      </c>
      <c r="DT91" s="264">
        <f>'Result Entry'!DU93</f>
        <v>0</v>
      </c>
      <c r="DU91" s="239" t="str">
        <f>'Result Entry'!DV93</f>
        <v/>
      </c>
      <c r="DV91" s="255" t="str">
        <f>'Result Entry'!DW93</f>
        <v/>
      </c>
      <c r="DW91" s="265">
        <f>'Result Entry'!DX93</f>
        <v>0</v>
      </c>
      <c r="DX91" s="266">
        <f>'Result Entry'!DY93</f>
        <v>0</v>
      </c>
      <c r="DY91" s="267" t="str">
        <f>'Result Entry'!DZ93</f>
        <v/>
      </c>
      <c r="DZ91" s="260">
        <f>'Result Entry'!EA93</f>
        <v>900</v>
      </c>
      <c r="EA91" s="246">
        <f>'Result Entry'!EB93</f>
        <v>0</v>
      </c>
      <c r="EB91" s="261">
        <f>'Result Entry'!EC93</f>
        <v>0</v>
      </c>
      <c r="EC91" s="239" t="str">
        <f>'Result Entry'!ED93</f>
        <v/>
      </c>
      <c r="ED91" s="239" t="str">
        <f>'Result Entry'!EE93</f>
        <v/>
      </c>
      <c r="EE91" s="239" t="str">
        <f>'Result Entry'!EF93</f>
        <v/>
      </c>
      <c r="EF91" s="262" t="str">
        <f>'Result Entry'!EG93</f>
        <v/>
      </c>
    </row>
    <row r="92" spans="1:136">
      <c r="A92" s="828"/>
      <c r="B92" s="249">
        <f t="shared" si="1"/>
        <v>0</v>
      </c>
      <c r="C92" s="238">
        <f>'Result Entry'!D94</f>
        <v>0</v>
      </c>
      <c r="D92" s="238">
        <f>'Result Entry'!E94</f>
        <v>0</v>
      </c>
      <c r="E92" s="238">
        <f>'Result Entry'!F94</f>
        <v>0</v>
      </c>
      <c r="F92" s="239">
        <f>'Result Entry'!G94</f>
        <v>0</v>
      </c>
      <c r="G92" s="239">
        <f>'Result Entry'!H94</f>
        <v>0</v>
      </c>
      <c r="H92" s="239">
        <f>'Result Entry'!I94</f>
        <v>0</v>
      </c>
      <c r="I92" s="386">
        <f>'Result Entry'!J94</f>
        <v>0</v>
      </c>
      <c r="J92" s="37">
        <f>'Result Entry'!K94</f>
        <v>0</v>
      </c>
      <c r="K92" s="250">
        <f>'Result Entry'!L94</f>
        <v>0</v>
      </c>
      <c r="L92" s="250">
        <f>'Result Entry'!M94</f>
        <v>0</v>
      </c>
      <c r="M92" s="250">
        <f>'Result Entry'!N94</f>
        <v>0</v>
      </c>
      <c r="N92" s="250">
        <f>'Result Entry'!O94</f>
        <v>0</v>
      </c>
      <c r="O92" s="251">
        <f>'Result Entry'!P94</f>
        <v>0</v>
      </c>
      <c r="P92" s="252">
        <f>'Result Entry'!Q94</f>
        <v>0</v>
      </c>
      <c r="Q92" s="252">
        <f>'Result Entry'!R94</f>
        <v>0</v>
      </c>
      <c r="R92" s="253">
        <f>'Result Entry'!S94</f>
        <v>0</v>
      </c>
      <c r="S92" s="36">
        <f>'Result Entry'!T94</f>
        <v>0</v>
      </c>
      <c r="T92" s="254">
        <f>'Result Entry'!U94</f>
        <v>0</v>
      </c>
      <c r="U92" s="254">
        <f>'Result Entry'!V94</f>
        <v>0</v>
      </c>
      <c r="V92" s="254">
        <f>'Result Entry'!W94</f>
        <v>0</v>
      </c>
      <c r="W92" s="36">
        <f>'Result Entry'!X94</f>
        <v>0</v>
      </c>
      <c r="X92" s="254">
        <f>'Result Entry'!Y94</f>
        <v>0</v>
      </c>
      <c r="Y92" s="239">
        <f>'Result Entry'!Z94</f>
        <v>0</v>
      </c>
      <c r="Z92" s="255" t="str">
        <f>'Result Entry'!AA94</f>
        <v/>
      </c>
      <c r="AA92" s="256">
        <f>'Result Entry'!AB94</f>
        <v>0</v>
      </c>
      <c r="AB92" s="250">
        <f>'Result Entry'!AC94</f>
        <v>0</v>
      </c>
      <c r="AC92" s="250">
        <f>'Result Entry'!AD94</f>
        <v>0</v>
      </c>
      <c r="AD92" s="250">
        <f>'Result Entry'!AE94</f>
        <v>0</v>
      </c>
      <c r="AE92" s="250">
        <f>'Result Entry'!AF94</f>
        <v>0</v>
      </c>
      <c r="AF92" s="251">
        <f>'Result Entry'!AG94</f>
        <v>0</v>
      </c>
      <c r="AG92" s="252">
        <f>'Result Entry'!AH94</f>
        <v>0</v>
      </c>
      <c r="AH92" s="252">
        <f>'Result Entry'!AI94</f>
        <v>0</v>
      </c>
      <c r="AI92" s="253">
        <f>'Result Entry'!AJ94</f>
        <v>0</v>
      </c>
      <c r="AJ92" s="36">
        <f>'Result Entry'!AK94</f>
        <v>0</v>
      </c>
      <c r="AK92" s="254">
        <f>'Result Entry'!AL94</f>
        <v>0</v>
      </c>
      <c r="AL92" s="254">
        <f>'Result Entry'!AM94</f>
        <v>0</v>
      </c>
      <c r="AM92" s="254">
        <f>'Result Entry'!AN94</f>
        <v>0</v>
      </c>
      <c r="AN92" s="36">
        <f>'Result Entry'!AO94</f>
        <v>0</v>
      </c>
      <c r="AO92" s="254">
        <f>'Result Entry'!AP94</f>
        <v>0</v>
      </c>
      <c r="AP92" s="239">
        <f>'Result Entry'!AQ94</f>
        <v>0</v>
      </c>
      <c r="AQ92" s="255" t="str">
        <f>'Result Entry'!AR94</f>
        <v/>
      </c>
      <c r="AR92" s="256">
        <f>'Result Entry'!AS94</f>
        <v>0</v>
      </c>
      <c r="AS92" s="250">
        <f>'Result Entry'!AT94</f>
        <v>0</v>
      </c>
      <c r="AT92" s="250">
        <f>'Result Entry'!AU94</f>
        <v>0</v>
      </c>
      <c r="AU92" s="250">
        <f>'Result Entry'!AV94</f>
        <v>0</v>
      </c>
      <c r="AV92" s="250">
        <f>'Result Entry'!AW94</f>
        <v>0</v>
      </c>
      <c r="AW92" s="251">
        <f>'Result Entry'!AX94</f>
        <v>0</v>
      </c>
      <c r="AX92" s="252">
        <f>'Result Entry'!AY94</f>
        <v>0</v>
      </c>
      <c r="AY92" s="252">
        <f>'Result Entry'!AZ94</f>
        <v>0</v>
      </c>
      <c r="AZ92" s="253">
        <f>'Result Entry'!BA94</f>
        <v>0</v>
      </c>
      <c r="BA92" s="36">
        <f>'Result Entry'!BB94</f>
        <v>0</v>
      </c>
      <c r="BB92" s="254">
        <f>'Result Entry'!BC94</f>
        <v>0</v>
      </c>
      <c r="BC92" s="254">
        <f>'Result Entry'!BD94</f>
        <v>0</v>
      </c>
      <c r="BD92" s="254">
        <f>'Result Entry'!BE94</f>
        <v>0</v>
      </c>
      <c r="BE92" s="36">
        <f>'Result Entry'!BF94</f>
        <v>0</v>
      </c>
      <c r="BF92" s="254">
        <f>'Result Entry'!BG94</f>
        <v>0</v>
      </c>
      <c r="BG92" s="239">
        <f>'Result Entry'!BH94</f>
        <v>0</v>
      </c>
      <c r="BH92" s="255" t="str">
        <f>'Result Entry'!BI94</f>
        <v/>
      </c>
      <c r="BI92" s="256">
        <f>'Result Entry'!BJ94</f>
        <v>0</v>
      </c>
      <c r="BJ92" s="250">
        <f>'Result Entry'!BK94</f>
        <v>0</v>
      </c>
      <c r="BK92" s="250">
        <f>'Result Entry'!BL94</f>
        <v>0</v>
      </c>
      <c r="BL92" s="250">
        <f>'Result Entry'!BM94</f>
        <v>0</v>
      </c>
      <c r="BM92" s="250">
        <f>'Result Entry'!BN94</f>
        <v>0</v>
      </c>
      <c r="BN92" s="251">
        <f>'Result Entry'!BO94</f>
        <v>0</v>
      </c>
      <c r="BO92" s="252">
        <f>'Result Entry'!BP94</f>
        <v>0</v>
      </c>
      <c r="BP92" s="252">
        <f>'Result Entry'!BQ94</f>
        <v>0</v>
      </c>
      <c r="BQ92" s="253">
        <f>'Result Entry'!BR94</f>
        <v>0</v>
      </c>
      <c r="BR92" s="36">
        <f>'Result Entry'!BS94</f>
        <v>0</v>
      </c>
      <c r="BS92" s="254">
        <f>'Result Entry'!BT94</f>
        <v>0</v>
      </c>
      <c r="BT92" s="254">
        <f>'Result Entry'!BU94</f>
        <v>0</v>
      </c>
      <c r="BU92" s="254">
        <f>'Result Entry'!BV94</f>
        <v>0</v>
      </c>
      <c r="BV92" s="36">
        <f>'Result Entry'!BW94</f>
        <v>0</v>
      </c>
      <c r="BW92" s="254">
        <f>'Result Entry'!BX94</f>
        <v>0</v>
      </c>
      <c r="BX92" s="239">
        <f>'Result Entry'!BY94</f>
        <v>0</v>
      </c>
      <c r="BY92" s="255" t="str">
        <f>'Result Entry'!BZ94</f>
        <v/>
      </c>
      <c r="BZ92" s="256">
        <f>'Result Entry'!CA94</f>
        <v>0</v>
      </c>
      <c r="CA92" s="250">
        <f>'Result Entry'!CB94</f>
        <v>0</v>
      </c>
      <c r="CB92" s="250">
        <f>'Result Entry'!CC94</f>
        <v>0</v>
      </c>
      <c r="CC92" s="250">
        <f>'Result Entry'!CD94</f>
        <v>0</v>
      </c>
      <c r="CD92" s="250">
        <f>'Result Entry'!CE94</f>
        <v>0</v>
      </c>
      <c r="CE92" s="251">
        <f>'Result Entry'!CF94</f>
        <v>0</v>
      </c>
      <c r="CF92" s="252">
        <f>'Result Entry'!CG94</f>
        <v>0</v>
      </c>
      <c r="CG92" s="252">
        <f>'Result Entry'!CH94</f>
        <v>0</v>
      </c>
      <c r="CH92" s="253">
        <f>'Result Entry'!CI94</f>
        <v>0</v>
      </c>
      <c r="CI92" s="36">
        <f>'Result Entry'!CJ94</f>
        <v>0</v>
      </c>
      <c r="CJ92" s="254">
        <f>'Result Entry'!CK94</f>
        <v>0</v>
      </c>
      <c r="CK92" s="254">
        <f>'Result Entry'!CL94</f>
        <v>0</v>
      </c>
      <c r="CL92" s="254">
        <f>'Result Entry'!CM94</f>
        <v>0</v>
      </c>
      <c r="CM92" s="36">
        <f>'Result Entry'!CN94</f>
        <v>0</v>
      </c>
      <c r="CN92" s="254">
        <f>'Result Entry'!CO94</f>
        <v>0</v>
      </c>
      <c r="CO92" s="239">
        <f>'Result Entry'!CP94</f>
        <v>0</v>
      </c>
      <c r="CP92" s="255" t="str">
        <f>'Result Entry'!CQ94</f>
        <v/>
      </c>
      <c r="CQ92" s="263">
        <f>'Result Entry'!CR94</f>
        <v>0</v>
      </c>
      <c r="CR92" s="258">
        <f>'Result Entry'!CS94</f>
        <v>0</v>
      </c>
      <c r="CS92" s="258">
        <f>'Result Entry'!CT94</f>
        <v>0</v>
      </c>
      <c r="CT92" s="258">
        <f>'Result Entry'!CU94</f>
        <v>0</v>
      </c>
      <c r="CU92" s="258">
        <f>'Result Entry'!CV94</f>
        <v>0</v>
      </c>
      <c r="CV92" s="264">
        <f>'Result Entry'!CW94</f>
        <v>0</v>
      </c>
      <c r="CW92" s="239">
        <f>'Result Entry'!CX94</f>
        <v>0</v>
      </c>
      <c r="CX92" s="255" t="str">
        <f>'Result Entry'!CY94</f>
        <v/>
      </c>
      <c r="CY92" s="263">
        <f>'Result Entry'!CZ94</f>
        <v>0</v>
      </c>
      <c r="CZ92" s="258">
        <f>'Result Entry'!DA94</f>
        <v>0</v>
      </c>
      <c r="DA92" s="258">
        <f>'Result Entry'!DB94</f>
        <v>0</v>
      </c>
      <c r="DB92" s="258">
        <f>'Result Entry'!DC94</f>
        <v>0</v>
      </c>
      <c r="DC92" s="258">
        <f>'Result Entry'!DD94</f>
        <v>0</v>
      </c>
      <c r="DD92" s="264">
        <f>'Result Entry'!DE94</f>
        <v>0</v>
      </c>
      <c r="DE92" s="239">
        <f>'Result Entry'!DF94</f>
        <v>0</v>
      </c>
      <c r="DF92" s="255" t="str">
        <f>'Result Entry'!DG94</f>
        <v/>
      </c>
      <c r="DG92" s="263">
        <f>'Result Entry'!DH94</f>
        <v>0</v>
      </c>
      <c r="DH92" s="258">
        <f>'Result Entry'!DI94</f>
        <v>0</v>
      </c>
      <c r="DI92" s="258">
        <f>'Result Entry'!DJ94</f>
        <v>0</v>
      </c>
      <c r="DJ92" s="258">
        <f>'Result Entry'!DK94</f>
        <v>0</v>
      </c>
      <c r="DK92" s="258">
        <f>'Result Entry'!DL94</f>
        <v>0</v>
      </c>
      <c r="DL92" s="264">
        <f>'Result Entry'!DM94</f>
        <v>0</v>
      </c>
      <c r="DM92" s="239">
        <f>'Result Entry'!DN94</f>
        <v>0</v>
      </c>
      <c r="DN92" s="255" t="str">
        <f>'Result Entry'!DO94</f>
        <v/>
      </c>
      <c r="DO92" s="263">
        <f>'Result Entry'!DP94</f>
        <v>0</v>
      </c>
      <c r="DP92" s="258">
        <f>'Result Entry'!DQ94</f>
        <v>0</v>
      </c>
      <c r="DQ92" s="258">
        <f>'Result Entry'!DR94</f>
        <v>0</v>
      </c>
      <c r="DR92" s="258">
        <f>'Result Entry'!DS94</f>
        <v>0</v>
      </c>
      <c r="DS92" s="258">
        <f>'Result Entry'!DT94</f>
        <v>0</v>
      </c>
      <c r="DT92" s="264">
        <f>'Result Entry'!DU94</f>
        <v>0</v>
      </c>
      <c r="DU92" s="239" t="str">
        <f>'Result Entry'!DV94</f>
        <v/>
      </c>
      <c r="DV92" s="255" t="str">
        <f>'Result Entry'!DW94</f>
        <v/>
      </c>
      <c r="DW92" s="265">
        <f>'Result Entry'!DX94</f>
        <v>0</v>
      </c>
      <c r="DX92" s="266">
        <f>'Result Entry'!DY94</f>
        <v>0</v>
      </c>
      <c r="DY92" s="267" t="str">
        <f>'Result Entry'!DZ94</f>
        <v/>
      </c>
      <c r="DZ92" s="260">
        <f>'Result Entry'!EA94</f>
        <v>900</v>
      </c>
      <c r="EA92" s="246">
        <f>'Result Entry'!EB94</f>
        <v>0</v>
      </c>
      <c r="EB92" s="261">
        <f>'Result Entry'!EC94</f>
        <v>0</v>
      </c>
      <c r="EC92" s="239" t="str">
        <f>'Result Entry'!ED94</f>
        <v/>
      </c>
      <c r="ED92" s="239" t="str">
        <f>'Result Entry'!EE94</f>
        <v/>
      </c>
      <c r="EE92" s="239" t="str">
        <f>'Result Entry'!EF94</f>
        <v/>
      </c>
      <c r="EF92" s="262" t="str">
        <f>'Result Entry'!EG94</f>
        <v/>
      </c>
    </row>
    <row r="93" spans="1:136">
      <c r="A93" s="828"/>
      <c r="B93" s="249">
        <f t="shared" si="1"/>
        <v>0</v>
      </c>
      <c r="C93" s="238">
        <f>'Result Entry'!D95</f>
        <v>0</v>
      </c>
      <c r="D93" s="238">
        <f>'Result Entry'!E95</f>
        <v>0</v>
      </c>
      <c r="E93" s="238">
        <f>'Result Entry'!F95</f>
        <v>0</v>
      </c>
      <c r="F93" s="239">
        <f>'Result Entry'!G95</f>
        <v>0</v>
      </c>
      <c r="G93" s="239">
        <f>'Result Entry'!H95</f>
        <v>0</v>
      </c>
      <c r="H93" s="239">
        <f>'Result Entry'!I95</f>
        <v>0</v>
      </c>
      <c r="I93" s="386">
        <f>'Result Entry'!J95</f>
        <v>0</v>
      </c>
      <c r="J93" s="37">
        <f>'Result Entry'!K95</f>
        <v>0</v>
      </c>
      <c r="K93" s="250">
        <f>'Result Entry'!L95</f>
        <v>0</v>
      </c>
      <c r="L93" s="250">
        <f>'Result Entry'!M95</f>
        <v>0</v>
      </c>
      <c r="M93" s="250">
        <f>'Result Entry'!N95</f>
        <v>0</v>
      </c>
      <c r="N93" s="250">
        <f>'Result Entry'!O95</f>
        <v>0</v>
      </c>
      <c r="O93" s="251">
        <f>'Result Entry'!P95</f>
        <v>0</v>
      </c>
      <c r="P93" s="252">
        <f>'Result Entry'!Q95</f>
        <v>0</v>
      </c>
      <c r="Q93" s="252">
        <f>'Result Entry'!R95</f>
        <v>0</v>
      </c>
      <c r="R93" s="253">
        <f>'Result Entry'!S95</f>
        <v>0</v>
      </c>
      <c r="S93" s="36">
        <f>'Result Entry'!T95</f>
        <v>0</v>
      </c>
      <c r="T93" s="254">
        <f>'Result Entry'!U95</f>
        <v>0</v>
      </c>
      <c r="U93" s="254">
        <f>'Result Entry'!V95</f>
        <v>0</v>
      </c>
      <c r="V93" s="254">
        <f>'Result Entry'!W95</f>
        <v>0</v>
      </c>
      <c r="W93" s="36">
        <f>'Result Entry'!X95</f>
        <v>0</v>
      </c>
      <c r="X93" s="254">
        <f>'Result Entry'!Y95</f>
        <v>0</v>
      </c>
      <c r="Y93" s="239">
        <f>'Result Entry'!Z95</f>
        <v>0</v>
      </c>
      <c r="Z93" s="255" t="str">
        <f>'Result Entry'!AA95</f>
        <v/>
      </c>
      <c r="AA93" s="256">
        <f>'Result Entry'!AB95</f>
        <v>0</v>
      </c>
      <c r="AB93" s="250">
        <f>'Result Entry'!AC95</f>
        <v>0</v>
      </c>
      <c r="AC93" s="250">
        <f>'Result Entry'!AD95</f>
        <v>0</v>
      </c>
      <c r="AD93" s="250">
        <f>'Result Entry'!AE95</f>
        <v>0</v>
      </c>
      <c r="AE93" s="250">
        <f>'Result Entry'!AF95</f>
        <v>0</v>
      </c>
      <c r="AF93" s="251">
        <f>'Result Entry'!AG95</f>
        <v>0</v>
      </c>
      <c r="AG93" s="252">
        <f>'Result Entry'!AH95</f>
        <v>0</v>
      </c>
      <c r="AH93" s="252">
        <f>'Result Entry'!AI95</f>
        <v>0</v>
      </c>
      <c r="AI93" s="253">
        <f>'Result Entry'!AJ95</f>
        <v>0</v>
      </c>
      <c r="AJ93" s="36">
        <f>'Result Entry'!AK95</f>
        <v>0</v>
      </c>
      <c r="AK93" s="254">
        <f>'Result Entry'!AL95</f>
        <v>0</v>
      </c>
      <c r="AL93" s="254">
        <f>'Result Entry'!AM95</f>
        <v>0</v>
      </c>
      <c r="AM93" s="254">
        <f>'Result Entry'!AN95</f>
        <v>0</v>
      </c>
      <c r="AN93" s="36">
        <f>'Result Entry'!AO95</f>
        <v>0</v>
      </c>
      <c r="AO93" s="254">
        <f>'Result Entry'!AP95</f>
        <v>0</v>
      </c>
      <c r="AP93" s="239">
        <f>'Result Entry'!AQ95</f>
        <v>0</v>
      </c>
      <c r="AQ93" s="255" t="str">
        <f>'Result Entry'!AR95</f>
        <v/>
      </c>
      <c r="AR93" s="256">
        <f>'Result Entry'!AS95</f>
        <v>0</v>
      </c>
      <c r="AS93" s="250">
        <f>'Result Entry'!AT95</f>
        <v>0</v>
      </c>
      <c r="AT93" s="250">
        <f>'Result Entry'!AU95</f>
        <v>0</v>
      </c>
      <c r="AU93" s="250">
        <f>'Result Entry'!AV95</f>
        <v>0</v>
      </c>
      <c r="AV93" s="250">
        <f>'Result Entry'!AW95</f>
        <v>0</v>
      </c>
      <c r="AW93" s="251">
        <f>'Result Entry'!AX95</f>
        <v>0</v>
      </c>
      <c r="AX93" s="252">
        <f>'Result Entry'!AY95</f>
        <v>0</v>
      </c>
      <c r="AY93" s="252">
        <f>'Result Entry'!AZ95</f>
        <v>0</v>
      </c>
      <c r="AZ93" s="253">
        <f>'Result Entry'!BA95</f>
        <v>0</v>
      </c>
      <c r="BA93" s="36">
        <f>'Result Entry'!BB95</f>
        <v>0</v>
      </c>
      <c r="BB93" s="254">
        <f>'Result Entry'!BC95</f>
        <v>0</v>
      </c>
      <c r="BC93" s="254">
        <f>'Result Entry'!BD95</f>
        <v>0</v>
      </c>
      <c r="BD93" s="254">
        <f>'Result Entry'!BE95</f>
        <v>0</v>
      </c>
      <c r="BE93" s="36">
        <f>'Result Entry'!BF95</f>
        <v>0</v>
      </c>
      <c r="BF93" s="254">
        <f>'Result Entry'!BG95</f>
        <v>0</v>
      </c>
      <c r="BG93" s="239">
        <f>'Result Entry'!BH95</f>
        <v>0</v>
      </c>
      <c r="BH93" s="255" t="str">
        <f>'Result Entry'!BI95</f>
        <v/>
      </c>
      <c r="BI93" s="256">
        <f>'Result Entry'!BJ95</f>
        <v>0</v>
      </c>
      <c r="BJ93" s="250">
        <f>'Result Entry'!BK95</f>
        <v>0</v>
      </c>
      <c r="BK93" s="250">
        <f>'Result Entry'!BL95</f>
        <v>0</v>
      </c>
      <c r="BL93" s="250">
        <f>'Result Entry'!BM95</f>
        <v>0</v>
      </c>
      <c r="BM93" s="250">
        <f>'Result Entry'!BN95</f>
        <v>0</v>
      </c>
      <c r="BN93" s="251">
        <f>'Result Entry'!BO95</f>
        <v>0</v>
      </c>
      <c r="BO93" s="252">
        <f>'Result Entry'!BP95</f>
        <v>0</v>
      </c>
      <c r="BP93" s="252">
        <f>'Result Entry'!BQ95</f>
        <v>0</v>
      </c>
      <c r="BQ93" s="253">
        <f>'Result Entry'!BR95</f>
        <v>0</v>
      </c>
      <c r="BR93" s="36">
        <f>'Result Entry'!BS95</f>
        <v>0</v>
      </c>
      <c r="BS93" s="254">
        <f>'Result Entry'!BT95</f>
        <v>0</v>
      </c>
      <c r="BT93" s="254">
        <f>'Result Entry'!BU95</f>
        <v>0</v>
      </c>
      <c r="BU93" s="254">
        <f>'Result Entry'!BV95</f>
        <v>0</v>
      </c>
      <c r="BV93" s="36">
        <f>'Result Entry'!BW95</f>
        <v>0</v>
      </c>
      <c r="BW93" s="254">
        <f>'Result Entry'!BX95</f>
        <v>0</v>
      </c>
      <c r="BX93" s="239">
        <f>'Result Entry'!BY95</f>
        <v>0</v>
      </c>
      <c r="BY93" s="255" t="str">
        <f>'Result Entry'!BZ95</f>
        <v/>
      </c>
      <c r="BZ93" s="256">
        <f>'Result Entry'!CA95</f>
        <v>0</v>
      </c>
      <c r="CA93" s="250">
        <f>'Result Entry'!CB95</f>
        <v>0</v>
      </c>
      <c r="CB93" s="250">
        <f>'Result Entry'!CC95</f>
        <v>0</v>
      </c>
      <c r="CC93" s="250">
        <f>'Result Entry'!CD95</f>
        <v>0</v>
      </c>
      <c r="CD93" s="250">
        <f>'Result Entry'!CE95</f>
        <v>0</v>
      </c>
      <c r="CE93" s="251">
        <f>'Result Entry'!CF95</f>
        <v>0</v>
      </c>
      <c r="CF93" s="252">
        <f>'Result Entry'!CG95</f>
        <v>0</v>
      </c>
      <c r="CG93" s="252">
        <f>'Result Entry'!CH95</f>
        <v>0</v>
      </c>
      <c r="CH93" s="253">
        <f>'Result Entry'!CI95</f>
        <v>0</v>
      </c>
      <c r="CI93" s="36">
        <f>'Result Entry'!CJ95</f>
        <v>0</v>
      </c>
      <c r="CJ93" s="254">
        <f>'Result Entry'!CK95</f>
        <v>0</v>
      </c>
      <c r="CK93" s="254">
        <f>'Result Entry'!CL95</f>
        <v>0</v>
      </c>
      <c r="CL93" s="254">
        <f>'Result Entry'!CM95</f>
        <v>0</v>
      </c>
      <c r="CM93" s="36">
        <f>'Result Entry'!CN95</f>
        <v>0</v>
      </c>
      <c r="CN93" s="254">
        <f>'Result Entry'!CO95</f>
        <v>0</v>
      </c>
      <c r="CO93" s="239">
        <f>'Result Entry'!CP95</f>
        <v>0</v>
      </c>
      <c r="CP93" s="255" t="str">
        <f>'Result Entry'!CQ95</f>
        <v/>
      </c>
      <c r="CQ93" s="263">
        <f>'Result Entry'!CR95</f>
        <v>0</v>
      </c>
      <c r="CR93" s="258">
        <f>'Result Entry'!CS95</f>
        <v>0</v>
      </c>
      <c r="CS93" s="258">
        <f>'Result Entry'!CT95</f>
        <v>0</v>
      </c>
      <c r="CT93" s="258">
        <f>'Result Entry'!CU95</f>
        <v>0</v>
      </c>
      <c r="CU93" s="258">
        <f>'Result Entry'!CV95</f>
        <v>0</v>
      </c>
      <c r="CV93" s="264">
        <f>'Result Entry'!CW95</f>
        <v>0</v>
      </c>
      <c r="CW93" s="239">
        <f>'Result Entry'!CX95</f>
        <v>0</v>
      </c>
      <c r="CX93" s="255" t="str">
        <f>'Result Entry'!CY95</f>
        <v/>
      </c>
      <c r="CY93" s="263">
        <f>'Result Entry'!CZ95</f>
        <v>0</v>
      </c>
      <c r="CZ93" s="258">
        <f>'Result Entry'!DA95</f>
        <v>0</v>
      </c>
      <c r="DA93" s="258">
        <f>'Result Entry'!DB95</f>
        <v>0</v>
      </c>
      <c r="DB93" s="258">
        <f>'Result Entry'!DC95</f>
        <v>0</v>
      </c>
      <c r="DC93" s="258">
        <f>'Result Entry'!DD95</f>
        <v>0</v>
      </c>
      <c r="DD93" s="264">
        <f>'Result Entry'!DE95</f>
        <v>0</v>
      </c>
      <c r="DE93" s="239">
        <f>'Result Entry'!DF95</f>
        <v>0</v>
      </c>
      <c r="DF93" s="255" t="str">
        <f>'Result Entry'!DG95</f>
        <v/>
      </c>
      <c r="DG93" s="263">
        <f>'Result Entry'!DH95</f>
        <v>0</v>
      </c>
      <c r="DH93" s="258">
        <f>'Result Entry'!DI95</f>
        <v>0</v>
      </c>
      <c r="DI93" s="258">
        <f>'Result Entry'!DJ95</f>
        <v>0</v>
      </c>
      <c r="DJ93" s="258">
        <f>'Result Entry'!DK95</f>
        <v>0</v>
      </c>
      <c r="DK93" s="258">
        <f>'Result Entry'!DL95</f>
        <v>0</v>
      </c>
      <c r="DL93" s="264">
        <f>'Result Entry'!DM95</f>
        <v>0</v>
      </c>
      <c r="DM93" s="239">
        <f>'Result Entry'!DN95</f>
        <v>0</v>
      </c>
      <c r="DN93" s="255" t="str">
        <f>'Result Entry'!DO95</f>
        <v/>
      </c>
      <c r="DO93" s="263">
        <f>'Result Entry'!DP95</f>
        <v>0</v>
      </c>
      <c r="DP93" s="258">
        <f>'Result Entry'!DQ95</f>
        <v>0</v>
      </c>
      <c r="DQ93" s="258">
        <f>'Result Entry'!DR95</f>
        <v>0</v>
      </c>
      <c r="DR93" s="258">
        <f>'Result Entry'!DS95</f>
        <v>0</v>
      </c>
      <c r="DS93" s="258">
        <f>'Result Entry'!DT95</f>
        <v>0</v>
      </c>
      <c r="DT93" s="264">
        <f>'Result Entry'!DU95</f>
        <v>0</v>
      </c>
      <c r="DU93" s="239" t="str">
        <f>'Result Entry'!DV95</f>
        <v/>
      </c>
      <c r="DV93" s="255" t="str">
        <f>'Result Entry'!DW95</f>
        <v/>
      </c>
      <c r="DW93" s="265">
        <f>'Result Entry'!DX95</f>
        <v>0</v>
      </c>
      <c r="DX93" s="266">
        <f>'Result Entry'!DY95</f>
        <v>0</v>
      </c>
      <c r="DY93" s="267" t="str">
        <f>'Result Entry'!DZ95</f>
        <v/>
      </c>
      <c r="DZ93" s="260">
        <f>'Result Entry'!EA95</f>
        <v>900</v>
      </c>
      <c r="EA93" s="246">
        <f>'Result Entry'!EB95</f>
        <v>0</v>
      </c>
      <c r="EB93" s="261">
        <f>'Result Entry'!EC95</f>
        <v>0</v>
      </c>
      <c r="EC93" s="239" t="str">
        <f>'Result Entry'!ED95</f>
        <v/>
      </c>
      <c r="ED93" s="239" t="str">
        <f>'Result Entry'!EE95</f>
        <v/>
      </c>
      <c r="EE93" s="239" t="str">
        <f>'Result Entry'!EF95</f>
        <v/>
      </c>
      <c r="EF93" s="262" t="str">
        <f>'Result Entry'!EG95</f>
        <v/>
      </c>
    </row>
    <row r="94" spans="1:136">
      <c r="A94" s="828"/>
      <c r="B94" s="249">
        <f t="shared" si="1"/>
        <v>0</v>
      </c>
      <c r="C94" s="238">
        <f>'Result Entry'!D96</f>
        <v>0</v>
      </c>
      <c r="D94" s="238">
        <f>'Result Entry'!E96</f>
        <v>0</v>
      </c>
      <c r="E94" s="238">
        <f>'Result Entry'!F96</f>
        <v>0</v>
      </c>
      <c r="F94" s="239">
        <f>'Result Entry'!G96</f>
        <v>0</v>
      </c>
      <c r="G94" s="239">
        <f>'Result Entry'!H96</f>
        <v>0</v>
      </c>
      <c r="H94" s="239">
        <f>'Result Entry'!I96</f>
        <v>0</v>
      </c>
      <c r="I94" s="386">
        <f>'Result Entry'!J96</f>
        <v>0</v>
      </c>
      <c r="J94" s="37">
        <f>'Result Entry'!K96</f>
        <v>0</v>
      </c>
      <c r="K94" s="250">
        <f>'Result Entry'!L96</f>
        <v>0</v>
      </c>
      <c r="L94" s="250">
        <f>'Result Entry'!M96</f>
        <v>0</v>
      </c>
      <c r="M94" s="250">
        <f>'Result Entry'!N96</f>
        <v>0</v>
      </c>
      <c r="N94" s="250">
        <f>'Result Entry'!O96</f>
        <v>0</v>
      </c>
      <c r="O94" s="251">
        <f>'Result Entry'!P96</f>
        <v>0</v>
      </c>
      <c r="P94" s="252">
        <f>'Result Entry'!Q96</f>
        <v>0</v>
      </c>
      <c r="Q94" s="252">
        <f>'Result Entry'!R96</f>
        <v>0</v>
      </c>
      <c r="R94" s="253">
        <f>'Result Entry'!S96</f>
        <v>0</v>
      </c>
      <c r="S94" s="36">
        <f>'Result Entry'!T96</f>
        <v>0</v>
      </c>
      <c r="T94" s="254">
        <f>'Result Entry'!U96</f>
        <v>0</v>
      </c>
      <c r="U94" s="254">
        <f>'Result Entry'!V96</f>
        <v>0</v>
      </c>
      <c r="V94" s="254">
        <f>'Result Entry'!W96</f>
        <v>0</v>
      </c>
      <c r="W94" s="36">
        <f>'Result Entry'!X96</f>
        <v>0</v>
      </c>
      <c r="X94" s="254">
        <f>'Result Entry'!Y96</f>
        <v>0</v>
      </c>
      <c r="Y94" s="239">
        <f>'Result Entry'!Z96</f>
        <v>0</v>
      </c>
      <c r="Z94" s="255" t="str">
        <f>'Result Entry'!AA96</f>
        <v/>
      </c>
      <c r="AA94" s="256">
        <f>'Result Entry'!AB96</f>
        <v>0</v>
      </c>
      <c r="AB94" s="250">
        <f>'Result Entry'!AC96</f>
        <v>0</v>
      </c>
      <c r="AC94" s="250">
        <f>'Result Entry'!AD96</f>
        <v>0</v>
      </c>
      <c r="AD94" s="250">
        <f>'Result Entry'!AE96</f>
        <v>0</v>
      </c>
      <c r="AE94" s="250">
        <f>'Result Entry'!AF96</f>
        <v>0</v>
      </c>
      <c r="AF94" s="251">
        <f>'Result Entry'!AG96</f>
        <v>0</v>
      </c>
      <c r="AG94" s="252">
        <f>'Result Entry'!AH96</f>
        <v>0</v>
      </c>
      <c r="AH94" s="252">
        <f>'Result Entry'!AI96</f>
        <v>0</v>
      </c>
      <c r="AI94" s="253">
        <f>'Result Entry'!AJ96</f>
        <v>0</v>
      </c>
      <c r="AJ94" s="36">
        <f>'Result Entry'!AK96</f>
        <v>0</v>
      </c>
      <c r="AK94" s="254">
        <f>'Result Entry'!AL96</f>
        <v>0</v>
      </c>
      <c r="AL94" s="254">
        <f>'Result Entry'!AM96</f>
        <v>0</v>
      </c>
      <c r="AM94" s="254">
        <f>'Result Entry'!AN96</f>
        <v>0</v>
      </c>
      <c r="AN94" s="36">
        <f>'Result Entry'!AO96</f>
        <v>0</v>
      </c>
      <c r="AO94" s="254">
        <f>'Result Entry'!AP96</f>
        <v>0</v>
      </c>
      <c r="AP94" s="239">
        <f>'Result Entry'!AQ96</f>
        <v>0</v>
      </c>
      <c r="AQ94" s="255" t="str">
        <f>'Result Entry'!AR96</f>
        <v/>
      </c>
      <c r="AR94" s="256">
        <f>'Result Entry'!AS96</f>
        <v>0</v>
      </c>
      <c r="AS94" s="250">
        <f>'Result Entry'!AT96</f>
        <v>0</v>
      </c>
      <c r="AT94" s="250">
        <f>'Result Entry'!AU96</f>
        <v>0</v>
      </c>
      <c r="AU94" s="250">
        <f>'Result Entry'!AV96</f>
        <v>0</v>
      </c>
      <c r="AV94" s="250">
        <f>'Result Entry'!AW96</f>
        <v>0</v>
      </c>
      <c r="AW94" s="251">
        <f>'Result Entry'!AX96</f>
        <v>0</v>
      </c>
      <c r="AX94" s="252">
        <f>'Result Entry'!AY96</f>
        <v>0</v>
      </c>
      <c r="AY94" s="252">
        <f>'Result Entry'!AZ96</f>
        <v>0</v>
      </c>
      <c r="AZ94" s="253">
        <f>'Result Entry'!BA96</f>
        <v>0</v>
      </c>
      <c r="BA94" s="36">
        <f>'Result Entry'!BB96</f>
        <v>0</v>
      </c>
      <c r="BB94" s="254">
        <f>'Result Entry'!BC96</f>
        <v>0</v>
      </c>
      <c r="BC94" s="254">
        <f>'Result Entry'!BD96</f>
        <v>0</v>
      </c>
      <c r="BD94" s="254">
        <f>'Result Entry'!BE96</f>
        <v>0</v>
      </c>
      <c r="BE94" s="36">
        <f>'Result Entry'!BF96</f>
        <v>0</v>
      </c>
      <c r="BF94" s="254">
        <f>'Result Entry'!BG96</f>
        <v>0</v>
      </c>
      <c r="BG94" s="239">
        <f>'Result Entry'!BH96</f>
        <v>0</v>
      </c>
      <c r="BH94" s="255" t="str">
        <f>'Result Entry'!BI96</f>
        <v/>
      </c>
      <c r="BI94" s="256">
        <f>'Result Entry'!BJ96</f>
        <v>0</v>
      </c>
      <c r="BJ94" s="250">
        <f>'Result Entry'!BK96</f>
        <v>0</v>
      </c>
      <c r="BK94" s="250">
        <f>'Result Entry'!BL96</f>
        <v>0</v>
      </c>
      <c r="BL94" s="250">
        <f>'Result Entry'!BM96</f>
        <v>0</v>
      </c>
      <c r="BM94" s="250">
        <f>'Result Entry'!BN96</f>
        <v>0</v>
      </c>
      <c r="BN94" s="251">
        <f>'Result Entry'!BO96</f>
        <v>0</v>
      </c>
      <c r="BO94" s="252">
        <f>'Result Entry'!BP96</f>
        <v>0</v>
      </c>
      <c r="BP94" s="252">
        <f>'Result Entry'!BQ96</f>
        <v>0</v>
      </c>
      <c r="BQ94" s="253">
        <f>'Result Entry'!BR96</f>
        <v>0</v>
      </c>
      <c r="BR94" s="36">
        <f>'Result Entry'!BS96</f>
        <v>0</v>
      </c>
      <c r="BS94" s="254">
        <f>'Result Entry'!BT96</f>
        <v>0</v>
      </c>
      <c r="BT94" s="254">
        <f>'Result Entry'!BU96</f>
        <v>0</v>
      </c>
      <c r="BU94" s="254">
        <f>'Result Entry'!BV96</f>
        <v>0</v>
      </c>
      <c r="BV94" s="36">
        <f>'Result Entry'!BW96</f>
        <v>0</v>
      </c>
      <c r="BW94" s="254">
        <f>'Result Entry'!BX96</f>
        <v>0</v>
      </c>
      <c r="BX94" s="239">
        <f>'Result Entry'!BY96</f>
        <v>0</v>
      </c>
      <c r="BY94" s="255" t="str">
        <f>'Result Entry'!BZ96</f>
        <v/>
      </c>
      <c r="BZ94" s="256">
        <f>'Result Entry'!CA96</f>
        <v>0</v>
      </c>
      <c r="CA94" s="250">
        <f>'Result Entry'!CB96</f>
        <v>0</v>
      </c>
      <c r="CB94" s="250">
        <f>'Result Entry'!CC96</f>
        <v>0</v>
      </c>
      <c r="CC94" s="250">
        <f>'Result Entry'!CD96</f>
        <v>0</v>
      </c>
      <c r="CD94" s="250">
        <f>'Result Entry'!CE96</f>
        <v>0</v>
      </c>
      <c r="CE94" s="251">
        <f>'Result Entry'!CF96</f>
        <v>0</v>
      </c>
      <c r="CF94" s="252">
        <f>'Result Entry'!CG96</f>
        <v>0</v>
      </c>
      <c r="CG94" s="252">
        <f>'Result Entry'!CH96</f>
        <v>0</v>
      </c>
      <c r="CH94" s="253">
        <f>'Result Entry'!CI96</f>
        <v>0</v>
      </c>
      <c r="CI94" s="36">
        <f>'Result Entry'!CJ96</f>
        <v>0</v>
      </c>
      <c r="CJ94" s="254">
        <f>'Result Entry'!CK96</f>
        <v>0</v>
      </c>
      <c r="CK94" s="254">
        <f>'Result Entry'!CL96</f>
        <v>0</v>
      </c>
      <c r="CL94" s="254">
        <f>'Result Entry'!CM96</f>
        <v>0</v>
      </c>
      <c r="CM94" s="36">
        <f>'Result Entry'!CN96</f>
        <v>0</v>
      </c>
      <c r="CN94" s="254">
        <f>'Result Entry'!CO96</f>
        <v>0</v>
      </c>
      <c r="CO94" s="239">
        <f>'Result Entry'!CP96</f>
        <v>0</v>
      </c>
      <c r="CP94" s="255" t="str">
        <f>'Result Entry'!CQ96</f>
        <v/>
      </c>
      <c r="CQ94" s="263">
        <f>'Result Entry'!CR96</f>
        <v>0</v>
      </c>
      <c r="CR94" s="258">
        <f>'Result Entry'!CS96</f>
        <v>0</v>
      </c>
      <c r="CS94" s="258">
        <f>'Result Entry'!CT96</f>
        <v>0</v>
      </c>
      <c r="CT94" s="258">
        <f>'Result Entry'!CU96</f>
        <v>0</v>
      </c>
      <c r="CU94" s="258">
        <f>'Result Entry'!CV96</f>
        <v>0</v>
      </c>
      <c r="CV94" s="264">
        <f>'Result Entry'!CW96</f>
        <v>0</v>
      </c>
      <c r="CW94" s="239">
        <f>'Result Entry'!CX96</f>
        <v>0</v>
      </c>
      <c r="CX94" s="255" t="str">
        <f>'Result Entry'!CY96</f>
        <v/>
      </c>
      <c r="CY94" s="263">
        <f>'Result Entry'!CZ96</f>
        <v>0</v>
      </c>
      <c r="CZ94" s="258">
        <f>'Result Entry'!DA96</f>
        <v>0</v>
      </c>
      <c r="DA94" s="258">
        <f>'Result Entry'!DB96</f>
        <v>0</v>
      </c>
      <c r="DB94" s="258">
        <f>'Result Entry'!DC96</f>
        <v>0</v>
      </c>
      <c r="DC94" s="258">
        <f>'Result Entry'!DD96</f>
        <v>0</v>
      </c>
      <c r="DD94" s="264">
        <f>'Result Entry'!DE96</f>
        <v>0</v>
      </c>
      <c r="DE94" s="239">
        <f>'Result Entry'!DF96</f>
        <v>0</v>
      </c>
      <c r="DF94" s="255" t="str">
        <f>'Result Entry'!DG96</f>
        <v/>
      </c>
      <c r="DG94" s="263">
        <f>'Result Entry'!DH96</f>
        <v>0</v>
      </c>
      <c r="DH94" s="258">
        <f>'Result Entry'!DI96</f>
        <v>0</v>
      </c>
      <c r="DI94" s="258">
        <f>'Result Entry'!DJ96</f>
        <v>0</v>
      </c>
      <c r="DJ94" s="258">
        <f>'Result Entry'!DK96</f>
        <v>0</v>
      </c>
      <c r="DK94" s="258">
        <f>'Result Entry'!DL96</f>
        <v>0</v>
      </c>
      <c r="DL94" s="264">
        <f>'Result Entry'!DM96</f>
        <v>0</v>
      </c>
      <c r="DM94" s="239">
        <f>'Result Entry'!DN96</f>
        <v>0</v>
      </c>
      <c r="DN94" s="255" t="str">
        <f>'Result Entry'!DO96</f>
        <v/>
      </c>
      <c r="DO94" s="263">
        <f>'Result Entry'!DP96</f>
        <v>0</v>
      </c>
      <c r="DP94" s="258">
        <f>'Result Entry'!DQ96</f>
        <v>0</v>
      </c>
      <c r="DQ94" s="258">
        <f>'Result Entry'!DR96</f>
        <v>0</v>
      </c>
      <c r="DR94" s="258">
        <f>'Result Entry'!DS96</f>
        <v>0</v>
      </c>
      <c r="DS94" s="258">
        <f>'Result Entry'!DT96</f>
        <v>0</v>
      </c>
      <c r="DT94" s="264">
        <f>'Result Entry'!DU96</f>
        <v>0</v>
      </c>
      <c r="DU94" s="239" t="str">
        <f>'Result Entry'!DV96</f>
        <v/>
      </c>
      <c r="DV94" s="255" t="str">
        <f>'Result Entry'!DW96</f>
        <v/>
      </c>
      <c r="DW94" s="265">
        <f>'Result Entry'!DX96</f>
        <v>0</v>
      </c>
      <c r="DX94" s="266">
        <f>'Result Entry'!DY96</f>
        <v>0</v>
      </c>
      <c r="DY94" s="267" t="str">
        <f>'Result Entry'!DZ96</f>
        <v/>
      </c>
      <c r="DZ94" s="260">
        <f>'Result Entry'!EA96</f>
        <v>900</v>
      </c>
      <c r="EA94" s="246">
        <f>'Result Entry'!EB96</f>
        <v>0</v>
      </c>
      <c r="EB94" s="261">
        <f>'Result Entry'!EC96</f>
        <v>0</v>
      </c>
      <c r="EC94" s="239" t="str">
        <f>'Result Entry'!ED96</f>
        <v/>
      </c>
      <c r="ED94" s="239" t="str">
        <f>'Result Entry'!EE96</f>
        <v/>
      </c>
      <c r="EE94" s="239" t="str">
        <f>'Result Entry'!EF96</f>
        <v/>
      </c>
      <c r="EF94" s="262" t="str">
        <f>'Result Entry'!EG96</f>
        <v/>
      </c>
    </row>
    <row r="95" spans="1:136">
      <c r="A95" s="828"/>
      <c r="B95" s="249">
        <f t="shared" si="1"/>
        <v>0</v>
      </c>
      <c r="C95" s="238">
        <f>'Result Entry'!D97</f>
        <v>0</v>
      </c>
      <c r="D95" s="238">
        <f>'Result Entry'!E97</f>
        <v>0</v>
      </c>
      <c r="E95" s="238">
        <f>'Result Entry'!F97</f>
        <v>0</v>
      </c>
      <c r="F95" s="239">
        <f>'Result Entry'!G97</f>
        <v>0</v>
      </c>
      <c r="G95" s="239">
        <f>'Result Entry'!H97</f>
        <v>0</v>
      </c>
      <c r="H95" s="239">
        <f>'Result Entry'!I97</f>
        <v>0</v>
      </c>
      <c r="I95" s="386">
        <f>'Result Entry'!J97</f>
        <v>0</v>
      </c>
      <c r="J95" s="37">
        <f>'Result Entry'!K97</f>
        <v>0</v>
      </c>
      <c r="K95" s="250">
        <f>'Result Entry'!L97</f>
        <v>0</v>
      </c>
      <c r="L95" s="250">
        <f>'Result Entry'!M97</f>
        <v>0</v>
      </c>
      <c r="M95" s="250">
        <f>'Result Entry'!N97</f>
        <v>0</v>
      </c>
      <c r="N95" s="250">
        <f>'Result Entry'!O97</f>
        <v>0</v>
      </c>
      <c r="O95" s="251">
        <f>'Result Entry'!P97</f>
        <v>0</v>
      </c>
      <c r="P95" s="252">
        <f>'Result Entry'!Q97</f>
        <v>0</v>
      </c>
      <c r="Q95" s="252">
        <f>'Result Entry'!R97</f>
        <v>0</v>
      </c>
      <c r="R95" s="253">
        <f>'Result Entry'!S97</f>
        <v>0</v>
      </c>
      <c r="S95" s="36">
        <f>'Result Entry'!T97</f>
        <v>0</v>
      </c>
      <c r="T95" s="254">
        <f>'Result Entry'!U97</f>
        <v>0</v>
      </c>
      <c r="U95" s="254">
        <f>'Result Entry'!V97</f>
        <v>0</v>
      </c>
      <c r="V95" s="254">
        <f>'Result Entry'!W97</f>
        <v>0</v>
      </c>
      <c r="W95" s="36">
        <f>'Result Entry'!X97</f>
        <v>0</v>
      </c>
      <c r="X95" s="254">
        <f>'Result Entry'!Y97</f>
        <v>0</v>
      </c>
      <c r="Y95" s="239">
        <f>'Result Entry'!Z97</f>
        <v>0</v>
      </c>
      <c r="Z95" s="255" t="str">
        <f>'Result Entry'!AA97</f>
        <v/>
      </c>
      <c r="AA95" s="256">
        <f>'Result Entry'!AB97</f>
        <v>0</v>
      </c>
      <c r="AB95" s="250">
        <f>'Result Entry'!AC97</f>
        <v>0</v>
      </c>
      <c r="AC95" s="250">
        <f>'Result Entry'!AD97</f>
        <v>0</v>
      </c>
      <c r="AD95" s="250">
        <f>'Result Entry'!AE97</f>
        <v>0</v>
      </c>
      <c r="AE95" s="250">
        <f>'Result Entry'!AF97</f>
        <v>0</v>
      </c>
      <c r="AF95" s="251">
        <f>'Result Entry'!AG97</f>
        <v>0</v>
      </c>
      <c r="AG95" s="252">
        <f>'Result Entry'!AH97</f>
        <v>0</v>
      </c>
      <c r="AH95" s="252">
        <f>'Result Entry'!AI97</f>
        <v>0</v>
      </c>
      <c r="AI95" s="253">
        <f>'Result Entry'!AJ97</f>
        <v>0</v>
      </c>
      <c r="AJ95" s="36">
        <f>'Result Entry'!AK97</f>
        <v>0</v>
      </c>
      <c r="AK95" s="254">
        <f>'Result Entry'!AL97</f>
        <v>0</v>
      </c>
      <c r="AL95" s="254">
        <f>'Result Entry'!AM97</f>
        <v>0</v>
      </c>
      <c r="AM95" s="254">
        <f>'Result Entry'!AN97</f>
        <v>0</v>
      </c>
      <c r="AN95" s="36">
        <f>'Result Entry'!AO97</f>
        <v>0</v>
      </c>
      <c r="AO95" s="254">
        <f>'Result Entry'!AP97</f>
        <v>0</v>
      </c>
      <c r="AP95" s="239">
        <f>'Result Entry'!AQ97</f>
        <v>0</v>
      </c>
      <c r="AQ95" s="255" t="str">
        <f>'Result Entry'!AR97</f>
        <v/>
      </c>
      <c r="AR95" s="256">
        <f>'Result Entry'!AS97</f>
        <v>0</v>
      </c>
      <c r="AS95" s="250">
        <f>'Result Entry'!AT97</f>
        <v>0</v>
      </c>
      <c r="AT95" s="250">
        <f>'Result Entry'!AU97</f>
        <v>0</v>
      </c>
      <c r="AU95" s="250">
        <f>'Result Entry'!AV97</f>
        <v>0</v>
      </c>
      <c r="AV95" s="250">
        <f>'Result Entry'!AW97</f>
        <v>0</v>
      </c>
      <c r="AW95" s="251">
        <f>'Result Entry'!AX97</f>
        <v>0</v>
      </c>
      <c r="AX95" s="252">
        <f>'Result Entry'!AY97</f>
        <v>0</v>
      </c>
      <c r="AY95" s="252">
        <f>'Result Entry'!AZ97</f>
        <v>0</v>
      </c>
      <c r="AZ95" s="253">
        <f>'Result Entry'!BA97</f>
        <v>0</v>
      </c>
      <c r="BA95" s="36">
        <f>'Result Entry'!BB97</f>
        <v>0</v>
      </c>
      <c r="BB95" s="254">
        <f>'Result Entry'!BC97</f>
        <v>0</v>
      </c>
      <c r="BC95" s="254">
        <f>'Result Entry'!BD97</f>
        <v>0</v>
      </c>
      <c r="BD95" s="254">
        <f>'Result Entry'!BE97</f>
        <v>0</v>
      </c>
      <c r="BE95" s="36">
        <f>'Result Entry'!BF97</f>
        <v>0</v>
      </c>
      <c r="BF95" s="254">
        <f>'Result Entry'!BG97</f>
        <v>0</v>
      </c>
      <c r="BG95" s="239">
        <f>'Result Entry'!BH97</f>
        <v>0</v>
      </c>
      <c r="BH95" s="255" t="str">
        <f>'Result Entry'!BI97</f>
        <v/>
      </c>
      <c r="BI95" s="256">
        <f>'Result Entry'!BJ97</f>
        <v>0</v>
      </c>
      <c r="BJ95" s="250">
        <f>'Result Entry'!BK97</f>
        <v>0</v>
      </c>
      <c r="BK95" s="250">
        <f>'Result Entry'!BL97</f>
        <v>0</v>
      </c>
      <c r="BL95" s="250">
        <f>'Result Entry'!BM97</f>
        <v>0</v>
      </c>
      <c r="BM95" s="250">
        <f>'Result Entry'!BN97</f>
        <v>0</v>
      </c>
      <c r="BN95" s="251">
        <f>'Result Entry'!BO97</f>
        <v>0</v>
      </c>
      <c r="BO95" s="252">
        <f>'Result Entry'!BP97</f>
        <v>0</v>
      </c>
      <c r="BP95" s="252">
        <f>'Result Entry'!BQ97</f>
        <v>0</v>
      </c>
      <c r="BQ95" s="253">
        <f>'Result Entry'!BR97</f>
        <v>0</v>
      </c>
      <c r="BR95" s="36">
        <f>'Result Entry'!BS97</f>
        <v>0</v>
      </c>
      <c r="BS95" s="254">
        <f>'Result Entry'!BT97</f>
        <v>0</v>
      </c>
      <c r="BT95" s="254">
        <f>'Result Entry'!BU97</f>
        <v>0</v>
      </c>
      <c r="BU95" s="254">
        <f>'Result Entry'!BV97</f>
        <v>0</v>
      </c>
      <c r="BV95" s="36">
        <f>'Result Entry'!BW97</f>
        <v>0</v>
      </c>
      <c r="BW95" s="254">
        <f>'Result Entry'!BX97</f>
        <v>0</v>
      </c>
      <c r="BX95" s="239">
        <f>'Result Entry'!BY97</f>
        <v>0</v>
      </c>
      <c r="BY95" s="255" t="str">
        <f>'Result Entry'!BZ97</f>
        <v/>
      </c>
      <c r="BZ95" s="256">
        <f>'Result Entry'!CA97</f>
        <v>0</v>
      </c>
      <c r="CA95" s="250">
        <f>'Result Entry'!CB97</f>
        <v>0</v>
      </c>
      <c r="CB95" s="250">
        <f>'Result Entry'!CC97</f>
        <v>0</v>
      </c>
      <c r="CC95" s="250">
        <f>'Result Entry'!CD97</f>
        <v>0</v>
      </c>
      <c r="CD95" s="250">
        <f>'Result Entry'!CE97</f>
        <v>0</v>
      </c>
      <c r="CE95" s="251">
        <f>'Result Entry'!CF97</f>
        <v>0</v>
      </c>
      <c r="CF95" s="252">
        <f>'Result Entry'!CG97</f>
        <v>0</v>
      </c>
      <c r="CG95" s="252">
        <f>'Result Entry'!CH97</f>
        <v>0</v>
      </c>
      <c r="CH95" s="253">
        <f>'Result Entry'!CI97</f>
        <v>0</v>
      </c>
      <c r="CI95" s="36">
        <f>'Result Entry'!CJ97</f>
        <v>0</v>
      </c>
      <c r="CJ95" s="254">
        <f>'Result Entry'!CK97</f>
        <v>0</v>
      </c>
      <c r="CK95" s="254">
        <f>'Result Entry'!CL97</f>
        <v>0</v>
      </c>
      <c r="CL95" s="254">
        <f>'Result Entry'!CM97</f>
        <v>0</v>
      </c>
      <c r="CM95" s="36">
        <f>'Result Entry'!CN97</f>
        <v>0</v>
      </c>
      <c r="CN95" s="254">
        <f>'Result Entry'!CO97</f>
        <v>0</v>
      </c>
      <c r="CO95" s="239">
        <f>'Result Entry'!CP97</f>
        <v>0</v>
      </c>
      <c r="CP95" s="255" t="str">
        <f>'Result Entry'!CQ97</f>
        <v/>
      </c>
      <c r="CQ95" s="263">
        <f>'Result Entry'!CR97</f>
        <v>0</v>
      </c>
      <c r="CR95" s="258">
        <f>'Result Entry'!CS97</f>
        <v>0</v>
      </c>
      <c r="CS95" s="258">
        <f>'Result Entry'!CT97</f>
        <v>0</v>
      </c>
      <c r="CT95" s="258">
        <f>'Result Entry'!CU97</f>
        <v>0</v>
      </c>
      <c r="CU95" s="258">
        <f>'Result Entry'!CV97</f>
        <v>0</v>
      </c>
      <c r="CV95" s="264">
        <f>'Result Entry'!CW97</f>
        <v>0</v>
      </c>
      <c r="CW95" s="239">
        <f>'Result Entry'!CX97</f>
        <v>0</v>
      </c>
      <c r="CX95" s="255" t="str">
        <f>'Result Entry'!CY97</f>
        <v/>
      </c>
      <c r="CY95" s="263">
        <f>'Result Entry'!CZ97</f>
        <v>0</v>
      </c>
      <c r="CZ95" s="258">
        <f>'Result Entry'!DA97</f>
        <v>0</v>
      </c>
      <c r="DA95" s="258">
        <f>'Result Entry'!DB97</f>
        <v>0</v>
      </c>
      <c r="DB95" s="258">
        <f>'Result Entry'!DC97</f>
        <v>0</v>
      </c>
      <c r="DC95" s="258">
        <f>'Result Entry'!DD97</f>
        <v>0</v>
      </c>
      <c r="DD95" s="264">
        <f>'Result Entry'!DE97</f>
        <v>0</v>
      </c>
      <c r="DE95" s="239">
        <f>'Result Entry'!DF97</f>
        <v>0</v>
      </c>
      <c r="DF95" s="255" t="str">
        <f>'Result Entry'!DG97</f>
        <v/>
      </c>
      <c r="DG95" s="263">
        <f>'Result Entry'!DH97</f>
        <v>0</v>
      </c>
      <c r="DH95" s="258">
        <f>'Result Entry'!DI97</f>
        <v>0</v>
      </c>
      <c r="DI95" s="258">
        <f>'Result Entry'!DJ97</f>
        <v>0</v>
      </c>
      <c r="DJ95" s="258">
        <f>'Result Entry'!DK97</f>
        <v>0</v>
      </c>
      <c r="DK95" s="258">
        <f>'Result Entry'!DL97</f>
        <v>0</v>
      </c>
      <c r="DL95" s="264">
        <f>'Result Entry'!DM97</f>
        <v>0</v>
      </c>
      <c r="DM95" s="239">
        <f>'Result Entry'!DN97</f>
        <v>0</v>
      </c>
      <c r="DN95" s="255" t="str">
        <f>'Result Entry'!DO97</f>
        <v/>
      </c>
      <c r="DO95" s="263">
        <f>'Result Entry'!DP97</f>
        <v>0</v>
      </c>
      <c r="DP95" s="258">
        <f>'Result Entry'!DQ97</f>
        <v>0</v>
      </c>
      <c r="DQ95" s="258">
        <f>'Result Entry'!DR97</f>
        <v>0</v>
      </c>
      <c r="DR95" s="258">
        <f>'Result Entry'!DS97</f>
        <v>0</v>
      </c>
      <c r="DS95" s="258">
        <f>'Result Entry'!DT97</f>
        <v>0</v>
      </c>
      <c r="DT95" s="264">
        <f>'Result Entry'!DU97</f>
        <v>0</v>
      </c>
      <c r="DU95" s="239" t="str">
        <f>'Result Entry'!DV97</f>
        <v/>
      </c>
      <c r="DV95" s="255" t="str">
        <f>'Result Entry'!DW97</f>
        <v/>
      </c>
      <c r="DW95" s="265">
        <f>'Result Entry'!DX97</f>
        <v>0</v>
      </c>
      <c r="DX95" s="266">
        <f>'Result Entry'!DY97</f>
        <v>0</v>
      </c>
      <c r="DY95" s="267" t="str">
        <f>'Result Entry'!DZ97</f>
        <v/>
      </c>
      <c r="DZ95" s="260">
        <f>'Result Entry'!EA97</f>
        <v>900</v>
      </c>
      <c r="EA95" s="246">
        <f>'Result Entry'!EB97</f>
        <v>0</v>
      </c>
      <c r="EB95" s="261">
        <f>'Result Entry'!EC97</f>
        <v>0</v>
      </c>
      <c r="EC95" s="239" t="str">
        <f>'Result Entry'!ED97</f>
        <v/>
      </c>
      <c r="ED95" s="239" t="str">
        <f>'Result Entry'!EE97</f>
        <v/>
      </c>
      <c r="EE95" s="239" t="str">
        <f>'Result Entry'!EF97</f>
        <v/>
      </c>
      <c r="EF95" s="262" t="str">
        <f>'Result Entry'!EG97</f>
        <v/>
      </c>
    </row>
    <row r="96" spans="1:136">
      <c r="A96" s="828"/>
      <c r="B96" s="249">
        <f t="shared" si="1"/>
        <v>0</v>
      </c>
      <c r="C96" s="238">
        <f>'Result Entry'!D98</f>
        <v>0</v>
      </c>
      <c r="D96" s="238">
        <f>'Result Entry'!E98</f>
        <v>0</v>
      </c>
      <c r="E96" s="238">
        <f>'Result Entry'!F98</f>
        <v>0</v>
      </c>
      <c r="F96" s="239">
        <f>'Result Entry'!G98</f>
        <v>0</v>
      </c>
      <c r="G96" s="239">
        <f>'Result Entry'!H98</f>
        <v>0</v>
      </c>
      <c r="H96" s="239">
        <f>'Result Entry'!I98</f>
        <v>0</v>
      </c>
      <c r="I96" s="386">
        <f>'Result Entry'!J98</f>
        <v>0</v>
      </c>
      <c r="J96" s="37">
        <f>'Result Entry'!K98</f>
        <v>0</v>
      </c>
      <c r="K96" s="250">
        <f>'Result Entry'!L98</f>
        <v>0</v>
      </c>
      <c r="L96" s="250">
        <f>'Result Entry'!M98</f>
        <v>0</v>
      </c>
      <c r="M96" s="250">
        <f>'Result Entry'!N98</f>
        <v>0</v>
      </c>
      <c r="N96" s="250">
        <f>'Result Entry'!O98</f>
        <v>0</v>
      </c>
      <c r="O96" s="251">
        <f>'Result Entry'!P98</f>
        <v>0</v>
      </c>
      <c r="P96" s="252">
        <f>'Result Entry'!Q98</f>
        <v>0</v>
      </c>
      <c r="Q96" s="252">
        <f>'Result Entry'!R98</f>
        <v>0</v>
      </c>
      <c r="R96" s="253">
        <f>'Result Entry'!S98</f>
        <v>0</v>
      </c>
      <c r="S96" s="36">
        <f>'Result Entry'!T98</f>
        <v>0</v>
      </c>
      <c r="T96" s="254">
        <f>'Result Entry'!U98</f>
        <v>0</v>
      </c>
      <c r="U96" s="254">
        <f>'Result Entry'!V98</f>
        <v>0</v>
      </c>
      <c r="V96" s="254">
        <f>'Result Entry'!W98</f>
        <v>0</v>
      </c>
      <c r="W96" s="36">
        <f>'Result Entry'!X98</f>
        <v>0</v>
      </c>
      <c r="X96" s="254">
        <f>'Result Entry'!Y98</f>
        <v>0</v>
      </c>
      <c r="Y96" s="239">
        <f>'Result Entry'!Z98</f>
        <v>0</v>
      </c>
      <c r="Z96" s="255" t="str">
        <f>'Result Entry'!AA98</f>
        <v/>
      </c>
      <c r="AA96" s="256">
        <f>'Result Entry'!AB98</f>
        <v>0</v>
      </c>
      <c r="AB96" s="250">
        <f>'Result Entry'!AC98</f>
        <v>0</v>
      </c>
      <c r="AC96" s="250">
        <f>'Result Entry'!AD98</f>
        <v>0</v>
      </c>
      <c r="AD96" s="250">
        <f>'Result Entry'!AE98</f>
        <v>0</v>
      </c>
      <c r="AE96" s="250">
        <f>'Result Entry'!AF98</f>
        <v>0</v>
      </c>
      <c r="AF96" s="251">
        <f>'Result Entry'!AG98</f>
        <v>0</v>
      </c>
      <c r="AG96" s="252">
        <f>'Result Entry'!AH98</f>
        <v>0</v>
      </c>
      <c r="AH96" s="252">
        <f>'Result Entry'!AI98</f>
        <v>0</v>
      </c>
      <c r="AI96" s="253">
        <f>'Result Entry'!AJ98</f>
        <v>0</v>
      </c>
      <c r="AJ96" s="36">
        <f>'Result Entry'!AK98</f>
        <v>0</v>
      </c>
      <c r="AK96" s="254">
        <f>'Result Entry'!AL98</f>
        <v>0</v>
      </c>
      <c r="AL96" s="254">
        <f>'Result Entry'!AM98</f>
        <v>0</v>
      </c>
      <c r="AM96" s="254">
        <f>'Result Entry'!AN98</f>
        <v>0</v>
      </c>
      <c r="AN96" s="36">
        <f>'Result Entry'!AO98</f>
        <v>0</v>
      </c>
      <c r="AO96" s="254">
        <f>'Result Entry'!AP98</f>
        <v>0</v>
      </c>
      <c r="AP96" s="239">
        <f>'Result Entry'!AQ98</f>
        <v>0</v>
      </c>
      <c r="AQ96" s="255" t="str">
        <f>'Result Entry'!AR98</f>
        <v/>
      </c>
      <c r="AR96" s="256">
        <f>'Result Entry'!AS98</f>
        <v>0</v>
      </c>
      <c r="AS96" s="250">
        <f>'Result Entry'!AT98</f>
        <v>0</v>
      </c>
      <c r="AT96" s="250">
        <f>'Result Entry'!AU98</f>
        <v>0</v>
      </c>
      <c r="AU96" s="250">
        <f>'Result Entry'!AV98</f>
        <v>0</v>
      </c>
      <c r="AV96" s="250">
        <f>'Result Entry'!AW98</f>
        <v>0</v>
      </c>
      <c r="AW96" s="251">
        <f>'Result Entry'!AX98</f>
        <v>0</v>
      </c>
      <c r="AX96" s="252">
        <f>'Result Entry'!AY98</f>
        <v>0</v>
      </c>
      <c r="AY96" s="252">
        <f>'Result Entry'!AZ98</f>
        <v>0</v>
      </c>
      <c r="AZ96" s="253">
        <f>'Result Entry'!BA98</f>
        <v>0</v>
      </c>
      <c r="BA96" s="36">
        <f>'Result Entry'!BB98</f>
        <v>0</v>
      </c>
      <c r="BB96" s="254">
        <f>'Result Entry'!BC98</f>
        <v>0</v>
      </c>
      <c r="BC96" s="254">
        <f>'Result Entry'!BD98</f>
        <v>0</v>
      </c>
      <c r="BD96" s="254">
        <f>'Result Entry'!BE98</f>
        <v>0</v>
      </c>
      <c r="BE96" s="36">
        <f>'Result Entry'!BF98</f>
        <v>0</v>
      </c>
      <c r="BF96" s="254">
        <f>'Result Entry'!BG98</f>
        <v>0</v>
      </c>
      <c r="BG96" s="239">
        <f>'Result Entry'!BH98</f>
        <v>0</v>
      </c>
      <c r="BH96" s="255" t="str">
        <f>'Result Entry'!BI98</f>
        <v/>
      </c>
      <c r="BI96" s="256">
        <f>'Result Entry'!BJ98</f>
        <v>0</v>
      </c>
      <c r="BJ96" s="250">
        <f>'Result Entry'!BK98</f>
        <v>0</v>
      </c>
      <c r="BK96" s="250">
        <f>'Result Entry'!BL98</f>
        <v>0</v>
      </c>
      <c r="BL96" s="250">
        <f>'Result Entry'!BM98</f>
        <v>0</v>
      </c>
      <c r="BM96" s="250">
        <f>'Result Entry'!BN98</f>
        <v>0</v>
      </c>
      <c r="BN96" s="251">
        <f>'Result Entry'!BO98</f>
        <v>0</v>
      </c>
      <c r="BO96" s="252">
        <f>'Result Entry'!BP98</f>
        <v>0</v>
      </c>
      <c r="BP96" s="252">
        <f>'Result Entry'!BQ98</f>
        <v>0</v>
      </c>
      <c r="BQ96" s="253">
        <f>'Result Entry'!BR98</f>
        <v>0</v>
      </c>
      <c r="BR96" s="36">
        <f>'Result Entry'!BS98</f>
        <v>0</v>
      </c>
      <c r="BS96" s="254">
        <f>'Result Entry'!BT98</f>
        <v>0</v>
      </c>
      <c r="BT96" s="254">
        <f>'Result Entry'!BU98</f>
        <v>0</v>
      </c>
      <c r="BU96" s="254">
        <f>'Result Entry'!BV98</f>
        <v>0</v>
      </c>
      <c r="BV96" s="36">
        <f>'Result Entry'!BW98</f>
        <v>0</v>
      </c>
      <c r="BW96" s="254">
        <f>'Result Entry'!BX98</f>
        <v>0</v>
      </c>
      <c r="BX96" s="239">
        <f>'Result Entry'!BY98</f>
        <v>0</v>
      </c>
      <c r="BY96" s="255" t="str">
        <f>'Result Entry'!BZ98</f>
        <v/>
      </c>
      <c r="BZ96" s="256">
        <f>'Result Entry'!CA98</f>
        <v>0</v>
      </c>
      <c r="CA96" s="250">
        <f>'Result Entry'!CB98</f>
        <v>0</v>
      </c>
      <c r="CB96" s="250">
        <f>'Result Entry'!CC98</f>
        <v>0</v>
      </c>
      <c r="CC96" s="250">
        <f>'Result Entry'!CD98</f>
        <v>0</v>
      </c>
      <c r="CD96" s="250">
        <f>'Result Entry'!CE98</f>
        <v>0</v>
      </c>
      <c r="CE96" s="251">
        <f>'Result Entry'!CF98</f>
        <v>0</v>
      </c>
      <c r="CF96" s="252">
        <f>'Result Entry'!CG98</f>
        <v>0</v>
      </c>
      <c r="CG96" s="252">
        <f>'Result Entry'!CH98</f>
        <v>0</v>
      </c>
      <c r="CH96" s="253">
        <f>'Result Entry'!CI98</f>
        <v>0</v>
      </c>
      <c r="CI96" s="36">
        <f>'Result Entry'!CJ98</f>
        <v>0</v>
      </c>
      <c r="CJ96" s="254">
        <f>'Result Entry'!CK98</f>
        <v>0</v>
      </c>
      <c r="CK96" s="254">
        <f>'Result Entry'!CL98</f>
        <v>0</v>
      </c>
      <c r="CL96" s="254">
        <f>'Result Entry'!CM98</f>
        <v>0</v>
      </c>
      <c r="CM96" s="36">
        <f>'Result Entry'!CN98</f>
        <v>0</v>
      </c>
      <c r="CN96" s="254">
        <f>'Result Entry'!CO98</f>
        <v>0</v>
      </c>
      <c r="CO96" s="239">
        <f>'Result Entry'!CP98</f>
        <v>0</v>
      </c>
      <c r="CP96" s="255" t="str">
        <f>'Result Entry'!CQ98</f>
        <v/>
      </c>
      <c r="CQ96" s="263">
        <f>'Result Entry'!CR98</f>
        <v>0</v>
      </c>
      <c r="CR96" s="258">
        <f>'Result Entry'!CS98</f>
        <v>0</v>
      </c>
      <c r="CS96" s="258">
        <f>'Result Entry'!CT98</f>
        <v>0</v>
      </c>
      <c r="CT96" s="258">
        <f>'Result Entry'!CU98</f>
        <v>0</v>
      </c>
      <c r="CU96" s="258">
        <f>'Result Entry'!CV98</f>
        <v>0</v>
      </c>
      <c r="CV96" s="264">
        <f>'Result Entry'!CW98</f>
        <v>0</v>
      </c>
      <c r="CW96" s="239">
        <f>'Result Entry'!CX98</f>
        <v>0</v>
      </c>
      <c r="CX96" s="255" t="str">
        <f>'Result Entry'!CY98</f>
        <v/>
      </c>
      <c r="CY96" s="263">
        <f>'Result Entry'!CZ98</f>
        <v>0</v>
      </c>
      <c r="CZ96" s="258">
        <f>'Result Entry'!DA98</f>
        <v>0</v>
      </c>
      <c r="DA96" s="258">
        <f>'Result Entry'!DB98</f>
        <v>0</v>
      </c>
      <c r="DB96" s="258">
        <f>'Result Entry'!DC98</f>
        <v>0</v>
      </c>
      <c r="DC96" s="258">
        <f>'Result Entry'!DD98</f>
        <v>0</v>
      </c>
      <c r="DD96" s="264">
        <f>'Result Entry'!DE98</f>
        <v>0</v>
      </c>
      <c r="DE96" s="239">
        <f>'Result Entry'!DF98</f>
        <v>0</v>
      </c>
      <c r="DF96" s="255" t="str">
        <f>'Result Entry'!DG98</f>
        <v/>
      </c>
      <c r="DG96" s="263">
        <f>'Result Entry'!DH98</f>
        <v>0</v>
      </c>
      <c r="DH96" s="258">
        <f>'Result Entry'!DI98</f>
        <v>0</v>
      </c>
      <c r="DI96" s="258">
        <f>'Result Entry'!DJ98</f>
        <v>0</v>
      </c>
      <c r="DJ96" s="258">
        <f>'Result Entry'!DK98</f>
        <v>0</v>
      </c>
      <c r="DK96" s="258">
        <f>'Result Entry'!DL98</f>
        <v>0</v>
      </c>
      <c r="DL96" s="264">
        <f>'Result Entry'!DM98</f>
        <v>0</v>
      </c>
      <c r="DM96" s="239">
        <f>'Result Entry'!DN98</f>
        <v>0</v>
      </c>
      <c r="DN96" s="255" t="str">
        <f>'Result Entry'!DO98</f>
        <v/>
      </c>
      <c r="DO96" s="263">
        <f>'Result Entry'!DP98</f>
        <v>0</v>
      </c>
      <c r="DP96" s="258">
        <f>'Result Entry'!DQ98</f>
        <v>0</v>
      </c>
      <c r="DQ96" s="258">
        <f>'Result Entry'!DR98</f>
        <v>0</v>
      </c>
      <c r="DR96" s="258">
        <f>'Result Entry'!DS98</f>
        <v>0</v>
      </c>
      <c r="DS96" s="258">
        <f>'Result Entry'!DT98</f>
        <v>0</v>
      </c>
      <c r="DT96" s="264">
        <f>'Result Entry'!DU98</f>
        <v>0</v>
      </c>
      <c r="DU96" s="239" t="str">
        <f>'Result Entry'!DV98</f>
        <v/>
      </c>
      <c r="DV96" s="255" t="str">
        <f>'Result Entry'!DW98</f>
        <v/>
      </c>
      <c r="DW96" s="265">
        <f>'Result Entry'!DX98</f>
        <v>0</v>
      </c>
      <c r="DX96" s="266">
        <f>'Result Entry'!DY98</f>
        <v>0</v>
      </c>
      <c r="DY96" s="267" t="str">
        <f>'Result Entry'!DZ98</f>
        <v/>
      </c>
      <c r="DZ96" s="260">
        <f>'Result Entry'!EA98</f>
        <v>900</v>
      </c>
      <c r="EA96" s="246">
        <f>'Result Entry'!EB98</f>
        <v>0</v>
      </c>
      <c r="EB96" s="261">
        <f>'Result Entry'!EC98</f>
        <v>0</v>
      </c>
      <c r="EC96" s="239" t="str">
        <f>'Result Entry'!ED98</f>
        <v/>
      </c>
      <c r="ED96" s="239" t="str">
        <f>'Result Entry'!EE98</f>
        <v/>
      </c>
      <c r="EE96" s="239" t="str">
        <f>'Result Entry'!EF98</f>
        <v/>
      </c>
      <c r="EF96" s="262" t="str">
        <f>'Result Entry'!EG98</f>
        <v/>
      </c>
    </row>
    <row r="97" spans="1:136">
      <c r="A97" s="828"/>
      <c r="B97" s="249">
        <f t="shared" si="1"/>
        <v>0</v>
      </c>
      <c r="C97" s="238">
        <f>'Result Entry'!D99</f>
        <v>0</v>
      </c>
      <c r="D97" s="238">
        <f>'Result Entry'!E99</f>
        <v>0</v>
      </c>
      <c r="E97" s="238">
        <f>'Result Entry'!F99</f>
        <v>0</v>
      </c>
      <c r="F97" s="239">
        <f>'Result Entry'!G99</f>
        <v>0</v>
      </c>
      <c r="G97" s="239">
        <f>'Result Entry'!H99</f>
        <v>0</v>
      </c>
      <c r="H97" s="239">
        <f>'Result Entry'!I99</f>
        <v>0</v>
      </c>
      <c r="I97" s="386">
        <f>'Result Entry'!J99</f>
        <v>0</v>
      </c>
      <c r="J97" s="37">
        <f>'Result Entry'!K99</f>
        <v>0</v>
      </c>
      <c r="K97" s="250">
        <f>'Result Entry'!L99</f>
        <v>0</v>
      </c>
      <c r="L97" s="250">
        <f>'Result Entry'!M99</f>
        <v>0</v>
      </c>
      <c r="M97" s="250">
        <f>'Result Entry'!N99</f>
        <v>0</v>
      </c>
      <c r="N97" s="250">
        <f>'Result Entry'!O99</f>
        <v>0</v>
      </c>
      <c r="O97" s="251">
        <f>'Result Entry'!P99</f>
        <v>0</v>
      </c>
      <c r="P97" s="252">
        <f>'Result Entry'!Q99</f>
        <v>0</v>
      </c>
      <c r="Q97" s="252">
        <f>'Result Entry'!R99</f>
        <v>0</v>
      </c>
      <c r="R97" s="253">
        <f>'Result Entry'!S99</f>
        <v>0</v>
      </c>
      <c r="S97" s="36">
        <f>'Result Entry'!T99</f>
        <v>0</v>
      </c>
      <c r="T97" s="254">
        <f>'Result Entry'!U99</f>
        <v>0</v>
      </c>
      <c r="U97" s="254">
        <f>'Result Entry'!V99</f>
        <v>0</v>
      </c>
      <c r="V97" s="254">
        <f>'Result Entry'!W99</f>
        <v>0</v>
      </c>
      <c r="W97" s="36">
        <f>'Result Entry'!X99</f>
        <v>0</v>
      </c>
      <c r="X97" s="254">
        <f>'Result Entry'!Y99</f>
        <v>0</v>
      </c>
      <c r="Y97" s="239">
        <f>'Result Entry'!Z99</f>
        <v>0</v>
      </c>
      <c r="Z97" s="255" t="str">
        <f>'Result Entry'!AA99</f>
        <v/>
      </c>
      <c r="AA97" s="256">
        <f>'Result Entry'!AB99</f>
        <v>0</v>
      </c>
      <c r="AB97" s="250">
        <f>'Result Entry'!AC99</f>
        <v>0</v>
      </c>
      <c r="AC97" s="250">
        <f>'Result Entry'!AD99</f>
        <v>0</v>
      </c>
      <c r="AD97" s="250">
        <f>'Result Entry'!AE99</f>
        <v>0</v>
      </c>
      <c r="AE97" s="250">
        <f>'Result Entry'!AF99</f>
        <v>0</v>
      </c>
      <c r="AF97" s="251">
        <f>'Result Entry'!AG99</f>
        <v>0</v>
      </c>
      <c r="AG97" s="252">
        <f>'Result Entry'!AH99</f>
        <v>0</v>
      </c>
      <c r="AH97" s="252">
        <f>'Result Entry'!AI99</f>
        <v>0</v>
      </c>
      <c r="AI97" s="253">
        <f>'Result Entry'!AJ99</f>
        <v>0</v>
      </c>
      <c r="AJ97" s="36">
        <f>'Result Entry'!AK99</f>
        <v>0</v>
      </c>
      <c r="AK97" s="254">
        <f>'Result Entry'!AL99</f>
        <v>0</v>
      </c>
      <c r="AL97" s="254">
        <f>'Result Entry'!AM99</f>
        <v>0</v>
      </c>
      <c r="AM97" s="254">
        <f>'Result Entry'!AN99</f>
        <v>0</v>
      </c>
      <c r="AN97" s="36">
        <f>'Result Entry'!AO99</f>
        <v>0</v>
      </c>
      <c r="AO97" s="254">
        <f>'Result Entry'!AP99</f>
        <v>0</v>
      </c>
      <c r="AP97" s="239">
        <f>'Result Entry'!AQ99</f>
        <v>0</v>
      </c>
      <c r="AQ97" s="255" t="str">
        <f>'Result Entry'!AR99</f>
        <v/>
      </c>
      <c r="AR97" s="256">
        <f>'Result Entry'!AS99</f>
        <v>0</v>
      </c>
      <c r="AS97" s="250">
        <f>'Result Entry'!AT99</f>
        <v>0</v>
      </c>
      <c r="AT97" s="250">
        <f>'Result Entry'!AU99</f>
        <v>0</v>
      </c>
      <c r="AU97" s="250">
        <f>'Result Entry'!AV99</f>
        <v>0</v>
      </c>
      <c r="AV97" s="250">
        <f>'Result Entry'!AW99</f>
        <v>0</v>
      </c>
      <c r="AW97" s="251">
        <f>'Result Entry'!AX99</f>
        <v>0</v>
      </c>
      <c r="AX97" s="252">
        <f>'Result Entry'!AY99</f>
        <v>0</v>
      </c>
      <c r="AY97" s="252">
        <f>'Result Entry'!AZ99</f>
        <v>0</v>
      </c>
      <c r="AZ97" s="253">
        <f>'Result Entry'!BA99</f>
        <v>0</v>
      </c>
      <c r="BA97" s="36">
        <f>'Result Entry'!BB99</f>
        <v>0</v>
      </c>
      <c r="BB97" s="254">
        <f>'Result Entry'!BC99</f>
        <v>0</v>
      </c>
      <c r="BC97" s="254">
        <f>'Result Entry'!BD99</f>
        <v>0</v>
      </c>
      <c r="BD97" s="254">
        <f>'Result Entry'!BE99</f>
        <v>0</v>
      </c>
      <c r="BE97" s="36">
        <f>'Result Entry'!BF99</f>
        <v>0</v>
      </c>
      <c r="BF97" s="254">
        <f>'Result Entry'!BG99</f>
        <v>0</v>
      </c>
      <c r="BG97" s="239">
        <f>'Result Entry'!BH99</f>
        <v>0</v>
      </c>
      <c r="BH97" s="255" t="str">
        <f>'Result Entry'!BI99</f>
        <v/>
      </c>
      <c r="BI97" s="256">
        <f>'Result Entry'!BJ99</f>
        <v>0</v>
      </c>
      <c r="BJ97" s="250">
        <f>'Result Entry'!BK99</f>
        <v>0</v>
      </c>
      <c r="BK97" s="250">
        <f>'Result Entry'!BL99</f>
        <v>0</v>
      </c>
      <c r="BL97" s="250">
        <f>'Result Entry'!BM99</f>
        <v>0</v>
      </c>
      <c r="BM97" s="250">
        <f>'Result Entry'!BN99</f>
        <v>0</v>
      </c>
      <c r="BN97" s="251">
        <f>'Result Entry'!BO99</f>
        <v>0</v>
      </c>
      <c r="BO97" s="252">
        <f>'Result Entry'!BP99</f>
        <v>0</v>
      </c>
      <c r="BP97" s="252">
        <f>'Result Entry'!BQ99</f>
        <v>0</v>
      </c>
      <c r="BQ97" s="253">
        <f>'Result Entry'!BR99</f>
        <v>0</v>
      </c>
      <c r="BR97" s="36">
        <f>'Result Entry'!BS99</f>
        <v>0</v>
      </c>
      <c r="BS97" s="254">
        <f>'Result Entry'!BT99</f>
        <v>0</v>
      </c>
      <c r="BT97" s="254">
        <f>'Result Entry'!BU99</f>
        <v>0</v>
      </c>
      <c r="BU97" s="254">
        <f>'Result Entry'!BV99</f>
        <v>0</v>
      </c>
      <c r="BV97" s="36">
        <f>'Result Entry'!BW99</f>
        <v>0</v>
      </c>
      <c r="BW97" s="254">
        <f>'Result Entry'!BX99</f>
        <v>0</v>
      </c>
      <c r="BX97" s="239">
        <f>'Result Entry'!BY99</f>
        <v>0</v>
      </c>
      <c r="BY97" s="255" t="str">
        <f>'Result Entry'!BZ99</f>
        <v/>
      </c>
      <c r="BZ97" s="256">
        <f>'Result Entry'!CA99</f>
        <v>0</v>
      </c>
      <c r="CA97" s="250">
        <f>'Result Entry'!CB99</f>
        <v>0</v>
      </c>
      <c r="CB97" s="250">
        <f>'Result Entry'!CC99</f>
        <v>0</v>
      </c>
      <c r="CC97" s="250">
        <f>'Result Entry'!CD99</f>
        <v>0</v>
      </c>
      <c r="CD97" s="250">
        <f>'Result Entry'!CE99</f>
        <v>0</v>
      </c>
      <c r="CE97" s="251">
        <f>'Result Entry'!CF99</f>
        <v>0</v>
      </c>
      <c r="CF97" s="252">
        <f>'Result Entry'!CG99</f>
        <v>0</v>
      </c>
      <c r="CG97" s="252">
        <f>'Result Entry'!CH99</f>
        <v>0</v>
      </c>
      <c r="CH97" s="253">
        <f>'Result Entry'!CI99</f>
        <v>0</v>
      </c>
      <c r="CI97" s="36">
        <f>'Result Entry'!CJ99</f>
        <v>0</v>
      </c>
      <c r="CJ97" s="254">
        <f>'Result Entry'!CK99</f>
        <v>0</v>
      </c>
      <c r="CK97" s="254">
        <f>'Result Entry'!CL99</f>
        <v>0</v>
      </c>
      <c r="CL97" s="254">
        <f>'Result Entry'!CM99</f>
        <v>0</v>
      </c>
      <c r="CM97" s="36">
        <f>'Result Entry'!CN99</f>
        <v>0</v>
      </c>
      <c r="CN97" s="254">
        <f>'Result Entry'!CO99</f>
        <v>0</v>
      </c>
      <c r="CO97" s="239">
        <f>'Result Entry'!CP99</f>
        <v>0</v>
      </c>
      <c r="CP97" s="255" t="str">
        <f>'Result Entry'!CQ99</f>
        <v/>
      </c>
      <c r="CQ97" s="263">
        <f>'Result Entry'!CR99</f>
        <v>0</v>
      </c>
      <c r="CR97" s="258">
        <f>'Result Entry'!CS99</f>
        <v>0</v>
      </c>
      <c r="CS97" s="258">
        <f>'Result Entry'!CT99</f>
        <v>0</v>
      </c>
      <c r="CT97" s="258">
        <f>'Result Entry'!CU99</f>
        <v>0</v>
      </c>
      <c r="CU97" s="258">
        <f>'Result Entry'!CV99</f>
        <v>0</v>
      </c>
      <c r="CV97" s="264">
        <f>'Result Entry'!CW99</f>
        <v>0</v>
      </c>
      <c r="CW97" s="239">
        <f>'Result Entry'!CX99</f>
        <v>0</v>
      </c>
      <c r="CX97" s="255" t="str">
        <f>'Result Entry'!CY99</f>
        <v/>
      </c>
      <c r="CY97" s="263">
        <f>'Result Entry'!CZ99</f>
        <v>0</v>
      </c>
      <c r="CZ97" s="258">
        <f>'Result Entry'!DA99</f>
        <v>0</v>
      </c>
      <c r="DA97" s="258">
        <f>'Result Entry'!DB99</f>
        <v>0</v>
      </c>
      <c r="DB97" s="258">
        <f>'Result Entry'!DC99</f>
        <v>0</v>
      </c>
      <c r="DC97" s="258">
        <f>'Result Entry'!DD99</f>
        <v>0</v>
      </c>
      <c r="DD97" s="264">
        <f>'Result Entry'!DE99</f>
        <v>0</v>
      </c>
      <c r="DE97" s="239">
        <f>'Result Entry'!DF99</f>
        <v>0</v>
      </c>
      <c r="DF97" s="255" t="str">
        <f>'Result Entry'!DG99</f>
        <v/>
      </c>
      <c r="DG97" s="263">
        <f>'Result Entry'!DH99</f>
        <v>0</v>
      </c>
      <c r="DH97" s="258">
        <f>'Result Entry'!DI99</f>
        <v>0</v>
      </c>
      <c r="DI97" s="258">
        <f>'Result Entry'!DJ99</f>
        <v>0</v>
      </c>
      <c r="DJ97" s="258">
        <f>'Result Entry'!DK99</f>
        <v>0</v>
      </c>
      <c r="DK97" s="258">
        <f>'Result Entry'!DL99</f>
        <v>0</v>
      </c>
      <c r="DL97" s="264">
        <f>'Result Entry'!DM99</f>
        <v>0</v>
      </c>
      <c r="DM97" s="239">
        <f>'Result Entry'!DN99</f>
        <v>0</v>
      </c>
      <c r="DN97" s="255" t="str">
        <f>'Result Entry'!DO99</f>
        <v/>
      </c>
      <c r="DO97" s="263">
        <f>'Result Entry'!DP99</f>
        <v>0</v>
      </c>
      <c r="DP97" s="258">
        <f>'Result Entry'!DQ99</f>
        <v>0</v>
      </c>
      <c r="DQ97" s="258">
        <f>'Result Entry'!DR99</f>
        <v>0</v>
      </c>
      <c r="DR97" s="258">
        <f>'Result Entry'!DS99</f>
        <v>0</v>
      </c>
      <c r="DS97" s="258">
        <f>'Result Entry'!DT99</f>
        <v>0</v>
      </c>
      <c r="DT97" s="264">
        <f>'Result Entry'!DU99</f>
        <v>0</v>
      </c>
      <c r="DU97" s="239" t="str">
        <f>'Result Entry'!DV99</f>
        <v/>
      </c>
      <c r="DV97" s="255" t="str">
        <f>'Result Entry'!DW99</f>
        <v/>
      </c>
      <c r="DW97" s="265">
        <f>'Result Entry'!DX99</f>
        <v>0</v>
      </c>
      <c r="DX97" s="266">
        <f>'Result Entry'!DY99</f>
        <v>0</v>
      </c>
      <c r="DY97" s="267" t="str">
        <f>'Result Entry'!DZ99</f>
        <v/>
      </c>
      <c r="DZ97" s="260">
        <f>'Result Entry'!EA99</f>
        <v>900</v>
      </c>
      <c r="EA97" s="246">
        <f>'Result Entry'!EB99</f>
        <v>0</v>
      </c>
      <c r="EB97" s="261">
        <f>'Result Entry'!EC99</f>
        <v>0</v>
      </c>
      <c r="EC97" s="239" t="str">
        <f>'Result Entry'!ED99</f>
        <v/>
      </c>
      <c r="ED97" s="239" t="str">
        <f>'Result Entry'!EE99</f>
        <v/>
      </c>
      <c r="EE97" s="239" t="str">
        <f>'Result Entry'!EF99</f>
        <v/>
      </c>
      <c r="EF97" s="262" t="str">
        <f>'Result Entry'!EG99</f>
        <v/>
      </c>
    </row>
    <row r="98" spans="1:136">
      <c r="A98" s="828"/>
      <c r="B98" s="249">
        <f t="shared" si="1"/>
        <v>0</v>
      </c>
      <c r="C98" s="238">
        <f>'Result Entry'!D100</f>
        <v>0</v>
      </c>
      <c r="D98" s="238">
        <f>'Result Entry'!E100</f>
        <v>0</v>
      </c>
      <c r="E98" s="238">
        <f>'Result Entry'!F100</f>
        <v>0</v>
      </c>
      <c r="F98" s="239">
        <f>'Result Entry'!G100</f>
        <v>0</v>
      </c>
      <c r="G98" s="239">
        <f>'Result Entry'!H100</f>
        <v>0</v>
      </c>
      <c r="H98" s="239">
        <f>'Result Entry'!I100</f>
        <v>0</v>
      </c>
      <c r="I98" s="386">
        <f>'Result Entry'!J100</f>
        <v>0</v>
      </c>
      <c r="J98" s="37">
        <f>'Result Entry'!K100</f>
        <v>0</v>
      </c>
      <c r="K98" s="250">
        <f>'Result Entry'!L100</f>
        <v>0</v>
      </c>
      <c r="L98" s="250">
        <f>'Result Entry'!M100</f>
        <v>0</v>
      </c>
      <c r="M98" s="250">
        <f>'Result Entry'!N100</f>
        <v>0</v>
      </c>
      <c r="N98" s="250">
        <f>'Result Entry'!O100</f>
        <v>0</v>
      </c>
      <c r="O98" s="251">
        <f>'Result Entry'!P100</f>
        <v>0</v>
      </c>
      <c r="P98" s="252">
        <f>'Result Entry'!Q100</f>
        <v>0</v>
      </c>
      <c r="Q98" s="252">
        <f>'Result Entry'!R100</f>
        <v>0</v>
      </c>
      <c r="R98" s="253">
        <f>'Result Entry'!S100</f>
        <v>0</v>
      </c>
      <c r="S98" s="36">
        <f>'Result Entry'!T100</f>
        <v>0</v>
      </c>
      <c r="T98" s="254">
        <f>'Result Entry'!U100</f>
        <v>0</v>
      </c>
      <c r="U98" s="254">
        <f>'Result Entry'!V100</f>
        <v>0</v>
      </c>
      <c r="V98" s="254">
        <f>'Result Entry'!W100</f>
        <v>0</v>
      </c>
      <c r="W98" s="36">
        <f>'Result Entry'!X100</f>
        <v>0</v>
      </c>
      <c r="X98" s="254">
        <f>'Result Entry'!Y100</f>
        <v>0</v>
      </c>
      <c r="Y98" s="239">
        <f>'Result Entry'!Z100</f>
        <v>0</v>
      </c>
      <c r="Z98" s="255" t="str">
        <f>'Result Entry'!AA100</f>
        <v/>
      </c>
      <c r="AA98" s="256">
        <f>'Result Entry'!AB100</f>
        <v>0</v>
      </c>
      <c r="AB98" s="250">
        <f>'Result Entry'!AC100</f>
        <v>0</v>
      </c>
      <c r="AC98" s="250">
        <f>'Result Entry'!AD100</f>
        <v>0</v>
      </c>
      <c r="AD98" s="250">
        <f>'Result Entry'!AE100</f>
        <v>0</v>
      </c>
      <c r="AE98" s="250">
        <f>'Result Entry'!AF100</f>
        <v>0</v>
      </c>
      <c r="AF98" s="251">
        <f>'Result Entry'!AG100</f>
        <v>0</v>
      </c>
      <c r="AG98" s="252">
        <f>'Result Entry'!AH100</f>
        <v>0</v>
      </c>
      <c r="AH98" s="252">
        <f>'Result Entry'!AI100</f>
        <v>0</v>
      </c>
      <c r="AI98" s="253">
        <f>'Result Entry'!AJ100</f>
        <v>0</v>
      </c>
      <c r="AJ98" s="36">
        <f>'Result Entry'!AK100</f>
        <v>0</v>
      </c>
      <c r="AK98" s="254">
        <f>'Result Entry'!AL100</f>
        <v>0</v>
      </c>
      <c r="AL98" s="254">
        <f>'Result Entry'!AM100</f>
        <v>0</v>
      </c>
      <c r="AM98" s="254">
        <f>'Result Entry'!AN100</f>
        <v>0</v>
      </c>
      <c r="AN98" s="36">
        <f>'Result Entry'!AO100</f>
        <v>0</v>
      </c>
      <c r="AO98" s="254">
        <f>'Result Entry'!AP100</f>
        <v>0</v>
      </c>
      <c r="AP98" s="239">
        <f>'Result Entry'!AQ100</f>
        <v>0</v>
      </c>
      <c r="AQ98" s="255" t="str">
        <f>'Result Entry'!AR100</f>
        <v/>
      </c>
      <c r="AR98" s="256">
        <f>'Result Entry'!AS100</f>
        <v>0</v>
      </c>
      <c r="AS98" s="250">
        <f>'Result Entry'!AT100</f>
        <v>0</v>
      </c>
      <c r="AT98" s="250">
        <f>'Result Entry'!AU100</f>
        <v>0</v>
      </c>
      <c r="AU98" s="250">
        <f>'Result Entry'!AV100</f>
        <v>0</v>
      </c>
      <c r="AV98" s="250">
        <f>'Result Entry'!AW100</f>
        <v>0</v>
      </c>
      <c r="AW98" s="251">
        <f>'Result Entry'!AX100</f>
        <v>0</v>
      </c>
      <c r="AX98" s="252">
        <f>'Result Entry'!AY100</f>
        <v>0</v>
      </c>
      <c r="AY98" s="252">
        <f>'Result Entry'!AZ100</f>
        <v>0</v>
      </c>
      <c r="AZ98" s="253">
        <f>'Result Entry'!BA100</f>
        <v>0</v>
      </c>
      <c r="BA98" s="36">
        <f>'Result Entry'!BB100</f>
        <v>0</v>
      </c>
      <c r="BB98" s="254">
        <f>'Result Entry'!BC100</f>
        <v>0</v>
      </c>
      <c r="BC98" s="254">
        <f>'Result Entry'!BD100</f>
        <v>0</v>
      </c>
      <c r="BD98" s="254">
        <f>'Result Entry'!BE100</f>
        <v>0</v>
      </c>
      <c r="BE98" s="36">
        <f>'Result Entry'!BF100</f>
        <v>0</v>
      </c>
      <c r="BF98" s="254">
        <f>'Result Entry'!BG100</f>
        <v>0</v>
      </c>
      <c r="BG98" s="239">
        <f>'Result Entry'!BH100</f>
        <v>0</v>
      </c>
      <c r="BH98" s="255" t="str">
        <f>'Result Entry'!BI100</f>
        <v/>
      </c>
      <c r="BI98" s="256">
        <f>'Result Entry'!BJ100</f>
        <v>0</v>
      </c>
      <c r="BJ98" s="250">
        <f>'Result Entry'!BK100</f>
        <v>0</v>
      </c>
      <c r="BK98" s="250">
        <f>'Result Entry'!BL100</f>
        <v>0</v>
      </c>
      <c r="BL98" s="250">
        <f>'Result Entry'!BM100</f>
        <v>0</v>
      </c>
      <c r="BM98" s="250">
        <f>'Result Entry'!BN100</f>
        <v>0</v>
      </c>
      <c r="BN98" s="251">
        <f>'Result Entry'!BO100</f>
        <v>0</v>
      </c>
      <c r="BO98" s="252">
        <f>'Result Entry'!BP100</f>
        <v>0</v>
      </c>
      <c r="BP98" s="252">
        <f>'Result Entry'!BQ100</f>
        <v>0</v>
      </c>
      <c r="BQ98" s="253">
        <f>'Result Entry'!BR100</f>
        <v>0</v>
      </c>
      <c r="BR98" s="36">
        <f>'Result Entry'!BS100</f>
        <v>0</v>
      </c>
      <c r="BS98" s="254">
        <f>'Result Entry'!BT100</f>
        <v>0</v>
      </c>
      <c r="BT98" s="254">
        <f>'Result Entry'!BU100</f>
        <v>0</v>
      </c>
      <c r="BU98" s="254">
        <f>'Result Entry'!BV100</f>
        <v>0</v>
      </c>
      <c r="BV98" s="36">
        <f>'Result Entry'!BW100</f>
        <v>0</v>
      </c>
      <c r="BW98" s="254">
        <f>'Result Entry'!BX100</f>
        <v>0</v>
      </c>
      <c r="BX98" s="239">
        <f>'Result Entry'!BY100</f>
        <v>0</v>
      </c>
      <c r="BY98" s="255" t="str">
        <f>'Result Entry'!BZ100</f>
        <v/>
      </c>
      <c r="BZ98" s="256">
        <f>'Result Entry'!CA100</f>
        <v>0</v>
      </c>
      <c r="CA98" s="250">
        <f>'Result Entry'!CB100</f>
        <v>0</v>
      </c>
      <c r="CB98" s="250">
        <f>'Result Entry'!CC100</f>
        <v>0</v>
      </c>
      <c r="CC98" s="250">
        <f>'Result Entry'!CD100</f>
        <v>0</v>
      </c>
      <c r="CD98" s="250">
        <f>'Result Entry'!CE100</f>
        <v>0</v>
      </c>
      <c r="CE98" s="251">
        <f>'Result Entry'!CF100</f>
        <v>0</v>
      </c>
      <c r="CF98" s="252">
        <f>'Result Entry'!CG100</f>
        <v>0</v>
      </c>
      <c r="CG98" s="252">
        <f>'Result Entry'!CH100</f>
        <v>0</v>
      </c>
      <c r="CH98" s="253">
        <f>'Result Entry'!CI100</f>
        <v>0</v>
      </c>
      <c r="CI98" s="36">
        <f>'Result Entry'!CJ100</f>
        <v>0</v>
      </c>
      <c r="CJ98" s="254">
        <f>'Result Entry'!CK100</f>
        <v>0</v>
      </c>
      <c r="CK98" s="254">
        <f>'Result Entry'!CL100</f>
        <v>0</v>
      </c>
      <c r="CL98" s="254">
        <f>'Result Entry'!CM100</f>
        <v>0</v>
      </c>
      <c r="CM98" s="36">
        <f>'Result Entry'!CN100</f>
        <v>0</v>
      </c>
      <c r="CN98" s="254">
        <f>'Result Entry'!CO100</f>
        <v>0</v>
      </c>
      <c r="CO98" s="239">
        <f>'Result Entry'!CP100</f>
        <v>0</v>
      </c>
      <c r="CP98" s="255" t="str">
        <f>'Result Entry'!CQ100</f>
        <v/>
      </c>
      <c r="CQ98" s="263">
        <f>'Result Entry'!CR100</f>
        <v>0</v>
      </c>
      <c r="CR98" s="258">
        <f>'Result Entry'!CS100</f>
        <v>0</v>
      </c>
      <c r="CS98" s="258">
        <f>'Result Entry'!CT100</f>
        <v>0</v>
      </c>
      <c r="CT98" s="258">
        <f>'Result Entry'!CU100</f>
        <v>0</v>
      </c>
      <c r="CU98" s="258">
        <f>'Result Entry'!CV100</f>
        <v>0</v>
      </c>
      <c r="CV98" s="264">
        <f>'Result Entry'!CW100</f>
        <v>0</v>
      </c>
      <c r="CW98" s="239">
        <f>'Result Entry'!CX100</f>
        <v>0</v>
      </c>
      <c r="CX98" s="255" t="str">
        <f>'Result Entry'!CY100</f>
        <v/>
      </c>
      <c r="CY98" s="263">
        <f>'Result Entry'!CZ100</f>
        <v>0</v>
      </c>
      <c r="CZ98" s="258">
        <f>'Result Entry'!DA100</f>
        <v>0</v>
      </c>
      <c r="DA98" s="258">
        <f>'Result Entry'!DB100</f>
        <v>0</v>
      </c>
      <c r="DB98" s="258">
        <f>'Result Entry'!DC100</f>
        <v>0</v>
      </c>
      <c r="DC98" s="258">
        <f>'Result Entry'!DD100</f>
        <v>0</v>
      </c>
      <c r="DD98" s="264">
        <f>'Result Entry'!DE100</f>
        <v>0</v>
      </c>
      <c r="DE98" s="239">
        <f>'Result Entry'!DF100</f>
        <v>0</v>
      </c>
      <c r="DF98" s="255" t="str">
        <f>'Result Entry'!DG100</f>
        <v/>
      </c>
      <c r="DG98" s="263">
        <f>'Result Entry'!DH100</f>
        <v>0</v>
      </c>
      <c r="DH98" s="258">
        <f>'Result Entry'!DI100</f>
        <v>0</v>
      </c>
      <c r="DI98" s="258">
        <f>'Result Entry'!DJ100</f>
        <v>0</v>
      </c>
      <c r="DJ98" s="258">
        <f>'Result Entry'!DK100</f>
        <v>0</v>
      </c>
      <c r="DK98" s="258">
        <f>'Result Entry'!DL100</f>
        <v>0</v>
      </c>
      <c r="DL98" s="264">
        <f>'Result Entry'!DM100</f>
        <v>0</v>
      </c>
      <c r="DM98" s="239">
        <f>'Result Entry'!DN100</f>
        <v>0</v>
      </c>
      <c r="DN98" s="255" t="str">
        <f>'Result Entry'!DO100</f>
        <v/>
      </c>
      <c r="DO98" s="263">
        <f>'Result Entry'!DP100</f>
        <v>0</v>
      </c>
      <c r="DP98" s="258">
        <f>'Result Entry'!DQ100</f>
        <v>0</v>
      </c>
      <c r="DQ98" s="258">
        <f>'Result Entry'!DR100</f>
        <v>0</v>
      </c>
      <c r="DR98" s="258">
        <f>'Result Entry'!DS100</f>
        <v>0</v>
      </c>
      <c r="DS98" s="258">
        <f>'Result Entry'!DT100</f>
        <v>0</v>
      </c>
      <c r="DT98" s="264">
        <f>'Result Entry'!DU100</f>
        <v>0</v>
      </c>
      <c r="DU98" s="239" t="str">
        <f>'Result Entry'!DV100</f>
        <v/>
      </c>
      <c r="DV98" s="255" t="str">
        <f>'Result Entry'!DW100</f>
        <v/>
      </c>
      <c r="DW98" s="265">
        <f>'Result Entry'!DX100</f>
        <v>0</v>
      </c>
      <c r="DX98" s="266">
        <f>'Result Entry'!DY100</f>
        <v>0</v>
      </c>
      <c r="DY98" s="267" t="str">
        <f>'Result Entry'!DZ100</f>
        <v/>
      </c>
      <c r="DZ98" s="260">
        <f>'Result Entry'!EA100</f>
        <v>900</v>
      </c>
      <c r="EA98" s="246">
        <f>'Result Entry'!EB100</f>
        <v>0</v>
      </c>
      <c r="EB98" s="261">
        <f>'Result Entry'!EC100</f>
        <v>0</v>
      </c>
      <c r="EC98" s="239" t="str">
        <f>'Result Entry'!ED100</f>
        <v/>
      </c>
      <c r="ED98" s="239" t="str">
        <f>'Result Entry'!EE100</f>
        <v/>
      </c>
      <c r="EE98" s="239" t="str">
        <f>'Result Entry'!EF100</f>
        <v/>
      </c>
      <c r="EF98" s="262" t="str">
        <f>'Result Entry'!EG100</f>
        <v/>
      </c>
    </row>
    <row r="99" spans="1:136">
      <c r="A99" s="828"/>
      <c r="B99" s="249">
        <f t="shared" si="1"/>
        <v>0</v>
      </c>
      <c r="C99" s="238">
        <f>'Result Entry'!D101</f>
        <v>0</v>
      </c>
      <c r="D99" s="238">
        <f>'Result Entry'!E101</f>
        <v>0</v>
      </c>
      <c r="E99" s="238">
        <f>'Result Entry'!F101</f>
        <v>0</v>
      </c>
      <c r="F99" s="239">
        <f>'Result Entry'!G101</f>
        <v>0</v>
      </c>
      <c r="G99" s="239">
        <f>'Result Entry'!H101</f>
        <v>0</v>
      </c>
      <c r="H99" s="239">
        <f>'Result Entry'!I101</f>
        <v>0</v>
      </c>
      <c r="I99" s="386">
        <f>'Result Entry'!J101</f>
        <v>0</v>
      </c>
      <c r="J99" s="37">
        <f>'Result Entry'!K101</f>
        <v>0</v>
      </c>
      <c r="K99" s="250">
        <f>'Result Entry'!L101</f>
        <v>0</v>
      </c>
      <c r="L99" s="250">
        <f>'Result Entry'!M101</f>
        <v>0</v>
      </c>
      <c r="M99" s="250">
        <f>'Result Entry'!N101</f>
        <v>0</v>
      </c>
      <c r="N99" s="250">
        <f>'Result Entry'!O101</f>
        <v>0</v>
      </c>
      <c r="O99" s="251">
        <f>'Result Entry'!P101</f>
        <v>0</v>
      </c>
      <c r="P99" s="252">
        <f>'Result Entry'!Q101</f>
        <v>0</v>
      </c>
      <c r="Q99" s="252">
        <f>'Result Entry'!R101</f>
        <v>0</v>
      </c>
      <c r="R99" s="253">
        <f>'Result Entry'!S101</f>
        <v>0</v>
      </c>
      <c r="S99" s="36">
        <f>'Result Entry'!T101</f>
        <v>0</v>
      </c>
      <c r="T99" s="254">
        <f>'Result Entry'!U101</f>
        <v>0</v>
      </c>
      <c r="U99" s="254">
        <f>'Result Entry'!V101</f>
        <v>0</v>
      </c>
      <c r="V99" s="254">
        <f>'Result Entry'!W101</f>
        <v>0</v>
      </c>
      <c r="W99" s="36">
        <f>'Result Entry'!X101</f>
        <v>0</v>
      </c>
      <c r="X99" s="254">
        <f>'Result Entry'!Y101</f>
        <v>0</v>
      </c>
      <c r="Y99" s="239">
        <f>'Result Entry'!Z101</f>
        <v>0</v>
      </c>
      <c r="Z99" s="255" t="str">
        <f>'Result Entry'!AA101</f>
        <v/>
      </c>
      <c r="AA99" s="256">
        <f>'Result Entry'!AB101</f>
        <v>0</v>
      </c>
      <c r="AB99" s="250">
        <f>'Result Entry'!AC101</f>
        <v>0</v>
      </c>
      <c r="AC99" s="250">
        <f>'Result Entry'!AD101</f>
        <v>0</v>
      </c>
      <c r="AD99" s="250">
        <f>'Result Entry'!AE101</f>
        <v>0</v>
      </c>
      <c r="AE99" s="250">
        <f>'Result Entry'!AF101</f>
        <v>0</v>
      </c>
      <c r="AF99" s="251">
        <f>'Result Entry'!AG101</f>
        <v>0</v>
      </c>
      <c r="AG99" s="252">
        <f>'Result Entry'!AH101</f>
        <v>0</v>
      </c>
      <c r="AH99" s="252">
        <f>'Result Entry'!AI101</f>
        <v>0</v>
      </c>
      <c r="AI99" s="253">
        <f>'Result Entry'!AJ101</f>
        <v>0</v>
      </c>
      <c r="AJ99" s="36">
        <f>'Result Entry'!AK101</f>
        <v>0</v>
      </c>
      <c r="AK99" s="254">
        <f>'Result Entry'!AL101</f>
        <v>0</v>
      </c>
      <c r="AL99" s="254">
        <f>'Result Entry'!AM101</f>
        <v>0</v>
      </c>
      <c r="AM99" s="254">
        <f>'Result Entry'!AN101</f>
        <v>0</v>
      </c>
      <c r="AN99" s="36">
        <f>'Result Entry'!AO101</f>
        <v>0</v>
      </c>
      <c r="AO99" s="254">
        <f>'Result Entry'!AP101</f>
        <v>0</v>
      </c>
      <c r="AP99" s="239">
        <f>'Result Entry'!AQ101</f>
        <v>0</v>
      </c>
      <c r="AQ99" s="255" t="str">
        <f>'Result Entry'!AR101</f>
        <v/>
      </c>
      <c r="AR99" s="256">
        <f>'Result Entry'!AS101</f>
        <v>0</v>
      </c>
      <c r="AS99" s="250">
        <f>'Result Entry'!AT101</f>
        <v>0</v>
      </c>
      <c r="AT99" s="250">
        <f>'Result Entry'!AU101</f>
        <v>0</v>
      </c>
      <c r="AU99" s="250">
        <f>'Result Entry'!AV101</f>
        <v>0</v>
      </c>
      <c r="AV99" s="250">
        <f>'Result Entry'!AW101</f>
        <v>0</v>
      </c>
      <c r="AW99" s="251">
        <f>'Result Entry'!AX101</f>
        <v>0</v>
      </c>
      <c r="AX99" s="252">
        <f>'Result Entry'!AY101</f>
        <v>0</v>
      </c>
      <c r="AY99" s="252">
        <f>'Result Entry'!AZ101</f>
        <v>0</v>
      </c>
      <c r="AZ99" s="253">
        <f>'Result Entry'!BA101</f>
        <v>0</v>
      </c>
      <c r="BA99" s="36">
        <f>'Result Entry'!BB101</f>
        <v>0</v>
      </c>
      <c r="BB99" s="254">
        <f>'Result Entry'!BC101</f>
        <v>0</v>
      </c>
      <c r="BC99" s="254">
        <f>'Result Entry'!BD101</f>
        <v>0</v>
      </c>
      <c r="BD99" s="254">
        <f>'Result Entry'!BE101</f>
        <v>0</v>
      </c>
      <c r="BE99" s="36">
        <f>'Result Entry'!BF101</f>
        <v>0</v>
      </c>
      <c r="BF99" s="254">
        <f>'Result Entry'!BG101</f>
        <v>0</v>
      </c>
      <c r="BG99" s="239">
        <f>'Result Entry'!BH101</f>
        <v>0</v>
      </c>
      <c r="BH99" s="255" t="str">
        <f>'Result Entry'!BI101</f>
        <v/>
      </c>
      <c r="BI99" s="256">
        <f>'Result Entry'!BJ101</f>
        <v>0</v>
      </c>
      <c r="BJ99" s="250">
        <f>'Result Entry'!BK101</f>
        <v>0</v>
      </c>
      <c r="BK99" s="250">
        <f>'Result Entry'!BL101</f>
        <v>0</v>
      </c>
      <c r="BL99" s="250">
        <f>'Result Entry'!BM101</f>
        <v>0</v>
      </c>
      <c r="BM99" s="250">
        <f>'Result Entry'!BN101</f>
        <v>0</v>
      </c>
      <c r="BN99" s="251">
        <f>'Result Entry'!BO101</f>
        <v>0</v>
      </c>
      <c r="BO99" s="252">
        <f>'Result Entry'!BP101</f>
        <v>0</v>
      </c>
      <c r="BP99" s="252">
        <f>'Result Entry'!BQ101</f>
        <v>0</v>
      </c>
      <c r="BQ99" s="253">
        <f>'Result Entry'!BR101</f>
        <v>0</v>
      </c>
      <c r="BR99" s="36">
        <f>'Result Entry'!BS101</f>
        <v>0</v>
      </c>
      <c r="BS99" s="254">
        <f>'Result Entry'!BT101</f>
        <v>0</v>
      </c>
      <c r="BT99" s="254">
        <f>'Result Entry'!BU101</f>
        <v>0</v>
      </c>
      <c r="BU99" s="254">
        <f>'Result Entry'!BV101</f>
        <v>0</v>
      </c>
      <c r="BV99" s="36">
        <f>'Result Entry'!BW101</f>
        <v>0</v>
      </c>
      <c r="BW99" s="254">
        <f>'Result Entry'!BX101</f>
        <v>0</v>
      </c>
      <c r="BX99" s="239">
        <f>'Result Entry'!BY101</f>
        <v>0</v>
      </c>
      <c r="BY99" s="255" t="str">
        <f>'Result Entry'!BZ101</f>
        <v/>
      </c>
      <c r="BZ99" s="256">
        <f>'Result Entry'!CA101</f>
        <v>0</v>
      </c>
      <c r="CA99" s="250">
        <f>'Result Entry'!CB101</f>
        <v>0</v>
      </c>
      <c r="CB99" s="250">
        <f>'Result Entry'!CC101</f>
        <v>0</v>
      </c>
      <c r="CC99" s="250">
        <f>'Result Entry'!CD101</f>
        <v>0</v>
      </c>
      <c r="CD99" s="250">
        <f>'Result Entry'!CE101</f>
        <v>0</v>
      </c>
      <c r="CE99" s="251">
        <f>'Result Entry'!CF101</f>
        <v>0</v>
      </c>
      <c r="CF99" s="252">
        <f>'Result Entry'!CG101</f>
        <v>0</v>
      </c>
      <c r="CG99" s="252">
        <f>'Result Entry'!CH101</f>
        <v>0</v>
      </c>
      <c r="CH99" s="253">
        <f>'Result Entry'!CI101</f>
        <v>0</v>
      </c>
      <c r="CI99" s="36">
        <f>'Result Entry'!CJ101</f>
        <v>0</v>
      </c>
      <c r="CJ99" s="254">
        <f>'Result Entry'!CK101</f>
        <v>0</v>
      </c>
      <c r="CK99" s="254">
        <f>'Result Entry'!CL101</f>
        <v>0</v>
      </c>
      <c r="CL99" s="254">
        <f>'Result Entry'!CM101</f>
        <v>0</v>
      </c>
      <c r="CM99" s="36">
        <f>'Result Entry'!CN101</f>
        <v>0</v>
      </c>
      <c r="CN99" s="254">
        <f>'Result Entry'!CO101</f>
        <v>0</v>
      </c>
      <c r="CO99" s="239">
        <f>'Result Entry'!CP101</f>
        <v>0</v>
      </c>
      <c r="CP99" s="255" t="str">
        <f>'Result Entry'!CQ101</f>
        <v/>
      </c>
      <c r="CQ99" s="263">
        <f>'Result Entry'!CR101</f>
        <v>0</v>
      </c>
      <c r="CR99" s="258">
        <f>'Result Entry'!CS101</f>
        <v>0</v>
      </c>
      <c r="CS99" s="258">
        <f>'Result Entry'!CT101</f>
        <v>0</v>
      </c>
      <c r="CT99" s="258">
        <f>'Result Entry'!CU101</f>
        <v>0</v>
      </c>
      <c r="CU99" s="258">
        <f>'Result Entry'!CV101</f>
        <v>0</v>
      </c>
      <c r="CV99" s="264">
        <f>'Result Entry'!CW101</f>
        <v>0</v>
      </c>
      <c r="CW99" s="239">
        <f>'Result Entry'!CX101</f>
        <v>0</v>
      </c>
      <c r="CX99" s="255" t="str">
        <f>'Result Entry'!CY101</f>
        <v/>
      </c>
      <c r="CY99" s="263">
        <f>'Result Entry'!CZ101</f>
        <v>0</v>
      </c>
      <c r="CZ99" s="258">
        <f>'Result Entry'!DA101</f>
        <v>0</v>
      </c>
      <c r="DA99" s="258">
        <f>'Result Entry'!DB101</f>
        <v>0</v>
      </c>
      <c r="DB99" s="258">
        <f>'Result Entry'!DC101</f>
        <v>0</v>
      </c>
      <c r="DC99" s="258">
        <f>'Result Entry'!DD101</f>
        <v>0</v>
      </c>
      <c r="DD99" s="264">
        <f>'Result Entry'!DE101</f>
        <v>0</v>
      </c>
      <c r="DE99" s="239">
        <f>'Result Entry'!DF101</f>
        <v>0</v>
      </c>
      <c r="DF99" s="255" t="str">
        <f>'Result Entry'!DG101</f>
        <v/>
      </c>
      <c r="DG99" s="263">
        <f>'Result Entry'!DH101</f>
        <v>0</v>
      </c>
      <c r="DH99" s="258">
        <f>'Result Entry'!DI101</f>
        <v>0</v>
      </c>
      <c r="DI99" s="258">
        <f>'Result Entry'!DJ101</f>
        <v>0</v>
      </c>
      <c r="DJ99" s="258">
        <f>'Result Entry'!DK101</f>
        <v>0</v>
      </c>
      <c r="DK99" s="258">
        <f>'Result Entry'!DL101</f>
        <v>0</v>
      </c>
      <c r="DL99" s="264">
        <f>'Result Entry'!DM101</f>
        <v>0</v>
      </c>
      <c r="DM99" s="239">
        <f>'Result Entry'!DN101</f>
        <v>0</v>
      </c>
      <c r="DN99" s="255" t="str">
        <f>'Result Entry'!DO101</f>
        <v/>
      </c>
      <c r="DO99" s="263">
        <f>'Result Entry'!DP101</f>
        <v>0</v>
      </c>
      <c r="DP99" s="258">
        <f>'Result Entry'!DQ101</f>
        <v>0</v>
      </c>
      <c r="DQ99" s="258">
        <f>'Result Entry'!DR101</f>
        <v>0</v>
      </c>
      <c r="DR99" s="258">
        <f>'Result Entry'!DS101</f>
        <v>0</v>
      </c>
      <c r="DS99" s="258">
        <f>'Result Entry'!DT101</f>
        <v>0</v>
      </c>
      <c r="DT99" s="264">
        <f>'Result Entry'!DU101</f>
        <v>0</v>
      </c>
      <c r="DU99" s="239" t="str">
        <f>'Result Entry'!DV101</f>
        <v/>
      </c>
      <c r="DV99" s="255" t="str">
        <f>'Result Entry'!DW101</f>
        <v/>
      </c>
      <c r="DW99" s="265">
        <f>'Result Entry'!DX101</f>
        <v>0</v>
      </c>
      <c r="DX99" s="266">
        <f>'Result Entry'!DY101</f>
        <v>0</v>
      </c>
      <c r="DY99" s="267" t="str">
        <f>'Result Entry'!DZ101</f>
        <v/>
      </c>
      <c r="DZ99" s="260">
        <f>'Result Entry'!EA101</f>
        <v>900</v>
      </c>
      <c r="EA99" s="246">
        <f>'Result Entry'!EB101</f>
        <v>0</v>
      </c>
      <c r="EB99" s="261">
        <f>'Result Entry'!EC101</f>
        <v>0</v>
      </c>
      <c r="EC99" s="239" t="str">
        <f>'Result Entry'!ED101</f>
        <v/>
      </c>
      <c r="ED99" s="239" t="str">
        <f>'Result Entry'!EE101</f>
        <v/>
      </c>
      <c r="EE99" s="239" t="str">
        <f>'Result Entry'!EF101</f>
        <v/>
      </c>
      <c r="EF99" s="262" t="str">
        <f>'Result Entry'!EG101</f>
        <v/>
      </c>
    </row>
    <row r="100" spans="1:136">
      <c r="A100" s="828"/>
      <c r="B100" s="249">
        <f t="shared" si="1"/>
        <v>0</v>
      </c>
      <c r="C100" s="238">
        <f>'Result Entry'!D102</f>
        <v>0</v>
      </c>
      <c r="D100" s="238">
        <f>'Result Entry'!E102</f>
        <v>0</v>
      </c>
      <c r="E100" s="238">
        <f>'Result Entry'!F102</f>
        <v>0</v>
      </c>
      <c r="F100" s="239">
        <f>'Result Entry'!G102</f>
        <v>0</v>
      </c>
      <c r="G100" s="239">
        <f>'Result Entry'!H102</f>
        <v>0</v>
      </c>
      <c r="H100" s="239">
        <f>'Result Entry'!I102</f>
        <v>0</v>
      </c>
      <c r="I100" s="386">
        <f>'Result Entry'!J102</f>
        <v>0</v>
      </c>
      <c r="J100" s="37">
        <f>'Result Entry'!K102</f>
        <v>0</v>
      </c>
      <c r="K100" s="250">
        <f>'Result Entry'!L102</f>
        <v>0</v>
      </c>
      <c r="L100" s="250">
        <f>'Result Entry'!M102</f>
        <v>0</v>
      </c>
      <c r="M100" s="250">
        <f>'Result Entry'!N102</f>
        <v>0</v>
      </c>
      <c r="N100" s="250">
        <f>'Result Entry'!O102</f>
        <v>0</v>
      </c>
      <c r="O100" s="251">
        <f>'Result Entry'!P102</f>
        <v>0</v>
      </c>
      <c r="P100" s="252">
        <f>'Result Entry'!Q102</f>
        <v>0</v>
      </c>
      <c r="Q100" s="252">
        <f>'Result Entry'!R102</f>
        <v>0</v>
      </c>
      <c r="R100" s="253">
        <f>'Result Entry'!S102</f>
        <v>0</v>
      </c>
      <c r="S100" s="36">
        <f>'Result Entry'!T102</f>
        <v>0</v>
      </c>
      <c r="T100" s="254">
        <f>'Result Entry'!U102</f>
        <v>0</v>
      </c>
      <c r="U100" s="254">
        <f>'Result Entry'!V102</f>
        <v>0</v>
      </c>
      <c r="V100" s="254">
        <f>'Result Entry'!W102</f>
        <v>0</v>
      </c>
      <c r="W100" s="36">
        <f>'Result Entry'!X102</f>
        <v>0</v>
      </c>
      <c r="X100" s="254">
        <f>'Result Entry'!Y102</f>
        <v>0</v>
      </c>
      <c r="Y100" s="239">
        <f>'Result Entry'!Z102</f>
        <v>0</v>
      </c>
      <c r="Z100" s="255" t="str">
        <f>'Result Entry'!AA102</f>
        <v/>
      </c>
      <c r="AA100" s="256">
        <f>'Result Entry'!AB102</f>
        <v>0</v>
      </c>
      <c r="AB100" s="250">
        <f>'Result Entry'!AC102</f>
        <v>0</v>
      </c>
      <c r="AC100" s="250">
        <f>'Result Entry'!AD102</f>
        <v>0</v>
      </c>
      <c r="AD100" s="250">
        <f>'Result Entry'!AE102</f>
        <v>0</v>
      </c>
      <c r="AE100" s="250">
        <f>'Result Entry'!AF102</f>
        <v>0</v>
      </c>
      <c r="AF100" s="251">
        <f>'Result Entry'!AG102</f>
        <v>0</v>
      </c>
      <c r="AG100" s="252">
        <f>'Result Entry'!AH102</f>
        <v>0</v>
      </c>
      <c r="AH100" s="252">
        <f>'Result Entry'!AI102</f>
        <v>0</v>
      </c>
      <c r="AI100" s="253">
        <f>'Result Entry'!AJ102</f>
        <v>0</v>
      </c>
      <c r="AJ100" s="36">
        <f>'Result Entry'!AK102</f>
        <v>0</v>
      </c>
      <c r="AK100" s="254">
        <f>'Result Entry'!AL102</f>
        <v>0</v>
      </c>
      <c r="AL100" s="254">
        <f>'Result Entry'!AM102</f>
        <v>0</v>
      </c>
      <c r="AM100" s="254">
        <f>'Result Entry'!AN102</f>
        <v>0</v>
      </c>
      <c r="AN100" s="36">
        <f>'Result Entry'!AO102</f>
        <v>0</v>
      </c>
      <c r="AO100" s="254">
        <f>'Result Entry'!AP102</f>
        <v>0</v>
      </c>
      <c r="AP100" s="239">
        <f>'Result Entry'!AQ102</f>
        <v>0</v>
      </c>
      <c r="AQ100" s="255" t="str">
        <f>'Result Entry'!AR102</f>
        <v/>
      </c>
      <c r="AR100" s="256">
        <f>'Result Entry'!AS102</f>
        <v>0</v>
      </c>
      <c r="AS100" s="250">
        <f>'Result Entry'!AT102</f>
        <v>0</v>
      </c>
      <c r="AT100" s="250">
        <f>'Result Entry'!AU102</f>
        <v>0</v>
      </c>
      <c r="AU100" s="250">
        <f>'Result Entry'!AV102</f>
        <v>0</v>
      </c>
      <c r="AV100" s="250">
        <f>'Result Entry'!AW102</f>
        <v>0</v>
      </c>
      <c r="AW100" s="251">
        <f>'Result Entry'!AX102</f>
        <v>0</v>
      </c>
      <c r="AX100" s="252">
        <f>'Result Entry'!AY102</f>
        <v>0</v>
      </c>
      <c r="AY100" s="252">
        <f>'Result Entry'!AZ102</f>
        <v>0</v>
      </c>
      <c r="AZ100" s="253">
        <f>'Result Entry'!BA102</f>
        <v>0</v>
      </c>
      <c r="BA100" s="36">
        <f>'Result Entry'!BB102</f>
        <v>0</v>
      </c>
      <c r="BB100" s="254">
        <f>'Result Entry'!BC102</f>
        <v>0</v>
      </c>
      <c r="BC100" s="254">
        <f>'Result Entry'!BD102</f>
        <v>0</v>
      </c>
      <c r="BD100" s="254">
        <f>'Result Entry'!BE102</f>
        <v>0</v>
      </c>
      <c r="BE100" s="36">
        <f>'Result Entry'!BF102</f>
        <v>0</v>
      </c>
      <c r="BF100" s="254">
        <f>'Result Entry'!BG102</f>
        <v>0</v>
      </c>
      <c r="BG100" s="239">
        <f>'Result Entry'!BH102</f>
        <v>0</v>
      </c>
      <c r="BH100" s="255" t="str">
        <f>'Result Entry'!BI102</f>
        <v/>
      </c>
      <c r="BI100" s="256">
        <f>'Result Entry'!BJ102</f>
        <v>0</v>
      </c>
      <c r="BJ100" s="250">
        <f>'Result Entry'!BK102</f>
        <v>0</v>
      </c>
      <c r="BK100" s="250">
        <f>'Result Entry'!BL102</f>
        <v>0</v>
      </c>
      <c r="BL100" s="250">
        <f>'Result Entry'!BM102</f>
        <v>0</v>
      </c>
      <c r="BM100" s="250">
        <f>'Result Entry'!BN102</f>
        <v>0</v>
      </c>
      <c r="BN100" s="251">
        <f>'Result Entry'!BO102</f>
        <v>0</v>
      </c>
      <c r="BO100" s="252">
        <f>'Result Entry'!BP102</f>
        <v>0</v>
      </c>
      <c r="BP100" s="252">
        <f>'Result Entry'!BQ102</f>
        <v>0</v>
      </c>
      <c r="BQ100" s="253">
        <f>'Result Entry'!BR102</f>
        <v>0</v>
      </c>
      <c r="BR100" s="36">
        <f>'Result Entry'!BS102</f>
        <v>0</v>
      </c>
      <c r="BS100" s="254">
        <f>'Result Entry'!BT102</f>
        <v>0</v>
      </c>
      <c r="BT100" s="254">
        <f>'Result Entry'!BU102</f>
        <v>0</v>
      </c>
      <c r="BU100" s="254">
        <f>'Result Entry'!BV102</f>
        <v>0</v>
      </c>
      <c r="BV100" s="36">
        <f>'Result Entry'!BW102</f>
        <v>0</v>
      </c>
      <c r="BW100" s="254">
        <f>'Result Entry'!BX102</f>
        <v>0</v>
      </c>
      <c r="BX100" s="239">
        <f>'Result Entry'!BY102</f>
        <v>0</v>
      </c>
      <c r="BY100" s="255" t="str">
        <f>'Result Entry'!BZ102</f>
        <v/>
      </c>
      <c r="BZ100" s="256">
        <f>'Result Entry'!CA102</f>
        <v>0</v>
      </c>
      <c r="CA100" s="250">
        <f>'Result Entry'!CB102</f>
        <v>0</v>
      </c>
      <c r="CB100" s="250">
        <f>'Result Entry'!CC102</f>
        <v>0</v>
      </c>
      <c r="CC100" s="250">
        <f>'Result Entry'!CD102</f>
        <v>0</v>
      </c>
      <c r="CD100" s="250">
        <f>'Result Entry'!CE102</f>
        <v>0</v>
      </c>
      <c r="CE100" s="251">
        <f>'Result Entry'!CF102</f>
        <v>0</v>
      </c>
      <c r="CF100" s="252">
        <f>'Result Entry'!CG102</f>
        <v>0</v>
      </c>
      <c r="CG100" s="252">
        <f>'Result Entry'!CH102</f>
        <v>0</v>
      </c>
      <c r="CH100" s="253">
        <f>'Result Entry'!CI102</f>
        <v>0</v>
      </c>
      <c r="CI100" s="36">
        <f>'Result Entry'!CJ102</f>
        <v>0</v>
      </c>
      <c r="CJ100" s="254">
        <f>'Result Entry'!CK102</f>
        <v>0</v>
      </c>
      <c r="CK100" s="254">
        <f>'Result Entry'!CL102</f>
        <v>0</v>
      </c>
      <c r="CL100" s="254">
        <f>'Result Entry'!CM102</f>
        <v>0</v>
      </c>
      <c r="CM100" s="36">
        <f>'Result Entry'!CN102</f>
        <v>0</v>
      </c>
      <c r="CN100" s="254">
        <f>'Result Entry'!CO102</f>
        <v>0</v>
      </c>
      <c r="CO100" s="239">
        <f>'Result Entry'!CP102</f>
        <v>0</v>
      </c>
      <c r="CP100" s="255" t="str">
        <f>'Result Entry'!CQ102</f>
        <v/>
      </c>
      <c r="CQ100" s="263">
        <f>'Result Entry'!CR102</f>
        <v>0</v>
      </c>
      <c r="CR100" s="258">
        <f>'Result Entry'!CS102</f>
        <v>0</v>
      </c>
      <c r="CS100" s="258">
        <f>'Result Entry'!CT102</f>
        <v>0</v>
      </c>
      <c r="CT100" s="258">
        <f>'Result Entry'!CU102</f>
        <v>0</v>
      </c>
      <c r="CU100" s="258">
        <f>'Result Entry'!CV102</f>
        <v>0</v>
      </c>
      <c r="CV100" s="264">
        <f>'Result Entry'!CW102</f>
        <v>0</v>
      </c>
      <c r="CW100" s="239">
        <f>'Result Entry'!CX102</f>
        <v>0</v>
      </c>
      <c r="CX100" s="255" t="str">
        <f>'Result Entry'!CY102</f>
        <v/>
      </c>
      <c r="CY100" s="263">
        <f>'Result Entry'!CZ102</f>
        <v>0</v>
      </c>
      <c r="CZ100" s="258">
        <f>'Result Entry'!DA102</f>
        <v>0</v>
      </c>
      <c r="DA100" s="258">
        <f>'Result Entry'!DB102</f>
        <v>0</v>
      </c>
      <c r="DB100" s="258">
        <f>'Result Entry'!DC102</f>
        <v>0</v>
      </c>
      <c r="DC100" s="258">
        <f>'Result Entry'!DD102</f>
        <v>0</v>
      </c>
      <c r="DD100" s="264">
        <f>'Result Entry'!DE102</f>
        <v>0</v>
      </c>
      <c r="DE100" s="239">
        <f>'Result Entry'!DF102</f>
        <v>0</v>
      </c>
      <c r="DF100" s="255" t="str">
        <f>'Result Entry'!DG102</f>
        <v/>
      </c>
      <c r="DG100" s="263">
        <f>'Result Entry'!DH102</f>
        <v>0</v>
      </c>
      <c r="DH100" s="258">
        <f>'Result Entry'!DI102</f>
        <v>0</v>
      </c>
      <c r="DI100" s="258">
        <f>'Result Entry'!DJ102</f>
        <v>0</v>
      </c>
      <c r="DJ100" s="258">
        <f>'Result Entry'!DK102</f>
        <v>0</v>
      </c>
      <c r="DK100" s="258">
        <f>'Result Entry'!DL102</f>
        <v>0</v>
      </c>
      <c r="DL100" s="264">
        <f>'Result Entry'!DM102</f>
        <v>0</v>
      </c>
      <c r="DM100" s="239">
        <f>'Result Entry'!DN102</f>
        <v>0</v>
      </c>
      <c r="DN100" s="255" t="str">
        <f>'Result Entry'!DO102</f>
        <v/>
      </c>
      <c r="DO100" s="263">
        <f>'Result Entry'!DP102</f>
        <v>0</v>
      </c>
      <c r="DP100" s="258">
        <f>'Result Entry'!DQ102</f>
        <v>0</v>
      </c>
      <c r="DQ100" s="258">
        <f>'Result Entry'!DR102</f>
        <v>0</v>
      </c>
      <c r="DR100" s="258">
        <f>'Result Entry'!DS102</f>
        <v>0</v>
      </c>
      <c r="DS100" s="258">
        <f>'Result Entry'!DT102</f>
        <v>0</v>
      </c>
      <c r="DT100" s="264">
        <f>'Result Entry'!DU102</f>
        <v>0</v>
      </c>
      <c r="DU100" s="239" t="str">
        <f>'Result Entry'!DV102</f>
        <v/>
      </c>
      <c r="DV100" s="255" t="str">
        <f>'Result Entry'!DW102</f>
        <v/>
      </c>
      <c r="DW100" s="265">
        <f>'Result Entry'!DX102</f>
        <v>0</v>
      </c>
      <c r="DX100" s="266">
        <f>'Result Entry'!DY102</f>
        <v>0</v>
      </c>
      <c r="DY100" s="267" t="str">
        <f>'Result Entry'!DZ102</f>
        <v/>
      </c>
      <c r="DZ100" s="260">
        <f>'Result Entry'!EA102</f>
        <v>900</v>
      </c>
      <c r="EA100" s="246">
        <f>'Result Entry'!EB102</f>
        <v>0</v>
      </c>
      <c r="EB100" s="261">
        <f>'Result Entry'!EC102</f>
        <v>0</v>
      </c>
      <c r="EC100" s="239" t="str">
        <f>'Result Entry'!ED102</f>
        <v/>
      </c>
      <c r="ED100" s="239" t="str">
        <f>'Result Entry'!EE102</f>
        <v/>
      </c>
      <c r="EE100" s="239" t="str">
        <f>'Result Entry'!EF102</f>
        <v/>
      </c>
      <c r="EF100" s="262" t="str">
        <f>'Result Entry'!EG102</f>
        <v/>
      </c>
    </row>
    <row r="101" spans="1:136">
      <c r="A101" s="828"/>
      <c r="B101" s="249">
        <f t="shared" si="1"/>
        <v>0</v>
      </c>
      <c r="C101" s="238">
        <f>'Result Entry'!D103</f>
        <v>0</v>
      </c>
      <c r="D101" s="238">
        <f>'Result Entry'!E103</f>
        <v>0</v>
      </c>
      <c r="E101" s="238">
        <f>'Result Entry'!F103</f>
        <v>0</v>
      </c>
      <c r="F101" s="239">
        <f>'Result Entry'!G103</f>
        <v>0</v>
      </c>
      <c r="G101" s="239">
        <f>'Result Entry'!H103</f>
        <v>0</v>
      </c>
      <c r="H101" s="239">
        <f>'Result Entry'!I103</f>
        <v>0</v>
      </c>
      <c r="I101" s="386">
        <f>'Result Entry'!J103</f>
        <v>0</v>
      </c>
      <c r="J101" s="37">
        <f>'Result Entry'!K103</f>
        <v>0</v>
      </c>
      <c r="K101" s="250">
        <f>'Result Entry'!L103</f>
        <v>0</v>
      </c>
      <c r="L101" s="250">
        <f>'Result Entry'!M103</f>
        <v>0</v>
      </c>
      <c r="M101" s="250">
        <f>'Result Entry'!N103</f>
        <v>0</v>
      </c>
      <c r="N101" s="250">
        <f>'Result Entry'!O103</f>
        <v>0</v>
      </c>
      <c r="O101" s="251">
        <f>'Result Entry'!P103</f>
        <v>0</v>
      </c>
      <c r="P101" s="252">
        <f>'Result Entry'!Q103</f>
        <v>0</v>
      </c>
      <c r="Q101" s="252">
        <f>'Result Entry'!R103</f>
        <v>0</v>
      </c>
      <c r="R101" s="253">
        <f>'Result Entry'!S103</f>
        <v>0</v>
      </c>
      <c r="S101" s="36">
        <f>'Result Entry'!T103</f>
        <v>0</v>
      </c>
      <c r="T101" s="254">
        <f>'Result Entry'!U103</f>
        <v>0</v>
      </c>
      <c r="U101" s="254">
        <f>'Result Entry'!V103</f>
        <v>0</v>
      </c>
      <c r="V101" s="254">
        <f>'Result Entry'!W103</f>
        <v>0</v>
      </c>
      <c r="W101" s="36">
        <f>'Result Entry'!X103</f>
        <v>0</v>
      </c>
      <c r="X101" s="254">
        <f>'Result Entry'!Y103</f>
        <v>0</v>
      </c>
      <c r="Y101" s="239">
        <f>'Result Entry'!Z103</f>
        <v>0</v>
      </c>
      <c r="Z101" s="255" t="str">
        <f>'Result Entry'!AA103</f>
        <v/>
      </c>
      <c r="AA101" s="256">
        <f>'Result Entry'!AB103</f>
        <v>0</v>
      </c>
      <c r="AB101" s="250">
        <f>'Result Entry'!AC103</f>
        <v>0</v>
      </c>
      <c r="AC101" s="250">
        <f>'Result Entry'!AD103</f>
        <v>0</v>
      </c>
      <c r="AD101" s="250">
        <f>'Result Entry'!AE103</f>
        <v>0</v>
      </c>
      <c r="AE101" s="250">
        <f>'Result Entry'!AF103</f>
        <v>0</v>
      </c>
      <c r="AF101" s="251">
        <f>'Result Entry'!AG103</f>
        <v>0</v>
      </c>
      <c r="AG101" s="252">
        <f>'Result Entry'!AH103</f>
        <v>0</v>
      </c>
      <c r="AH101" s="252">
        <f>'Result Entry'!AI103</f>
        <v>0</v>
      </c>
      <c r="AI101" s="253">
        <f>'Result Entry'!AJ103</f>
        <v>0</v>
      </c>
      <c r="AJ101" s="36">
        <f>'Result Entry'!AK103</f>
        <v>0</v>
      </c>
      <c r="AK101" s="254">
        <f>'Result Entry'!AL103</f>
        <v>0</v>
      </c>
      <c r="AL101" s="254">
        <f>'Result Entry'!AM103</f>
        <v>0</v>
      </c>
      <c r="AM101" s="254">
        <f>'Result Entry'!AN103</f>
        <v>0</v>
      </c>
      <c r="AN101" s="36">
        <f>'Result Entry'!AO103</f>
        <v>0</v>
      </c>
      <c r="AO101" s="254">
        <f>'Result Entry'!AP103</f>
        <v>0</v>
      </c>
      <c r="AP101" s="239">
        <f>'Result Entry'!AQ103</f>
        <v>0</v>
      </c>
      <c r="AQ101" s="255" t="str">
        <f>'Result Entry'!AR103</f>
        <v/>
      </c>
      <c r="AR101" s="256">
        <f>'Result Entry'!AS103</f>
        <v>0</v>
      </c>
      <c r="AS101" s="250">
        <f>'Result Entry'!AT103</f>
        <v>0</v>
      </c>
      <c r="AT101" s="250">
        <f>'Result Entry'!AU103</f>
        <v>0</v>
      </c>
      <c r="AU101" s="250">
        <f>'Result Entry'!AV103</f>
        <v>0</v>
      </c>
      <c r="AV101" s="250">
        <f>'Result Entry'!AW103</f>
        <v>0</v>
      </c>
      <c r="AW101" s="251">
        <f>'Result Entry'!AX103</f>
        <v>0</v>
      </c>
      <c r="AX101" s="252">
        <f>'Result Entry'!AY103</f>
        <v>0</v>
      </c>
      <c r="AY101" s="252">
        <f>'Result Entry'!AZ103</f>
        <v>0</v>
      </c>
      <c r="AZ101" s="253">
        <f>'Result Entry'!BA103</f>
        <v>0</v>
      </c>
      <c r="BA101" s="36">
        <f>'Result Entry'!BB103</f>
        <v>0</v>
      </c>
      <c r="BB101" s="254">
        <f>'Result Entry'!BC103</f>
        <v>0</v>
      </c>
      <c r="BC101" s="254">
        <f>'Result Entry'!BD103</f>
        <v>0</v>
      </c>
      <c r="BD101" s="254">
        <f>'Result Entry'!BE103</f>
        <v>0</v>
      </c>
      <c r="BE101" s="36">
        <f>'Result Entry'!BF103</f>
        <v>0</v>
      </c>
      <c r="BF101" s="254">
        <f>'Result Entry'!BG103</f>
        <v>0</v>
      </c>
      <c r="BG101" s="239">
        <f>'Result Entry'!BH103</f>
        <v>0</v>
      </c>
      <c r="BH101" s="255" t="str">
        <f>'Result Entry'!BI103</f>
        <v/>
      </c>
      <c r="BI101" s="256">
        <f>'Result Entry'!BJ103</f>
        <v>0</v>
      </c>
      <c r="BJ101" s="250">
        <f>'Result Entry'!BK103</f>
        <v>0</v>
      </c>
      <c r="BK101" s="250">
        <f>'Result Entry'!BL103</f>
        <v>0</v>
      </c>
      <c r="BL101" s="250">
        <f>'Result Entry'!BM103</f>
        <v>0</v>
      </c>
      <c r="BM101" s="250">
        <f>'Result Entry'!BN103</f>
        <v>0</v>
      </c>
      <c r="BN101" s="251">
        <f>'Result Entry'!BO103</f>
        <v>0</v>
      </c>
      <c r="BO101" s="252">
        <f>'Result Entry'!BP103</f>
        <v>0</v>
      </c>
      <c r="BP101" s="252">
        <f>'Result Entry'!BQ103</f>
        <v>0</v>
      </c>
      <c r="BQ101" s="253">
        <f>'Result Entry'!BR103</f>
        <v>0</v>
      </c>
      <c r="BR101" s="36">
        <f>'Result Entry'!BS103</f>
        <v>0</v>
      </c>
      <c r="BS101" s="254">
        <f>'Result Entry'!BT103</f>
        <v>0</v>
      </c>
      <c r="BT101" s="254">
        <f>'Result Entry'!BU103</f>
        <v>0</v>
      </c>
      <c r="BU101" s="254">
        <f>'Result Entry'!BV103</f>
        <v>0</v>
      </c>
      <c r="BV101" s="36">
        <f>'Result Entry'!BW103</f>
        <v>0</v>
      </c>
      <c r="BW101" s="254">
        <f>'Result Entry'!BX103</f>
        <v>0</v>
      </c>
      <c r="BX101" s="239">
        <f>'Result Entry'!BY103</f>
        <v>0</v>
      </c>
      <c r="BY101" s="255" t="str">
        <f>'Result Entry'!BZ103</f>
        <v/>
      </c>
      <c r="BZ101" s="256">
        <f>'Result Entry'!CA103</f>
        <v>0</v>
      </c>
      <c r="CA101" s="250">
        <f>'Result Entry'!CB103</f>
        <v>0</v>
      </c>
      <c r="CB101" s="250">
        <f>'Result Entry'!CC103</f>
        <v>0</v>
      </c>
      <c r="CC101" s="250">
        <f>'Result Entry'!CD103</f>
        <v>0</v>
      </c>
      <c r="CD101" s="250">
        <f>'Result Entry'!CE103</f>
        <v>0</v>
      </c>
      <c r="CE101" s="251">
        <f>'Result Entry'!CF103</f>
        <v>0</v>
      </c>
      <c r="CF101" s="252">
        <f>'Result Entry'!CG103</f>
        <v>0</v>
      </c>
      <c r="CG101" s="252">
        <f>'Result Entry'!CH103</f>
        <v>0</v>
      </c>
      <c r="CH101" s="253">
        <f>'Result Entry'!CI103</f>
        <v>0</v>
      </c>
      <c r="CI101" s="36">
        <f>'Result Entry'!CJ103</f>
        <v>0</v>
      </c>
      <c r="CJ101" s="254">
        <f>'Result Entry'!CK103</f>
        <v>0</v>
      </c>
      <c r="CK101" s="254">
        <f>'Result Entry'!CL103</f>
        <v>0</v>
      </c>
      <c r="CL101" s="254">
        <f>'Result Entry'!CM103</f>
        <v>0</v>
      </c>
      <c r="CM101" s="36">
        <f>'Result Entry'!CN103</f>
        <v>0</v>
      </c>
      <c r="CN101" s="254">
        <f>'Result Entry'!CO103</f>
        <v>0</v>
      </c>
      <c r="CO101" s="239">
        <f>'Result Entry'!CP103</f>
        <v>0</v>
      </c>
      <c r="CP101" s="255" t="str">
        <f>'Result Entry'!CQ103</f>
        <v/>
      </c>
      <c r="CQ101" s="263">
        <f>'Result Entry'!CR103</f>
        <v>0</v>
      </c>
      <c r="CR101" s="258">
        <f>'Result Entry'!CS103</f>
        <v>0</v>
      </c>
      <c r="CS101" s="258">
        <f>'Result Entry'!CT103</f>
        <v>0</v>
      </c>
      <c r="CT101" s="258">
        <f>'Result Entry'!CU103</f>
        <v>0</v>
      </c>
      <c r="CU101" s="258">
        <f>'Result Entry'!CV103</f>
        <v>0</v>
      </c>
      <c r="CV101" s="264">
        <f>'Result Entry'!CW103</f>
        <v>0</v>
      </c>
      <c r="CW101" s="239">
        <f>'Result Entry'!CX103</f>
        <v>0</v>
      </c>
      <c r="CX101" s="255" t="str">
        <f>'Result Entry'!CY103</f>
        <v/>
      </c>
      <c r="CY101" s="263">
        <f>'Result Entry'!CZ103</f>
        <v>0</v>
      </c>
      <c r="CZ101" s="258">
        <f>'Result Entry'!DA103</f>
        <v>0</v>
      </c>
      <c r="DA101" s="258">
        <f>'Result Entry'!DB103</f>
        <v>0</v>
      </c>
      <c r="DB101" s="258">
        <f>'Result Entry'!DC103</f>
        <v>0</v>
      </c>
      <c r="DC101" s="258">
        <f>'Result Entry'!DD103</f>
        <v>0</v>
      </c>
      <c r="DD101" s="264">
        <f>'Result Entry'!DE103</f>
        <v>0</v>
      </c>
      <c r="DE101" s="239">
        <f>'Result Entry'!DF103</f>
        <v>0</v>
      </c>
      <c r="DF101" s="255" t="str">
        <f>'Result Entry'!DG103</f>
        <v/>
      </c>
      <c r="DG101" s="263">
        <f>'Result Entry'!DH103</f>
        <v>0</v>
      </c>
      <c r="DH101" s="258">
        <f>'Result Entry'!DI103</f>
        <v>0</v>
      </c>
      <c r="DI101" s="258">
        <f>'Result Entry'!DJ103</f>
        <v>0</v>
      </c>
      <c r="DJ101" s="258">
        <f>'Result Entry'!DK103</f>
        <v>0</v>
      </c>
      <c r="DK101" s="258">
        <f>'Result Entry'!DL103</f>
        <v>0</v>
      </c>
      <c r="DL101" s="264">
        <f>'Result Entry'!DM103</f>
        <v>0</v>
      </c>
      <c r="DM101" s="239">
        <f>'Result Entry'!DN103</f>
        <v>0</v>
      </c>
      <c r="DN101" s="255" t="str">
        <f>'Result Entry'!DO103</f>
        <v/>
      </c>
      <c r="DO101" s="263">
        <f>'Result Entry'!DP103</f>
        <v>0</v>
      </c>
      <c r="DP101" s="258">
        <f>'Result Entry'!DQ103</f>
        <v>0</v>
      </c>
      <c r="DQ101" s="258">
        <f>'Result Entry'!DR103</f>
        <v>0</v>
      </c>
      <c r="DR101" s="258">
        <f>'Result Entry'!DS103</f>
        <v>0</v>
      </c>
      <c r="DS101" s="258">
        <f>'Result Entry'!DT103</f>
        <v>0</v>
      </c>
      <c r="DT101" s="264">
        <f>'Result Entry'!DU103</f>
        <v>0</v>
      </c>
      <c r="DU101" s="239" t="str">
        <f>'Result Entry'!DV103</f>
        <v/>
      </c>
      <c r="DV101" s="255" t="str">
        <f>'Result Entry'!DW103</f>
        <v/>
      </c>
      <c r="DW101" s="265">
        <f>'Result Entry'!DX103</f>
        <v>0</v>
      </c>
      <c r="DX101" s="266">
        <f>'Result Entry'!DY103</f>
        <v>0</v>
      </c>
      <c r="DY101" s="267" t="str">
        <f>'Result Entry'!DZ103</f>
        <v/>
      </c>
      <c r="DZ101" s="260">
        <f>'Result Entry'!EA103</f>
        <v>900</v>
      </c>
      <c r="EA101" s="246">
        <f>'Result Entry'!EB103</f>
        <v>0</v>
      </c>
      <c r="EB101" s="261">
        <f>'Result Entry'!EC103</f>
        <v>0</v>
      </c>
      <c r="EC101" s="239" t="str">
        <f>'Result Entry'!ED103</f>
        <v/>
      </c>
      <c r="ED101" s="239" t="str">
        <f>'Result Entry'!EE103</f>
        <v/>
      </c>
      <c r="EE101" s="239" t="str">
        <f>'Result Entry'!EF103</f>
        <v/>
      </c>
      <c r="EF101" s="262" t="str">
        <f>'Result Entry'!EG103</f>
        <v/>
      </c>
    </row>
    <row r="102" spans="1:136">
      <c r="A102" s="828"/>
      <c r="B102" s="249">
        <f t="shared" si="1"/>
        <v>0</v>
      </c>
      <c r="C102" s="238">
        <f>'Result Entry'!D104</f>
        <v>0</v>
      </c>
      <c r="D102" s="238">
        <f>'Result Entry'!E104</f>
        <v>0</v>
      </c>
      <c r="E102" s="238">
        <f>'Result Entry'!F104</f>
        <v>0</v>
      </c>
      <c r="F102" s="239">
        <f>'Result Entry'!G104</f>
        <v>0</v>
      </c>
      <c r="G102" s="239">
        <f>'Result Entry'!H104</f>
        <v>0</v>
      </c>
      <c r="H102" s="239">
        <f>'Result Entry'!I104</f>
        <v>0</v>
      </c>
      <c r="I102" s="386">
        <f>'Result Entry'!J104</f>
        <v>0</v>
      </c>
      <c r="J102" s="37">
        <f>'Result Entry'!K104</f>
        <v>0</v>
      </c>
      <c r="K102" s="250">
        <f>'Result Entry'!L104</f>
        <v>0</v>
      </c>
      <c r="L102" s="250">
        <f>'Result Entry'!M104</f>
        <v>0</v>
      </c>
      <c r="M102" s="250">
        <f>'Result Entry'!N104</f>
        <v>0</v>
      </c>
      <c r="N102" s="250">
        <f>'Result Entry'!O104</f>
        <v>0</v>
      </c>
      <c r="O102" s="251">
        <f>'Result Entry'!P104</f>
        <v>0</v>
      </c>
      <c r="P102" s="252">
        <f>'Result Entry'!Q104</f>
        <v>0</v>
      </c>
      <c r="Q102" s="252">
        <f>'Result Entry'!R104</f>
        <v>0</v>
      </c>
      <c r="R102" s="253">
        <f>'Result Entry'!S104</f>
        <v>0</v>
      </c>
      <c r="S102" s="36">
        <f>'Result Entry'!T104</f>
        <v>0</v>
      </c>
      <c r="T102" s="254">
        <f>'Result Entry'!U104</f>
        <v>0</v>
      </c>
      <c r="U102" s="254">
        <f>'Result Entry'!V104</f>
        <v>0</v>
      </c>
      <c r="V102" s="254">
        <f>'Result Entry'!W104</f>
        <v>0</v>
      </c>
      <c r="W102" s="36">
        <f>'Result Entry'!X104</f>
        <v>0</v>
      </c>
      <c r="X102" s="254">
        <f>'Result Entry'!Y104</f>
        <v>0</v>
      </c>
      <c r="Y102" s="239">
        <f>'Result Entry'!Z104</f>
        <v>0</v>
      </c>
      <c r="Z102" s="255" t="str">
        <f>'Result Entry'!AA104</f>
        <v/>
      </c>
      <c r="AA102" s="256">
        <f>'Result Entry'!AB104</f>
        <v>0</v>
      </c>
      <c r="AB102" s="250">
        <f>'Result Entry'!AC104</f>
        <v>0</v>
      </c>
      <c r="AC102" s="250">
        <f>'Result Entry'!AD104</f>
        <v>0</v>
      </c>
      <c r="AD102" s="250">
        <f>'Result Entry'!AE104</f>
        <v>0</v>
      </c>
      <c r="AE102" s="250">
        <f>'Result Entry'!AF104</f>
        <v>0</v>
      </c>
      <c r="AF102" s="251">
        <f>'Result Entry'!AG104</f>
        <v>0</v>
      </c>
      <c r="AG102" s="252">
        <f>'Result Entry'!AH104</f>
        <v>0</v>
      </c>
      <c r="AH102" s="252">
        <f>'Result Entry'!AI104</f>
        <v>0</v>
      </c>
      <c r="AI102" s="253">
        <f>'Result Entry'!AJ104</f>
        <v>0</v>
      </c>
      <c r="AJ102" s="36">
        <f>'Result Entry'!AK104</f>
        <v>0</v>
      </c>
      <c r="AK102" s="254">
        <f>'Result Entry'!AL104</f>
        <v>0</v>
      </c>
      <c r="AL102" s="254">
        <f>'Result Entry'!AM104</f>
        <v>0</v>
      </c>
      <c r="AM102" s="254">
        <f>'Result Entry'!AN104</f>
        <v>0</v>
      </c>
      <c r="AN102" s="36">
        <f>'Result Entry'!AO104</f>
        <v>0</v>
      </c>
      <c r="AO102" s="254">
        <f>'Result Entry'!AP104</f>
        <v>0</v>
      </c>
      <c r="AP102" s="239">
        <f>'Result Entry'!AQ104</f>
        <v>0</v>
      </c>
      <c r="AQ102" s="255" t="str">
        <f>'Result Entry'!AR104</f>
        <v/>
      </c>
      <c r="AR102" s="256">
        <f>'Result Entry'!AS104</f>
        <v>0</v>
      </c>
      <c r="AS102" s="250">
        <f>'Result Entry'!AT104</f>
        <v>0</v>
      </c>
      <c r="AT102" s="250">
        <f>'Result Entry'!AU104</f>
        <v>0</v>
      </c>
      <c r="AU102" s="250">
        <f>'Result Entry'!AV104</f>
        <v>0</v>
      </c>
      <c r="AV102" s="250">
        <f>'Result Entry'!AW104</f>
        <v>0</v>
      </c>
      <c r="AW102" s="251">
        <f>'Result Entry'!AX104</f>
        <v>0</v>
      </c>
      <c r="AX102" s="252">
        <f>'Result Entry'!AY104</f>
        <v>0</v>
      </c>
      <c r="AY102" s="252">
        <f>'Result Entry'!AZ104</f>
        <v>0</v>
      </c>
      <c r="AZ102" s="253">
        <f>'Result Entry'!BA104</f>
        <v>0</v>
      </c>
      <c r="BA102" s="36">
        <f>'Result Entry'!BB104</f>
        <v>0</v>
      </c>
      <c r="BB102" s="254">
        <f>'Result Entry'!BC104</f>
        <v>0</v>
      </c>
      <c r="BC102" s="254">
        <f>'Result Entry'!BD104</f>
        <v>0</v>
      </c>
      <c r="BD102" s="254">
        <f>'Result Entry'!BE104</f>
        <v>0</v>
      </c>
      <c r="BE102" s="36">
        <f>'Result Entry'!BF104</f>
        <v>0</v>
      </c>
      <c r="BF102" s="254">
        <f>'Result Entry'!BG104</f>
        <v>0</v>
      </c>
      <c r="BG102" s="239">
        <f>'Result Entry'!BH104</f>
        <v>0</v>
      </c>
      <c r="BH102" s="255" t="str">
        <f>'Result Entry'!BI104</f>
        <v/>
      </c>
      <c r="BI102" s="256">
        <f>'Result Entry'!BJ104</f>
        <v>0</v>
      </c>
      <c r="BJ102" s="250">
        <f>'Result Entry'!BK104</f>
        <v>0</v>
      </c>
      <c r="BK102" s="250">
        <f>'Result Entry'!BL104</f>
        <v>0</v>
      </c>
      <c r="BL102" s="250">
        <f>'Result Entry'!BM104</f>
        <v>0</v>
      </c>
      <c r="BM102" s="250">
        <f>'Result Entry'!BN104</f>
        <v>0</v>
      </c>
      <c r="BN102" s="251">
        <f>'Result Entry'!BO104</f>
        <v>0</v>
      </c>
      <c r="BO102" s="252">
        <f>'Result Entry'!BP104</f>
        <v>0</v>
      </c>
      <c r="BP102" s="252">
        <f>'Result Entry'!BQ104</f>
        <v>0</v>
      </c>
      <c r="BQ102" s="253">
        <f>'Result Entry'!BR104</f>
        <v>0</v>
      </c>
      <c r="BR102" s="36">
        <f>'Result Entry'!BS104</f>
        <v>0</v>
      </c>
      <c r="BS102" s="254">
        <f>'Result Entry'!BT104</f>
        <v>0</v>
      </c>
      <c r="BT102" s="254">
        <f>'Result Entry'!BU104</f>
        <v>0</v>
      </c>
      <c r="BU102" s="254">
        <f>'Result Entry'!BV104</f>
        <v>0</v>
      </c>
      <c r="BV102" s="36">
        <f>'Result Entry'!BW104</f>
        <v>0</v>
      </c>
      <c r="BW102" s="254">
        <f>'Result Entry'!BX104</f>
        <v>0</v>
      </c>
      <c r="BX102" s="239">
        <f>'Result Entry'!BY104</f>
        <v>0</v>
      </c>
      <c r="BY102" s="255" t="str">
        <f>'Result Entry'!BZ104</f>
        <v/>
      </c>
      <c r="BZ102" s="256">
        <f>'Result Entry'!CA104</f>
        <v>0</v>
      </c>
      <c r="CA102" s="250">
        <f>'Result Entry'!CB104</f>
        <v>0</v>
      </c>
      <c r="CB102" s="250">
        <f>'Result Entry'!CC104</f>
        <v>0</v>
      </c>
      <c r="CC102" s="250">
        <f>'Result Entry'!CD104</f>
        <v>0</v>
      </c>
      <c r="CD102" s="250">
        <f>'Result Entry'!CE104</f>
        <v>0</v>
      </c>
      <c r="CE102" s="251">
        <f>'Result Entry'!CF104</f>
        <v>0</v>
      </c>
      <c r="CF102" s="252">
        <f>'Result Entry'!CG104</f>
        <v>0</v>
      </c>
      <c r="CG102" s="252">
        <f>'Result Entry'!CH104</f>
        <v>0</v>
      </c>
      <c r="CH102" s="253">
        <f>'Result Entry'!CI104</f>
        <v>0</v>
      </c>
      <c r="CI102" s="36">
        <f>'Result Entry'!CJ104</f>
        <v>0</v>
      </c>
      <c r="CJ102" s="254">
        <f>'Result Entry'!CK104</f>
        <v>0</v>
      </c>
      <c r="CK102" s="254">
        <f>'Result Entry'!CL104</f>
        <v>0</v>
      </c>
      <c r="CL102" s="254">
        <f>'Result Entry'!CM104</f>
        <v>0</v>
      </c>
      <c r="CM102" s="36">
        <f>'Result Entry'!CN104</f>
        <v>0</v>
      </c>
      <c r="CN102" s="254">
        <f>'Result Entry'!CO104</f>
        <v>0</v>
      </c>
      <c r="CO102" s="239">
        <f>'Result Entry'!CP104</f>
        <v>0</v>
      </c>
      <c r="CP102" s="255" t="str">
        <f>'Result Entry'!CQ104</f>
        <v/>
      </c>
      <c r="CQ102" s="263">
        <f>'Result Entry'!CR104</f>
        <v>0</v>
      </c>
      <c r="CR102" s="258">
        <f>'Result Entry'!CS104</f>
        <v>0</v>
      </c>
      <c r="CS102" s="258">
        <f>'Result Entry'!CT104</f>
        <v>0</v>
      </c>
      <c r="CT102" s="258">
        <f>'Result Entry'!CU104</f>
        <v>0</v>
      </c>
      <c r="CU102" s="258">
        <f>'Result Entry'!CV104</f>
        <v>0</v>
      </c>
      <c r="CV102" s="264">
        <f>'Result Entry'!CW104</f>
        <v>0</v>
      </c>
      <c r="CW102" s="239">
        <f>'Result Entry'!CX104</f>
        <v>0</v>
      </c>
      <c r="CX102" s="255" t="str">
        <f>'Result Entry'!CY104</f>
        <v/>
      </c>
      <c r="CY102" s="263">
        <f>'Result Entry'!CZ104</f>
        <v>0</v>
      </c>
      <c r="CZ102" s="258">
        <f>'Result Entry'!DA104</f>
        <v>0</v>
      </c>
      <c r="DA102" s="258">
        <f>'Result Entry'!DB104</f>
        <v>0</v>
      </c>
      <c r="DB102" s="258">
        <f>'Result Entry'!DC104</f>
        <v>0</v>
      </c>
      <c r="DC102" s="258">
        <f>'Result Entry'!DD104</f>
        <v>0</v>
      </c>
      <c r="DD102" s="264">
        <f>'Result Entry'!DE104</f>
        <v>0</v>
      </c>
      <c r="DE102" s="239">
        <f>'Result Entry'!DF104</f>
        <v>0</v>
      </c>
      <c r="DF102" s="255" t="str">
        <f>'Result Entry'!DG104</f>
        <v/>
      </c>
      <c r="DG102" s="263">
        <f>'Result Entry'!DH104</f>
        <v>0</v>
      </c>
      <c r="DH102" s="258">
        <f>'Result Entry'!DI104</f>
        <v>0</v>
      </c>
      <c r="DI102" s="258">
        <f>'Result Entry'!DJ104</f>
        <v>0</v>
      </c>
      <c r="DJ102" s="258">
        <f>'Result Entry'!DK104</f>
        <v>0</v>
      </c>
      <c r="DK102" s="258">
        <f>'Result Entry'!DL104</f>
        <v>0</v>
      </c>
      <c r="DL102" s="264">
        <f>'Result Entry'!DM104</f>
        <v>0</v>
      </c>
      <c r="DM102" s="239">
        <f>'Result Entry'!DN104</f>
        <v>0</v>
      </c>
      <c r="DN102" s="255" t="str">
        <f>'Result Entry'!DO104</f>
        <v/>
      </c>
      <c r="DO102" s="263">
        <f>'Result Entry'!DP104</f>
        <v>0</v>
      </c>
      <c r="DP102" s="258">
        <f>'Result Entry'!DQ104</f>
        <v>0</v>
      </c>
      <c r="DQ102" s="258">
        <f>'Result Entry'!DR104</f>
        <v>0</v>
      </c>
      <c r="DR102" s="258">
        <f>'Result Entry'!DS104</f>
        <v>0</v>
      </c>
      <c r="DS102" s="258">
        <f>'Result Entry'!DT104</f>
        <v>0</v>
      </c>
      <c r="DT102" s="264">
        <f>'Result Entry'!DU104</f>
        <v>0</v>
      </c>
      <c r="DU102" s="239" t="str">
        <f>'Result Entry'!DV104</f>
        <v/>
      </c>
      <c r="DV102" s="255" t="str">
        <f>'Result Entry'!DW104</f>
        <v/>
      </c>
      <c r="DW102" s="265">
        <f>'Result Entry'!DX104</f>
        <v>0</v>
      </c>
      <c r="DX102" s="266">
        <f>'Result Entry'!DY104</f>
        <v>0</v>
      </c>
      <c r="DY102" s="267" t="str">
        <f>'Result Entry'!DZ104</f>
        <v/>
      </c>
      <c r="DZ102" s="260">
        <f>'Result Entry'!EA104</f>
        <v>900</v>
      </c>
      <c r="EA102" s="246">
        <f>'Result Entry'!EB104</f>
        <v>0</v>
      </c>
      <c r="EB102" s="261">
        <f>'Result Entry'!EC104</f>
        <v>0</v>
      </c>
      <c r="EC102" s="239" t="str">
        <f>'Result Entry'!ED104</f>
        <v/>
      </c>
      <c r="ED102" s="239" t="str">
        <f>'Result Entry'!EE104</f>
        <v/>
      </c>
      <c r="EE102" s="239" t="str">
        <f>'Result Entry'!EF104</f>
        <v/>
      </c>
      <c r="EF102" s="262" t="str">
        <f>'Result Entry'!EG104</f>
        <v/>
      </c>
    </row>
    <row r="103" spans="1:136">
      <c r="A103" s="828"/>
      <c r="B103" s="249">
        <f t="shared" si="1"/>
        <v>0</v>
      </c>
      <c r="C103" s="238">
        <f>'Result Entry'!D105</f>
        <v>0</v>
      </c>
      <c r="D103" s="238">
        <f>'Result Entry'!E105</f>
        <v>0</v>
      </c>
      <c r="E103" s="238">
        <f>'Result Entry'!F105</f>
        <v>0</v>
      </c>
      <c r="F103" s="239">
        <f>'Result Entry'!G105</f>
        <v>0</v>
      </c>
      <c r="G103" s="239">
        <f>'Result Entry'!H105</f>
        <v>0</v>
      </c>
      <c r="H103" s="239">
        <f>'Result Entry'!I105</f>
        <v>0</v>
      </c>
      <c r="I103" s="386">
        <f>'Result Entry'!J105</f>
        <v>0</v>
      </c>
      <c r="J103" s="37">
        <f>'Result Entry'!K105</f>
        <v>0</v>
      </c>
      <c r="K103" s="250">
        <f>'Result Entry'!L105</f>
        <v>0</v>
      </c>
      <c r="L103" s="250">
        <f>'Result Entry'!M105</f>
        <v>0</v>
      </c>
      <c r="M103" s="250">
        <f>'Result Entry'!N105</f>
        <v>0</v>
      </c>
      <c r="N103" s="250">
        <f>'Result Entry'!O105</f>
        <v>0</v>
      </c>
      <c r="O103" s="251">
        <f>'Result Entry'!P105</f>
        <v>0</v>
      </c>
      <c r="P103" s="252">
        <f>'Result Entry'!Q105</f>
        <v>0</v>
      </c>
      <c r="Q103" s="252">
        <f>'Result Entry'!R105</f>
        <v>0</v>
      </c>
      <c r="R103" s="253">
        <f>'Result Entry'!S105</f>
        <v>0</v>
      </c>
      <c r="S103" s="36">
        <f>'Result Entry'!T105</f>
        <v>0</v>
      </c>
      <c r="T103" s="254">
        <f>'Result Entry'!U105</f>
        <v>0</v>
      </c>
      <c r="U103" s="254">
        <f>'Result Entry'!V105</f>
        <v>0</v>
      </c>
      <c r="V103" s="254">
        <f>'Result Entry'!W105</f>
        <v>0</v>
      </c>
      <c r="W103" s="36">
        <f>'Result Entry'!X105</f>
        <v>0</v>
      </c>
      <c r="X103" s="254">
        <f>'Result Entry'!Y105</f>
        <v>0</v>
      </c>
      <c r="Y103" s="239">
        <f>'Result Entry'!Z105</f>
        <v>0</v>
      </c>
      <c r="Z103" s="255" t="str">
        <f>'Result Entry'!AA105</f>
        <v/>
      </c>
      <c r="AA103" s="256">
        <f>'Result Entry'!AB105</f>
        <v>0</v>
      </c>
      <c r="AB103" s="250">
        <f>'Result Entry'!AC105</f>
        <v>0</v>
      </c>
      <c r="AC103" s="250">
        <f>'Result Entry'!AD105</f>
        <v>0</v>
      </c>
      <c r="AD103" s="250">
        <f>'Result Entry'!AE105</f>
        <v>0</v>
      </c>
      <c r="AE103" s="250">
        <f>'Result Entry'!AF105</f>
        <v>0</v>
      </c>
      <c r="AF103" s="251">
        <f>'Result Entry'!AG105</f>
        <v>0</v>
      </c>
      <c r="AG103" s="252">
        <f>'Result Entry'!AH105</f>
        <v>0</v>
      </c>
      <c r="AH103" s="252">
        <f>'Result Entry'!AI105</f>
        <v>0</v>
      </c>
      <c r="AI103" s="253">
        <f>'Result Entry'!AJ105</f>
        <v>0</v>
      </c>
      <c r="AJ103" s="36">
        <f>'Result Entry'!AK105</f>
        <v>0</v>
      </c>
      <c r="AK103" s="254">
        <f>'Result Entry'!AL105</f>
        <v>0</v>
      </c>
      <c r="AL103" s="254">
        <f>'Result Entry'!AM105</f>
        <v>0</v>
      </c>
      <c r="AM103" s="254">
        <f>'Result Entry'!AN105</f>
        <v>0</v>
      </c>
      <c r="AN103" s="36">
        <f>'Result Entry'!AO105</f>
        <v>0</v>
      </c>
      <c r="AO103" s="254">
        <f>'Result Entry'!AP105</f>
        <v>0</v>
      </c>
      <c r="AP103" s="239">
        <f>'Result Entry'!AQ105</f>
        <v>0</v>
      </c>
      <c r="AQ103" s="255" t="str">
        <f>'Result Entry'!AR105</f>
        <v/>
      </c>
      <c r="AR103" s="256">
        <f>'Result Entry'!AS105</f>
        <v>0</v>
      </c>
      <c r="AS103" s="250">
        <f>'Result Entry'!AT105</f>
        <v>0</v>
      </c>
      <c r="AT103" s="250">
        <f>'Result Entry'!AU105</f>
        <v>0</v>
      </c>
      <c r="AU103" s="250">
        <f>'Result Entry'!AV105</f>
        <v>0</v>
      </c>
      <c r="AV103" s="250">
        <f>'Result Entry'!AW105</f>
        <v>0</v>
      </c>
      <c r="AW103" s="251">
        <f>'Result Entry'!AX105</f>
        <v>0</v>
      </c>
      <c r="AX103" s="252">
        <f>'Result Entry'!AY105</f>
        <v>0</v>
      </c>
      <c r="AY103" s="252">
        <f>'Result Entry'!AZ105</f>
        <v>0</v>
      </c>
      <c r="AZ103" s="253">
        <f>'Result Entry'!BA105</f>
        <v>0</v>
      </c>
      <c r="BA103" s="36">
        <f>'Result Entry'!BB105</f>
        <v>0</v>
      </c>
      <c r="BB103" s="254">
        <f>'Result Entry'!BC105</f>
        <v>0</v>
      </c>
      <c r="BC103" s="254">
        <f>'Result Entry'!BD105</f>
        <v>0</v>
      </c>
      <c r="BD103" s="254">
        <f>'Result Entry'!BE105</f>
        <v>0</v>
      </c>
      <c r="BE103" s="36">
        <f>'Result Entry'!BF105</f>
        <v>0</v>
      </c>
      <c r="BF103" s="254">
        <f>'Result Entry'!BG105</f>
        <v>0</v>
      </c>
      <c r="BG103" s="239">
        <f>'Result Entry'!BH105</f>
        <v>0</v>
      </c>
      <c r="BH103" s="255" t="str">
        <f>'Result Entry'!BI105</f>
        <v/>
      </c>
      <c r="BI103" s="256">
        <f>'Result Entry'!BJ105</f>
        <v>0</v>
      </c>
      <c r="BJ103" s="250">
        <f>'Result Entry'!BK105</f>
        <v>0</v>
      </c>
      <c r="BK103" s="250">
        <f>'Result Entry'!BL105</f>
        <v>0</v>
      </c>
      <c r="BL103" s="250">
        <f>'Result Entry'!BM105</f>
        <v>0</v>
      </c>
      <c r="BM103" s="250">
        <f>'Result Entry'!BN105</f>
        <v>0</v>
      </c>
      <c r="BN103" s="251">
        <f>'Result Entry'!BO105</f>
        <v>0</v>
      </c>
      <c r="BO103" s="252">
        <f>'Result Entry'!BP105</f>
        <v>0</v>
      </c>
      <c r="BP103" s="252">
        <f>'Result Entry'!BQ105</f>
        <v>0</v>
      </c>
      <c r="BQ103" s="253">
        <f>'Result Entry'!BR105</f>
        <v>0</v>
      </c>
      <c r="BR103" s="36">
        <f>'Result Entry'!BS105</f>
        <v>0</v>
      </c>
      <c r="BS103" s="254">
        <f>'Result Entry'!BT105</f>
        <v>0</v>
      </c>
      <c r="BT103" s="254">
        <f>'Result Entry'!BU105</f>
        <v>0</v>
      </c>
      <c r="BU103" s="254">
        <f>'Result Entry'!BV105</f>
        <v>0</v>
      </c>
      <c r="BV103" s="36">
        <f>'Result Entry'!BW105</f>
        <v>0</v>
      </c>
      <c r="BW103" s="254">
        <f>'Result Entry'!BX105</f>
        <v>0</v>
      </c>
      <c r="BX103" s="239">
        <f>'Result Entry'!BY105</f>
        <v>0</v>
      </c>
      <c r="BY103" s="255" t="str">
        <f>'Result Entry'!BZ105</f>
        <v/>
      </c>
      <c r="BZ103" s="256">
        <f>'Result Entry'!CA105</f>
        <v>0</v>
      </c>
      <c r="CA103" s="250">
        <f>'Result Entry'!CB105</f>
        <v>0</v>
      </c>
      <c r="CB103" s="250">
        <f>'Result Entry'!CC105</f>
        <v>0</v>
      </c>
      <c r="CC103" s="250">
        <f>'Result Entry'!CD105</f>
        <v>0</v>
      </c>
      <c r="CD103" s="250">
        <f>'Result Entry'!CE105</f>
        <v>0</v>
      </c>
      <c r="CE103" s="251">
        <f>'Result Entry'!CF105</f>
        <v>0</v>
      </c>
      <c r="CF103" s="252">
        <f>'Result Entry'!CG105</f>
        <v>0</v>
      </c>
      <c r="CG103" s="252">
        <f>'Result Entry'!CH105</f>
        <v>0</v>
      </c>
      <c r="CH103" s="253">
        <f>'Result Entry'!CI105</f>
        <v>0</v>
      </c>
      <c r="CI103" s="36">
        <f>'Result Entry'!CJ105</f>
        <v>0</v>
      </c>
      <c r="CJ103" s="254">
        <f>'Result Entry'!CK105</f>
        <v>0</v>
      </c>
      <c r="CK103" s="254">
        <f>'Result Entry'!CL105</f>
        <v>0</v>
      </c>
      <c r="CL103" s="254">
        <f>'Result Entry'!CM105</f>
        <v>0</v>
      </c>
      <c r="CM103" s="36">
        <f>'Result Entry'!CN105</f>
        <v>0</v>
      </c>
      <c r="CN103" s="254">
        <f>'Result Entry'!CO105</f>
        <v>0</v>
      </c>
      <c r="CO103" s="239">
        <f>'Result Entry'!CP105</f>
        <v>0</v>
      </c>
      <c r="CP103" s="255" t="str">
        <f>'Result Entry'!CQ105</f>
        <v/>
      </c>
      <c r="CQ103" s="263">
        <f>'Result Entry'!CR105</f>
        <v>0</v>
      </c>
      <c r="CR103" s="258">
        <f>'Result Entry'!CS105</f>
        <v>0</v>
      </c>
      <c r="CS103" s="258">
        <f>'Result Entry'!CT105</f>
        <v>0</v>
      </c>
      <c r="CT103" s="258">
        <f>'Result Entry'!CU105</f>
        <v>0</v>
      </c>
      <c r="CU103" s="258">
        <f>'Result Entry'!CV105</f>
        <v>0</v>
      </c>
      <c r="CV103" s="264">
        <f>'Result Entry'!CW105</f>
        <v>0</v>
      </c>
      <c r="CW103" s="239">
        <f>'Result Entry'!CX105</f>
        <v>0</v>
      </c>
      <c r="CX103" s="255" t="str">
        <f>'Result Entry'!CY105</f>
        <v/>
      </c>
      <c r="CY103" s="263">
        <f>'Result Entry'!CZ105</f>
        <v>0</v>
      </c>
      <c r="CZ103" s="258">
        <f>'Result Entry'!DA105</f>
        <v>0</v>
      </c>
      <c r="DA103" s="258">
        <f>'Result Entry'!DB105</f>
        <v>0</v>
      </c>
      <c r="DB103" s="258">
        <f>'Result Entry'!DC105</f>
        <v>0</v>
      </c>
      <c r="DC103" s="258">
        <f>'Result Entry'!DD105</f>
        <v>0</v>
      </c>
      <c r="DD103" s="264">
        <f>'Result Entry'!DE105</f>
        <v>0</v>
      </c>
      <c r="DE103" s="239">
        <f>'Result Entry'!DF105</f>
        <v>0</v>
      </c>
      <c r="DF103" s="255" t="str">
        <f>'Result Entry'!DG105</f>
        <v/>
      </c>
      <c r="DG103" s="263">
        <f>'Result Entry'!DH105</f>
        <v>0</v>
      </c>
      <c r="DH103" s="258">
        <f>'Result Entry'!DI105</f>
        <v>0</v>
      </c>
      <c r="DI103" s="258">
        <f>'Result Entry'!DJ105</f>
        <v>0</v>
      </c>
      <c r="DJ103" s="258">
        <f>'Result Entry'!DK105</f>
        <v>0</v>
      </c>
      <c r="DK103" s="258">
        <f>'Result Entry'!DL105</f>
        <v>0</v>
      </c>
      <c r="DL103" s="264">
        <f>'Result Entry'!DM105</f>
        <v>0</v>
      </c>
      <c r="DM103" s="239">
        <f>'Result Entry'!DN105</f>
        <v>0</v>
      </c>
      <c r="DN103" s="255" t="str">
        <f>'Result Entry'!DO105</f>
        <v/>
      </c>
      <c r="DO103" s="263">
        <f>'Result Entry'!DP105</f>
        <v>0</v>
      </c>
      <c r="DP103" s="258">
        <f>'Result Entry'!DQ105</f>
        <v>0</v>
      </c>
      <c r="DQ103" s="258">
        <f>'Result Entry'!DR105</f>
        <v>0</v>
      </c>
      <c r="DR103" s="258">
        <f>'Result Entry'!DS105</f>
        <v>0</v>
      </c>
      <c r="DS103" s="258">
        <f>'Result Entry'!DT105</f>
        <v>0</v>
      </c>
      <c r="DT103" s="264">
        <f>'Result Entry'!DU105</f>
        <v>0</v>
      </c>
      <c r="DU103" s="239" t="str">
        <f>'Result Entry'!DV105</f>
        <v/>
      </c>
      <c r="DV103" s="255" t="str">
        <f>'Result Entry'!DW105</f>
        <v/>
      </c>
      <c r="DW103" s="265">
        <f>'Result Entry'!DX105</f>
        <v>0</v>
      </c>
      <c r="DX103" s="266">
        <f>'Result Entry'!DY105</f>
        <v>0</v>
      </c>
      <c r="DY103" s="267" t="str">
        <f>'Result Entry'!DZ105</f>
        <v/>
      </c>
      <c r="DZ103" s="260">
        <f>'Result Entry'!EA105</f>
        <v>900</v>
      </c>
      <c r="EA103" s="246">
        <f>'Result Entry'!EB105</f>
        <v>0</v>
      </c>
      <c r="EB103" s="261">
        <f>'Result Entry'!EC105</f>
        <v>0</v>
      </c>
      <c r="EC103" s="239" t="str">
        <f>'Result Entry'!ED105</f>
        <v/>
      </c>
      <c r="ED103" s="239" t="str">
        <f>'Result Entry'!EE105</f>
        <v/>
      </c>
      <c r="EE103" s="239" t="str">
        <f>'Result Entry'!EF105</f>
        <v/>
      </c>
      <c r="EF103" s="262" t="str">
        <f>'Result Entry'!EG105</f>
        <v/>
      </c>
    </row>
    <row r="104" spans="1:136">
      <c r="A104" s="828"/>
      <c r="B104" s="249">
        <f t="shared" si="1"/>
        <v>0</v>
      </c>
      <c r="C104" s="238">
        <f>'Result Entry'!D106</f>
        <v>0</v>
      </c>
      <c r="D104" s="238">
        <f>'Result Entry'!E106</f>
        <v>0</v>
      </c>
      <c r="E104" s="238">
        <f>'Result Entry'!F106</f>
        <v>0</v>
      </c>
      <c r="F104" s="239">
        <f>'Result Entry'!G106</f>
        <v>0</v>
      </c>
      <c r="G104" s="239">
        <f>'Result Entry'!H106</f>
        <v>0</v>
      </c>
      <c r="H104" s="239">
        <f>'Result Entry'!I106</f>
        <v>0</v>
      </c>
      <c r="I104" s="386">
        <f>'Result Entry'!J106</f>
        <v>0</v>
      </c>
      <c r="J104" s="37">
        <f>'Result Entry'!K106</f>
        <v>0</v>
      </c>
      <c r="K104" s="250">
        <f>'Result Entry'!L106</f>
        <v>0</v>
      </c>
      <c r="L104" s="250">
        <f>'Result Entry'!M106</f>
        <v>0</v>
      </c>
      <c r="M104" s="250">
        <f>'Result Entry'!N106</f>
        <v>0</v>
      </c>
      <c r="N104" s="250">
        <f>'Result Entry'!O106</f>
        <v>0</v>
      </c>
      <c r="O104" s="251">
        <f>'Result Entry'!P106</f>
        <v>0</v>
      </c>
      <c r="P104" s="252">
        <f>'Result Entry'!Q106</f>
        <v>0</v>
      </c>
      <c r="Q104" s="252">
        <f>'Result Entry'!R106</f>
        <v>0</v>
      </c>
      <c r="R104" s="253">
        <f>'Result Entry'!S106</f>
        <v>0</v>
      </c>
      <c r="S104" s="36">
        <f>'Result Entry'!T106</f>
        <v>0</v>
      </c>
      <c r="T104" s="254">
        <f>'Result Entry'!U106</f>
        <v>0</v>
      </c>
      <c r="U104" s="254">
        <f>'Result Entry'!V106</f>
        <v>0</v>
      </c>
      <c r="V104" s="254">
        <f>'Result Entry'!W106</f>
        <v>0</v>
      </c>
      <c r="W104" s="36">
        <f>'Result Entry'!X106</f>
        <v>0</v>
      </c>
      <c r="X104" s="254">
        <f>'Result Entry'!Y106</f>
        <v>0</v>
      </c>
      <c r="Y104" s="239">
        <f>'Result Entry'!Z106</f>
        <v>0</v>
      </c>
      <c r="Z104" s="255" t="str">
        <f>'Result Entry'!AA106</f>
        <v/>
      </c>
      <c r="AA104" s="256">
        <f>'Result Entry'!AB106</f>
        <v>0</v>
      </c>
      <c r="AB104" s="250">
        <f>'Result Entry'!AC106</f>
        <v>0</v>
      </c>
      <c r="AC104" s="250">
        <f>'Result Entry'!AD106</f>
        <v>0</v>
      </c>
      <c r="AD104" s="250">
        <f>'Result Entry'!AE106</f>
        <v>0</v>
      </c>
      <c r="AE104" s="250">
        <f>'Result Entry'!AF106</f>
        <v>0</v>
      </c>
      <c r="AF104" s="251">
        <f>'Result Entry'!AG106</f>
        <v>0</v>
      </c>
      <c r="AG104" s="252">
        <f>'Result Entry'!AH106</f>
        <v>0</v>
      </c>
      <c r="AH104" s="252">
        <f>'Result Entry'!AI106</f>
        <v>0</v>
      </c>
      <c r="AI104" s="253">
        <f>'Result Entry'!AJ106</f>
        <v>0</v>
      </c>
      <c r="AJ104" s="36">
        <f>'Result Entry'!AK106</f>
        <v>0</v>
      </c>
      <c r="AK104" s="254">
        <f>'Result Entry'!AL106</f>
        <v>0</v>
      </c>
      <c r="AL104" s="254">
        <f>'Result Entry'!AM106</f>
        <v>0</v>
      </c>
      <c r="AM104" s="254">
        <f>'Result Entry'!AN106</f>
        <v>0</v>
      </c>
      <c r="AN104" s="36">
        <f>'Result Entry'!AO106</f>
        <v>0</v>
      </c>
      <c r="AO104" s="254">
        <f>'Result Entry'!AP106</f>
        <v>0</v>
      </c>
      <c r="AP104" s="239">
        <f>'Result Entry'!AQ106</f>
        <v>0</v>
      </c>
      <c r="AQ104" s="255" t="str">
        <f>'Result Entry'!AR106</f>
        <v/>
      </c>
      <c r="AR104" s="256">
        <f>'Result Entry'!AS106</f>
        <v>0</v>
      </c>
      <c r="AS104" s="250">
        <f>'Result Entry'!AT106</f>
        <v>0</v>
      </c>
      <c r="AT104" s="250">
        <f>'Result Entry'!AU106</f>
        <v>0</v>
      </c>
      <c r="AU104" s="250">
        <f>'Result Entry'!AV106</f>
        <v>0</v>
      </c>
      <c r="AV104" s="250">
        <f>'Result Entry'!AW106</f>
        <v>0</v>
      </c>
      <c r="AW104" s="251">
        <f>'Result Entry'!AX106</f>
        <v>0</v>
      </c>
      <c r="AX104" s="252">
        <f>'Result Entry'!AY106</f>
        <v>0</v>
      </c>
      <c r="AY104" s="252">
        <f>'Result Entry'!AZ106</f>
        <v>0</v>
      </c>
      <c r="AZ104" s="253">
        <f>'Result Entry'!BA106</f>
        <v>0</v>
      </c>
      <c r="BA104" s="36">
        <f>'Result Entry'!BB106</f>
        <v>0</v>
      </c>
      <c r="BB104" s="254">
        <f>'Result Entry'!BC106</f>
        <v>0</v>
      </c>
      <c r="BC104" s="254">
        <f>'Result Entry'!BD106</f>
        <v>0</v>
      </c>
      <c r="BD104" s="254">
        <f>'Result Entry'!BE106</f>
        <v>0</v>
      </c>
      <c r="BE104" s="36">
        <f>'Result Entry'!BF106</f>
        <v>0</v>
      </c>
      <c r="BF104" s="254">
        <f>'Result Entry'!BG106</f>
        <v>0</v>
      </c>
      <c r="BG104" s="239">
        <f>'Result Entry'!BH106</f>
        <v>0</v>
      </c>
      <c r="BH104" s="255" t="str">
        <f>'Result Entry'!BI106</f>
        <v/>
      </c>
      <c r="BI104" s="256">
        <f>'Result Entry'!BJ106</f>
        <v>0</v>
      </c>
      <c r="BJ104" s="250">
        <f>'Result Entry'!BK106</f>
        <v>0</v>
      </c>
      <c r="BK104" s="250">
        <f>'Result Entry'!BL106</f>
        <v>0</v>
      </c>
      <c r="BL104" s="250">
        <f>'Result Entry'!BM106</f>
        <v>0</v>
      </c>
      <c r="BM104" s="250">
        <f>'Result Entry'!BN106</f>
        <v>0</v>
      </c>
      <c r="BN104" s="251">
        <f>'Result Entry'!BO106</f>
        <v>0</v>
      </c>
      <c r="BO104" s="252">
        <f>'Result Entry'!BP106</f>
        <v>0</v>
      </c>
      <c r="BP104" s="252">
        <f>'Result Entry'!BQ106</f>
        <v>0</v>
      </c>
      <c r="BQ104" s="253">
        <f>'Result Entry'!BR106</f>
        <v>0</v>
      </c>
      <c r="BR104" s="36">
        <f>'Result Entry'!BS106</f>
        <v>0</v>
      </c>
      <c r="BS104" s="254">
        <f>'Result Entry'!BT106</f>
        <v>0</v>
      </c>
      <c r="BT104" s="254">
        <f>'Result Entry'!BU106</f>
        <v>0</v>
      </c>
      <c r="BU104" s="254">
        <f>'Result Entry'!BV106</f>
        <v>0</v>
      </c>
      <c r="BV104" s="36">
        <f>'Result Entry'!BW106</f>
        <v>0</v>
      </c>
      <c r="BW104" s="254">
        <f>'Result Entry'!BX106</f>
        <v>0</v>
      </c>
      <c r="BX104" s="239">
        <f>'Result Entry'!BY106</f>
        <v>0</v>
      </c>
      <c r="BY104" s="255" t="str">
        <f>'Result Entry'!BZ106</f>
        <v/>
      </c>
      <c r="BZ104" s="256">
        <f>'Result Entry'!CA106</f>
        <v>0</v>
      </c>
      <c r="CA104" s="250">
        <f>'Result Entry'!CB106</f>
        <v>0</v>
      </c>
      <c r="CB104" s="250">
        <f>'Result Entry'!CC106</f>
        <v>0</v>
      </c>
      <c r="CC104" s="250">
        <f>'Result Entry'!CD106</f>
        <v>0</v>
      </c>
      <c r="CD104" s="250">
        <f>'Result Entry'!CE106</f>
        <v>0</v>
      </c>
      <c r="CE104" s="251">
        <f>'Result Entry'!CF106</f>
        <v>0</v>
      </c>
      <c r="CF104" s="252">
        <f>'Result Entry'!CG106</f>
        <v>0</v>
      </c>
      <c r="CG104" s="252">
        <f>'Result Entry'!CH106</f>
        <v>0</v>
      </c>
      <c r="CH104" s="253">
        <f>'Result Entry'!CI106</f>
        <v>0</v>
      </c>
      <c r="CI104" s="36">
        <f>'Result Entry'!CJ106</f>
        <v>0</v>
      </c>
      <c r="CJ104" s="254">
        <f>'Result Entry'!CK106</f>
        <v>0</v>
      </c>
      <c r="CK104" s="254">
        <f>'Result Entry'!CL106</f>
        <v>0</v>
      </c>
      <c r="CL104" s="254">
        <f>'Result Entry'!CM106</f>
        <v>0</v>
      </c>
      <c r="CM104" s="36">
        <f>'Result Entry'!CN106</f>
        <v>0</v>
      </c>
      <c r="CN104" s="254">
        <f>'Result Entry'!CO106</f>
        <v>0</v>
      </c>
      <c r="CO104" s="239">
        <f>'Result Entry'!CP106</f>
        <v>0</v>
      </c>
      <c r="CP104" s="255" t="str">
        <f>'Result Entry'!CQ106</f>
        <v/>
      </c>
      <c r="CQ104" s="263">
        <f>'Result Entry'!CR106</f>
        <v>0</v>
      </c>
      <c r="CR104" s="258">
        <f>'Result Entry'!CS106</f>
        <v>0</v>
      </c>
      <c r="CS104" s="258">
        <f>'Result Entry'!CT106</f>
        <v>0</v>
      </c>
      <c r="CT104" s="258">
        <f>'Result Entry'!CU106</f>
        <v>0</v>
      </c>
      <c r="CU104" s="258">
        <f>'Result Entry'!CV106</f>
        <v>0</v>
      </c>
      <c r="CV104" s="264">
        <f>'Result Entry'!CW106</f>
        <v>0</v>
      </c>
      <c r="CW104" s="239">
        <f>'Result Entry'!CX106</f>
        <v>0</v>
      </c>
      <c r="CX104" s="255" t="str">
        <f>'Result Entry'!CY106</f>
        <v/>
      </c>
      <c r="CY104" s="263">
        <f>'Result Entry'!CZ106</f>
        <v>0</v>
      </c>
      <c r="CZ104" s="258">
        <f>'Result Entry'!DA106</f>
        <v>0</v>
      </c>
      <c r="DA104" s="258">
        <f>'Result Entry'!DB106</f>
        <v>0</v>
      </c>
      <c r="DB104" s="258">
        <f>'Result Entry'!DC106</f>
        <v>0</v>
      </c>
      <c r="DC104" s="258">
        <f>'Result Entry'!DD106</f>
        <v>0</v>
      </c>
      <c r="DD104" s="264">
        <f>'Result Entry'!DE106</f>
        <v>0</v>
      </c>
      <c r="DE104" s="239">
        <f>'Result Entry'!DF106</f>
        <v>0</v>
      </c>
      <c r="DF104" s="255" t="str">
        <f>'Result Entry'!DG106</f>
        <v/>
      </c>
      <c r="DG104" s="263">
        <f>'Result Entry'!DH106</f>
        <v>0</v>
      </c>
      <c r="DH104" s="258">
        <f>'Result Entry'!DI106</f>
        <v>0</v>
      </c>
      <c r="DI104" s="258">
        <f>'Result Entry'!DJ106</f>
        <v>0</v>
      </c>
      <c r="DJ104" s="258">
        <f>'Result Entry'!DK106</f>
        <v>0</v>
      </c>
      <c r="DK104" s="258">
        <f>'Result Entry'!DL106</f>
        <v>0</v>
      </c>
      <c r="DL104" s="264">
        <f>'Result Entry'!DM106</f>
        <v>0</v>
      </c>
      <c r="DM104" s="239">
        <f>'Result Entry'!DN106</f>
        <v>0</v>
      </c>
      <c r="DN104" s="255" t="str">
        <f>'Result Entry'!DO106</f>
        <v/>
      </c>
      <c r="DO104" s="263">
        <f>'Result Entry'!DP106</f>
        <v>0</v>
      </c>
      <c r="DP104" s="258">
        <f>'Result Entry'!DQ106</f>
        <v>0</v>
      </c>
      <c r="DQ104" s="258">
        <f>'Result Entry'!DR106</f>
        <v>0</v>
      </c>
      <c r="DR104" s="258">
        <f>'Result Entry'!DS106</f>
        <v>0</v>
      </c>
      <c r="DS104" s="258">
        <f>'Result Entry'!DT106</f>
        <v>0</v>
      </c>
      <c r="DT104" s="264">
        <f>'Result Entry'!DU106</f>
        <v>0</v>
      </c>
      <c r="DU104" s="239" t="str">
        <f>'Result Entry'!DV106</f>
        <v/>
      </c>
      <c r="DV104" s="255" t="str">
        <f>'Result Entry'!DW106</f>
        <v/>
      </c>
      <c r="DW104" s="265">
        <f>'Result Entry'!DX106</f>
        <v>0</v>
      </c>
      <c r="DX104" s="266">
        <f>'Result Entry'!DY106</f>
        <v>0</v>
      </c>
      <c r="DY104" s="267" t="str">
        <f>'Result Entry'!DZ106</f>
        <v/>
      </c>
      <c r="DZ104" s="260">
        <f>'Result Entry'!EA106</f>
        <v>900</v>
      </c>
      <c r="EA104" s="246">
        <f>'Result Entry'!EB106</f>
        <v>0</v>
      </c>
      <c r="EB104" s="261">
        <f>'Result Entry'!EC106</f>
        <v>0</v>
      </c>
      <c r="EC104" s="239" t="str">
        <f>'Result Entry'!ED106</f>
        <v/>
      </c>
      <c r="ED104" s="239" t="str">
        <f>'Result Entry'!EE106</f>
        <v/>
      </c>
      <c r="EE104" s="239" t="str">
        <f>'Result Entry'!EF106</f>
        <v/>
      </c>
      <c r="EF104" s="262" t="str">
        <f>'Result Entry'!EG106</f>
        <v/>
      </c>
    </row>
    <row r="105" spans="1:136">
      <c r="A105" s="828"/>
      <c r="B105" s="249">
        <f t="shared" si="1"/>
        <v>0</v>
      </c>
      <c r="C105" s="238">
        <f>'Result Entry'!D107</f>
        <v>0</v>
      </c>
      <c r="D105" s="238">
        <f>'Result Entry'!E107</f>
        <v>0</v>
      </c>
      <c r="E105" s="238">
        <f>'Result Entry'!F107</f>
        <v>0</v>
      </c>
      <c r="F105" s="239">
        <f>'Result Entry'!G107</f>
        <v>0</v>
      </c>
      <c r="G105" s="239">
        <f>'Result Entry'!H107</f>
        <v>0</v>
      </c>
      <c r="H105" s="239">
        <f>'Result Entry'!I107</f>
        <v>0</v>
      </c>
      <c r="I105" s="386">
        <f>'Result Entry'!J107</f>
        <v>0</v>
      </c>
      <c r="J105" s="37">
        <f>'Result Entry'!K107</f>
        <v>0</v>
      </c>
      <c r="K105" s="250">
        <f>'Result Entry'!L107</f>
        <v>0</v>
      </c>
      <c r="L105" s="250">
        <f>'Result Entry'!M107</f>
        <v>0</v>
      </c>
      <c r="M105" s="250">
        <f>'Result Entry'!N107</f>
        <v>0</v>
      </c>
      <c r="N105" s="250">
        <f>'Result Entry'!O107</f>
        <v>0</v>
      </c>
      <c r="O105" s="251">
        <f>'Result Entry'!P107</f>
        <v>0</v>
      </c>
      <c r="P105" s="252">
        <f>'Result Entry'!Q107</f>
        <v>0</v>
      </c>
      <c r="Q105" s="252">
        <f>'Result Entry'!R107</f>
        <v>0</v>
      </c>
      <c r="R105" s="253">
        <f>'Result Entry'!S107</f>
        <v>0</v>
      </c>
      <c r="S105" s="36">
        <f>'Result Entry'!T107</f>
        <v>0</v>
      </c>
      <c r="T105" s="254">
        <f>'Result Entry'!U107</f>
        <v>0</v>
      </c>
      <c r="U105" s="254">
        <f>'Result Entry'!V107</f>
        <v>0</v>
      </c>
      <c r="V105" s="254">
        <f>'Result Entry'!W107</f>
        <v>0</v>
      </c>
      <c r="W105" s="36">
        <f>'Result Entry'!X107</f>
        <v>0</v>
      </c>
      <c r="X105" s="254">
        <f>'Result Entry'!Y107</f>
        <v>0</v>
      </c>
      <c r="Y105" s="239">
        <f>'Result Entry'!Z107</f>
        <v>0</v>
      </c>
      <c r="Z105" s="255" t="str">
        <f>'Result Entry'!AA107</f>
        <v/>
      </c>
      <c r="AA105" s="256">
        <f>'Result Entry'!AB107</f>
        <v>0</v>
      </c>
      <c r="AB105" s="250">
        <f>'Result Entry'!AC107</f>
        <v>0</v>
      </c>
      <c r="AC105" s="250">
        <f>'Result Entry'!AD107</f>
        <v>0</v>
      </c>
      <c r="AD105" s="250">
        <f>'Result Entry'!AE107</f>
        <v>0</v>
      </c>
      <c r="AE105" s="250">
        <f>'Result Entry'!AF107</f>
        <v>0</v>
      </c>
      <c r="AF105" s="251">
        <f>'Result Entry'!AG107</f>
        <v>0</v>
      </c>
      <c r="AG105" s="252">
        <f>'Result Entry'!AH107</f>
        <v>0</v>
      </c>
      <c r="AH105" s="252">
        <f>'Result Entry'!AI107</f>
        <v>0</v>
      </c>
      <c r="AI105" s="253">
        <f>'Result Entry'!AJ107</f>
        <v>0</v>
      </c>
      <c r="AJ105" s="36">
        <f>'Result Entry'!AK107</f>
        <v>0</v>
      </c>
      <c r="AK105" s="254">
        <f>'Result Entry'!AL107</f>
        <v>0</v>
      </c>
      <c r="AL105" s="254">
        <f>'Result Entry'!AM107</f>
        <v>0</v>
      </c>
      <c r="AM105" s="254">
        <f>'Result Entry'!AN107</f>
        <v>0</v>
      </c>
      <c r="AN105" s="36">
        <f>'Result Entry'!AO107</f>
        <v>0</v>
      </c>
      <c r="AO105" s="254">
        <f>'Result Entry'!AP107</f>
        <v>0</v>
      </c>
      <c r="AP105" s="239">
        <f>'Result Entry'!AQ107</f>
        <v>0</v>
      </c>
      <c r="AQ105" s="255" t="str">
        <f>'Result Entry'!AR107</f>
        <v/>
      </c>
      <c r="AR105" s="256">
        <f>'Result Entry'!AS107</f>
        <v>0</v>
      </c>
      <c r="AS105" s="250">
        <f>'Result Entry'!AT107</f>
        <v>0</v>
      </c>
      <c r="AT105" s="250">
        <f>'Result Entry'!AU107</f>
        <v>0</v>
      </c>
      <c r="AU105" s="250">
        <f>'Result Entry'!AV107</f>
        <v>0</v>
      </c>
      <c r="AV105" s="250">
        <f>'Result Entry'!AW107</f>
        <v>0</v>
      </c>
      <c r="AW105" s="251">
        <f>'Result Entry'!AX107</f>
        <v>0</v>
      </c>
      <c r="AX105" s="252">
        <f>'Result Entry'!AY107</f>
        <v>0</v>
      </c>
      <c r="AY105" s="252">
        <f>'Result Entry'!AZ107</f>
        <v>0</v>
      </c>
      <c r="AZ105" s="253">
        <f>'Result Entry'!BA107</f>
        <v>0</v>
      </c>
      <c r="BA105" s="36">
        <f>'Result Entry'!BB107</f>
        <v>0</v>
      </c>
      <c r="BB105" s="254">
        <f>'Result Entry'!BC107</f>
        <v>0</v>
      </c>
      <c r="BC105" s="254">
        <f>'Result Entry'!BD107</f>
        <v>0</v>
      </c>
      <c r="BD105" s="254">
        <f>'Result Entry'!BE107</f>
        <v>0</v>
      </c>
      <c r="BE105" s="36">
        <f>'Result Entry'!BF107</f>
        <v>0</v>
      </c>
      <c r="BF105" s="254">
        <f>'Result Entry'!BG107</f>
        <v>0</v>
      </c>
      <c r="BG105" s="239">
        <f>'Result Entry'!BH107</f>
        <v>0</v>
      </c>
      <c r="BH105" s="255" t="str">
        <f>'Result Entry'!BI107</f>
        <v/>
      </c>
      <c r="BI105" s="256">
        <f>'Result Entry'!BJ107</f>
        <v>0</v>
      </c>
      <c r="BJ105" s="250">
        <f>'Result Entry'!BK107</f>
        <v>0</v>
      </c>
      <c r="BK105" s="250">
        <f>'Result Entry'!BL107</f>
        <v>0</v>
      </c>
      <c r="BL105" s="250">
        <f>'Result Entry'!BM107</f>
        <v>0</v>
      </c>
      <c r="BM105" s="250">
        <f>'Result Entry'!BN107</f>
        <v>0</v>
      </c>
      <c r="BN105" s="251">
        <f>'Result Entry'!BO107</f>
        <v>0</v>
      </c>
      <c r="BO105" s="252">
        <f>'Result Entry'!BP107</f>
        <v>0</v>
      </c>
      <c r="BP105" s="252">
        <f>'Result Entry'!BQ107</f>
        <v>0</v>
      </c>
      <c r="BQ105" s="253">
        <f>'Result Entry'!BR107</f>
        <v>0</v>
      </c>
      <c r="BR105" s="36">
        <f>'Result Entry'!BS107</f>
        <v>0</v>
      </c>
      <c r="BS105" s="254">
        <f>'Result Entry'!BT107</f>
        <v>0</v>
      </c>
      <c r="BT105" s="254">
        <f>'Result Entry'!BU107</f>
        <v>0</v>
      </c>
      <c r="BU105" s="254">
        <f>'Result Entry'!BV107</f>
        <v>0</v>
      </c>
      <c r="BV105" s="36">
        <f>'Result Entry'!BW107</f>
        <v>0</v>
      </c>
      <c r="BW105" s="254">
        <f>'Result Entry'!BX107</f>
        <v>0</v>
      </c>
      <c r="BX105" s="239">
        <f>'Result Entry'!BY107</f>
        <v>0</v>
      </c>
      <c r="BY105" s="255" t="str">
        <f>'Result Entry'!BZ107</f>
        <v/>
      </c>
      <c r="BZ105" s="256">
        <f>'Result Entry'!CA107</f>
        <v>0</v>
      </c>
      <c r="CA105" s="250">
        <f>'Result Entry'!CB107</f>
        <v>0</v>
      </c>
      <c r="CB105" s="250">
        <f>'Result Entry'!CC107</f>
        <v>0</v>
      </c>
      <c r="CC105" s="250">
        <f>'Result Entry'!CD107</f>
        <v>0</v>
      </c>
      <c r="CD105" s="250">
        <f>'Result Entry'!CE107</f>
        <v>0</v>
      </c>
      <c r="CE105" s="251">
        <f>'Result Entry'!CF107</f>
        <v>0</v>
      </c>
      <c r="CF105" s="252">
        <f>'Result Entry'!CG107</f>
        <v>0</v>
      </c>
      <c r="CG105" s="252">
        <f>'Result Entry'!CH107</f>
        <v>0</v>
      </c>
      <c r="CH105" s="253">
        <f>'Result Entry'!CI107</f>
        <v>0</v>
      </c>
      <c r="CI105" s="36">
        <f>'Result Entry'!CJ107</f>
        <v>0</v>
      </c>
      <c r="CJ105" s="254">
        <f>'Result Entry'!CK107</f>
        <v>0</v>
      </c>
      <c r="CK105" s="254">
        <f>'Result Entry'!CL107</f>
        <v>0</v>
      </c>
      <c r="CL105" s="254">
        <f>'Result Entry'!CM107</f>
        <v>0</v>
      </c>
      <c r="CM105" s="36">
        <f>'Result Entry'!CN107</f>
        <v>0</v>
      </c>
      <c r="CN105" s="254">
        <f>'Result Entry'!CO107</f>
        <v>0</v>
      </c>
      <c r="CO105" s="239">
        <f>'Result Entry'!CP107</f>
        <v>0</v>
      </c>
      <c r="CP105" s="255" t="str">
        <f>'Result Entry'!CQ107</f>
        <v/>
      </c>
      <c r="CQ105" s="263">
        <f>'Result Entry'!CR107</f>
        <v>0</v>
      </c>
      <c r="CR105" s="258">
        <f>'Result Entry'!CS107</f>
        <v>0</v>
      </c>
      <c r="CS105" s="258">
        <f>'Result Entry'!CT107</f>
        <v>0</v>
      </c>
      <c r="CT105" s="258">
        <f>'Result Entry'!CU107</f>
        <v>0</v>
      </c>
      <c r="CU105" s="258">
        <f>'Result Entry'!CV107</f>
        <v>0</v>
      </c>
      <c r="CV105" s="264">
        <f>'Result Entry'!CW107</f>
        <v>0</v>
      </c>
      <c r="CW105" s="239">
        <f>'Result Entry'!CX107</f>
        <v>0</v>
      </c>
      <c r="CX105" s="255" t="str">
        <f>'Result Entry'!CY107</f>
        <v/>
      </c>
      <c r="CY105" s="263">
        <f>'Result Entry'!CZ107</f>
        <v>0</v>
      </c>
      <c r="CZ105" s="258">
        <f>'Result Entry'!DA107</f>
        <v>0</v>
      </c>
      <c r="DA105" s="258">
        <f>'Result Entry'!DB107</f>
        <v>0</v>
      </c>
      <c r="DB105" s="258">
        <f>'Result Entry'!DC107</f>
        <v>0</v>
      </c>
      <c r="DC105" s="258">
        <f>'Result Entry'!DD107</f>
        <v>0</v>
      </c>
      <c r="DD105" s="264">
        <f>'Result Entry'!DE107</f>
        <v>0</v>
      </c>
      <c r="DE105" s="239">
        <f>'Result Entry'!DF107</f>
        <v>0</v>
      </c>
      <c r="DF105" s="255" t="str">
        <f>'Result Entry'!DG107</f>
        <v/>
      </c>
      <c r="DG105" s="263">
        <f>'Result Entry'!DH107</f>
        <v>0</v>
      </c>
      <c r="DH105" s="258">
        <f>'Result Entry'!DI107</f>
        <v>0</v>
      </c>
      <c r="DI105" s="258">
        <f>'Result Entry'!DJ107</f>
        <v>0</v>
      </c>
      <c r="DJ105" s="258">
        <f>'Result Entry'!DK107</f>
        <v>0</v>
      </c>
      <c r="DK105" s="258">
        <f>'Result Entry'!DL107</f>
        <v>0</v>
      </c>
      <c r="DL105" s="264">
        <f>'Result Entry'!DM107</f>
        <v>0</v>
      </c>
      <c r="DM105" s="239">
        <f>'Result Entry'!DN107</f>
        <v>0</v>
      </c>
      <c r="DN105" s="255" t="str">
        <f>'Result Entry'!DO107</f>
        <v/>
      </c>
      <c r="DO105" s="263">
        <f>'Result Entry'!DP107</f>
        <v>0</v>
      </c>
      <c r="DP105" s="258">
        <f>'Result Entry'!DQ107</f>
        <v>0</v>
      </c>
      <c r="DQ105" s="258">
        <f>'Result Entry'!DR107</f>
        <v>0</v>
      </c>
      <c r="DR105" s="258">
        <f>'Result Entry'!DS107</f>
        <v>0</v>
      </c>
      <c r="DS105" s="258">
        <f>'Result Entry'!DT107</f>
        <v>0</v>
      </c>
      <c r="DT105" s="264">
        <f>'Result Entry'!DU107</f>
        <v>0</v>
      </c>
      <c r="DU105" s="239" t="str">
        <f>'Result Entry'!DV107</f>
        <v/>
      </c>
      <c r="DV105" s="255" t="str">
        <f>'Result Entry'!DW107</f>
        <v/>
      </c>
      <c r="DW105" s="265">
        <f>'Result Entry'!DX107</f>
        <v>0</v>
      </c>
      <c r="DX105" s="266">
        <f>'Result Entry'!DY107</f>
        <v>0</v>
      </c>
      <c r="DY105" s="267" t="str">
        <f>'Result Entry'!DZ107</f>
        <v/>
      </c>
      <c r="DZ105" s="260">
        <f>'Result Entry'!EA107</f>
        <v>900</v>
      </c>
      <c r="EA105" s="246">
        <f>'Result Entry'!EB107</f>
        <v>0</v>
      </c>
      <c r="EB105" s="261">
        <f>'Result Entry'!EC107</f>
        <v>0</v>
      </c>
      <c r="EC105" s="239" t="str">
        <f>'Result Entry'!ED107</f>
        <v/>
      </c>
      <c r="ED105" s="239" t="str">
        <f>'Result Entry'!EE107</f>
        <v/>
      </c>
      <c r="EE105" s="239" t="str">
        <f>'Result Entry'!EF107</f>
        <v/>
      </c>
      <c r="EF105" s="262" t="str">
        <f>'Result Entry'!EG107</f>
        <v/>
      </c>
    </row>
    <row r="106" spans="1:136">
      <c r="A106" s="828"/>
      <c r="B106" s="249">
        <f t="shared" si="1"/>
        <v>0</v>
      </c>
      <c r="C106" s="238">
        <f>'Result Entry'!D108</f>
        <v>0</v>
      </c>
      <c r="D106" s="238">
        <f>'Result Entry'!E108</f>
        <v>0</v>
      </c>
      <c r="E106" s="238">
        <f>'Result Entry'!F108</f>
        <v>0</v>
      </c>
      <c r="F106" s="239">
        <f>'Result Entry'!G108</f>
        <v>0</v>
      </c>
      <c r="G106" s="239">
        <f>'Result Entry'!H108</f>
        <v>0</v>
      </c>
      <c r="H106" s="239">
        <f>'Result Entry'!I108</f>
        <v>0</v>
      </c>
      <c r="I106" s="386">
        <f>'Result Entry'!J108</f>
        <v>0</v>
      </c>
      <c r="J106" s="37">
        <f>'Result Entry'!K108</f>
        <v>0</v>
      </c>
      <c r="K106" s="250">
        <f>'Result Entry'!L108</f>
        <v>0</v>
      </c>
      <c r="L106" s="250">
        <f>'Result Entry'!M108</f>
        <v>0</v>
      </c>
      <c r="M106" s="250">
        <f>'Result Entry'!N108</f>
        <v>0</v>
      </c>
      <c r="N106" s="250">
        <f>'Result Entry'!O108</f>
        <v>0</v>
      </c>
      <c r="O106" s="251">
        <f>'Result Entry'!P108</f>
        <v>0</v>
      </c>
      <c r="P106" s="252">
        <f>'Result Entry'!Q108</f>
        <v>0</v>
      </c>
      <c r="Q106" s="252">
        <f>'Result Entry'!R108</f>
        <v>0</v>
      </c>
      <c r="R106" s="253">
        <f>'Result Entry'!S108</f>
        <v>0</v>
      </c>
      <c r="S106" s="36">
        <f>'Result Entry'!T108</f>
        <v>0</v>
      </c>
      <c r="T106" s="254">
        <f>'Result Entry'!U108</f>
        <v>0</v>
      </c>
      <c r="U106" s="254">
        <f>'Result Entry'!V108</f>
        <v>0</v>
      </c>
      <c r="V106" s="254">
        <f>'Result Entry'!W108</f>
        <v>0</v>
      </c>
      <c r="W106" s="36">
        <f>'Result Entry'!X108</f>
        <v>0</v>
      </c>
      <c r="X106" s="254">
        <f>'Result Entry'!Y108</f>
        <v>0</v>
      </c>
      <c r="Y106" s="239">
        <f>'Result Entry'!Z108</f>
        <v>0</v>
      </c>
      <c r="Z106" s="255" t="str">
        <f>'Result Entry'!AA108</f>
        <v/>
      </c>
      <c r="AA106" s="256">
        <f>'Result Entry'!AB108</f>
        <v>0</v>
      </c>
      <c r="AB106" s="250">
        <f>'Result Entry'!AC108</f>
        <v>0</v>
      </c>
      <c r="AC106" s="250">
        <f>'Result Entry'!AD108</f>
        <v>0</v>
      </c>
      <c r="AD106" s="250">
        <f>'Result Entry'!AE108</f>
        <v>0</v>
      </c>
      <c r="AE106" s="250">
        <f>'Result Entry'!AF108</f>
        <v>0</v>
      </c>
      <c r="AF106" s="251">
        <f>'Result Entry'!AG108</f>
        <v>0</v>
      </c>
      <c r="AG106" s="252">
        <f>'Result Entry'!AH108</f>
        <v>0</v>
      </c>
      <c r="AH106" s="252">
        <f>'Result Entry'!AI108</f>
        <v>0</v>
      </c>
      <c r="AI106" s="253">
        <f>'Result Entry'!AJ108</f>
        <v>0</v>
      </c>
      <c r="AJ106" s="36">
        <f>'Result Entry'!AK108</f>
        <v>0</v>
      </c>
      <c r="AK106" s="254">
        <f>'Result Entry'!AL108</f>
        <v>0</v>
      </c>
      <c r="AL106" s="254">
        <f>'Result Entry'!AM108</f>
        <v>0</v>
      </c>
      <c r="AM106" s="254">
        <f>'Result Entry'!AN108</f>
        <v>0</v>
      </c>
      <c r="AN106" s="36">
        <f>'Result Entry'!AO108</f>
        <v>0</v>
      </c>
      <c r="AO106" s="254">
        <f>'Result Entry'!AP108</f>
        <v>0</v>
      </c>
      <c r="AP106" s="239">
        <f>'Result Entry'!AQ108</f>
        <v>0</v>
      </c>
      <c r="AQ106" s="255" t="str">
        <f>'Result Entry'!AR108</f>
        <v/>
      </c>
      <c r="AR106" s="256">
        <f>'Result Entry'!AS108</f>
        <v>0</v>
      </c>
      <c r="AS106" s="250">
        <f>'Result Entry'!AT108</f>
        <v>0</v>
      </c>
      <c r="AT106" s="250">
        <f>'Result Entry'!AU108</f>
        <v>0</v>
      </c>
      <c r="AU106" s="250">
        <f>'Result Entry'!AV108</f>
        <v>0</v>
      </c>
      <c r="AV106" s="250">
        <f>'Result Entry'!AW108</f>
        <v>0</v>
      </c>
      <c r="AW106" s="251">
        <f>'Result Entry'!AX108</f>
        <v>0</v>
      </c>
      <c r="AX106" s="252">
        <f>'Result Entry'!AY108</f>
        <v>0</v>
      </c>
      <c r="AY106" s="252">
        <f>'Result Entry'!AZ108</f>
        <v>0</v>
      </c>
      <c r="AZ106" s="253">
        <f>'Result Entry'!BA108</f>
        <v>0</v>
      </c>
      <c r="BA106" s="36">
        <f>'Result Entry'!BB108</f>
        <v>0</v>
      </c>
      <c r="BB106" s="254">
        <f>'Result Entry'!BC108</f>
        <v>0</v>
      </c>
      <c r="BC106" s="254">
        <f>'Result Entry'!BD108</f>
        <v>0</v>
      </c>
      <c r="BD106" s="254">
        <f>'Result Entry'!BE108</f>
        <v>0</v>
      </c>
      <c r="BE106" s="36">
        <f>'Result Entry'!BF108</f>
        <v>0</v>
      </c>
      <c r="BF106" s="254">
        <f>'Result Entry'!BG108</f>
        <v>0</v>
      </c>
      <c r="BG106" s="239">
        <f>'Result Entry'!BH108</f>
        <v>0</v>
      </c>
      <c r="BH106" s="255" t="str">
        <f>'Result Entry'!BI108</f>
        <v/>
      </c>
      <c r="BI106" s="256">
        <f>'Result Entry'!BJ108</f>
        <v>0</v>
      </c>
      <c r="BJ106" s="250">
        <f>'Result Entry'!BK108</f>
        <v>0</v>
      </c>
      <c r="BK106" s="250">
        <f>'Result Entry'!BL108</f>
        <v>0</v>
      </c>
      <c r="BL106" s="250">
        <f>'Result Entry'!BM108</f>
        <v>0</v>
      </c>
      <c r="BM106" s="250">
        <f>'Result Entry'!BN108</f>
        <v>0</v>
      </c>
      <c r="BN106" s="251">
        <f>'Result Entry'!BO108</f>
        <v>0</v>
      </c>
      <c r="BO106" s="252">
        <f>'Result Entry'!BP108</f>
        <v>0</v>
      </c>
      <c r="BP106" s="252">
        <f>'Result Entry'!BQ108</f>
        <v>0</v>
      </c>
      <c r="BQ106" s="253">
        <f>'Result Entry'!BR108</f>
        <v>0</v>
      </c>
      <c r="BR106" s="36">
        <f>'Result Entry'!BS108</f>
        <v>0</v>
      </c>
      <c r="BS106" s="254">
        <f>'Result Entry'!BT108</f>
        <v>0</v>
      </c>
      <c r="BT106" s="254">
        <f>'Result Entry'!BU108</f>
        <v>0</v>
      </c>
      <c r="BU106" s="254">
        <f>'Result Entry'!BV108</f>
        <v>0</v>
      </c>
      <c r="BV106" s="36">
        <f>'Result Entry'!BW108</f>
        <v>0</v>
      </c>
      <c r="BW106" s="254">
        <f>'Result Entry'!BX108</f>
        <v>0</v>
      </c>
      <c r="BX106" s="239">
        <f>'Result Entry'!BY108</f>
        <v>0</v>
      </c>
      <c r="BY106" s="255" t="str">
        <f>'Result Entry'!BZ108</f>
        <v/>
      </c>
      <c r="BZ106" s="256">
        <f>'Result Entry'!CA108</f>
        <v>0</v>
      </c>
      <c r="CA106" s="250">
        <f>'Result Entry'!CB108</f>
        <v>0</v>
      </c>
      <c r="CB106" s="250">
        <f>'Result Entry'!CC108</f>
        <v>0</v>
      </c>
      <c r="CC106" s="250">
        <f>'Result Entry'!CD108</f>
        <v>0</v>
      </c>
      <c r="CD106" s="250">
        <f>'Result Entry'!CE108</f>
        <v>0</v>
      </c>
      <c r="CE106" s="251">
        <f>'Result Entry'!CF108</f>
        <v>0</v>
      </c>
      <c r="CF106" s="252">
        <f>'Result Entry'!CG108</f>
        <v>0</v>
      </c>
      <c r="CG106" s="252">
        <f>'Result Entry'!CH108</f>
        <v>0</v>
      </c>
      <c r="CH106" s="253">
        <f>'Result Entry'!CI108</f>
        <v>0</v>
      </c>
      <c r="CI106" s="36">
        <f>'Result Entry'!CJ108</f>
        <v>0</v>
      </c>
      <c r="CJ106" s="254">
        <f>'Result Entry'!CK108</f>
        <v>0</v>
      </c>
      <c r="CK106" s="254">
        <f>'Result Entry'!CL108</f>
        <v>0</v>
      </c>
      <c r="CL106" s="254">
        <f>'Result Entry'!CM108</f>
        <v>0</v>
      </c>
      <c r="CM106" s="36">
        <f>'Result Entry'!CN108</f>
        <v>0</v>
      </c>
      <c r="CN106" s="254">
        <f>'Result Entry'!CO108</f>
        <v>0</v>
      </c>
      <c r="CO106" s="239">
        <f>'Result Entry'!CP108</f>
        <v>0</v>
      </c>
      <c r="CP106" s="255" t="str">
        <f>'Result Entry'!CQ108</f>
        <v/>
      </c>
      <c r="CQ106" s="263">
        <f>'Result Entry'!CR108</f>
        <v>0</v>
      </c>
      <c r="CR106" s="258">
        <f>'Result Entry'!CS108</f>
        <v>0</v>
      </c>
      <c r="CS106" s="258">
        <f>'Result Entry'!CT108</f>
        <v>0</v>
      </c>
      <c r="CT106" s="258">
        <f>'Result Entry'!CU108</f>
        <v>0</v>
      </c>
      <c r="CU106" s="258">
        <f>'Result Entry'!CV108</f>
        <v>0</v>
      </c>
      <c r="CV106" s="264">
        <f>'Result Entry'!CW108</f>
        <v>0</v>
      </c>
      <c r="CW106" s="239">
        <f>'Result Entry'!CX108</f>
        <v>0</v>
      </c>
      <c r="CX106" s="255" t="str">
        <f>'Result Entry'!CY108</f>
        <v/>
      </c>
      <c r="CY106" s="263">
        <f>'Result Entry'!CZ108</f>
        <v>0</v>
      </c>
      <c r="CZ106" s="258">
        <f>'Result Entry'!DA108</f>
        <v>0</v>
      </c>
      <c r="DA106" s="258">
        <f>'Result Entry'!DB108</f>
        <v>0</v>
      </c>
      <c r="DB106" s="258">
        <f>'Result Entry'!DC108</f>
        <v>0</v>
      </c>
      <c r="DC106" s="258">
        <f>'Result Entry'!DD108</f>
        <v>0</v>
      </c>
      <c r="DD106" s="264">
        <f>'Result Entry'!DE108</f>
        <v>0</v>
      </c>
      <c r="DE106" s="239">
        <f>'Result Entry'!DF108</f>
        <v>0</v>
      </c>
      <c r="DF106" s="255" t="str">
        <f>'Result Entry'!DG108</f>
        <v/>
      </c>
      <c r="DG106" s="263">
        <f>'Result Entry'!DH108</f>
        <v>0</v>
      </c>
      <c r="DH106" s="258">
        <f>'Result Entry'!DI108</f>
        <v>0</v>
      </c>
      <c r="DI106" s="258">
        <f>'Result Entry'!DJ108</f>
        <v>0</v>
      </c>
      <c r="DJ106" s="258">
        <f>'Result Entry'!DK108</f>
        <v>0</v>
      </c>
      <c r="DK106" s="258">
        <f>'Result Entry'!DL108</f>
        <v>0</v>
      </c>
      <c r="DL106" s="264">
        <f>'Result Entry'!DM108</f>
        <v>0</v>
      </c>
      <c r="DM106" s="239">
        <f>'Result Entry'!DN108</f>
        <v>0</v>
      </c>
      <c r="DN106" s="255" t="str">
        <f>'Result Entry'!DO108</f>
        <v/>
      </c>
      <c r="DO106" s="263">
        <f>'Result Entry'!DP108</f>
        <v>0</v>
      </c>
      <c r="DP106" s="258">
        <f>'Result Entry'!DQ108</f>
        <v>0</v>
      </c>
      <c r="DQ106" s="258">
        <f>'Result Entry'!DR108</f>
        <v>0</v>
      </c>
      <c r="DR106" s="258">
        <f>'Result Entry'!DS108</f>
        <v>0</v>
      </c>
      <c r="DS106" s="258">
        <f>'Result Entry'!DT108</f>
        <v>0</v>
      </c>
      <c r="DT106" s="264">
        <f>'Result Entry'!DU108</f>
        <v>0</v>
      </c>
      <c r="DU106" s="239" t="str">
        <f>'Result Entry'!DV108</f>
        <v/>
      </c>
      <c r="DV106" s="255" t="str">
        <f>'Result Entry'!DW108</f>
        <v/>
      </c>
      <c r="DW106" s="265">
        <f>'Result Entry'!DX108</f>
        <v>0</v>
      </c>
      <c r="DX106" s="266">
        <f>'Result Entry'!DY108</f>
        <v>0</v>
      </c>
      <c r="DY106" s="267" t="str">
        <f>'Result Entry'!DZ108</f>
        <v/>
      </c>
      <c r="DZ106" s="260">
        <f>'Result Entry'!EA108</f>
        <v>900</v>
      </c>
      <c r="EA106" s="246">
        <f>'Result Entry'!EB108</f>
        <v>0</v>
      </c>
      <c r="EB106" s="261">
        <f>'Result Entry'!EC108</f>
        <v>0</v>
      </c>
      <c r="EC106" s="239" t="str">
        <f>'Result Entry'!ED108</f>
        <v/>
      </c>
      <c r="ED106" s="239" t="str">
        <f>'Result Entry'!EE108</f>
        <v/>
      </c>
      <c r="EE106" s="239" t="str">
        <f>'Result Entry'!EF108</f>
        <v/>
      </c>
      <c r="EF106" s="262" t="str">
        <f>'Result Entry'!EG108</f>
        <v/>
      </c>
    </row>
    <row r="107" spans="1:136" ht="15.75" thickBot="1">
      <c r="A107" s="828"/>
      <c r="B107" s="249">
        <f t="shared" si="1"/>
        <v>0</v>
      </c>
      <c r="C107" s="268">
        <f>'Result Entry'!D109</f>
        <v>0</v>
      </c>
      <c r="D107" s="268">
        <f>'Result Entry'!E109</f>
        <v>0</v>
      </c>
      <c r="E107" s="268">
        <f>'Result Entry'!F109</f>
        <v>0</v>
      </c>
      <c r="F107" s="269">
        <f>'Result Entry'!G109</f>
        <v>0</v>
      </c>
      <c r="G107" s="269">
        <f>'Result Entry'!H109</f>
        <v>0</v>
      </c>
      <c r="H107" s="269">
        <f>'Result Entry'!I109</f>
        <v>0</v>
      </c>
      <c r="I107" s="387">
        <f>'Result Entry'!J109</f>
        <v>0</v>
      </c>
      <c r="J107" s="38">
        <f>'Result Entry'!K109</f>
        <v>0</v>
      </c>
      <c r="K107" s="270">
        <f>'Result Entry'!L109</f>
        <v>0</v>
      </c>
      <c r="L107" s="270">
        <f>'Result Entry'!M109</f>
        <v>0</v>
      </c>
      <c r="M107" s="270">
        <f>'Result Entry'!N109</f>
        <v>0</v>
      </c>
      <c r="N107" s="270">
        <f>'Result Entry'!O109</f>
        <v>0</v>
      </c>
      <c r="O107" s="271">
        <f>'Result Entry'!P109</f>
        <v>0</v>
      </c>
      <c r="P107" s="272">
        <f>'Result Entry'!Q109</f>
        <v>0</v>
      </c>
      <c r="Q107" s="272">
        <f>'Result Entry'!R109</f>
        <v>0</v>
      </c>
      <c r="R107" s="273">
        <f>'Result Entry'!S109</f>
        <v>0</v>
      </c>
      <c r="S107" s="39">
        <f>'Result Entry'!T109</f>
        <v>0</v>
      </c>
      <c r="T107" s="274">
        <f>'Result Entry'!U109</f>
        <v>0</v>
      </c>
      <c r="U107" s="274">
        <f>'Result Entry'!V109</f>
        <v>0</v>
      </c>
      <c r="V107" s="274">
        <f>'Result Entry'!W109</f>
        <v>0</v>
      </c>
      <c r="W107" s="39">
        <f>'Result Entry'!X109</f>
        <v>0</v>
      </c>
      <c r="X107" s="274">
        <f>'Result Entry'!Y109</f>
        <v>0</v>
      </c>
      <c r="Y107" s="269">
        <f>'Result Entry'!Z109</f>
        <v>0</v>
      </c>
      <c r="Z107" s="275" t="str">
        <f>'Result Entry'!AA109</f>
        <v/>
      </c>
      <c r="AA107" s="276">
        <f>'Result Entry'!AB109</f>
        <v>0</v>
      </c>
      <c r="AB107" s="270">
        <f>'Result Entry'!AC109</f>
        <v>0</v>
      </c>
      <c r="AC107" s="270">
        <f>'Result Entry'!AD109</f>
        <v>0</v>
      </c>
      <c r="AD107" s="270">
        <f>'Result Entry'!AE109</f>
        <v>0</v>
      </c>
      <c r="AE107" s="270">
        <f>'Result Entry'!AF109</f>
        <v>0</v>
      </c>
      <c r="AF107" s="271">
        <f>'Result Entry'!AG109</f>
        <v>0</v>
      </c>
      <c r="AG107" s="272">
        <f>'Result Entry'!AH109</f>
        <v>0</v>
      </c>
      <c r="AH107" s="272">
        <f>'Result Entry'!AI109</f>
        <v>0</v>
      </c>
      <c r="AI107" s="273">
        <f>'Result Entry'!AJ109</f>
        <v>0</v>
      </c>
      <c r="AJ107" s="39">
        <f>'Result Entry'!AK109</f>
        <v>0</v>
      </c>
      <c r="AK107" s="274">
        <f>'Result Entry'!AL109</f>
        <v>0</v>
      </c>
      <c r="AL107" s="274">
        <f>'Result Entry'!AM109</f>
        <v>0</v>
      </c>
      <c r="AM107" s="274">
        <f>'Result Entry'!AN109</f>
        <v>0</v>
      </c>
      <c r="AN107" s="39">
        <f>'Result Entry'!AO109</f>
        <v>0</v>
      </c>
      <c r="AO107" s="274">
        <f>'Result Entry'!AP109</f>
        <v>0</v>
      </c>
      <c r="AP107" s="269">
        <f>'Result Entry'!AQ109</f>
        <v>0</v>
      </c>
      <c r="AQ107" s="275" t="str">
        <f>'Result Entry'!AR109</f>
        <v/>
      </c>
      <c r="AR107" s="276">
        <f>'Result Entry'!AS109</f>
        <v>0</v>
      </c>
      <c r="AS107" s="270">
        <f>'Result Entry'!AT109</f>
        <v>0</v>
      </c>
      <c r="AT107" s="270">
        <f>'Result Entry'!AU109</f>
        <v>0</v>
      </c>
      <c r="AU107" s="270">
        <f>'Result Entry'!AV109</f>
        <v>0</v>
      </c>
      <c r="AV107" s="270">
        <f>'Result Entry'!AW109</f>
        <v>0</v>
      </c>
      <c r="AW107" s="271">
        <f>'Result Entry'!AX109</f>
        <v>0</v>
      </c>
      <c r="AX107" s="272">
        <f>'Result Entry'!AY109</f>
        <v>0</v>
      </c>
      <c r="AY107" s="272">
        <f>'Result Entry'!AZ109</f>
        <v>0</v>
      </c>
      <c r="AZ107" s="273">
        <f>'Result Entry'!BA109</f>
        <v>0</v>
      </c>
      <c r="BA107" s="39">
        <f>'Result Entry'!BB109</f>
        <v>0</v>
      </c>
      <c r="BB107" s="274">
        <f>'Result Entry'!BC109</f>
        <v>0</v>
      </c>
      <c r="BC107" s="274">
        <f>'Result Entry'!BD109</f>
        <v>0</v>
      </c>
      <c r="BD107" s="274">
        <f>'Result Entry'!BE109</f>
        <v>0</v>
      </c>
      <c r="BE107" s="39">
        <f>'Result Entry'!BF109</f>
        <v>0</v>
      </c>
      <c r="BF107" s="274">
        <f>'Result Entry'!BG109</f>
        <v>0</v>
      </c>
      <c r="BG107" s="269">
        <f>'Result Entry'!BH109</f>
        <v>0</v>
      </c>
      <c r="BH107" s="275" t="str">
        <f>'Result Entry'!BI109</f>
        <v/>
      </c>
      <c r="BI107" s="276">
        <f>'Result Entry'!BJ109</f>
        <v>0</v>
      </c>
      <c r="BJ107" s="270">
        <f>'Result Entry'!BK109</f>
        <v>0</v>
      </c>
      <c r="BK107" s="270">
        <f>'Result Entry'!BL109</f>
        <v>0</v>
      </c>
      <c r="BL107" s="270">
        <f>'Result Entry'!BM109</f>
        <v>0</v>
      </c>
      <c r="BM107" s="270">
        <f>'Result Entry'!BN109</f>
        <v>0</v>
      </c>
      <c r="BN107" s="271">
        <f>'Result Entry'!BO109</f>
        <v>0</v>
      </c>
      <c r="BO107" s="272">
        <f>'Result Entry'!BP109</f>
        <v>0</v>
      </c>
      <c r="BP107" s="272">
        <f>'Result Entry'!BQ109</f>
        <v>0</v>
      </c>
      <c r="BQ107" s="273">
        <f>'Result Entry'!BR109</f>
        <v>0</v>
      </c>
      <c r="BR107" s="39">
        <f>'Result Entry'!BS109</f>
        <v>0</v>
      </c>
      <c r="BS107" s="274">
        <f>'Result Entry'!BT109</f>
        <v>0</v>
      </c>
      <c r="BT107" s="274">
        <f>'Result Entry'!BU109</f>
        <v>0</v>
      </c>
      <c r="BU107" s="274">
        <f>'Result Entry'!BV109</f>
        <v>0</v>
      </c>
      <c r="BV107" s="39">
        <f>'Result Entry'!BW109</f>
        <v>0</v>
      </c>
      <c r="BW107" s="274">
        <f>'Result Entry'!BX109</f>
        <v>0</v>
      </c>
      <c r="BX107" s="269">
        <f>'Result Entry'!BY109</f>
        <v>0</v>
      </c>
      <c r="BY107" s="275" t="str">
        <f>'Result Entry'!BZ109</f>
        <v/>
      </c>
      <c r="BZ107" s="276">
        <f>'Result Entry'!CA109</f>
        <v>0</v>
      </c>
      <c r="CA107" s="270">
        <f>'Result Entry'!CB109</f>
        <v>0</v>
      </c>
      <c r="CB107" s="270">
        <f>'Result Entry'!CC109</f>
        <v>0</v>
      </c>
      <c r="CC107" s="270">
        <f>'Result Entry'!CD109</f>
        <v>0</v>
      </c>
      <c r="CD107" s="270">
        <f>'Result Entry'!CE109</f>
        <v>0</v>
      </c>
      <c r="CE107" s="271">
        <f>'Result Entry'!CF109</f>
        <v>0</v>
      </c>
      <c r="CF107" s="272">
        <f>'Result Entry'!CG109</f>
        <v>0</v>
      </c>
      <c r="CG107" s="272">
        <f>'Result Entry'!CH109</f>
        <v>0</v>
      </c>
      <c r="CH107" s="273">
        <f>'Result Entry'!CI109</f>
        <v>0</v>
      </c>
      <c r="CI107" s="39">
        <f>'Result Entry'!CJ109</f>
        <v>0</v>
      </c>
      <c r="CJ107" s="274">
        <f>'Result Entry'!CK109</f>
        <v>0</v>
      </c>
      <c r="CK107" s="274">
        <f>'Result Entry'!CL109</f>
        <v>0</v>
      </c>
      <c r="CL107" s="274">
        <f>'Result Entry'!CM109</f>
        <v>0</v>
      </c>
      <c r="CM107" s="39">
        <f>'Result Entry'!CN109</f>
        <v>0</v>
      </c>
      <c r="CN107" s="274">
        <f>'Result Entry'!CO109</f>
        <v>0</v>
      </c>
      <c r="CO107" s="269">
        <f>'Result Entry'!CP109</f>
        <v>0</v>
      </c>
      <c r="CP107" s="275" t="str">
        <f>'Result Entry'!CQ109</f>
        <v/>
      </c>
      <c r="CQ107" s="277">
        <f>'Result Entry'!CR109</f>
        <v>0</v>
      </c>
      <c r="CR107" s="278">
        <f>'Result Entry'!CS109</f>
        <v>0</v>
      </c>
      <c r="CS107" s="278">
        <f>'Result Entry'!CT109</f>
        <v>0</v>
      </c>
      <c r="CT107" s="278">
        <f>'Result Entry'!CU109</f>
        <v>0</v>
      </c>
      <c r="CU107" s="278">
        <f>'Result Entry'!CV109</f>
        <v>0</v>
      </c>
      <c r="CV107" s="279">
        <f>'Result Entry'!CW109</f>
        <v>0</v>
      </c>
      <c r="CW107" s="280">
        <f>'Result Entry'!CX109</f>
        <v>0</v>
      </c>
      <c r="CX107" s="281" t="str">
        <f>'Result Entry'!CY109</f>
        <v/>
      </c>
      <c r="CY107" s="277">
        <f>'Result Entry'!CZ109</f>
        <v>0</v>
      </c>
      <c r="CZ107" s="278">
        <f>'Result Entry'!DA109</f>
        <v>0</v>
      </c>
      <c r="DA107" s="278">
        <f>'Result Entry'!DB109</f>
        <v>0</v>
      </c>
      <c r="DB107" s="278">
        <f>'Result Entry'!DC109</f>
        <v>0</v>
      </c>
      <c r="DC107" s="278">
        <f>'Result Entry'!DD109</f>
        <v>0</v>
      </c>
      <c r="DD107" s="279">
        <f>'Result Entry'!DE109</f>
        <v>0</v>
      </c>
      <c r="DE107" s="280">
        <f>'Result Entry'!DF109</f>
        <v>0</v>
      </c>
      <c r="DF107" s="281" t="str">
        <f>'Result Entry'!DG109</f>
        <v/>
      </c>
      <c r="DG107" s="277">
        <f>'Result Entry'!DH109</f>
        <v>0</v>
      </c>
      <c r="DH107" s="278">
        <f>'Result Entry'!DI109</f>
        <v>0</v>
      </c>
      <c r="DI107" s="278">
        <f>'Result Entry'!DJ109</f>
        <v>0</v>
      </c>
      <c r="DJ107" s="278">
        <f>'Result Entry'!DK109</f>
        <v>0</v>
      </c>
      <c r="DK107" s="278">
        <f>'Result Entry'!DL109</f>
        <v>0</v>
      </c>
      <c r="DL107" s="279">
        <f>'Result Entry'!DM109</f>
        <v>0</v>
      </c>
      <c r="DM107" s="280">
        <f>'Result Entry'!DN109</f>
        <v>0</v>
      </c>
      <c r="DN107" s="281" t="str">
        <f>'Result Entry'!DO109</f>
        <v/>
      </c>
      <c r="DO107" s="277">
        <f>'Result Entry'!DP109</f>
        <v>0</v>
      </c>
      <c r="DP107" s="278">
        <f>'Result Entry'!DQ109</f>
        <v>0</v>
      </c>
      <c r="DQ107" s="278">
        <f>'Result Entry'!DR109</f>
        <v>0</v>
      </c>
      <c r="DR107" s="278">
        <f>'Result Entry'!DS109</f>
        <v>0</v>
      </c>
      <c r="DS107" s="278">
        <f>'Result Entry'!DT109</f>
        <v>0</v>
      </c>
      <c r="DT107" s="279">
        <f>'Result Entry'!DU109</f>
        <v>0</v>
      </c>
      <c r="DU107" s="280" t="str">
        <f>'Result Entry'!DV109</f>
        <v/>
      </c>
      <c r="DV107" s="281" t="str">
        <f>'Result Entry'!DW109</f>
        <v/>
      </c>
      <c r="DW107" s="282">
        <f>'Result Entry'!DX109</f>
        <v>0</v>
      </c>
      <c r="DX107" s="283">
        <f>'Result Entry'!DY109</f>
        <v>0</v>
      </c>
      <c r="DY107" s="284" t="str">
        <f>'Result Entry'!DZ109</f>
        <v/>
      </c>
      <c r="DZ107" s="285">
        <f>'Result Entry'!EA109</f>
        <v>900</v>
      </c>
      <c r="EA107" s="286">
        <f>'Result Entry'!EB109</f>
        <v>0</v>
      </c>
      <c r="EB107" s="287">
        <f>'Result Entry'!EC109</f>
        <v>0</v>
      </c>
      <c r="EC107" s="280" t="str">
        <f>'Result Entry'!ED109</f>
        <v/>
      </c>
      <c r="ED107" s="280" t="str">
        <f>'Result Entry'!EE109</f>
        <v/>
      </c>
      <c r="EE107" s="280" t="str">
        <f>'Result Entry'!EF109</f>
        <v/>
      </c>
      <c r="EF107" s="288" t="str">
        <f>'Result Entry'!EG109</f>
        <v/>
      </c>
    </row>
    <row r="108" spans="1:136" s="11" customFormat="1" ht="21.75" customHeight="1" thickBot="1">
      <c r="A108" s="828"/>
      <c r="B108" s="890" t="s">
        <v>131</v>
      </c>
      <c r="C108" s="891"/>
      <c r="D108" s="891"/>
      <c r="E108" s="891"/>
      <c r="F108" s="891"/>
      <c r="G108" s="891"/>
      <c r="H108" s="891"/>
      <c r="I108" s="892"/>
      <c r="J108" s="887" t="str">
        <f>J2</f>
        <v>Hindi</v>
      </c>
      <c r="K108" s="888"/>
      <c r="L108" s="888"/>
      <c r="M108" s="888"/>
      <c r="N108" s="888"/>
      <c r="O108" s="888"/>
      <c r="P108" s="888"/>
      <c r="Q108" s="888"/>
      <c r="R108" s="888"/>
      <c r="S108" s="888"/>
      <c r="T108" s="888"/>
      <c r="U108" s="888"/>
      <c r="V108" s="888"/>
      <c r="W108" s="888"/>
      <c r="X108" s="888"/>
      <c r="Y108" s="888"/>
      <c r="Z108" s="889"/>
      <c r="AA108" s="887" t="str">
        <f>AA2</f>
        <v>Mathematics</v>
      </c>
      <c r="AB108" s="888"/>
      <c r="AC108" s="888"/>
      <c r="AD108" s="888"/>
      <c r="AE108" s="888"/>
      <c r="AF108" s="888"/>
      <c r="AG108" s="888"/>
      <c r="AH108" s="888"/>
      <c r="AI108" s="888"/>
      <c r="AJ108" s="888"/>
      <c r="AK108" s="888"/>
      <c r="AL108" s="888"/>
      <c r="AM108" s="888"/>
      <c r="AN108" s="888"/>
      <c r="AO108" s="888"/>
      <c r="AP108" s="888"/>
      <c r="AQ108" s="889"/>
      <c r="AR108" s="887" t="str">
        <f>AR2</f>
        <v>English</v>
      </c>
      <c r="AS108" s="888"/>
      <c r="AT108" s="888"/>
      <c r="AU108" s="888"/>
      <c r="AV108" s="888"/>
      <c r="AW108" s="888"/>
      <c r="AX108" s="888"/>
      <c r="AY108" s="888"/>
      <c r="AZ108" s="888"/>
      <c r="BA108" s="888"/>
      <c r="BB108" s="888"/>
      <c r="BC108" s="888"/>
      <c r="BD108" s="888"/>
      <c r="BE108" s="888"/>
      <c r="BF108" s="888"/>
      <c r="BG108" s="888"/>
      <c r="BH108" s="889"/>
      <c r="BI108" s="887" t="str">
        <f>BI2</f>
        <v>Env. Study</v>
      </c>
      <c r="BJ108" s="888"/>
      <c r="BK108" s="888"/>
      <c r="BL108" s="888"/>
      <c r="BM108" s="888"/>
      <c r="BN108" s="888"/>
      <c r="BO108" s="888"/>
      <c r="BP108" s="888"/>
      <c r="BQ108" s="888"/>
      <c r="BR108" s="888"/>
      <c r="BS108" s="888"/>
      <c r="BT108" s="888"/>
      <c r="BU108" s="888"/>
      <c r="BV108" s="888"/>
      <c r="BW108" s="888"/>
      <c r="BX108" s="888"/>
      <c r="BY108" s="889"/>
      <c r="BZ108" s="887" t="str">
        <f>BZ2</f>
        <v>Sanskrit/Urdu</v>
      </c>
      <c r="CA108" s="888"/>
      <c r="CB108" s="888"/>
      <c r="CC108" s="888"/>
      <c r="CD108" s="888"/>
      <c r="CE108" s="888"/>
      <c r="CF108" s="888"/>
      <c r="CG108" s="888"/>
      <c r="CH108" s="888"/>
      <c r="CI108" s="888"/>
      <c r="CJ108" s="888"/>
      <c r="CK108" s="888"/>
      <c r="CL108" s="888"/>
      <c r="CM108" s="888"/>
      <c r="CN108" s="888"/>
      <c r="CO108" s="888"/>
      <c r="CP108" s="889"/>
      <c r="CQ108" s="884" t="s">
        <v>132</v>
      </c>
      <c r="CR108" s="885"/>
      <c r="CS108" s="885"/>
      <c r="CT108" s="885"/>
      <c r="CU108" s="885"/>
      <c r="CV108" s="885"/>
      <c r="CW108" s="885"/>
      <c r="CX108" s="885"/>
      <c r="CY108" s="885"/>
      <c r="CZ108" s="885"/>
      <c r="DA108" s="885"/>
      <c r="DB108" s="885"/>
      <c r="DC108" s="885"/>
      <c r="DD108" s="885"/>
      <c r="DE108" s="885"/>
      <c r="DF108" s="885"/>
      <c r="DG108" s="885"/>
      <c r="DH108" s="885"/>
      <c r="DI108" s="885"/>
      <c r="DJ108" s="885"/>
      <c r="DK108" s="885"/>
      <c r="DL108" s="885"/>
      <c r="DM108" s="885"/>
      <c r="DN108" s="885"/>
      <c r="DO108" s="885"/>
      <c r="DP108" s="885"/>
      <c r="DQ108" s="885"/>
      <c r="DR108" s="885"/>
      <c r="DS108" s="885"/>
      <c r="DT108" s="885"/>
      <c r="DU108" s="885"/>
      <c r="DV108" s="885"/>
      <c r="DW108" s="885"/>
      <c r="DX108" s="885"/>
      <c r="DY108" s="885"/>
      <c r="DZ108" s="885"/>
      <c r="EA108" s="885"/>
      <c r="EB108" s="885"/>
      <c r="EC108" s="885"/>
      <c r="ED108" s="885"/>
      <c r="EE108" s="885"/>
      <c r="EF108" s="886"/>
    </row>
    <row r="109" spans="1:136" s="11" customFormat="1" ht="24.75" customHeight="1">
      <c r="A109" s="828"/>
      <c r="B109" s="844" t="s">
        <v>133</v>
      </c>
      <c r="C109" s="845"/>
      <c r="D109" s="845"/>
      <c r="E109" s="845"/>
      <c r="F109" s="845"/>
      <c r="G109" s="845"/>
      <c r="H109" s="845"/>
      <c r="I109" s="846"/>
      <c r="J109" s="864">
        <f>J3</f>
        <v>0</v>
      </c>
      <c r="K109" s="865"/>
      <c r="L109" s="865"/>
      <c r="M109" s="865"/>
      <c r="N109" s="865"/>
      <c r="O109" s="865"/>
      <c r="P109" s="865"/>
      <c r="Q109" s="865"/>
      <c r="R109" s="865"/>
      <c r="S109" s="865"/>
      <c r="T109" s="865"/>
      <c r="U109" s="865"/>
      <c r="V109" s="865"/>
      <c r="W109" s="865"/>
      <c r="X109" s="865"/>
      <c r="Y109" s="865"/>
      <c r="Z109" s="866"/>
      <c r="AA109" s="864">
        <f>AA3</f>
        <v>0</v>
      </c>
      <c r="AB109" s="865"/>
      <c r="AC109" s="865"/>
      <c r="AD109" s="865"/>
      <c r="AE109" s="865"/>
      <c r="AF109" s="865"/>
      <c r="AG109" s="865"/>
      <c r="AH109" s="865"/>
      <c r="AI109" s="865"/>
      <c r="AJ109" s="865"/>
      <c r="AK109" s="865"/>
      <c r="AL109" s="865"/>
      <c r="AM109" s="865"/>
      <c r="AN109" s="865"/>
      <c r="AO109" s="865"/>
      <c r="AP109" s="865"/>
      <c r="AQ109" s="866"/>
      <c r="AR109" s="864">
        <f>AR3</f>
        <v>0</v>
      </c>
      <c r="AS109" s="865"/>
      <c r="AT109" s="865"/>
      <c r="AU109" s="865"/>
      <c r="AV109" s="865"/>
      <c r="AW109" s="865"/>
      <c r="AX109" s="865"/>
      <c r="AY109" s="865"/>
      <c r="AZ109" s="865"/>
      <c r="BA109" s="865"/>
      <c r="BB109" s="865"/>
      <c r="BC109" s="865"/>
      <c r="BD109" s="865"/>
      <c r="BE109" s="865"/>
      <c r="BF109" s="865"/>
      <c r="BG109" s="865"/>
      <c r="BH109" s="866"/>
      <c r="BI109" s="864">
        <f>BI3</f>
        <v>0</v>
      </c>
      <c r="BJ109" s="865"/>
      <c r="BK109" s="865"/>
      <c r="BL109" s="865"/>
      <c r="BM109" s="865"/>
      <c r="BN109" s="865"/>
      <c r="BO109" s="865"/>
      <c r="BP109" s="865"/>
      <c r="BQ109" s="865"/>
      <c r="BR109" s="865"/>
      <c r="BS109" s="865"/>
      <c r="BT109" s="865"/>
      <c r="BU109" s="865"/>
      <c r="BV109" s="865"/>
      <c r="BW109" s="865"/>
      <c r="BX109" s="865"/>
      <c r="BY109" s="881"/>
      <c r="BZ109" s="864">
        <f>BZ3</f>
        <v>0</v>
      </c>
      <c r="CA109" s="865"/>
      <c r="CB109" s="865"/>
      <c r="CC109" s="865"/>
      <c r="CD109" s="865"/>
      <c r="CE109" s="865"/>
      <c r="CF109" s="865"/>
      <c r="CG109" s="865"/>
      <c r="CH109" s="865"/>
      <c r="CI109" s="865"/>
      <c r="CJ109" s="865"/>
      <c r="CK109" s="865"/>
      <c r="CL109" s="865"/>
      <c r="CM109" s="865"/>
      <c r="CN109" s="865"/>
      <c r="CO109" s="865"/>
      <c r="CP109" s="881"/>
      <c r="CQ109" s="882" t="s">
        <v>134</v>
      </c>
      <c r="CR109" s="883"/>
      <c r="CS109" s="883"/>
      <c r="CT109" s="883"/>
      <c r="CU109" s="883"/>
      <c r="CV109" s="883"/>
      <c r="CW109" s="883"/>
      <c r="CX109" s="883"/>
      <c r="CY109" s="839" t="s">
        <v>135</v>
      </c>
      <c r="CZ109" s="839"/>
      <c r="DA109" s="839"/>
      <c r="DB109" s="839"/>
      <c r="DC109" s="839"/>
      <c r="DD109" s="839" t="s">
        <v>101</v>
      </c>
      <c r="DE109" s="839"/>
      <c r="DF109" s="839"/>
      <c r="DG109" s="839"/>
      <c r="DH109" s="839"/>
      <c r="DI109" s="289"/>
      <c r="DJ109" s="829" t="s">
        <v>140</v>
      </c>
      <c r="DK109" s="829"/>
      <c r="DL109" s="829"/>
      <c r="DM109" s="413"/>
      <c r="DN109" s="829" t="s">
        <v>141</v>
      </c>
      <c r="DO109" s="829"/>
      <c r="DP109" s="829"/>
      <c r="DQ109" s="829"/>
      <c r="DR109" s="829"/>
      <c r="DS109" s="829"/>
      <c r="DT109" s="829"/>
      <c r="DU109" s="829"/>
      <c r="DV109" s="829"/>
      <c r="DW109" s="829"/>
      <c r="DX109" s="829"/>
      <c r="DY109" s="829" t="s">
        <v>142</v>
      </c>
      <c r="DZ109" s="829"/>
      <c r="EA109" s="829"/>
      <c r="EB109" s="829" t="s">
        <v>143</v>
      </c>
      <c r="EC109" s="829"/>
      <c r="ED109" s="829" t="s">
        <v>144</v>
      </c>
      <c r="EE109" s="829"/>
      <c r="EF109" s="290" t="s">
        <v>35</v>
      </c>
    </row>
    <row r="110" spans="1:136" s="11" customFormat="1" ht="21.75" customHeight="1" thickBot="1">
      <c r="A110" s="828"/>
      <c r="B110" s="858" t="s">
        <v>136</v>
      </c>
      <c r="C110" s="859"/>
      <c r="D110" s="859"/>
      <c r="E110" s="859"/>
      <c r="F110" s="859"/>
      <c r="G110" s="859"/>
      <c r="H110" s="859"/>
      <c r="I110" s="860"/>
      <c r="J110" s="842" t="s">
        <v>134</v>
      </c>
      <c r="K110" s="843"/>
      <c r="L110" s="843"/>
      <c r="M110" s="843"/>
      <c r="N110" s="843"/>
      <c r="O110" s="841"/>
      <c r="P110" s="291" t="s">
        <v>135</v>
      </c>
      <c r="Q110" s="840" t="s">
        <v>137</v>
      </c>
      <c r="R110" s="841"/>
      <c r="S110" s="292" t="s">
        <v>75</v>
      </c>
      <c r="T110" s="292" t="s">
        <v>76</v>
      </c>
      <c r="U110" s="292" t="s">
        <v>78</v>
      </c>
      <c r="V110" s="292" t="s">
        <v>77</v>
      </c>
      <c r="W110" s="292" t="s">
        <v>79</v>
      </c>
      <c r="X110" s="787" t="s">
        <v>138</v>
      </c>
      <c r="Y110" s="788"/>
      <c r="Z110" s="789"/>
      <c r="AA110" s="842" t="s">
        <v>134</v>
      </c>
      <c r="AB110" s="843"/>
      <c r="AC110" s="843"/>
      <c r="AD110" s="843"/>
      <c r="AE110" s="843"/>
      <c r="AF110" s="841"/>
      <c r="AG110" s="291" t="s">
        <v>135</v>
      </c>
      <c r="AH110" s="893" t="s">
        <v>137</v>
      </c>
      <c r="AI110" s="894"/>
      <c r="AJ110" s="292" t="s">
        <v>75</v>
      </c>
      <c r="AK110" s="292" t="s">
        <v>76</v>
      </c>
      <c r="AL110" s="292" t="s">
        <v>78</v>
      </c>
      <c r="AM110" s="292" t="s">
        <v>77</v>
      </c>
      <c r="AN110" s="292" t="s">
        <v>79</v>
      </c>
      <c r="AO110" s="787" t="s">
        <v>138</v>
      </c>
      <c r="AP110" s="788"/>
      <c r="AQ110" s="789"/>
      <c r="AR110" s="842" t="s">
        <v>134</v>
      </c>
      <c r="AS110" s="843"/>
      <c r="AT110" s="843"/>
      <c r="AU110" s="843"/>
      <c r="AV110" s="843"/>
      <c r="AW110" s="841"/>
      <c r="AX110" s="291" t="s">
        <v>135</v>
      </c>
      <c r="AY110" s="893" t="s">
        <v>137</v>
      </c>
      <c r="AZ110" s="894"/>
      <c r="BA110" s="292" t="s">
        <v>75</v>
      </c>
      <c r="BB110" s="292" t="s">
        <v>76</v>
      </c>
      <c r="BC110" s="292" t="s">
        <v>78</v>
      </c>
      <c r="BD110" s="292" t="s">
        <v>77</v>
      </c>
      <c r="BE110" s="292" t="s">
        <v>79</v>
      </c>
      <c r="BF110" s="787" t="s">
        <v>138</v>
      </c>
      <c r="BG110" s="788"/>
      <c r="BH110" s="789"/>
      <c r="BI110" s="842" t="s">
        <v>134</v>
      </c>
      <c r="BJ110" s="843"/>
      <c r="BK110" s="843"/>
      <c r="BL110" s="843"/>
      <c r="BM110" s="843"/>
      <c r="BN110" s="841"/>
      <c r="BO110" s="291" t="s">
        <v>135</v>
      </c>
      <c r="BP110" s="840" t="s">
        <v>137</v>
      </c>
      <c r="BQ110" s="841"/>
      <c r="BR110" s="292" t="s">
        <v>75</v>
      </c>
      <c r="BS110" s="292" t="s">
        <v>76</v>
      </c>
      <c r="BT110" s="292" t="s">
        <v>78</v>
      </c>
      <c r="BU110" s="292" t="s">
        <v>77</v>
      </c>
      <c r="BV110" s="292" t="s">
        <v>79</v>
      </c>
      <c r="BW110" s="787" t="s">
        <v>138</v>
      </c>
      <c r="BX110" s="788"/>
      <c r="BY110" s="788"/>
      <c r="BZ110" s="842" t="s">
        <v>134</v>
      </c>
      <c r="CA110" s="843"/>
      <c r="CB110" s="843"/>
      <c r="CC110" s="843"/>
      <c r="CD110" s="843"/>
      <c r="CE110" s="841"/>
      <c r="CF110" s="291" t="s">
        <v>135</v>
      </c>
      <c r="CG110" s="840" t="s">
        <v>137</v>
      </c>
      <c r="CH110" s="841"/>
      <c r="CI110" s="292" t="s">
        <v>75</v>
      </c>
      <c r="CJ110" s="292" t="s">
        <v>76</v>
      </c>
      <c r="CK110" s="292" t="s">
        <v>78</v>
      </c>
      <c r="CL110" s="292" t="s">
        <v>77</v>
      </c>
      <c r="CM110" s="292" t="s">
        <v>79</v>
      </c>
      <c r="CN110" s="787" t="s">
        <v>138</v>
      </c>
      <c r="CO110" s="788"/>
      <c r="CP110" s="788"/>
      <c r="CQ110" s="895">
        <f t="shared" ref="CQ110" si="2">MAX($B$8:$B$107)</f>
        <v>2</v>
      </c>
      <c r="CR110" s="896"/>
      <c r="CS110" s="896"/>
      <c r="CT110" s="896"/>
      <c r="CU110" s="896"/>
      <c r="CV110" s="896"/>
      <c r="CW110" s="896"/>
      <c r="CX110" s="896"/>
      <c r="CY110" s="830">
        <f>COUNTIF($E$8:$E$108,"NSO")</f>
        <v>0</v>
      </c>
      <c r="CZ110" s="830"/>
      <c r="DA110" s="830"/>
      <c r="DB110" s="830"/>
      <c r="DC110" s="830"/>
      <c r="DD110" s="830">
        <f>CQ110-CY110</f>
        <v>2</v>
      </c>
      <c r="DE110" s="830"/>
      <c r="DF110" s="830"/>
      <c r="DG110" s="830"/>
      <c r="DH110" s="830"/>
      <c r="DI110" s="293"/>
      <c r="DJ110" s="830">
        <f>COUNTIF($EC$9:$EC$107,"A")</f>
        <v>0</v>
      </c>
      <c r="DK110" s="830"/>
      <c r="DL110" s="830"/>
      <c r="DM110" s="293"/>
      <c r="DN110" s="830">
        <f>COUNTIF($EC$9:$EC$107,"B")</f>
        <v>0</v>
      </c>
      <c r="DO110" s="830"/>
      <c r="DP110" s="830"/>
      <c r="DQ110" s="830"/>
      <c r="DR110" s="830"/>
      <c r="DS110" s="830"/>
      <c r="DT110" s="830"/>
      <c r="DU110" s="830"/>
      <c r="DV110" s="830"/>
      <c r="DW110" s="830"/>
      <c r="DX110" s="830"/>
      <c r="DY110" s="830">
        <f>COUNTIF($EC$9:$EC$107,"C")</f>
        <v>0</v>
      </c>
      <c r="DZ110" s="830"/>
      <c r="EA110" s="830"/>
      <c r="EB110" s="830">
        <f>COUNTIF($EC$9:$EC$107,"D")</f>
        <v>0</v>
      </c>
      <c r="EC110" s="830"/>
      <c r="ED110" s="830">
        <f>COUNTIF($EC$9:$EC$107,"E")</f>
        <v>1</v>
      </c>
      <c r="EE110" s="830"/>
      <c r="EF110" s="294">
        <f>SUM(DJ110:EE110)</f>
        <v>1</v>
      </c>
    </row>
    <row r="111" spans="1:136" s="11" customFormat="1" ht="21.75" customHeight="1">
      <c r="A111" s="828"/>
      <c r="B111" s="861"/>
      <c r="C111" s="862"/>
      <c r="D111" s="862"/>
      <c r="E111" s="862"/>
      <c r="F111" s="862"/>
      <c r="G111" s="862"/>
      <c r="H111" s="862"/>
      <c r="I111" s="863"/>
      <c r="J111" s="847">
        <f>IF(J$2=0,0,MAX($B$8:$B$108))</f>
        <v>2</v>
      </c>
      <c r="K111" s="848"/>
      <c r="L111" s="848"/>
      <c r="M111" s="848"/>
      <c r="N111" s="848"/>
      <c r="O111" s="849"/>
      <c r="P111" s="291">
        <f>COUNTIF($E$8:$E$108,"NSO")</f>
        <v>0</v>
      </c>
      <c r="Q111" s="850">
        <f>J111-P101</f>
        <v>2</v>
      </c>
      <c r="R111" s="851"/>
      <c r="S111" s="292">
        <f>COUNTIF(Z8:Z107,"A")</f>
        <v>0</v>
      </c>
      <c r="T111" s="292">
        <f>COUNTIF(Z8:Z107,"B")</f>
        <v>0</v>
      </c>
      <c r="U111" s="292">
        <f>COUNTIF(Z8:Z107,"C")</f>
        <v>2</v>
      </c>
      <c r="V111" s="292">
        <f>COUNTIF(Z8:Z107,"D")</f>
        <v>0</v>
      </c>
      <c r="W111" s="292">
        <f>COUNTIF(Z8:Z107,"E")</f>
        <v>0</v>
      </c>
      <c r="X111" s="787">
        <f>S111+T111+U111+V111+W111</f>
        <v>2</v>
      </c>
      <c r="Y111" s="788"/>
      <c r="Z111" s="789"/>
      <c r="AA111" s="847">
        <f>IF(AA$2=0,0,MAX($B$8:$B$108))</f>
        <v>2</v>
      </c>
      <c r="AB111" s="848"/>
      <c r="AC111" s="848"/>
      <c r="AD111" s="848"/>
      <c r="AE111" s="848"/>
      <c r="AF111" s="849"/>
      <c r="AG111" s="291">
        <f>COUNTIF($E$8:$E$108,"NSO")</f>
        <v>0</v>
      </c>
      <c r="AH111" s="850">
        <f>AA111-AG101</f>
        <v>2</v>
      </c>
      <c r="AI111" s="851"/>
      <c r="AJ111" s="292">
        <f>COUNTIF(AQ8:AQ107,"A")</f>
        <v>0</v>
      </c>
      <c r="AK111" s="292">
        <f>COUNTIF(AQ8:AQ107,"B")</f>
        <v>0</v>
      </c>
      <c r="AL111" s="292">
        <f>COUNTIF(AQ8:AQ107,"C")</f>
        <v>0</v>
      </c>
      <c r="AM111" s="292">
        <f>COUNTIF(AQ8:AQ107,"D")</f>
        <v>1</v>
      </c>
      <c r="AN111" s="292">
        <f>COUNTIF(AQ8:AQ107,"E")</f>
        <v>0</v>
      </c>
      <c r="AO111" s="787">
        <f>AJ111+AK111+AL111+AM111+AN111</f>
        <v>1</v>
      </c>
      <c r="AP111" s="788"/>
      <c r="AQ111" s="789"/>
      <c r="AR111" s="847">
        <f>IF(AR$2=0,0,MAX($B$8:$B$108))</f>
        <v>2</v>
      </c>
      <c r="AS111" s="848"/>
      <c r="AT111" s="848"/>
      <c r="AU111" s="848"/>
      <c r="AV111" s="848"/>
      <c r="AW111" s="849"/>
      <c r="AX111" s="291">
        <f>COUNTIF($E$8:$E$108,"NSO")</f>
        <v>0</v>
      </c>
      <c r="AY111" s="850">
        <f>AR111-AX101</f>
        <v>2</v>
      </c>
      <c r="AZ111" s="851"/>
      <c r="BA111" s="292">
        <f>COUNTIF(BH8:BH107,"A")</f>
        <v>0</v>
      </c>
      <c r="BB111" s="292">
        <f>COUNTIF(BH8:BH107,"B")</f>
        <v>0</v>
      </c>
      <c r="BC111" s="292">
        <f>COUNTIF(BH8:BH107,"C")</f>
        <v>1</v>
      </c>
      <c r="BD111" s="292">
        <f>COUNTIF(BH8:BH107,"D")</f>
        <v>0</v>
      </c>
      <c r="BE111" s="292">
        <f>COUNTIF(BH8:BH107,"E")</f>
        <v>0</v>
      </c>
      <c r="BF111" s="787">
        <f>BA111+BB111+BC111+BD111+BE111</f>
        <v>1</v>
      </c>
      <c r="BG111" s="788"/>
      <c r="BH111" s="789"/>
      <c r="BI111" s="847">
        <f>IF(BI$2=0,0,MAX($B$8:$B$108))</f>
        <v>2</v>
      </c>
      <c r="BJ111" s="848"/>
      <c r="BK111" s="848"/>
      <c r="BL111" s="848"/>
      <c r="BM111" s="848"/>
      <c r="BN111" s="849"/>
      <c r="BO111" s="291">
        <f>COUNTIF($E$8:$E$108,"NSO")</f>
        <v>0</v>
      </c>
      <c r="BP111" s="850">
        <f>BI111-BO101</f>
        <v>2</v>
      </c>
      <c r="BQ111" s="851"/>
      <c r="BR111" s="292">
        <f>COUNTIF(BY8:BY107,"A")</f>
        <v>0</v>
      </c>
      <c r="BS111" s="292">
        <f>COUNTIF(BY8:BY107,"B")</f>
        <v>0</v>
      </c>
      <c r="BT111" s="292">
        <f>COUNTIF(BY8:BY107,"C")</f>
        <v>1</v>
      </c>
      <c r="BU111" s="292">
        <f>COUNTIF(BY8:BY107,"D")</f>
        <v>0</v>
      </c>
      <c r="BV111" s="292">
        <f>COUNTIF(BY8:BY107,"E")</f>
        <v>0</v>
      </c>
      <c r="BW111" s="787">
        <f>BR111+BS111+BT111+BU111+BV111</f>
        <v>1</v>
      </c>
      <c r="BX111" s="788"/>
      <c r="BY111" s="789"/>
      <c r="BZ111" s="847">
        <f>IF(BZ$2=0,0,MAX($B$8:$B$108))</f>
        <v>2</v>
      </c>
      <c r="CA111" s="848"/>
      <c r="CB111" s="848"/>
      <c r="CC111" s="848"/>
      <c r="CD111" s="848"/>
      <c r="CE111" s="849"/>
      <c r="CF111" s="291">
        <f>COUNTIF($E$8:$E$108,"NSO")</f>
        <v>0</v>
      </c>
      <c r="CG111" s="850">
        <f>BZ111-CF101</f>
        <v>2</v>
      </c>
      <c r="CH111" s="851"/>
      <c r="CI111" s="292">
        <f>COUNTIF(CP8:CP107,"A")</f>
        <v>0</v>
      </c>
      <c r="CJ111" s="292">
        <f>COUNTIF(CP8:CP107,"B")</f>
        <v>0</v>
      </c>
      <c r="CK111" s="292">
        <f>COUNTIF(CP8:CP107,"C")</f>
        <v>1</v>
      </c>
      <c r="CL111" s="292">
        <f>COUNTIF(CP8:CP107,"D")</f>
        <v>0</v>
      </c>
      <c r="CM111" s="292">
        <f>COUNTIF(CP8:CP107,"E")</f>
        <v>0</v>
      </c>
      <c r="CN111" s="787">
        <f>CI111+CJ111+CK111+CL111+CM111</f>
        <v>1</v>
      </c>
      <c r="CO111" s="788"/>
      <c r="CP111" s="789"/>
      <c r="CQ111" s="831" t="s">
        <v>145</v>
      </c>
      <c r="CR111" s="832"/>
      <c r="CS111" s="832"/>
      <c r="CT111" s="832"/>
      <c r="CU111" s="832"/>
      <c r="CV111" s="832"/>
      <c r="CW111" s="832"/>
      <c r="CX111" s="832"/>
      <c r="CY111" s="832"/>
      <c r="CZ111" s="832"/>
      <c r="DA111" s="832"/>
      <c r="DB111" s="832"/>
      <c r="DC111" s="832"/>
      <c r="DD111" s="832"/>
      <c r="DE111" s="832"/>
      <c r="DF111" s="832"/>
      <c r="DG111" s="832"/>
      <c r="DH111" s="832"/>
      <c r="DI111" s="295"/>
      <c r="DJ111" s="835"/>
      <c r="DK111" s="835"/>
      <c r="DL111" s="835"/>
      <c r="DM111" s="835"/>
      <c r="DN111" s="835"/>
      <c r="DO111" s="835"/>
      <c r="DP111" s="835"/>
      <c r="DQ111" s="835"/>
      <c r="DR111" s="835"/>
      <c r="DS111" s="835"/>
      <c r="DT111" s="835"/>
      <c r="DU111" s="835"/>
      <c r="DV111" s="835"/>
      <c r="DW111" s="835"/>
      <c r="DX111" s="835"/>
      <c r="DY111" s="835"/>
      <c r="DZ111" s="835"/>
      <c r="EA111" s="835"/>
      <c r="EB111" s="835"/>
      <c r="EC111" s="835"/>
      <c r="ED111" s="835"/>
      <c r="EE111" s="835"/>
      <c r="EF111" s="836"/>
    </row>
    <row r="112" spans="1:136" s="11" customFormat="1" ht="21.75" customHeight="1" thickBot="1">
      <c r="A112" s="855"/>
      <c r="B112" s="852" t="s">
        <v>139</v>
      </c>
      <c r="C112" s="853"/>
      <c r="D112" s="853"/>
      <c r="E112" s="853"/>
      <c r="F112" s="853"/>
      <c r="G112" s="853"/>
      <c r="H112" s="853"/>
      <c r="I112" s="854"/>
      <c r="J112" s="790"/>
      <c r="K112" s="791"/>
      <c r="L112" s="791"/>
      <c r="M112" s="791"/>
      <c r="N112" s="791"/>
      <c r="O112" s="791"/>
      <c r="P112" s="791"/>
      <c r="Q112" s="791"/>
      <c r="R112" s="791"/>
      <c r="S112" s="791"/>
      <c r="T112" s="791"/>
      <c r="U112" s="791"/>
      <c r="V112" s="791"/>
      <c r="W112" s="791"/>
      <c r="X112" s="791"/>
      <c r="Y112" s="791"/>
      <c r="Z112" s="792"/>
      <c r="AA112" s="790"/>
      <c r="AB112" s="791"/>
      <c r="AC112" s="791"/>
      <c r="AD112" s="791"/>
      <c r="AE112" s="791"/>
      <c r="AF112" s="791"/>
      <c r="AG112" s="791"/>
      <c r="AH112" s="791"/>
      <c r="AI112" s="791"/>
      <c r="AJ112" s="791"/>
      <c r="AK112" s="791"/>
      <c r="AL112" s="791"/>
      <c r="AM112" s="791"/>
      <c r="AN112" s="791"/>
      <c r="AO112" s="791"/>
      <c r="AP112" s="791"/>
      <c r="AQ112" s="792"/>
      <c r="AR112" s="790"/>
      <c r="AS112" s="791"/>
      <c r="AT112" s="791"/>
      <c r="AU112" s="791"/>
      <c r="AV112" s="791"/>
      <c r="AW112" s="791"/>
      <c r="AX112" s="791"/>
      <c r="AY112" s="791"/>
      <c r="AZ112" s="791"/>
      <c r="BA112" s="791"/>
      <c r="BB112" s="791"/>
      <c r="BC112" s="791"/>
      <c r="BD112" s="791"/>
      <c r="BE112" s="791"/>
      <c r="BF112" s="791"/>
      <c r="BG112" s="791"/>
      <c r="BH112" s="792"/>
      <c r="BI112" s="790"/>
      <c r="BJ112" s="791"/>
      <c r="BK112" s="791"/>
      <c r="BL112" s="791"/>
      <c r="BM112" s="791"/>
      <c r="BN112" s="791"/>
      <c r="BO112" s="791"/>
      <c r="BP112" s="791"/>
      <c r="BQ112" s="791"/>
      <c r="BR112" s="791"/>
      <c r="BS112" s="791"/>
      <c r="BT112" s="791"/>
      <c r="BU112" s="791"/>
      <c r="BV112" s="791"/>
      <c r="BW112" s="791"/>
      <c r="BX112" s="791"/>
      <c r="BY112" s="792"/>
      <c r="BZ112" s="790"/>
      <c r="CA112" s="791"/>
      <c r="CB112" s="791"/>
      <c r="CC112" s="791"/>
      <c r="CD112" s="791"/>
      <c r="CE112" s="791"/>
      <c r="CF112" s="791"/>
      <c r="CG112" s="791"/>
      <c r="CH112" s="791"/>
      <c r="CI112" s="791"/>
      <c r="CJ112" s="791"/>
      <c r="CK112" s="791"/>
      <c r="CL112" s="791"/>
      <c r="CM112" s="791"/>
      <c r="CN112" s="791"/>
      <c r="CO112" s="791"/>
      <c r="CP112" s="792"/>
      <c r="CQ112" s="833" t="s">
        <v>146</v>
      </c>
      <c r="CR112" s="834"/>
      <c r="CS112" s="834"/>
      <c r="CT112" s="834"/>
      <c r="CU112" s="834"/>
      <c r="CV112" s="834"/>
      <c r="CW112" s="834"/>
      <c r="CX112" s="834"/>
      <c r="CY112" s="834"/>
      <c r="CZ112" s="834"/>
      <c r="DA112" s="834"/>
      <c r="DB112" s="834"/>
      <c r="DC112" s="834"/>
      <c r="DD112" s="834"/>
      <c r="DE112" s="834"/>
      <c r="DF112" s="834"/>
      <c r="DG112" s="834"/>
      <c r="DH112" s="834"/>
      <c r="DI112" s="296"/>
      <c r="DJ112" s="837"/>
      <c r="DK112" s="837"/>
      <c r="DL112" s="837"/>
      <c r="DM112" s="837"/>
      <c r="DN112" s="837"/>
      <c r="DO112" s="837"/>
      <c r="DP112" s="837"/>
      <c r="DQ112" s="837"/>
      <c r="DR112" s="837"/>
      <c r="DS112" s="837"/>
      <c r="DT112" s="837"/>
      <c r="DU112" s="837"/>
      <c r="DV112" s="837"/>
      <c r="DW112" s="837"/>
      <c r="DX112" s="837"/>
      <c r="DY112" s="837"/>
      <c r="DZ112" s="837"/>
      <c r="EA112" s="837"/>
      <c r="EB112" s="837"/>
      <c r="EC112" s="837"/>
      <c r="ED112" s="837"/>
      <c r="EE112" s="837"/>
      <c r="EF112" s="838"/>
    </row>
  </sheetData>
  <sheetProtection formatCells="0" formatColumns="0" formatRows="0" insertColumns="0" insertRows="0"/>
  <mergeCells count="242">
    <mergeCell ref="BS5:BS6"/>
    <mergeCell ref="BT5:BT6"/>
    <mergeCell ref="BU5:BU6"/>
    <mergeCell ref="BE4:BE6"/>
    <mergeCell ref="CI5:CI6"/>
    <mergeCell ref="CJ5:CJ6"/>
    <mergeCell ref="CK5:CK6"/>
    <mergeCell ref="CL5:CL6"/>
    <mergeCell ref="CV4:CV6"/>
    <mergeCell ref="CU4:CU6"/>
    <mergeCell ref="CT4:CT6"/>
    <mergeCell ref="CS4:CS6"/>
    <mergeCell ref="CR4:CR6"/>
    <mergeCell ref="CQ4:CQ6"/>
    <mergeCell ref="BI5:BI6"/>
    <mergeCell ref="BJ5:BJ6"/>
    <mergeCell ref="BK5:BL5"/>
    <mergeCell ref="BM5:BM6"/>
    <mergeCell ref="BN5:BN6"/>
    <mergeCell ref="BO5:BO6"/>
    <mergeCell ref="BP5:BP6"/>
    <mergeCell ref="BQ5:BQ6"/>
    <mergeCell ref="BR5:BR6"/>
    <mergeCell ref="J5:J6"/>
    <mergeCell ref="K5:K6"/>
    <mergeCell ref="L5:M5"/>
    <mergeCell ref="N5:N6"/>
    <mergeCell ref="O5:O6"/>
    <mergeCell ref="X4:X6"/>
    <mergeCell ref="W4:W6"/>
    <mergeCell ref="V5:V6"/>
    <mergeCell ref="U5:U6"/>
    <mergeCell ref="T5:T6"/>
    <mergeCell ref="S5:S6"/>
    <mergeCell ref="R5:R6"/>
    <mergeCell ref="Q5:Q6"/>
    <mergeCell ref="P5:P6"/>
    <mergeCell ref="F5:F7"/>
    <mergeCell ref="G5:G7"/>
    <mergeCell ref="E4:F4"/>
    <mergeCell ref="H4:I4"/>
    <mergeCell ref="DO2:DV2"/>
    <mergeCell ref="DO3:DV3"/>
    <mergeCell ref="DO4:DO5"/>
    <mergeCell ref="DP4:DP5"/>
    <mergeCell ref="DQ4:DQ5"/>
    <mergeCell ref="DR4:DR5"/>
    <mergeCell ref="DS4:DS5"/>
    <mergeCell ref="DT4:DT5"/>
    <mergeCell ref="DU4:DU7"/>
    <mergeCell ref="DV5:DV7"/>
    <mergeCell ref="B3:E3"/>
    <mergeCell ref="F3:I3"/>
    <mergeCell ref="P4:S4"/>
    <mergeCell ref="T4:V4"/>
    <mergeCell ref="B4:D4"/>
    <mergeCell ref="H5:H7"/>
    <mergeCell ref="I5:I7"/>
    <mergeCell ref="B5:B7"/>
    <mergeCell ref="C5:C7"/>
    <mergeCell ref="Y4:Y7"/>
    <mergeCell ref="AA4:AF4"/>
    <mergeCell ref="AG4:AJ4"/>
    <mergeCell ref="AK4:AM4"/>
    <mergeCell ref="AP4:AP7"/>
    <mergeCell ref="AN4:AN6"/>
    <mergeCell ref="AO4:AO6"/>
    <mergeCell ref="AA5:AA6"/>
    <mergeCell ref="AB5:AB6"/>
    <mergeCell ref="AC5:AD5"/>
    <mergeCell ref="AE5:AE6"/>
    <mergeCell ref="AF5:AF6"/>
    <mergeCell ref="AG5:AG6"/>
    <mergeCell ref="AH5:AH6"/>
    <mergeCell ref="AI5:AI6"/>
    <mergeCell ref="AJ5:AJ6"/>
    <mergeCell ref="AK5:AK6"/>
    <mergeCell ref="AL5:AL6"/>
    <mergeCell ref="AM5:AM6"/>
    <mergeCell ref="D5:D7"/>
    <mergeCell ref="E5:E7"/>
    <mergeCell ref="BG4:BG7"/>
    <mergeCell ref="J4:O4"/>
    <mergeCell ref="DW2:DY2"/>
    <mergeCell ref="DZ2:EF2"/>
    <mergeCell ref="J2:Z2"/>
    <mergeCell ref="Z5:Z7"/>
    <mergeCell ref="DZ3:DZ7"/>
    <mergeCell ref="DN5:DN7"/>
    <mergeCell ref="AA2:AQ2"/>
    <mergeCell ref="AR2:BH2"/>
    <mergeCell ref="BI2:BY2"/>
    <mergeCell ref="CQ2:CX2"/>
    <mergeCell ref="CY2:DF2"/>
    <mergeCell ref="DG2:DN2"/>
    <mergeCell ref="J3:Z3"/>
    <mergeCell ref="EB3:EB7"/>
    <mergeCell ref="AA3:AQ3"/>
    <mergeCell ref="AR3:BH3"/>
    <mergeCell ref="BI3:BY3"/>
    <mergeCell ref="CQ3:CX3"/>
    <mergeCell ref="AQ5:AQ7"/>
    <mergeCell ref="BH5:BH7"/>
    <mergeCell ref="BY5:BY7"/>
    <mergeCell ref="CX5:CX7"/>
    <mergeCell ref="CW4:CW7"/>
    <mergeCell ref="BO4:BR4"/>
    <mergeCell ref="BS4:BU4"/>
    <mergeCell ref="AR4:AW4"/>
    <mergeCell ref="AX4:BA4"/>
    <mergeCell ref="BB4:BD4"/>
    <mergeCell ref="BI4:BN4"/>
    <mergeCell ref="BF4:BF6"/>
    <mergeCell ref="AR5:AR6"/>
    <mergeCell ref="AS5:AS6"/>
    <mergeCell ref="AT5:AU5"/>
    <mergeCell ref="AV5:AV6"/>
    <mergeCell ref="AW5:AW6"/>
    <mergeCell ref="AX5:AX6"/>
    <mergeCell ref="AY5:AY6"/>
    <mergeCell ref="AZ5:AZ6"/>
    <mergeCell ref="BA5:BA6"/>
    <mergeCell ref="BB5:BB6"/>
    <mergeCell ref="BC5:BC6"/>
    <mergeCell ref="BD5:BD6"/>
    <mergeCell ref="BV4:BV6"/>
    <mergeCell ref="BW4:BW6"/>
    <mergeCell ref="BI109:BY109"/>
    <mergeCell ref="CQ109:CX109"/>
    <mergeCell ref="CQ108:EF108"/>
    <mergeCell ref="J108:Z108"/>
    <mergeCell ref="AA108:AQ108"/>
    <mergeCell ref="AR108:BH108"/>
    <mergeCell ref="BI108:BY108"/>
    <mergeCell ref="B108:I108"/>
    <mergeCell ref="BI110:BN110"/>
    <mergeCell ref="BP110:BQ110"/>
    <mergeCell ref="BW110:BY110"/>
    <mergeCell ref="AH110:AI110"/>
    <mergeCell ref="CQ110:CX110"/>
    <mergeCell ref="CY109:DC109"/>
    <mergeCell ref="CY110:DC110"/>
    <mergeCell ref="AO110:AQ110"/>
    <mergeCell ref="AR110:AW110"/>
    <mergeCell ref="AY110:AZ110"/>
    <mergeCell ref="BF110:BH110"/>
    <mergeCell ref="J110:O110"/>
    <mergeCell ref="BZ108:CP108"/>
    <mergeCell ref="BZ109:CP109"/>
    <mergeCell ref="BZ110:CE110"/>
    <mergeCell ref="CG110:CH110"/>
    <mergeCell ref="ED3:ED7"/>
    <mergeCell ref="EF3:EF7"/>
    <mergeCell ref="CY3:DF3"/>
    <mergeCell ref="DG3:DN3"/>
    <mergeCell ref="EA3:EA7"/>
    <mergeCell ref="DW3:DW7"/>
    <mergeCell ref="DX3:DX7"/>
    <mergeCell ref="DY3:DY7"/>
    <mergeCell ref="DM4:DM7"/>
    <mergeCell ref="DF5:DF7"/>
    <mergeCell ref="DE4:DE7"/>
    <mergeCell ref="EC3:EC7"/>
    <mergeCell ref="DD4:DD6"/>
    <mergeCell ref="DC4:DC6"/>
    <mergeCell ref="DB4:DB6"/>
    <mergeCell ref="DA4:DA6"/>
    <mergeCell ref="CZ4:CZ6"/>
    <mergeCell ref="CY4:CY6"/>
    <mergeCell ref="DL4:DL6"/>
    <mergeCell ref="DK4:DK6"/>
    <mergeCell ref="DJ4:DJ6"/>
    <mergeCell ref="DI4:DI6"/>
    <mergeCell ref="DH4:DH6"/>
    <mergeCell ref="DG4:DG6"/>
    <mergeCell ref="B112:I112"/>
    <mergeCell ref="A2:A112"/>
    <mergeCell ref="B2:F2"/>
    <mergeCell ref="BI112:BY112"/>
    <mergeCell ref="J111:O111"/>
    <mergeCell ref="Q111:R111"/>
    <mergeCell ref="X111:Z111"/>
    <mergeCell ref="AA111:AF111"/>
    <mergeCell ref="AH111:AI111"/>
    <mergeCell ref="AO111:AQ111"/>
    <mergeCell ref="AR111:AW111"/>
    <mergeCell ref="AY111:AZ111"/>
    <mergeCell ref="BF111:BH111"/>
    <mergeCell ref="BI111:BN111"/>
    <mergeCell ref="BP111:BQ111"/>
    <mergeCell ref="BW111:BY111"/>
    <mergeCell ref="J112:Z112"/>
    <mergeCell ref="AA112:AQ112"/>
    <mergeCell ref="AR112:BH112"/>
    <mergeCell ref="BX4:BX7"/>
    <mergeCell ref="B110:I111"/>
    <mergeCell ref="J109:Z109"/>
    <mergeCell ref="AA109:AQ109"/>
    <mergeCell ref="AR109:BH109"/>
    <mergeCell ref="A1:EF1"/>
    <mergeCell ref="ED109:EE109"/>
    <mergeCell ref="ED110:EE110"/>
    <mergeCell ref="CQ111:DH111"/>
    <mergeCell ref="CQ112:DH112"/>
    <mergeCell ref="DJ111:EF111"/>
    <mergeCell ref="DJ112:EF112"/>
    <mergeCell ref="DY109:EA109"/>
    <mergeCell ref="DY110:EA110"/>
    <mergeCell ref="EB109:EC109"/>
    <mergeCell ref="EB110:EC110"/>
    <mergeCell ref="DD109:DH109"/>
    <mergeCell ref="DD110:DH110"/>
    <mergeCell ref="DJ109:DL109"/>
    <mergeCell ref="DJ110:DL110"/>
    <mergeCell ref="DN109:DX109"/>
    <mergeCell ref="DN110:DX110"/>
    <mergeCell ref="Q110:R110"/>
    <mergeCell ref="X110:Z110"/>
    <mergeCell ref="AA110:AF110"/>
    <mergeCell ref="B109:I109"/>
    <mergeCell ref="CN110:CP110"/>
    <mergeCell ref="BZ111:CE111"/>
    <mergeCell ref="CG111:CH111"/>
    <mergeCell ref="CN111:CP111"/>
    <mergeCell ref="BZ112:CP112"/>
    <mergeCell ref="BZ2:CP2"/>
    <mergeCell ref="BZ3:CP3"/>
    <mergeCell ref="BZ4:CE4"/>
    <mergeCell ref="CF4:CI4"/>
    <mergeCell ref="CJ4:CL4"/>
    <mergeCell ref="CO4:CO7"/>
    <mergeCell ref="CP5:CP7"/>
    <mergeCell ref="CM4:CM6"/>
    <mergeCell ref="CN4:CN6"/>
    <mergeCell ref="BZ5:BZ6"/>
    <mergeCell ref="CA5:CA6"/>
    <mergeCell ref="CB5:CC5"/>
    <mergeCell ref="CD5:CD6"/>
    <mergeCell ref="CE5:CE6"/>
    <mergeCell ref="CF5:CF6"/>
    <mergeCell ref="CG5:CG6"/>
    <mergeCell ref="CH5:CH6"/>
  </mergeCells>
  <conditionalFormatting sqref="DY8:DY107">
    <cfRule type="cellIs" dxfId="198" priority="52" operator="lessThan">
      <formula>75</formula>
    </cfRule>
  </conditionalFormatting>
  <conditionalFormatting sqref="EC8:EC107">
    <cfRule type="cellIs" dxfId="197" priority="51" operator="equal">
      <formula>"promoted"</formula>
    </cfRule>
  </conditionalFormatting>
  <conditionalFormatting sqref="AP8:AP107">
    <cfRule type="expression" dxfId="196" priority="39">
      <formula>$A8=0</formula>
    </cfRule>
  </conditionalFormatting>
  <conditionalFormatting sqref="B8:EF107">
    <cfRule type="expression" dxfId="195" priority="1">
      <formula>$B8=0</formula>
    </cfRule>
  </conditionalFormatting>
  <conditionalFormatting sqref="ED8:EE107">
    <cfRule type="cellIs" dxfId="194" priority="48" operator="equal">
      <formula>"Promoted"</formula>
    </cfRule>
    <cfRule type="cellIs" dxfId="193" priority="49" operator="equal">
      <formula>"Passed"</formula>
    </cfRule>
    <cfRule type="cellIs" dxfId="192" priority="50" operator="equal">
      <formula>"Transfered"</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L16"/>
  <sheetViews>
    <sheetView showGridLines="0" workbookViewId="0">
      <selection sqref="A1:AK6"/>
    </sheetView>
  </sheetViews>
  <sheetFormatPr defaultColWidth="0" defaultRowHeight="15" zeroHeight="1"/>
  <cols>
    <col min="1" max="1" width="4" style="12" customWidth="1"/>
    <col min="2" max="2" width="5.42578125" style="12" bestFit="1" customWidth="1"/>
    <col min="3" max="3" width="7.140625" style="12" customWidth="1"/>
    <col min="4" max="37" width="5.140625" style="12" customWidth="1"/>
    <col min="38" max="38" width="1.42578125" style="11" customWidth="1"/>
    <col min="39" max="81" width="0" style="11" hidden="1" customWidth="1"/>
    <col min="82" max="83" width="4.42578125" style="11" hidden="1" customWidth="1"/>
    <col min="84" max="86" width="0" style="11" hidden="1" customWidth="1"/>
    <col min="87" max="88" width="4.42578125" style="11" hidden="1" customWidth="1"/>
    <col min="89" max="95" width="0" style="11" hidden="1" customWidth="1"/>
    <col min="96" max="97" width="4.42578125" style="11" hidden="1" customWidth="1"/>
    <col min="98" max="100" width="0" style="11" hidden="1" customWidth="1"/>
    <col min="101" max="102" width="4.42578125" style="11" hidden="1" customWidth="1"/>
    <col min="103" max="109" width="0" style="11" hidden="1" customWidth="1"/>
    <col min="110" max="111" width="4.42578125" style="11" hidden="1" customWidth="1"/>
    <col min="112" max="114" width="0" style="11" hidden="1" customWidth="1"/>
    <col min="115" max="116" width="4.42578125" style="11" hidden="1" customWidth="1"/>
    <col min="117" max="126" width="0" style="11" hidden="1" customWidth="1"/>
    <col min="127" max="128" width="4.42578125" style="11" hidden="1" customWidth="1"/>
    <col min="129" max="131" width="0" style="11" hidden="1" customWidth="1"/>
    <col min="132" max="133" width="4.42578125" style="11" hidden="1" customWidth="1"/>
    <col min="134" max="140" width="0" style="11" hidden="1" customWidth="1"/>
    <col min="141" max="142" width="4.42578125" style="11" hidden="1" customWidth="1"/>
    <col min="143" max="145" width="0" style="11" hidden="1" customWidth="1"/>
    <col min="146" max="147" width="4.42578125" style="11" hidden="1" customWidth="1"/>
    <col min="148" max="154" width="0" style="11" hidden="1" customWidth="1"/>
    <col min="155" max="156" width="4.42578125" style="11" hidden="1" customWidth="1"/>
    <col min="157" max="159" width="0" style="11" hidden="1" customWidth="1"/>
    <col min="160" max="161" width="4.42578125" style="11" hidden="1" customWidth="1"/>
    <col min="162" max="168" width="0" style="11" hidden="1" customWidth="1"/>
    <col min="169" max="16384" width="9.140625" style="11" hidden="1"/>
  </cols>
  <sheetData>
    <row r="1" spans="1:38" ht="27" customHeight="1">
      <c r="A1" s="928" t="str">
        <f>CONCATENATE(Master!B8,Master!D8,Master!E8,Master!E11)</f>
        <v>SCHOOL'S FULL NAME:-Govt.Sr.Sec.Sch.P.S.-Bapini (Phalodi)</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929"/>
      <c r="AF1" s="929"/>
      <c r="AG1" s="929"/>
      <c r="AH1" s="929"/>
      <c r="AI1" s="929"/>
      <c r="AJ1" s="929"/>
      <c r="AK1" s="930"/>
    </row>
    <row r="2" spans="1:38" ht="22.5">
      <c r="A2" s="935" t="str">
        <f>CONCATENATE(,Master!B14,Master!D14,0,Master!E14)</f>
        <v>U-DISE CODE:-0810000000</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7"/>
    </row>
    <row r="3" spans="1:38" ht="25.5" customHeight="1" thickBot="1">
      <c r="A3" s="943" t="s">
        <v>130</v>
      </c>
      <c r="B3" s="944"/>
      <c r="C3" s="944"/>
      <c r="D3" s="944"/>
      <c r="E3" s="944"/>
      <c r="F3" s="944"/>
      <c r="G3" s="944"/>
      <c r="H3" s="944"/>
      <c r="I3" s="944"/>
      <c r="J3" s="944"/>
      <c r="K3" s="944"/>
      <c r="L3" s="945" t="str">
        <f>CONCATENATE('Result Entry'!B4,'Result Entry'!F4,'Result Entry'!I4)</f>
        <v>Class -2(A)</v>
      </c>
      <c r="M3" s="945"/>
      <c r="N3" s="945"/>
      <c r="O3" s="945"/>
      <c r="P3" s="945"/>
      <c r="Q3" s="941" t="str">
        <f>CONCATENATE(Master!B6,Master!D6,Master!E6)</f>
        <v>SESSION:-2025-26</v>
      </c>
      <c r="R3" s="941"/>
      <c r="S3" s="941"/>
      <c r="T3" s="941"/>
      <c r="U3" s="941"/>
      <c r="V3" s="941"/>
      <c r="W3" s="941"/>
      <c r="X3" s="941"/>
      <c r="Y3" s="941"/>
      <c r="Z3" s="941"/>
      <c r="AA3" s="941"/>
      <c r="AB3" s="941"/>
      <c r="AC3" s="941"/>
      <c r="AD3" s="941"/>
      <c r="AE3" s="941"/>
      <c r="AF3" s="941"/>
      <c r="AG3" s="941"/>
      <c r="AH3" s="941"/>
      <c r="AI3" s="941"/>
      <c r="AJ3" s="941"/>
      <c r="AK3" s="942"/>
    </row>
    <row r="4" spans="1:38" ht="46.5" customHeight="1">
      <c r="A4" s="931" t="s">
        <v>38</v>
      </c>
      <c r="B4" s="933" t="s">
        <v>27</v>
      </c>
      <c r="C4" s="938" t="str">
        <f>'Result Sheet'!J108</f>
        <v>Hindi</v>
      </c>
      <c r="D4" s="939"/>
      <c r="E4" s="939"/>
      <c r="F4" s="939"/>
      <c r="G4" s="939"/>
      <c r="H4" s="939"/>
      <c r="I4" s="940"/>
      <c r="J4" s="938" t="str">
        <f>'Result Sheet'!AA108</f>
        <v>Mathematics</v>
      </c>
      <c r="K4" s="939"/>
      <c r="L4" s="939"/>
      <c r="M4" s="939"/>
      <c r="N4" s="939"/>
      <c r="O4" s="939"/>
      <c r="P4" s="940"/>
      <c r="Q4" s="938" t="str">
        <f>'Result Sheet'!AR108</f>
        <v>English</v>
      </c>
      <c r="R4" s="939"/>
      <c r="S4" s="939"/>
      <c r="T4" s="939"/>
      <c r="U4" s="939"/>
      <c r="V4" s="939"/>
      <c r="W4" s="940"/>
      <c r="X4" s="938" t="str">
        <f>'Result Sheet'!BI108</f>
        <v>Env. Study</v>
      </c>
      <c r="Y4" s="939"/>
      <c r="Z4" s="939"/>
      <c r="AA4" s="939"/>
      <c r="AB4" s="939"/>
      <c r="AC4" s="939"/>
      <c r="AD4" s="940"/>
      <c r="AE4" s="938" t="str">
        <f>'Result Sheet'!BZ108</f>
        <v>Sanskrit/Urdu</v>
      </c>
      <c r="AF4" s="939"/>
      <c r="AG4" s="939"/>
      <c r="AH4" s="939"/>
      <c r="AI4" s="939"/>
      <c r="AJ4" s="939"/>
      <c r="AK4" s="940"/>
      <c r="AL4" s="10"/>
    </row>
    <row r="5" spans="1:38" ht="62.25" customHeight="1" thickBot="1">
      <c r="A5" s="932"/>
      <c r="B5" s="934"/>
      <c r="C5" s="297" t="s">
        <v>101</v>
      </c>
      <c r="D5" s="298" t="s">
        <v>97</v>
      </c>
      <c r="E5" s="298" t="s">
        <v>98</v>
      </c>
      <c r="F5" s="298" t="s">
        <v>99</v>
      </c>
      <c r="G5" s="298" t="s">
        <v>100</v>
      </c>
      <c r="H5" s="298" t="s">
        <v>148</v>
      </c>
      <c r="I5" s="299" t="s">
        <v>35</v>
      </c>
      <c r="J5" s="297" t="s">
        <v>101</v>
      </c>
      <c r="K5" s="298" t="s">
        <v>97</v>
      </c>
      <c r="L5" s="298" t="s">
        <v>98</v>
      </c>
      <c r="M5" s="298" t="s">
        <v>99</v>
      </c>
      <c r="N5" s="298" t="s">
        <v>100</v>
      </c>
      <c r="O5" s="298" t="s">
        <v>148</v>
      </c>
      <c r="P5" s="299" t="s">
        <v>35</v>
      </c>
      <c r="Q5" s="297" t="s">
        <v>101</v>
      </c>
      <c r="R5" s="298" t="s">
        <v>97</v>
      </c>
      <c r="S5" s="298" t="s">
        <v>98</v>
      </c>
      <c r="T5" s="298" t="s">
        <v>99</v>
      </c>
      <c r="U5" s="298" t="s">
        <v>100</v>
      </c>
      <c r="V5" s="298" t="s">
        <v>148</v>
      </c>
      <c r="W5" s="299" t="s">
        <v>35</v>
      </c>
      <c r="X5" s="297" t="s">
        <v>101</v>
      </c>
      <c r="Y5" s="298" t="s">
        <v>97</v>
      </c>
      <c r="Z5" s="298" t="s">
        <v>98</v>
      </c>
      <c r="AA5" s="298" t="s">
        <v>99</v>
      </c>
      <c r="AB5" s="298" t="s">
        <v>100</v>
      </c>
      <c r="AC5" s="298" t="s">
        <v>148</v>
      </c>
      <c r="AD5" s="299" t="s">
        <v>35</v>
      </c>
      <c r="AE5" s="297" t="s">
        <v>101</v>
      </c>
      <c r="AF5" s="298" t="s">
        <v>97</v>
      </c>
      <c r="AG5" s="298" t="s">
        <v>98</v>
      </c>
      <c r="AH5" s="298" t="s">
        <v>99</v>
      </c>
      <c r="AI5" s="298" t="s">
        <v>100</v>
      </c>
      <c r="AJ5" s="298" t="s">
        <v>148</v>
      </c>
      <c r="AK5" s="299" t="s">
        <v>35</v>
      </c>
    </row>
    <row r="6" spans="1:38" ht="81.75" customHeight="1" thickBot="1">
      <c r="A6" s="300">
        <v>1</v>
      </c>
      <c r="B6" s="301" t="str">
        <f>L3</f>
        <v>Class -2(A)</v>
      </c>
      <c r="C6" s="302">
        <f>'Result Sheet'!Q111</f>
        <v>2</v>
      </c>
      <c r="D6" s="303">
        <f>'Result Sheet'!S111</f>
        <v>0</v>
      </c>
      <c r="E6" s="303">
        <f>'Result Sheet'!T111</f>
        <v>0</v>
      </c>
      <c r="F6" s="303">
        <f>'Result Sheet'!U111</f>
        <v>2</v>
      </c>
      <c r="G6" s="303">
        <f>'Result Sheet'!V111</f>
        <v>0</v>
      </c>
      <c r="H6" s="303">
        <f>'Result Sheet'!W111</f>
        <v>0</v>
      </c>
      <c r="I6" s="304">
        <f t="shared" ref="I6" si="0">SUM(D6:H6)</f>
        <v>2</v>
      </c>
      <c r="J6" s="302">
        <f>'Result Sheet'!AH111</f>
        <v>2</v>
      </c>
      <c r="K6" s="303">
        <f>'Result Sheet'!AJ111</f>
        <v>0</v>
      </c>
      <c r="L6" s="303">
        <f>'Result Sheet'!AK111</f>
        <v>0</v>
      </c>
      <c r="M6" s="303">
        <f>'Result Sheet'!AL111</f>
        <v>0</v>
      </c>
      <c r="N6" s="303">
        <f>'Result Sheet'!AM111</f>
        <v>1</v>
      </c>
      <c r="O6" s="303">
        <f>'Result Sheet'!AN111</f>
        <v>0</v>
      </c>
      <c r="P6" s="305">
        <f t="shared" ref="P6" si="1">SUM(K6:O6)</f>
        <v>1</v>
      </c>
      <c r="Q6" s="302">
        <f>'Result Sheet'!AY111</f>
        <v>2</v>
      </c>
      <c r="R6" s="306">
        <f>'Result Sheet'!BA111</f>
        <v>0</v>
      </c>
      <c r="S6" s="306">
        <f>'Result Sheet'!BB111</f>
        <v>0</v>
      </c>
      <c r="T6" s="306">
        <f>'Result Sheet'!BC111</f>
        <v>1</v>
      </c>
      <c r="U6" s="306">
        <f>'Result Sheet'!BD111</f>
        <v>0</v>
      </c>
      <c r="V6" s="306">
        <f>'Result Sheet'!BE111</f>
        <v>0</v>
      </c>
      <c r="W6" s="305">
        <f>SUM(R6:V6)</f>
        <v>1</v>
      </c>
      <c r="X6" s="302">
        <f>'Result Sheet'!BP111</f>
        <v>2</v>
      </c>
      <c r="Y6" s="306">
        <f>'Result Sheet'!BR111</f>
        <v>0</v>
      </c>
      <c r="Z6" s="306">
        <f>'Result Sheet'!BS111</f>
        <v>0</v>
      </c>
      <c r="AA6" s="306">
        <f>'Result Sheet'!BT111</f>
        <v>1</v>
      </c>
      <c r="AB6" s="306">
        <f>'Result Sheet'!BU111</f>
        <v>0</v>
      </c>
      <c r="AC6" s="306">
        <f>'Result Sheet'!BV111</f>
        <v>0</v>
      </c>
      <c r="AD6" s="305">
        <f>SUM(Y6:AC6)</f>
        <v>1</v>
      </c>
      <c r="AE6" s="302">
        <f>'Result Sheet'!CG111</f>
        <v>2</v>
      </c>
      <c r="AF6" s="306">
        <f>'Result Sheet'!CI111</f>
        <v>0</v>
      </c>
      <c r="AG6" s="306">
        <f>'Result Sheet'!CJ111</f>
        <v>0</v>
      </c>
      <c r="AH6" s="306">
        <f>'Result Sheet'!CK111</f>
        <v>1</v>
      </c>
      <c r="AI6" s="306">
        <f>'Result Sheet'!CL111</f>
        <v>0</v>
      </c>
      <c r="AJ6" s="306">
        <f>'Result Sheet'!CM111</f>
        <v>0</v>
      </c>
      <c r="AK6" s="307">
        <f>'Result Sheet'!CN111</f>
        <v>1</v>
      </c>
    </row>
    <row r="7" spans="1:38" ht="13.5" customHeight="1"/>
    <row r="8" spans="1:38" hidden="1"/>
    <row r="9" spans="1:38" ht="33.75" hidden="1" customHeight="1"/>
    <row r="10" spans="1:38" ht="15.75" hidden="1" customHeight="1"/>
    <row r="11" spans="1:38" ht="45.75" hidden="1" customHeight="1"/>
    <row r="12" spans="1:38" ht="10.5" hidden="1" customHeight="1"/>
    <row r="13" spans="1:38" hidden="1"/>
    <row r="14" spans="1:38" hidden="1"/>
    <row r="15" spans="1:38" hidden="1"/>
    <row r="16" spans="1:38" hidden="1"/>
  </sheetData>
  <sheetProtection formatColumns="0" formatRows="0"/>
  <mergeCells count="12">
    <mergeCell ref="A1:AK1"/>
    <mergeCell ref="A4:A5"/>
    <mergeCell ref="B4:B5"/>
    <mergeCell ref="A2:AK2"/>
    <mergeCell ref="C4:I4"/>
    <mergeCell ref="Q4:W4"/>
    <mergeCell ref="AE4:AK4"/>
    <mergeCell ref="Q3:AK3"/>
    <mergeCell ref="A3:K3"/>
    <mergeCell ref="L3:P3"/>
    <mergeCell ref="J4:P4"/>
    <mergeCell ref="X4:AD4"/>
  </mergeCells>
  <conditionalFormatting sqref="A1:A11 B1:K2 J5:AK5 B4:I11 L1:P3 J5:P11 Q1:AL11">
    <cfRule type="cellIs" dxfId="191" priority="1" operator="equal">
      <formula>0</formula>
    </cfRule>
  </conditionalFormatting>
  <pageMargins left="0.24" right="0.21" top="0.23" bottom="0.21" header="0.21" footer="0.19"/>
  <pageSetup paperSize="9" scale="75" orientation="landscape" r:id="rId1"/>
</worksheet>
</file>

<file path=xl/worksheets/sheet6.xml><?xml version="1.0" encoding="utf-8"?>
<worksheet xmlns="http://schemas.openxmlformats.org/spreadsheetml/2006/main" xmlns:r="http://schemas.openxmlformats.org/officeDocument/2006/relationships">
  <sheetPr>
    <tabColor rgb="FF00B050"/>
  </sheetPr>
  <dimension ref="A1:XFC23300"/>
  <sheetViews>
    <sheetView showGridLines="0" zoomScale="70" zoomScaleNormal="70" workbookViewId="0">
      <selection activeCell="O4" sqref="O4:Q6"/>
    </sheetView>
  </sheetViews>
  <sheetFormatPr defaultColWidth="0" defaultRowHeight="15" zeroHeight="1"/>
  <cols>
    <col min="1" max="1" width="5.28515625" style="372" customWidth="1"/>
    <col min="2" max="2" width="8.42578125" style="373" customWidth="1"/>
    <col min="3" max="3" width="24.5703125" style="374" customWidth="1"/>
    <col min="4" max="4" width="13.140625" style="374" customWidth="1"/>
    <col min="5" max="13" width="22.5703125" style="374" customWidth="1"/>
    <col min="14" max="14" width="3.140625" customWidth="1"/>
    <col min="15" max="17" width="8.140625" customWidth="1"/>
    <col min="18" max="16383" width="9.140625" hidden="1"/>
    <col min="16384" max="16384" width="15.85546875" hidden="1"/>
  </cols>
  <sheetData>
    <row r="1" spans="1:17" s="46" customFormat="1" ht="25.5" customHeight="1" thickBot="1">
      <c r="A1" s="308">
        <f>O4</f>
        <v>1</v>
      </c>
      <c r="B1" s="1016" t="s">
        <v>173</v>
      </c>
      <c r="C1" s="1017"/>
      <c r="D1" s="1017"/>
      <c r="E1" s="1017"/>
      <c r="F1" s="1017"/>
      <c r="G1" s="1017"/>
      <c r="H1" s="1017"/>
      <c r="I1" s="1017"/>
      <c r="J1" s="1017"/>
      <c r="K1" s="1017"/>
      <c r="L1" s="1017"/>
      <c r="M1" s="1018"/>
      <c r="N1" s="1019"/>
      <c r="O1" s="1130"/>
      <c r="P1" s="1130"/>
      <c r="Q1" s="1130"/>
    </row>
    <row r="2" spans="1:17" ht="73.5" customHeight="1">
      <c r="A2" s="309"/>
      <c r="B2" s="1020" t="str">
        <f>IF(I6&gt;0,CONCATENATE(C6,I6),0)</f>
        <v>Roll No.:-301</v>
      </c>
      <c r="C2" s="1022"/>
      <c r="D2" s="1024" t="str">
        <f>Master!$E$8</f>
        <v>Govt.Sr.Sec.Sch.</v>
      </c>
      <c r="E2" s="1025"/>
      <c r="F2" s="1025"/>
      <c r="G2" s="1025"/>
      <c r="H2" s="1025"/>
      <c r="I2" s="1025"/>
      <c r="J2" s="1025"/>
      <c r="K2" s="1025"/>
      <c r="L2" s="1025"/>
      <c r="M2" s="1026"/>
      <c r="N2" s="1019"/>
      <c r="O2" s="1107" t="s">
        <v>178</v>
      </c>
      <c r="P2" s="1108"/>
      <c r="Q2" s="1109"/>
    </row>
    <row r="3" spans="1:17" ht="35.25" customHeight="1" thickBot="1">
      <c r="A3" s="309"/>
      <c r="B3" s="1021"/>
      <c r="C3" s="1023"/>
      <c r="D3" s="1027" t="str">
        <f>Master!$E$11</f>
        <v>P.S.-Bapini (Phalodi)</v>
      </c>
      <c r="E3" s="1027"/>
      <c r="F3" s="1027"/>
      <c r="G3" s="1027"/>
      <c r="H3" s="1027"/>
      <c r="I3" s="1027"/>
      <c r="J3" s="1027"/>
      <c r="K3" s="1027"/>
      <c r="L3" s="1027"/>
      <c r="M3" s="1028"/>
      <c r="N3" s="1019"/>
      <c r="O3" s="1110"/>
      <c r="P3" s="1111"/>
      <c r="Q3" s="1112"/>
    </row>
    <row r="4" spans="1:17" ht="46.5" customHeight="1">
      <c r="A4" s="309"/>
      <c r="B4" s="310"/>
      <c r="C4" s="1029" t="s">
        <v>60</v>
      </c>
      <c r="D4" s="1030"/>
      <c r="E4" s="1030"/>
      <c r="F4" s="1030"/>
      <c r="G4" s="1030"/>
      <c r="H4" s="1030"/>
      <c r="I4" s="1031"/>
      <c r="J4" s="1032" t="s">
        <v>88</v>
      </c>
      <c r="K4" s="1032"/>
      <c r="L4" s="1033">
        <f>Master!$E$14</f>
        <v>810000000</v>
      </c>
      <c r="M4" s="1034"/>
      <c r="N4" s="1019"/>
      <c r="O4" s="1113">
        <v>1</v>
      </c>
      <c r="P4" s="1114"/>
      <c r="Q4" s="1115"/>
    </row>
    <row r="5" spans="1:17" ht="18" customHeight="1" thickBot="1">
      <c r="A5" s="309"/>
      <c r="B5" s="311"/>
      <c r="C5" s="1029"/>
      <c r="D5" s="1030"/>
      <c r="E5" s="1030"/>
      <c r="F5" s="1030"/>
      <c r="G5" s="1030"/>
      <c r="H5" s="1030"/>
      <c r="I5" s="1031"/>
      <c r="J5" s="1035" t="s">
        <v>61</v>
      </c>
      <c r="K5" s="1036"/>
      <c r="L5" s="1039" t="str">
        <f>Master!$E$6</f>
        <v>2025-26</v>
      </c>
      <c r="M5" s="1040"/>
      <c r="N5" s="1019"/>
      <c r="O5" s="1116"/>
      <c r="P5" s="1117"/>
      <c r="Q5" s="1118"/>
    </row>
    <row r="6" spans="1:17" ht="29.25" customHeight="1" thickBot="1">
      <c r="A6" s="309"/>
      <c r="B6" s="311"/>
      <c r="C6" s="1105" t="s">
        <v>117</v>
      </c>
      <c r="D6" s="1106"/>
      <c r="E6" s="1106"/>
      <c r="F6" s="1106"/>
      <c r="G6" s="1106"/>
      <c r="H6" s="1106"/>
      <c r="I6" s="312">
        <f>IFERROR(VLOOKUP($A1,'Result Entry'!$B$10:$FB$109,5,0),0)</f>
        <v>301</v>
      </c>
      <c r="J6" s="1037"/>
      <c r="K6" s="1038"/>
      <c r="L6" s="1041"/>
      <c r="M6" s="1042"/>
      <c r="N6" s="1019"/>
      <c r="O6" s="1119"/>
      <c r="P6" s="1120"/>
      <c r="Q6" s="1121"/>
    </row>
    <row r="7" spans="1:17" s="19" customFormat="1" ht="24" customHeight="1">
      <c r="A7" s="313"/>
      <c r="B7" s="314" t="s">
        <v>91</v>
      </c>
      <c r="C7" s="1006" t="s">
        <v>21</v>
      </c>
      <c r="D7" s="1043"/>
      <c r="E7" s="1043"/>
      <c r="F7" s="1044"/>
      <c r="G7" s="315" t="s">
        <v>1</v>
      </c>
      <c r="H7" s="1045">
        <f>IF(OR(I6=0,I6=""),"",IFERROR(VLOOKUP($A1,'Result Entry'!$B$10:$FB$109,3,0),0))</f>
        <v>1</v>
      </c>
      <c r="I7" s="1045"/>
      <c r="J7" s="1045"/>
      <c r="K7" s="1045"/>
      <c r="L7" s="1045"/>
      <c r="M7" s="1046"/>
      <c r="N7" s="1019"/>
      <c r="O7" s="1122" t="s">
        <v>179</v>
      </c>
      <c r="P7" s="1123"/>
      <c r="Q7" s="1124"/>
    </row>
    <row r="8" spans="1:17" s="19" customFormat="1" ht="24" customHeight="1" thickBot="1">
      <c r="A8" s="313"/>
      <c r="B8" s="314" t="s">
        <v>91</v>
      </c>
      <c r="C8" s="963" t="s">
        <v>23</v>
      </c>
      <c r="D8" s="964"/>
      <c r="E8" s="964"/>
      <c r="F8" s="1047"/>
      <c r="G8" s="316" t="s">
        <v>1</v>
      </c>
      <c r="H8" s="1048" t="str">
        <f>IF(OR(I6=0,I6=""),"",IFERROR(VLOOKUP($A1,'Result Entry'!$B$10:$FB$109,6,0),0))</f>
        <v>a</v>
      </c>
      <c r="I8" s="1048"/>
      <c r="J8" s="1048"/>
      <c r="K8" s="1048"/>
      <c r="L8" s="1048"/>
      <c r="M8" s="1049"/>
      <c r="N8" s="1019"/>
      <c r="O8" s="1125"/>
      <c r="P8" s="1126"/>
      <c r="Q8" s="1127"/>
    </row>
    <row r="9" spans="1:17" s="19" customFormat="1" ht="24" customHeight="1">
      <c r="A9" s="313"/>
      <c r="B9" s="314" t="s">
        <v>91</v>
      </c>
      <c r="C9" s="963" t="s">
        <v>24</v>
      </c>
      <c r="D9" s="964"/>
      <c r="E9" s="964"/>
      <c r="F9" s="1047"/>
      <c r="G9" s="316" t="s">
        <v>1</v>
      </c>
      <c r="H9" s="1048" t="str">
        <f>IF(OR(I6=0,I6=""),"",IFERROR(VLOOKUP($A1,'Result Entry'!$B$10:$FB$109,7,0),0))</f>
        <v>b</v>
      </c>
      <c r="I9" s="1048"/>
      <c r="J9" s="1048"/>
      <c r="K9" s="1048"/>
      <c r="L9" s="1048"/>
      <c r="M9" s="1049"/>
      <c r="N9" s="1019"/>
      <c r="O9" s="1113">
        <f>O4+9</f>
        <v>10</v>
      </c>
      <c r="P9" s="1114"/>
      <c r="Q9" s="1115"/>
    </row>
    <row r="10" spans="1:17" s="19" customFormat="1" ht="24" customHeight="1">
      <c r="A10" s="313"/>
      <c r="B10" s="314" t="s">
        <v>91</v>
      </c>
      <c r="C10" s="963" t="s">
        <v>62</v>
      </c>
      <c r="D10" s="964"/>
      <c r="E10" s="964"/>
      <c r="F10" s="1047"/>
      <c r="G10" s="316" t="s">
        <v>1</v>
      </c>
      <c r="H10" s="1048" t="str">
        <f>IF(OR(I6=0,I6=""),"",IFERROR(VLOOKUP($A1,'Result Entry'!$B$10:$FB$109,8,0),0))</f>
        <v>c</v>
      </c>
      <c r="I10" s="1048"/>
      <c r="J10" s="1048"/>
      <c r="K10" s="1048"/>
      <c r="L10" s="1048"/>
      <c r="M10" s="1049"/>
      <c r="N10" s="1019"/>
      <c r="O10" s="1116"/>
      <c r="P10" s="1117"/>
      <c r="Q10" s="1118"/>
    </row>
    <row r="11" spans="1:17" s="19" customFormat="1" ht="24" customHeight="1">
      <c r="A11" s="313"/>
      <c r="B11" s="314" t="s">
        <v>91</v>
      </c>
      <c r="C11" s="963" t="s">
        <v>63</v>
      </c>
      <c r="D11" s="964"/>
      <c r="E11" s="964"/>
      <c r="F11" s="1047"/>
      <c r="G11" s="316" t="s">
        <v>1</v>
      </c>
      <c r="H11" s="1050" t="str">
        <f>CONCATENATE('Result Entry'!$F$4,'Result Entry'!$I$4)</f>
        <v>2(A)</v>
      </c>
      <c r="I11" s="1048"/>
      <c r="J11" s="1048"/>
      <c r="K11" s="1048"/>
      <c r="L11" s="1048"/>
      <c r="M11" s="1049"/>
      <c r="N11" s="1019"/>
      <c r="O11" s="1116"/>
      <c r="P11" s="1117"/>
      <c r="Q11" s="1118"/>
    </row>
    <row r="12" spans="1:17" s="19" customFormat="1" ht="24" customHeight="1" thickBot="1">
      <c r="A12" s="313"/>
      <c r="B12" s="314" t="s">
        <v>91</v>
      </c>
      <c r="C12" s="1051" t="s">
        <v>26</v>
      </c>
      <c r="D12" s="1052"/>
      <c r="E12" s="1052"/>
      <c r="F12" s="1053"/>
      <c r="G12" s="317" t="s">
        <v>1</v>
      </c>
      <c r="H12" s="997">
        <f>IF(OR(I6=0,I6=""),"",IFERROR(VLOOKUP($A1,'Result Entry'!$B$10:$FB$109,9,0),0))</f>
        <v>36650</v>
      </c>
      <c r="I12" s="997"/>
      <c r="J12" s="997"/>
      <c r="K12" s="997"/>
      <c r="L12" s="997"/>
      <c r="M12" s="998"/>
      <c r="N12" s="1019"/>
      <c r="O12" s="1119"/>
      <c r="P12" s="1120"/>
      <c r="Q12" s="1121"/>
    </row>
    <row r="13" spans="1:17" s="19" customFormat="1" ht="37.5" customHeight="1">
      <c r="A13" s="313"/>
      <c r="B13" s="318" t="s">
        <v>91</v>
      </c>
      <c r="C13" s="990" t="s">
        <v>64</v>
      </c>
      <c r="D13" s="999"/>
      <c r="E13" s="319" t="str">
        <f>'[1]Result Entry'!$K$6</f>
        <v>First Test</v>
      </c>
      <c r="F13" s="320" t="str">
        <f>'[1]Result Entry'!$L$6</f>
        <v>Second Test</v>
      </c>
      <c r="G13" s="320" t="str">
        <f>'[1]Result Entry'!$M$6</f>
        <v>Third Test</v>
      </c>
      <c r="H13" s="321" t="s">
        <v>65</v>
      </c>
      <c r="I13" s="322" t="s">
        <v>168</v>
      </c>
      <c r="J13" s="323" t="s">
        <v>32</v>
      </c>
      <c r="K13" s="1000" t="s">
        <v>110</v>
      </c>
      <c r="L13" s="1001"/>
      <c r="M13" s="324" t="s">
        <v>111</v>
      </c>
      <c r="N13" s="1019"/>
      <c r="O13" s="1128"/>
      <c r="P13" s="1128"/>
      <c r="Q13" s="1128"/>
    </row>
    <row r="14" spans="1:17" s="19" customFormat="1" ht="24" customHeight="1" thickBot="1">
      <c r="A14" s="313"/>
      <c r="B14" s="318" t="s">
        <v>91</v>
      </c>
      <c r="C14" s="1002" t="s">
        <v>66</v>
      </c>
      <c r="D14" s="1003"/>
      <c r="E14" s="325">
        <f>'[1]Result Entry'!$K$7</f>
        <v>10</v>
      </c>
      <c r="F14" s="326">
        <f>'[1]Result Entry'!$L$7</f>
        <v>10</v>
      </c>
      <c r="G14" s="394">
        <f>'[1]Result Entry'!$M$7</f>
        <v>10</v>
      </c>
      <c r="H14" s="327">
        <f>'[1]Result Entry'!$R$7</f>
        <v>70</v>
      </c>
      <c r="I14" s="328">
        <f>SUM(E14:H14)</f>
        <v>100</v>
      </c>
      <c r="J14" s="329">
        <f>'[1]Result Entry'!$V$7</f>
        <v>100</v>
      </c>
      <c r="K14" s="1004">
        <f>I14+J14</f>
        <v>200</v>
      </c>
      <c r="L14" s="1005"/>
      <c r="M14" s="330" t="s">
        <v>147</v>
      </c>
      <c r="N14" s="1019"/>
      <c r="O14" s="1129"/>
      <c r="P14" s="1129"/>
      <c r="Q14" s="1129"/>
    </row>
    <row r="15" spans="1:17" s="19" customFormat="1" ht="24" customHeight="1">
      <c r="A15" s="313"/>
      <c r="B15" s="318" t="s">
        <v>91</v>
      </c>
      <c r="C15" s="1006" t="str">
        <f>'Result Entry'!$K$3</f>
        <v>Hindi</v>
      </c>
      <c r="D15" s="1007"/>
      <c r="E15" s="331">
        <f>IF(OR(C15="",$I6="NSO"),"",IFERROR(VLOOKUP($A1,'Result Entry'!$B$10:$FB$109,10,0),0))</f>
        <v>5</v>
      </c>
      <c r="F15" s="332">
        <f>IF(OR(C15="",$I6="NSO"),"",IFERROR(VLOOKUP($A1,'Result Entry'!$B$10:$FB$109,11,0),0))</f>
        <v>5</v>
      </c>
      <c r="G15" s="397">
        <f>IF(OR(C15="",$I6="NSO"),"",IFERROR(VLOOKUP($A1,'Result Entry'!$B$10:$FB$109,14,0),0))</f>
        <v>5</v>
      </c>
      <c r="H15" s="333">
        <f>IF(OR(C15="",$I6="NSO"),"",IFERROR(VLOOKUP($A1,'Result Entry'!$B$10:$FB$109,21,0),0))</f>
        <v>45</v>
      </c>
      <c r="I15" s="334">
        <f t="shared" ref="I15:I19" si="0">SUM(E15:H15)</f>
        <v>60</v>
      </c>
      <c r="J15" s="335">
        <f>IF(OR(C15="",$I6="NSO"),"",IFERROR(VLOOKUP($A1,'Result Entry'!$B$10:$FB$109,23,0),0))</f>
        <v>65</v>
      </c>
      <c r="K15" s="1008">
        <f>SUM(I15,J15)</f>
        <v>125</v>
      </c>
      <c r="L15" s="1009"/>
      <c r="M15" s="336" t="str">
        <f>IF(OR(C15="",$I6="NSO"),"",IFERROR(VLOOKUP($A1,'Result Entry'!$B$10:$FB$109,26,0),0))</f>
        <v>C</v>
      </c>
      <c r="N15" s="1019"/>
      <c r="O15" s="1129"/>
      <c r="P15" s="1129"/>
      <c r="Q15" s="1129"/>
    </row>
    <row r="16" spans="1:17" s="19" customFormat="1" ht="24" customHeight="1">
      <c r="A16" s="313"/>
      <c r="B16" s="318" t="s">
        <v>91</v>
      </c>
      <c r="C16" s="963" t="str">
        <f>'Result Entry'!$AB$3</f>
        <v>Mathematics</v>
      </c>
      <c r="D16" s="1010"/>
      <c r="E16" s="337">
        <f>IF(OR(C16="",$I6="NSO"),"",IFERROR(VLOOKUP($A1,'Result Entry'!$B$10:$FB$109,27,0),0))</f>
        <v>5</v>
      </c>
      <c r="F16" s="338">
        <f>IF(OR(C16="",$I6="NSO"),"",IFERROR(VLOOKUP($A1,'Result Entry'!$B$10:$FB$109,28,0),0))</f>
        <v>7</v>
      </c>
      <c r="G16" s="393">
        <f>IF(OR(C16="",$I6="NSO"),"",IFERROR(VLOOKUP($A1,'Result Entry'!$B$10:$FB$109,31,0),0))</f>
        <v>8</v>
      </c>
      <c r="H16" s="333">
        <f>IF(OR(C16="",$I6="NSO"),"",IFERROR(VLOOKUP($A1,'Result Entry'!$B$10:$FB$109,36,0),0))</f>
        <v>35</v>
      </c>
      <c r="I16" s="334">
        <f t="shared" si="0"/>
        <v>55</v>
      </c>
      <c r="J16" s="335">
        <f>IF(OR(C16="",$I6="NSO"),"",IFERROR(VLOOKUP($A1,'Result Entry'!$B$10:$FB$109,40,0),0))</f>
        <v>30</v>
      </c>
      <c r="K16" s="1077">
        <f t="shared" ref="K16:K21" si="1">SUM(I16,J16)</f>
        <v>85</v>
      </c>
      <c r="L16" s="1078"/>
      <c r="M16" s="336" t="str">
        <f>IF(OR(C16="",$I6="NSO"),"",IFERROR(VLOOKUP($A1,'Result Entry'!$B$10:$FB$109,43,0),0))</f>
        <v>D</v>
      </c>
      <c r="N16" s="1019"/>
      <c r="O16" s="1129"/>
      <c r="P16" s="1129"/>
      <c r="Q16" s="1129"/>
    </row>
    <row r="17" spans="1:17" s="19" customFormat="1" ht="24.75" customHeight="1" thickBot="1">
      <c r="A17" s="313"/>
      <c r="B17" s="318" t="s">
        <v>91</v>
      </c>
      <c r="C17" s="1079" t="str">
        <f>'Result Entry'!$BJ$3</f>
        <v>Env. Study</v>
      </c>
      <c r="D17" s="1080"/>
      <c r="E17" s="339">
        <f>IF(OR(C17="",$I6="NSO"),"",IFERROR(VLOOKUP($A1,'Result Entry'!$B$10:$FB$109,61,0),0))</f>
        <v>2</v>
      </c>
      <c r="F17" s="340">
        <f>IF(OR(C17="",$I6="NSO"),"",IFERROR(VLOOKUP($A1,'Result Entry'!$B$10:$FB$109,62,0),0))</f>
        <v>8</v>
      </c>
      <c r="G17" s="341">
        <f>IF(OR(C17="",$I6="NSO"),"",IFERROR(VLOOKUP($A1,'Result Entry'!$B$10:$FB$109,65,0),0))</f>
        <v>5</v>
      </c>
      <c r="H17" s="342">
        <f>IF(OR(C17="",$I6="NSO"),"",IFERROR(VLOOKUP($A1,'Result Entry'!$B$10:$FB$109,70,0),0))</f>
        <v>35</v>
      </c>
      <c r="I17" s="343">
        <f t="shared" si="0"/>
        <v>50</v>
      </c>
      <c r="J17" s="344">
        <f>IF(OR(C17="",$I6="NSO"),"",IFERROR(VLOOKUP($A1,'Result Entry'!$B$10:$FB$109,74,0),0))</f>
        <v>70</v>
      </c>
      <c r="K17" s="1103">
        <f t="shared" si="1"/>
        <v>120</v>
      </c>
      <c r="L17" s="1104"/>
      <c r="M17" s="345" t="str">
        <f>IF(OR(C17="",$I6="NSO"),"",IFERROR(VLOOKUP($A1,'Result Entry'!$B$10:$FB$109,77,0),0))</f>
        <v>C</v>
      </c>
      <c r="N17" s="1019"/>
      <c r="O17" s="1129"/>
      <c r="P17" s="1129"/>
      <c r="Q17" s="1129"/>
    </row>
    <row r="18" spans="1:17" s="19" customFormat="1" ht="24" customHeight="1">
      <c r="A18" s="313"/>
      <c r="B18" s="318" t="s">
        <v>91</v>
      </c>
      <c r="C18" s="1092" t="s">
        <v>66</v>
      </c>
      <c r="D18" s="1093"/>
      <c r="E18" s="346">
        <f>'[1]Result Entry'!$AO$7</f>
        <v>5</v>
      </c>
      <c r="F18" s="347">
        <f>'[1]Result Entry'!$AP$7</f>
        <v>5</v>
      </c>
      <c r="G18" s="395">
        <f>'[1]Result Entry'!$AQ$7</f>
        <v>5</v>
      </c>
      <c r="H18" s="348">
        <f>'[1]Result Entry'!$AV$7</f>
        <v>35</v>
      </c>
      <c r="I18" s="349">
        <f t="shared" si="0"/>
        <v>50</v>
      </c>
      <c r="J18" s="350">
        <f>'[1]Result Entry'!$AZ$7</f>
        <v>50</v>
      </c>
      <c r="K18" s="1094">
        <f t="shared" si="1"/>
        <v>100</v>
      </c>
      <c r="L18" s="1095"/>
      <c r="M18" s="351" t="s">
        <v>147</v>
      </c>
      <c r="N18" s="1019"/>
      <c r="O18" s="1129"/>
      <c r="P18" s="1129"/>
      <c r="Q18" s="1129"/>
    </row>
    <row r="19" spans="1:17" s="19" customFormat="1" ht="24" customHeight="1" thickBot="1">
      <c r="A19" s="313"/>
      <c r="B19" s="318" t="s">
        <v>91</v>
      </c>
      <c r="C19" s="1096" t="str">
        <f>'Result Entry'!$AS$3</f>
        <v>English</v>
      </c>
      <c r="D19" s="1097"/>
      <c r="E19" s="352">
        <f>IF(OR(C19="",$I6="NSO"),"",IFERROR(VLOOKUP($A1,'Result Entry'!$B$10:$FB$109,44,0),0))</f>
        <v>3</v>
      </c>
      <c r="F19" s="353">
        <f>IF(OR(C19="",$I6="NSO"),"",IFERROR(VLOOKUP($A1,'Result Entry'!$B$10:$FB$109,45,0),0))</f>
        <v>2</v>
      </c>
      <c r="G19" s="396">
        <f>IF(OR(C19="",$I6="NSO"),"",IFERROR(VLOOKUP($A1,'Result Entry'!$B$10:$FB$109,48,0),0))</f>
        <v>4</v>
      </c>
      <c r="H19" s="354">
        <f>IF(OR(C19="",$I6="NSO"),"",IFERROR(VLOOKUP($A1,'Result Entry'!$B$10:$FB$109,53,0),0))</f>
        <v>21</v>
      </c>
      <c r="I19" s="355">
        <f t="shared" si="0"/>
        <v>30</v>
      </c>
      <c r="J19" s="356">
        <f>IF(OR(C19="",$I6="NSO"),"",IFERROR(VLOOKUP($A1,'Result Entry'!$B$10:$FB$109,57,0),0))</f>
        <v>35</v>
      </c>
      <c r="K19" s="1098">
        <f t="shared" si="1"/>
        <v>65</v>
      </c>
      <c r="L19" s="1099"/>
      <c r="M19" s="357" t="str">
        <f>IF(OR(C19="",$I6="NSO"),"",IFERROR(VLOOKUP($A1,'Result Entry'!$B$10:$FB$109,60,0),0))</f>
        <v>C</v>
      </c>
      <c r="N19" s="1019"/>
      <c r="O19" s="1129"/>
      <c r="P19" s="1129"/>
      <c r="Q19" s="1129"/>
    </row>
    <row r="20" spans="1:17" s="19" customFormat="1" ht="24" customHeight="1">
      <c r="A20" s="313"/>
      <c r="B20" s="318" t="s">
        <v>91</v>
      </c>
      <c r="C20" s="1092" t="s">
        <v>66</v>
      </c>
      <c r="D20" s="1093"/>
      <c r="E20" s="346">
        <f>'[1]Result Entry'!$BS$7</f>
        <v>10</v>
      </c>
      <c r="F20" s="347">
        <f>'[1]Result Entry'!$BT$7</f>
        <v>10</v>
      </c>
      <c r="G20" s="395">
        <f>'[1]Result Entry'!$BU$7</f>
        <v>10</v>
      </c>
      <c r="H20" s="348">
        <f>'[1]Result Entry'!$BZ$7</f>
        <v>70</v>
      </c>
      <c r="I20" s="349">
        <f>SUM(E20:H20)</f>
        <v>100</v>
      </c>
      <c r="J20" s="350">
        <f>'[1]Result Entry'!$CD$7</f>
        <v>100</v>
      </c>
      <c r="K20" s="1094">
        <f t="shared" si="1"/>
        <v>200</v>
      </c>
      <c r="L20" s="1095"/>
      <c r="M20" s="351" t="s">
        <v>147</v>
      </c>
      <c r="N20" s="1019"/>
      <c r="O20" s="1129"/>
      <c r="P20" s="1129"/>
      <c r="Q20" s="1129"/>
    </row>
    <row r="21" spans="1:17" s="19" customFormat="1" ht="24" customHeight="1" thickBot="1">
      <c r="A21" s="313"/>
      <c r="B21" s="318" t="s">
        <v>91</v>
      </c>
      <c r="C21" s="1096" t="str">
        <f>'Result Entry'!$CA$3</f>
        <v>Sanskrit/Urdu</v>
      </c>
      <c r="D21" s="1097"/>
      <c r="E21" s="352">
        <f>IF(OR(C21="",$I6="NSO"),"",IFERROR(VLOOKUP($A1,'Result Entry'!$B$10:$FB$109,78,0),0))</f>
        <v>5</v>
      </c>
      <c r="F21" s="353">
        <f>IF(OR(C21="",$I6="NSO"),"",IFERROR(VLOOKUP($A1,'Result Entry'!$B$10:$FB$109,79,0),0))</f>
        <v>5</v>
      </c>
      <c r="G21" s="396">
        <f>IF(OR(C21="",$I6="NSO"),"",IFERROR(VLOOKUP($A1,'Result Entry'!$B$10:$FB$109,82,0),0))</f>
        <v>5</v>
      </c>
      <c r="H21" s="354">
        <f>IF(OR(C21="",$I6="NSO"),"",IFERROR(VLOOKUP($A1,'Result Entry'!$B$10:$FB$109,87,0),0))</f>
        <v>35</v>
      </c>
      <c r="I21" s="355">
        <f t="shared" ref="I21" si="2">SUM(E21:H21)</f>
        <v>50</v>
      </c>
      <c r="J21" s="356">
        <f>IF(OR(C21="",$I6="NSO"),"",IFERROR(VLOOKUP($A1,'Result Entry'!$B$10:$FB$109,91,0),0))</f>
        <v>70</v>
      </c>
      <c r="K21" s="1098">
        <f t="shared" si="1"/>
        <v>120</v>
      </c>
      <c r="L21" s="1099"/>
      <c r="M21" s="357" t="str">
        <f>IF(OR(C21="",$I6="NSO"),"",IFERROR(VLOOKUP($A1,'Result Entry'!$B$10:$FB$109,94,0),0))</f>
        <v>C</v>
      </c>
      <c r="N21" s="1019"/>
      <c r="O21" s="1129"/>
      <c r="P21" s="1129"/>
      <c r="Q21" s="1129"/>
    </row>
    <row r="22" spans="1:17" s="19" customFormat="1" ht="13.5" customHeight="1" thickBot="1">
      <c r="A22" s="313"/>
      <c r="B22" s="318" t="s">
        <v>91</v>
      </c>
      <c r="C22" s="1100"/>
      <c r="D22" s="1101"/>
      <c r="E22" s="1101"/>
      <c r="F22" s="1101"/>
      <c r="G22" s="1101"/>
      <c r="H22" s="1101"/>
      <c r="I22" s="1101"/>
      <c r="J22" s="1101"/>
      <c r="K22" s="1101"/>
      <c r="L22" s="1101"/>
      <c r="M22" s="1102"/>
      <c r="N22" s="1019"/>
      <c r="O22" s="1129"/>
      <c r="P22" s="1129"/>
      <c r="Q22" s="1129"/>
    </row>
    <row r="23" spans="1:17" s="19" customFormat="1" ht="43.5" customHeight="1">
      <c r="A23" s="313"/>
      <c r="B23" s="318" t="s">
        <v>91</v>
      </c>
      <c r="C23" s="1081" t="s">
        <v>112</v>
      </c>
      <c r="D23" s="1082"/>
      <c r="E23" s="1083"/>
      <c r="F23" s="1087" t="s">
        <v>113</v>
      </c>
      <c r="G23" s="1087"/>
      <c r="H23" s="1088" t="s">
        <v>114</v>
      </c>
      <c r="I23" s="1089"/>
      <c r="J23" s="358" t="s">
        <v>51</v>
      </c>
      <c r="K23" s="359" t="s">
        <v>115</v>
      </c>
      <c r="L23" s="390" t="s">
        <v>49</v>
      </c>
      <c r="M23" s="360" t="s">
        <v>53</v>
      </c>
      <c r="N23" s="1019"/>
      <c r="O23" s="1129"/>
      <c r="P23" s="1129"/>
      <c r="Q23" s="1129"/>
    </row>
    <row r="24" spans="1:17" s="19" customFormat="1" ht="24" customHeight="1" thickBot="1">
      <c r="A24" s="313"/>
      <c r="B24" s="318" t="s">
        <v>91</v>
      </c>
      <c r="C24" s="1084"/>
      <c r="D24" s="1085"/>
      <c r="E24" s="1086"/>
      <c r="F24" s="1090">
        <f>IF(OR($I6="",$I6="NSO"),"",IFERROR(VLOOKUP($A1,'Result Entry'!$B$10:$FB$109,130,0),0))</f>
        <v>900</v>
      </c>
      <c r="G24" s="1091"/>
      <c r="H24" s="1090">
        <f>IF(OR($I6="",$I6="NSO"),"",IFERROR(VLOOKUP($A1,'Result Entry'!$B$10:$FB$109,131,0),0))</f>
        <v>515</v>
      </c>
      <c r="I24" s="1091"/>
      <c r="J24" s="361">
        <f>IF(OR($I6="",$I6="NSO"),"",IFERROR(VLOOKUP($A1,'Result Entry'!$B$10:$FB$109,132,0),0))</f>
        <v>57.222222222222221</v>
      </c>
      <c r="K24" s="362" t="str">
        <f>IF(OR($I6="",$I6="NSO"),"",IFERROR(VLOOKUP($A1,'Result Entry'!$B$10:$FB$109,133,0),0))</f>
        <v>C</v>
      </c>
      <c r="L24" s="363" t="str">
        <f>IF(OR($I6="",$I6="NSO"),"",IFERROR(VLOOKUP($A1,'Result Entry'!$B$10:$FB$109,134,0),0))</f>
        <v>Passed</v>
      </c>
      <c r="M24" s="364">
        <f>IF(OR($I6="",$I6="NSO"),"",IFERROR(VLOOKUP($A1,'Result Entry'!$B$10:$FB$109,136,0),0))</f>
        <v>0.999999999999998</v>
      </c>
      <c r="N24" s="1019"/>
      <c r="O24" s="1129"/>
      <c r="P24" s="1129"/>
      <c r="Q24" s="1129"/>
    </row>
    <row r="25" spans="1:17" s="19" customFormat="1" ht="24" customHeight="1" thickBot="1">
      <c r="A25" s="313"/>
      <c r="B25" s="314" t="s">
        <v>91</v>
      </c>
      <c r="C25" s="1054"/>
      <c r="D25" s="1055"/>
      <c r="E25" s="1055"/>
      <c r="F25" s="1055"/>
      <c r="G25" s="1055"/>
      <c r="H25" s="1056"/>
      <c r="I25" s="1057" t="s">
        <v>71</v>
      </c>
      <c r="J25" s="1058"/>
      <c r="K25" s="365">
        <f>IF(OR($I6="",$I6="NSO"),"",IFERROR(VLOOKUP($A1,'Result Entry'!$B$10:$FB$109,127,0),0))</f>
        <v>280</v>
      </c>
      <c r="L25" s="1074" t="s">
        <v>90</v>
      </c>
      <c r="M25" s="992"/>
      <c r="N25" s="1019"/>
      <c r="O25" s="1129"/>
      <c r="P25" s="1129"/>
      <c r="Q25" s="1129"/>
    </row>
    <row r="26" spans="1:17" s="19" customFormat="1" ht="24" customHeight="1" thickBot="1">
      <c r="A26" s="313"/>
      <c r="B26" s="314" t="s">
        <v>91</v>
      </c>
      <c r="C26" s="1059" t="s">
        <v>70</v>
      </c>
      <c r="D26" s="1060"/>
      <c r="E26" s="1060"/>
      <c r="F26" s="1060"/>
      <c r="G26" s="1060"/>
      <c r="H26" s="1061"/>
      <c r="I26" s="972" t="s">
        <v>72</v>
      </c>
      <c r="J26" s="1062"/>
      <c r="K26" s="366">
        <f>IF(OR($I6="",$I6="NSO"),"",IFERROR(VLOOKUP($A1,'Result Entry'!$B$10:$FB$109,128,0),0))</f>
        <v>250</v>
      </c>
      <c r="L26" s="1063">
        <f>IF(OR($I6="",$I6="NSO"),"",IFERROR(VLOOKUP($A1,'Result Entry'!$B$10:$FB$109,129,0),0))</f>
        <v>89.285714285714292</v>
      </c>
      <c r="M26" s="1064"/>
      <c r="N26" s="1019"/>
      <c r="O26" s="1129"/>
      <c r="P26" s="1129"/>
      <c r="Q26" s="1129"/>
    </row>
    <row r="27" spans="1:17" s="19" customFormat="1" ht="24" customHeight="1" thickBot="1">
      <c r="A27" s="313"/>
      <c r="B27" s="314" t="s">
        <v>91</v>
      </c>
      <c r="C27" s="1065" t="s">
        <v>64</v>
      </c>
      <c r="D27" s="1066"/>
      <c r="E27" s="1067"/>
      <c r="F27" s="1068" t="s">
        <v>67</v>
      </c>
      <c r="G27" s="1069"/>
      <c r="H27" s="367" t="s">
        <v>57</v>
      </c>
      <c r="I27" s="1070" t="s">
        <v>73</v>
      </c>
      <c r="J27" s="1071"/>
      <c r="K27" s="1072" t="str">
        <f>IF(OR($I6="",$I6="NSO"),"",IFERROR(VLOOKUP($A1,'Result Entry'!$B$10:$FB$109,137,0),0))</f>
        <v>Good</v>
      </c>
      <c r="L27" s="1072"/>
      <c r="M27" s="1073"/>
      <c r="N27" s="1019"/>
      <c r="O27" s="1129"/>
      <c r="P27" s="1129"/>
      <c r="Q27" s="1129"/>
    </row>
    <row r="28" spans="1:17" s="19" customFormat="1" ht="23.25" customHeight="1">
      <c r="A28" s="313"/>
      <c r="B28" s="314" t="s">
        <v>91</v>
      </c>
      <c r="C28" s="963" t="str">
        <f>'Result Entry'!$CR$3</f>
        <v>WORK EXP.</v>
      </c>
      <c r="D28" s="964"/>
      <c r="E28" s="965"/>
      <c r="F28" s="950" t="str">
        <f>IF(OR($I6="",$I6="NSO"),"",IFERROR(VLOOKUP($A1,'Result Entry'!$B$10:$FB$109,144,0),0))</f>
        <v>75/100</v>
      </c>
      <c r="G28" s="965"/>
      <c r="H28" s="392" t="str">
        <f>IF(OR($I6="",$I6="NSO"),"",IFERROR(VLOOKUP($A1,'Result Entry'!$B$10:$FB$109,102,0),0))</f>
        <v>B</v>
      </c>
      <c r="I28" s="1011" t="s">
        <v>93</v>
      </c>
      <c r="J28" s="1012"/>
      <c r="K28" s="1013">
        <f>'Result Entry'!$W$2</f>
        <v>46106</v>
      </c>
      <c r="L28" s="1014"/>
      <c r="M28" s="1015"/>
      <c r="N28" s="1019"/>
      <c r="O28" s="1129"/>
      <c r="P28" s="1129"/>
      <c r="Q28" s="1129"/>
    </row>
    <row r="29" spans="1:17" s="19" customFormat="1" ht="23.25" customHeight="1">
      <c r="A29" s="313"/>
      <c r="B29" s="314" t="s">
        <v>91</v>
      </c>
      <c r="C29" s="963" t="str">
        <f>'Result Entry'!$CZ$3</f>
        <v>ART EDU.</v>
      </c>
      <c r="D29" s="964"/>
      <c r="E29" s="965"/>
      <c r="F29" s="950" t="str">
        <f>IF(OR($I6="",$I6="NSO"),"",IFERROR(VLOOKUP($A1,'Result Entry'!$B$10:$FB$109,148,0),0))</f>
        <v>80/100</v>
      </c>
      <c r="G29" s="965"/>
      <c r="H29" s="368" t="str">
        <f>IF(OR($I6="",$I6="NSO"),"",IFERROR(VLOOKUP($A1,'Result Entry'!$B$10:$FB$109,110,0),0))</f>
        <v>B</v>
      </c>
      <c r="I29" s="966"/>
      <c r="J29" s="967"/>
      <c r="K29" s="967"/>
      <c r="L29" s="967"/>
      <c r="M29" s="968"/>
      <c r="N29" s="1019"/>
      <c r="O29" s="1129"/>
      <c r="P29" s="1129"/>
      <c r="Q29" s="1129"/>
    </row>
    <row r="30" spans="1:17" s="19" customFormat="1" ht="23.25" customHeight="1">
      <c r="A30" s="313"/>
      <c r="B30" s="314"/>
      <c r="C30" s="963" t="str">
        <f>'Result Entry'!$DH$3</f>
        <v>H&amp;P. EDU.</v>
      </c>
      <c r="D30" s="964"/>
      <c r="E30" s="965"/>
      <c r="F30" s="950" t="str">
        <f>IF(OR($I6="",$I6="NSO"),"",IFERROR(VLOOKUP($A1,'Result Entry'!$B$10:$FB$109,152,0),0))</f>
        <v>85/100</v>
      </c>
      <c r="G30" s="965"/>
      <c r="H30" s="368" t="str">
        <f>IF(OR($I6="",$I6="NSO"),"",IFERROR(VLOOKUP($A1,'Result Entry'!$B$10:$FB$109,118,0),0))</f>
        <v>B</v>
      </c>
      <c r="I30" s="969"/>
      <c r="J30" s="970"/>
      <c r="K30" s="970"/>
      <c r="L30" s="970"/>
      <c r="M30" s="971"/>
      <c r="N30" s="1019"/>
      <c r="O30" s="1129"/>
      <c r="P30" s="1129"/>
      <c r="Q30" s="1129"/>
    </row>
    <row r="31" spans="1:17" s="19" customFormat="1" ht="23.25" customHeight="1" thickBot="1">
      <c r="A31" s="313"/>
      <c r="B31" s="314" t="s">
        <v>91</v>
      </c>
      <c r="C31" s="972">
        <f>'Result Entry'!$DP$3</f>
        <v>0</v>
      </c>
      <c r="D31" s="973"/>
      <c r="E31" s="974"/>
      <c r="F31" s="950" t="str">
        <f>IF(OR($I6="",$I6="NSO"),"",IFERROR(VLOOKUP($A1,'Result Entry'!$B$10:$FB$109,156,0),0))</f>
        <v>0/0</v>
      </c>
      <c r="G31" s="965"/>
      <c r="H31" s="393" t="str">
        <f>IF(OR($I6="",$I6="NSO"),"",IFERROR(VLOOKUP($A1,'Result Entry'!$B$10:$FB$109,126,0),0))</f>
        <v/>
      </c>
      <c r="I31" s="975" t="s">
        <v>86</v>
      </c>
      <c r="J31" s="976"/>
      <c r="K31" s="981"/>
      <c r="L31" s="982"/>
      <c r="M31" s="983"/>
      <c r="N31" s="1019"/>
      <c r="O31" s="1129"/>
      <c r="P31" s="1129"/>
      <c r="Q31" s="1129"/>
    </row>
    <row r="32" spans="1:17" s="19" customFormat="1" ht="23.25" customHeight="1">
      <c r="A32" s="313"/>
      <c r="B32" s="314" t="s">
        <v>91</v>
      </c>
      <c r="C32" s="990" t="s">
        <v>74</v>
      </c>
      <c r="D32" s="991"/>
      <c r="E32" s="991"/>
      <c r="F32" s="991"/>
      <c r="G32" s="991"/>
      <c r="H32" s="992"/>
      <c r="I32" s="977"/>
      <c r="J32" s="978"/>
      <c r="K32" s="984"/>
      <c r="L32" s="985"/>
      <c r="M32" s="986"/>
      <c r="N32" s="1019"/>
      <c r="O32" s="1129"/>
      <c r="P32" s="1129"/>
      <c r="Q32" s="1129"/>
    </row>
    <row r="33" spans="1:17" s="19" customFormat="1" ht="23.25" customHeight="1">
      <c r="A33" s="313"/>
      <c r="B33" s="314" t="s">
        <v>91</v>
      </c>
      <c r="C33" s="369" t="s">
        <v>37</v>
      </c>
      <c r="D33" s="993" t="s">
        <v>80</v>
      </c>
      <c r="E33" s="994"/>
      <c r="F33" s="993" t="s">
        <v>81</v>
      </c>
      <c r="G33" s="995"/>
      <c r="H33" s="996"/>
      <c r="I33" s="979"/>
      <c r="J33" s="980"/>
      <c r="K33" s="987"/>
      <c r="L33" s="988"/>
      <c r="M33" s="989"/>
      <c r="N33" s="1019"/>
      <c r="O33" s="1129"/>
      <c r="P33" s="1129"/>
      <c r="Q33" s="1129"/>
    </row>
    <row r="34" spans="1:17" s="19" customFormat="1" ht="23.25" customHeight="1">
      <c r="A34" s="313"/>
      <c r="B34" s="314" t="s">
        <v>91</v>
      </c>
      <c r="C34" s="391" t="s">
        <v>75</v>
      </c>
      <c r="D34" s="950" t="s">
        <v>158</v>
      </c>
      <c r="E34" s="951"/>
      <c r="F34" s="950" t="s">
        <v>82</v>
      </c>
      <c r="G34" s="952"/>
      <c r="H34" s="953"/>
      <c r="I34" s="954" t="s">
        <v>87</v>
      </c>
      <c r="J34" s="955"/>
      <c r="K34" s="955"/>
      <c r="L34" s="955"/>
      <c r="M34" s="956"/>
      <c r="N34" s="1019"/>
      <c r="O34" s="1129"/>
      <c r="P34" s="1129"/>
      <c r="Q34" s="1129"/>
    </row>
    <row r="35" spans="1:17" s="19" customFormat="1" ht="23.25" customHeight="1">
      <c r="A35" s="313"/>
      <c r="B35" s="314" t="s">
        <v>91</v>
      </c>
      <c r="C35" s="370" t="s">
        <v>76</v>
      </c>
      <c r="D35" s="950" t="s">
        <v>159</v>
      </c>
      <c r="E35" s="951"/>
      <c r="F35" s="950" t="s">
        <v>83</v>
      </c>
      <c r="G35" s="952"/>
      <c r="H35" s="953"/>
      <c r="I35" s="957"/>
      <c r="J35" s="958"/>
      <c r="K35" s="958"/>
      <c r="L35" s="958"/>
      <c r="M35" s="959"/>
      <c r="N35" s="1019"/>
      <c r="O35" s="1129"/>
      <c r="P35" s="1129"/>
      <c r="Q35" s="1129"/>
    </row>
    <row r="36" spans="1:17" s="19" customFormat="1" ht="23.25" customHeight="1">
      <c r="A36" s="313"/>
      <c r="B36" s="314" t="s">
        <v>91</v>
      </c>
      <c r="C36" s="370" t="s">
        <v>78</v>
      </c>
      <c r="D36" s="950" t="s">
        <v>160</v>
      </c>
      <c r="E36" s="951"/>
      <c r="F36" s="950" t="s">
        <v>84</v>
      </c>
      <c r="G36" s="952"/>
      <c r="H36" s="953"/>
      <c r="I36" s="957"/>
      <c r="J36" s="958"/>
      <c r="K36" s="958"/>
      <c r="L36" s="958"/>
      <c r="M36" s="959"/>
      <c r="N36" s="1019"/>
      <c r="O36" s="1129"/>
      <c r="P36" s="1129"/>
      <c r="Q36" s="1129"/>
    </row>
    <row r="37" spans="1:17" s="19" customFormat="1" ht="23.25" customHeight="1">
      <c r="A37" s="313"/>
      <c r="B37" s="314" t="s">
        <v>91</v>
      </c>
      <c r="C37" s="370" t="s">
        <v>77</v>
      </c>
      <c r="D37" s="950" t="s">
        <v>161</v>
      </c>
      <c r="E37" s="951"/>
      <c r="F37" s="950" t="s">
        <v>163</v>
      </c>
      <c r="G37" s="952"/>
      <c r="H37" s="953"/>
      <c r="I37" s="960"/>
      <c r="J37" s="961"/>
      <c r="K37" s="961"/>
      <c r="L37" s="961"/>
      <c r="M37" s="962"/>
      <c r="N37" s="1019"/>
      <c r="O37" s="1129"/>
      <c r="P37" s="1129"/>
      <c r="Q37" s="1129"/>
    </row>
    <row r="38" spans="1:17" s="19" customFormat="1" ht="23.25" customHeight="1" thickBot="1">
      <c r="A38" s="313"/>
      <c r="B38" s="371" t="s">
        <v>91</v>
      </c>
      <c r="C38" s="354" t="s">
        <v>79</v>
      </c>
      <c r="D38" s="1075" t="s">
        <v>162</v>
      </c>
      <c r="E38" s="1062"/>
      <c r="F38" s="1075" t="s">
        <v>85</v>
      </c>
      <c r="G38" s="1076"/>
      <c r="H38" s="1064"/>
      <c r="I38" s="946" t="s">
        <v>116</v>
      </c>
      <c r="J38" s="947"/>
      <c r="K38" s="947"/>
      <c r="L38" s="947"/>
      <c r="M38" s="948"/>
      <c r="N38" s="1019"/>
      <c r="O38" s="1129"/>
      <c r="P38" s="1129"/>
      <c r="Q38" s="1129"/>
    </row>
    <row r="39" spans="1:17" s="19" customFormat="1" ht="14.25" customHeight="1" thickBot="1">
      <c r="A39" s="949"/>
      <c r="B39" s="949"/>
      <c r="C39" s="949"/>
      <c r="D39" s="949"/>
      <c r="E39" s="949"/>
      <c r="F39" s="949"/>
      <c r="G39" s="949"/>
      <c r="H39" s="949"/>
      <c r="I39" s="949"/>
      <c r="J39" s="949"/>
      <c r="K39" s="949"/>
      <c r="L39" s="949"/>
      <c r="M39" s="949"/>
      <c r="N39" s="1019"/>
      <c r="O39" s="1129"/>
      <c r="P39" s="1129"/>
      <c r="Q39" s="1129"/>
    </row>
    <row r="40" spans="1:17" s="46" customFormat="1" ht="25.5" customHeight="1" thickBot="1">
      <c r="A40" s="308">
        <f>A1+1</f>
        <v>2</v>
      </c>
      <c r="B40" s="1016" t="s">
        <v>173</v>
      </c>
      <c r="C40" s="1017"/>
      <c r="D40" s="1017"/>
      <c r="E40" s="1017"/>
      <c r="F40" s="1017"/>
      <c r="G40" s="1017"/>
      <c r="H40" s="1017"/>
      <c r="I40" s="1017"/>
      <c r="J40" s="1017"/>
      <c r="K40" s="1017"/>
      <c r="L40" s="1017"/>
      <c r="M40" s="1018"/>
      <c r="N40" s="1019"/>
      <c r="O40" s="1129"/>
      <c r="P40" s="1129"/>
      <c r="Q40" s="1129"/>
    </row>
    <row r="41" spans="1:17" ht="73.5" customHeight="1">
      <c r="A41" s="309"/>
      <c r="B41" s="1020" t="str">
        <f>IF(I45&gt;0,CONCATENATE(C45,I45),0)</f>
        <v>Roll No.:-302</v>
      </c>
      <c r="C41" s="1022"/>
      <c r="D41" s="1024" t="str">
        <f>Master!$E$8</f>
        <v>Govt.Sr.Sec.Sch.</v>
      </c>
      <c r="E41" s="1025"/>
      <c r="F41" s="1025"/>
      <c r="G41" s="1025"/>
      <c r="H41" s="1025"/>
      <c r="I41" s="1025"/>
      <c r="J41" s="1025"/>
      <c r="K41" s="1025"/>
      <c r="L41" s="1025"/>
      <c r="M41" s="1026"/>
      <c r="N41" s="1019"/>
      <c r="O41" s="1129"/>
      <c r="P41" s="1129"/>
      <c r="Q41" s="1129"/>
    </row>
    <row r="42" spans="1:17" ht="35.25" customHeight="1" thickBot="1">
      <c r="A42" s="309"/>
      <c r="B42" s="1021"/>
      <c r="C42" s="1023"/>
      <c r="D42" s="1027" t="str">
        <f>Master!$E$11</f>
        <v>P.S.-Bapini (Phalodi)</v>
      </c>
      <c r="E42" s="1027"/>
      <c r="F42" s="1027"/>
      <c r="G42" s="1027"/>
      <c r="H42" s="1027"/>
      <c r="I42" s="1027"/>
      <c r="J42" s="1027"/>
      <c r="K42" s="1027"/>
      <c r="L42" s="1027"/>
      <c r="M42" s="1028"/>
      <c r="N42" s="1019"/>
      <c r="O42" s="1129"/>
      <c r="P42" s="1129"/>
      <c r="Q42" s="1129"/>
    </row>
    <row r="43" spans="1:17" ht="46.5" customHeight="1">
      <c r="A43" s="309"/>
      <c r="B43" s="310"/>
      <c r="C43" s="1029" t="s">
        <v>60</v>
      </c>
      <c r="D43" s="1030"/>
      <c r="E43" s="1030"/>
      <c r="F43" s="1030"/>
      <c r="G43" s="1030"/>
      <c r="H43" s="1030"/>
      <c r="I43" s="1031"/>
      <c r="J43" s="1032" t="s">
        <v>88</v>
      </c>
      <c r="K43" s="1032"/>
      <c r="L43" s="1033">
        <f>Master!$E$14</f>
        <v>810000000</v>
      </c>
      <c r="M43" s="1034"/>
      <c r="N43" s="1019"/>
      <c r="O43" s="1129"/>
      <c r="P43" s="1129"/>
      <c r="Q43" s="1129"/>
    </row>
    <row r="44" spans="1:17" ht="18" customHeight="1" thickBot="1">
      <c r="A44" s="309"/>
      <c r="B44" s="311"/>
      <c r="C44" s="1029"/>
      <c r="D44" s="1030"/>
      <c r="E44" s="1030"/>
      <c r="F44" s="1030"/>
      <c r="G44" s="1030"/>
      <c r="H44" s="1030"/>
      <c r="I44" s="1031"/>
      <c r="J44" s="1035" t="s">
        <v>61</v>
      </c>
      <c r="K44" s="1036"/>
      <c r="L44" s="1039" t="str">
        <f>Master!$E$6</f>
        <v>2025-26</v>
      </c>
      <c r="M44" s="1040"/>
      <c r="N44" s="1019"/>
      <c r="O44" s="1129"/>
      <c r="P44" s="1129"/>
      <c r="Q44" s="1129"/>
    </row>
    <row r="45" spans="1:17" ht="29.25" customHeight="1" thickBot="1">
      <c r="A45" s="309"/>
      <c r="B45" s="311"/>
      <c r="C45" s="1105" t="s">
        <v>117</v>
      </c>
      <c r="D45" s="1106"/>
      <c r="E45" s="1106"/>
      <c r="F45" s="1106"/>
      <c r="G45" s="1106"/>
      <c r="H45" s="1106"/>
      <c r="I45" s="312">
        <f>IFERROR(VLOOKUP($A40,'Result Entry'!$B$10:$FB$109,5,0),0)</f>
        <v>302</v>
      </c>
      <c r="J45" s="1037"/>
      <c r="K45" s="1038"/>
      <c r="L45" s="1041"/>
      <c r="M45" s="1042"/>
      <c r="N45" s="1019"/>
      <c r="O45" s="1129"/>
      <c r="P45" s="1129"/>
      <c r="Q45" s="1129"/>
    </row>
    <row r="46" spans="1:17" s="19" customFormat="1" ht="24" customHeight="1">
      <c r="A46" s="313"/>
      <c r="B46" s="314" t="s">
        <v>91</v>
      </c>
      <c r="C46" s="1006" t="s">
        <v>21</v>
      </c>
      <c r="D46" s="1043"/>
      <c r="E46" s="1043"/>
      <c r="F46" s="1044"/>
      <c r="G46" s="315" t="s">
        <v>1</v>
      </c>
      <c r="H46" s="1045">
        <f>IF(OR(I45=0,I45=""),"",IFERROR(VLOOKUP($A40,'Result Entry'!$B$10:$FB$109,3,0),0))</f>
        <v>2</v>
      </c>
      <c r="I46" s="1045"/>
      <c r="J46" s="1045"/>
      <c r="K46" s="1045"/>
      <c r="L46" s="1045"/>
      <c r="M46" s="1046"/>
      <c r="N46" s="1019"/>
      <c r="O46" s="1129"/>
      <c r="P46" s="1129"/>
      <c r="Q46" s="1129"/>
    </row>
    <row r="47" spans="1:17" s="19" customFormat="1" ht="24" customHeight="1">
      <c r="A47" s="313"/>
      <c r="B47" s="314" t="s">
        <v>91</v>
      </c>
      <c r="C47" s="963" t="s">
        <v>23</v>
      </c>
      <c r="D47" s="964"/>
      <c r="E47" s="964"/>
      <c r="F47" s="1047"/>
      <c r="G47" s="316" t="s">
        <v>1</v>
      </c>
      <c r="H47" s="1048" t="str">
        <f>IF(OR(I45=0,I45=""),"",IFERROR(VLOOKUP($A40,'Result Entry'!$B$10:$FB$109,6,0),0))</f>
        <v>f</v>
      </c>
      <c r="I47" s="1048"/>
      <c r="J47" s="1048"/>
      <c r="K47" s="1048"/>
      <c r="L47" s="1048"/>
      <c r="M47" s="1049"/>
      <c r="N47" s="1019"/>
      <c r="O47" s="1129"/>
      <c r="P47" s="1129"/>
      <c r="Q47" s="1129"/>
    </row>
    <row r="48" spans="1:17" s="19" customFormat="1" ht="24" customHeight="1">
      <c r="A48" s="313"/>
      <c r="B48" s="314" t="s">
        <v>91</v>
      </c>
      <c r="C48" s="963" t="s">
        <v>24</v>
      </c>
      <c r="D48" s="964"/>
      <c r="E48" s="964"/>
      <c r="F48" s="1047"/>
      <c r="G48" s="316" t="s">
        <v>1</v>
      </c>
      <c r="H48" s="1048" t="str">
        <f>IF(OR(I45=0,I45=""),"",IFERROR(VLOOKUP($A40,'Result Entry'!$B$10:$FB$109,7,0),0))</f>
        <v>Father's Name</v>
      </c>
      <c r="I48" s="1048"/>
      <c r="J48" s="1048"/>
      <c r="K48" s="1048"/>
      <c r="L48" s="1048"/>
      <c r="M48" s="1049"/>
      <c r="N48" s="1019"/>
      <c r="O48" s="1129"/>
      <c r="P48" s="1129"/>
      <c r="Q48" s="1129"/>
    </row>
    <row r="49" spans="1:17" s="19" customFormat="1" ht="24" customHeight="1">
      <c r="A49" s="313"/>
      <c r="B49" s="314" t="s">
        <v>91</v>
      </c>
      <c r="C49" s="963" t="s">
        <v>62</v>
      </c>
      <c r="D49" s="964"/>
      <c r="E49" s="964"/>
      <c r="F49" s="1047"/>
      <c r="G49" s="316" t="s">
        <v>1</v>
      </c>
      <c r="H49" s="1048" t="str">
        <f>IF(OR(I45=0,I45=""),"",IFERROR(VLOOKUP($A40,'Result Entry'!$B$10:$FB$109,8,0),0))</f>
        <v>f</v>
      </c>
      <c r="I49" s="1048"/>
      <c r="J49" s="1048"/>
      <c r="K49" s="1048"/>
      <c r="L49" s="1048"/>
      <c r="M49" s="1049"/>
      <c r="N49" s="1019"/>
      <c r="O49" s="1129"/>
      <c r="P49" s="1129"/>
      <c r="Q49" s="1129"/>
    </row>
    <row r="50" spans="1:17" s="19" customFormat="1" ht="24" customHeight="1">
      <c r="A50" s="313"/>
      <c r="B50" s="314" t="s">
        <v>91</v>
      </c>
      <c r="C50" s="963" t="s">
        <v>63</v>
      </c>
      <c r="D50" s="964"/>
      <c r="E50" s="964"/>
      <c r="F50" s="1047"/>
      <c r="G50" s="316" t="s">
        <v>1</v>
      </c>
      <c r="H50" s="1050" t="str">
        <f>CONCATENATE('Result Entry'!$F$4,'Result Entry'!$I$4)</f>
        <v>2(A)</v>
      </c>
      <c r="I50" s="1048"/>
      <c r="J50" s="1048"/>
      <c r="K50" s="1048"/>
      <c r="L50" s="1048"/>
      <c r="M50" s="1049"/>
      <c r="N50" s="1019"/>
      <c r="O50" s="1129"/>
      <c r="P50" s="1129"/>
      <c r="Q50" s="1129"/>
    </row>
    <row r="51" spans="1:17" s="19" customFormat="1" ht="24" customHeight="1" thickBot="1">
      <c r="A51" s="313"/>
      <c r="B51" s="314" t="s">
        <v>91</v>
      </c>
      <c r="C51" s="1051" t="s">
        <v>26</v>
      </c>
      <c r="D51" s="1052"/>
      <c r="E51" s="1052"/>
      <c r="F51" s="1053"/>
      <c r="G51" s="317" t="s">
        <v>1</v>
      </c>
      <c r="H51" s="997">
        <f>IF(OR(I45=0,I45=""),"",IFERROR(VLOOKUP($A40,'Result Entry'!$B$10:$FB$109,9,0),0))</f>
        <v>36012</v>
      </c>
      <c r="I51" s="997"/>
      <c r="J51" s="997"/>
      <c r="K51" s="997"/>
      <c r="L51" s="997"/>
      <c r="M51" s="998"/>
      <c r="N51" s="1019"/>
      <c r="O51" s="1129"/>
      <c r="P51" s="1129"/>
      <c r="Q51" s="1129"/>
    </row>
    <row r="52" spans="1:17" s="19" customFormat="1" ht="37.5" customHeight="1">
      <c r="A52" s="313"/>
      <c r="B52" s="318" t="s">
        <v>91</v>
      </c>
      <c r="C52" s="990" t="s">
        <v>64</v>
      </c>
      <c r="D52" s="999"/>
      <c r="E52" s="319" t="str">
        <f>'[1]Result Entry'!$K$6</f>
        <v>First Test</v>
      </c>
      <c r="F52" s="320" t="str">
        <f>'[1]Result Entry'!$L$6</f>
        <v>Second Test</v>
      </c>
      <c r="G52" s="320" t="str">
        <f>'[1]Result Entry'!$M$6</f>
        <v>Third Test</v>
      </c>
      <c r="H52" s="321" t="s">
        <v>65</v>
      </c>
      <c r="I52" s="322" t="s">
        <v>168</v>
      </c>
      <c r="J52" s="323" t="s">
        <v>32</v>
      </c>
      <c r="K52" s="1000" t="s">
        <v>110</v>
      </c>
      <c r="L52" s="1001"/>
      <c r="M52" s="324" t="s">
        <v>111</v>
      </c>
      <c r="N52" s="1019"/>
      <c r="O52" s="1129"/>
      <c r="P52" s="1129"/>
      <c r="Q52" s="1129"/>
    </row>
    <row r="53" spans="1:17" s="19" customFormat="1" ht="24" customHeight="1" thickBot="1">
      <c r="A53" s="313"/>
      <c r="B53" s="318" t="s">
        <v>91</v>
      </c>
      <c r="C53" s="1002" t="s">
        <v>66</v>
      </c>
      <c r="D53" s="1003"/>
      <c r="E53" s="325">
        <f>'[1]Result Entry'!$K$7</f>
        <v>10</v>
      </c>
      <c r="F53" s="326">
        <f>'[1]Result Entry'!$L$7</f>
        <v>10</v>
      </c>
      <c r="G53" s="394">
        <f>'[1]Result Entry'!$M$7</f>
        <v>10</v>
      </c>
      <c r="H53" s="327">
        <f>'[1]Result Entry'!$R$7</f>
        <v>70</v>
      </c>
      <c r="I53" s="328">
        <f>SUM(E53:H53)</f>
        <v>100</v>
      </c>
      <c r="J53" s="329">
        <f>'[1]Result Entry'!$V$7</f>
        <v>100</v>
      </c>
      <c r="K53" s="1004">
        <f>I53+J53</f>
        <v>200</v>
      </c>
      <c r="L53" s="1005"/>
      <c r="M53" s="330" t="s">
        <v>147</v>
      </c>
      <c r="N53" s="1019"/>
      <c r="O53" s="1129"/>
      <c r="P53" s="1129"/>
      <c r="Q53" s="1129"/>
    </row>
    <row r="54" spans="1:17" s="19" customFormat="1" ht="24" customHeight="1">
      <c r="A54" s="313"/>
      <c r="B54" s="318" t="s">
        <v>91</v>
      </c>
      <c r="C54" s="1006" t="str">
        <f>'Result Entry'!$K$3</f>
        <v>Hindi</v>
      </c>
      <c r="D54" s="1007"/>
      <c r="E54" s="331">
        <f>IF(OR(C54="",$I45="NSO"),"",IFERROR(VLOOKUP($A40,'Result Entry'!$B$10:$FB$109,10,0),0))</f>
        <v>5</v>
      </c>
      <c r="F54" s="332">
        <f>IF(OR(C54="",$I45="NSO"),"",IFERROR(VLOOKUP($A40,'Result Entry'!$B$10:$FB$109,11,0),0))</f>
        <v>5</v>
      </c>
      <c r="G54" s="397">
        <f>IF(OR(C54="",$I45="NSO"),"",IFERROR(VLOOKUP($A40,'Result Entry'!$B$10:$FB$109,14,0),0))</f>
        <v>5</v>
      </c>
      <c r="H54" s="333">
        <f>IF(OR(C54="",$I45="NSO"),"",IFERROR(VLOOKUP($A40,'Result Entry'!$B$10:$FB$109,21,0),0))</f>
        <v>45</v>
      </c>
      <c r="I54" s="334">
        <f t="shared" ref="I54:I58" si="3">SUM(E54:H54)</f>
        <v>60</v>
      </c>
      <c r="J54" s="335">
        <f>IF(OR(C54="",$I45="NSO"),"",IFERROR(VLOOKUP($A40,'Result Entry'!$B$10:$FB$109,23,0),0))</f>
        <v>65</v>
      </c>
      <c r="K54" s="1008">
        <f>SUM(I54,J54)</f>
        <v>125</v>
      </c>
      <c r="L54" s="1009"/>
      <c r="M54" s="336" t="str">
        <f>IF(OR(C54="",$I45="NSO"),"",IFERROR(VLOOKUP($A40,'Result Entry'!$B$10:$FB$109,26,0),0))</f>
        <v>C</v>
      </c>
      <c r="N54" s="1019"/>
      <c r="O54" s="1129"/>
      <c r="P54" s="1129"/>
      <c r="Q54" s="1129"/>
    </row>
    <row r="55" spans="1:17" s="19" customFormat="1" ht="24" customHeight="1">
      <c r="A55" s="313"/>
      <c r="B55" s="318" t="s">
        <v>91</v>
      </c>
      <c r="C55" s="963" t="str">
        <f>'Result Entry'!$AB$3</f>
        <v>Mathematics</v>
      </c>
      <c r="D55" s="1010"/>
      <c r="E55" s="337">
        <f>IF(OR(C55="",$I45="NSO"),"",IFERROR(VLOOKUP($A40,'Result Entry'!$B$10:$FB$109,27,0),0))</f>
        <v>0</v>
      </c>
      <c r="F55" s="338">
        <f>IF(OR(C55="",$I45="NSO"),"",IFERROR(VLOOKUP($A40,'Result Entry'!$B$10:$FB$109,28,0),0))</f>
        <v>0</v>
      </c>
      <c r="G55" s="393">
        <f>IF(OR(C55="",$I45="NSO"),"",IFERROR(VLOOKUP($A40,'Result Entry'!$B$10:$FB$109,31,0),0))</f>
        <v>0</v>
      </c>
      <c r="H55" s="333">
        <f>IF(OR(C55="",$I45="NSO"),"",IFERROR(VLOOKUP($A40,'Result Entry'!$B$10:$FB$109,36,0),0))</f>
        <v>0</v>
      </c>
      <c r="I55" s="334">
        <f t="shared" si="3"/>
        <v>0</v>
      </c>
      <c r="J55" s="335">
        <f>IF(OR(C55="",$I45="NSO"),"",IFERROR(VLOOKUP($A40,'Result Entry'!$B$10:$FB$109,40,0),0))</f>
        <v>0</v>
      </c>
      <c r="K55" s="1077">
        <f t="shared" ref="K55:K60" si="4">SUM(I55,J55)</f>
        <v>0</v>
      </c>
      <c r="L55" s="1078"/>
      <c r="M55" s="336">
        <f>IF(OR(C55="",$I45="NSO"),"",IFERROR(VLOOKUP($A40,'Result Entry'!$B$10:$FB$109,43,0),0))</f>
        <v>0</v>
      </c>
      <c r="N55" s="1019"/>
      <c r="O55" s="1129"/>
      <c r="P55" s="1129"/>
      <c r="Q55" s="1129"/>
    </row>
    <row r="56" spans="1:17" s="19" customFormat="1" ht="24.75" customHeight="1" thickBot="1">
      <c r="A56" s="313"/>
      <c r="B56" s="318" t="s">
        <v>91</v>
      </c>
      <c r="C56" s="1079" t="str">
        <f>'Result Entry'!$BJ$3</f>
        <v>Env. Study</v>
      </c>
      <c r="D56" s="1080"/>
      <c r="E56" s="339">
        <f>IF(OR(C56="",$I45="NSO"),"",IFERROR(VLOOKUP($A40,'Result Entry'!$B$10:$FB$109,61,0),0))</f>
        <v>0</v>
      </c>
      <c r="F56" s="340">
        <f>IF(OR(C56="",$I45="NSO"),"",IFERROR(VLOOKUP($A40,'Result Entry'!$B$10:$FB$109,62,0),0))</f>
        <v>0</v>
      </c>
      <c r="G56" s="341">
        <f>IF(OR(C56="",$I45="NSO"),"",IFERROR(VLOOKUP($A40,'Result Entry'!$B$10:$FB$109,65,0),0))</f>
        <v>0</v>
      </c>
      <c r="H56" s="342">
        <f>IF(OR(C56="",$I45="NSO"),"",IFERROR(VLOOKUP($A40,'Result Entry'!$B$10:$FB$109,70,0),0))</f>
        <v>0</v>
      </c>
      <c r="I56" s="343">
        <f t="shared" si="3"/>
        <v>0</v>
      </c>
      <c r="J56" s="344">
        <f>IF(OR(C56="",$I45="NSO"),"",IFERROR(VLOOKUP($A40,'Result Entry'!$B$10:$FB$109,74,0),0))</f>
        <v>0</v>
      </c>
      <c r="K56" s="1103">
        <f t="shared" si="4"/>
        <v>0</v>
      </c>
      <c r="L56" s="1104"/>
      <c r="M56" s="345">
        <f>IF(OR(C56="",$I45="NSO"),"",IFERROR(VLOOKUP($A40,'Result Entry'!$B$10:$FB$109,77,0),0))</f>
        <v>0</v>
      </c>
      <c r="N56" s="1019"/>
      <c r="O56" s="1129"/>
      <c r="P56" s="1129"/>
      <c r="Q56" s="1129"/>
    </row>
    <row r="57" spans="1:17" s="19" customFormat="1" ht="24" customHeight="1">
      <c r="A57" s="313"/>
      <c r="B57" s="318" t="s">
        <v>91</v>
      </c>
      <c r="C57" s="1092" t="s">
        <v>66</v>
      </c>
      <c r="D57" s="1093"/>
      <c r="E57" s="346">
        <f>'[1]Result Entry'!$AO$7</f>
        <v>5</v>
      </c>
      <c r="F57" s="347">
        <f>'[1]Result Entry'!$AP$7</f>
        <v>5</v>
      </c>
      <c r="G57" s="395">
        <f>'[1]Result Entry'!$AQ$7</f>
        <v>5</v>
      </c>
      <c r="H57" s="348">
        <f>'[1]Result Entry'!$AV$7</f>
        <v>35</v>
      </c>
      <c r="I57" s="349">
        <f t="shared" si="3"/>
        <v>50</v>
      </c>
      <c r="J57" s="350">
        <f>'[1]Result Entry'!$AZ$7</f>
        <v>50</v>
      </c>
      <c r="K57" s="1094">
        <f t="shared" si="4"/>
        <v>100</v>
      </c>
      <c r="L57" s="1095"/>
      <c r="M57" s="351" t="s">
        <v>147</v>
      </c>
      <c r="N57" s="1019"/>
      <c r="O57" s="1129"/>
      <c r="P57" s="1129"/>
      <c r="Q57" s="1129"/>
    </row>
    <row r="58" spans="1:17" s="19" customFormat="1" ht="24" customHeight="1" thickBot="1">
      <c r="A58" s="313"/>
      <c r="B58" s="318" t="s">
        <v>91</v>
      </c>
      <c r="C58" s="1096" t="str">
        <f>'Result Entry'!$AS$3</f>
        <v>English</v>
      </c>
      <c r="D58" s="1097"/>
      <c r="E58" s="352">
        <f>IF(OR(C58="",$I45="NSO"),"",IFERROR(VLOOKUP($A40,'Result Entry'!$B$10:$FB$109,44,0),0))</f>
        <v>0</v>
      </c>
      <c r="F58" s="353">
        <f>IF(OR(C58="",$I45="NSO"),"",IFERROR(VLOOKUP($A40,'Result Entry'!$B$10:$FB$109,45,0),0))</f>
        <v>0</v>
      </c>
      <c r="G58" s="396">
        <f>IF(OR(C58="",$I45="NSO"),"",IFERROR(VLOOKUP($A40,'Result Entry'!$B$10:$FB$109,48,0),0))</f>
        <v>0</v>
      </c>
      <c r="H58" s="354">
        <f>IF(OR(C58="",$I45="NSO"),"",IFERROR(VLOOKUP($A40,'Result Entry'!$B$10:$FB$109,53,0),0))</f>
        <v>0</v>
      </c>
      <c r="I58" s="355">
        <f t="shared" si="3"/>
        <v>0</v>
      </c>
      <c r="J58" s="356">
        <f>IF(OR(C58="",$I45="NSO"),"",IFERROR(VLOOKUP($A40,'Result Entry'!$B$10:$FB$109,57,0),0))</f>
        <v>0</v>
      </c>
      <c r="K58" s="1098">
        <f t="shared" si="4"/>
        <v>0</v>
      </c>
      <c r="L58" s="1099"/>
      <c r="M58" s="357">
        <f>IF(OR(C58="",$I45="NSO"),"",IFERROR(VLOOKUP($A40,'Result Entry'!$B$10:$FB$109,60,0),0))</f>
        <v>0</v>
      </c>
      <c r="N58" s="1019"/>
      <c r="O58" s="1129"/>
      <c r="P58" s="1129"/>
      <c r="Q58" s="1129"/>
    </row>
    <row r="59" spans="1:17" s="19" customFormat="1" ht="24" customHeight="1">
      <c r="A59" s="313"/>
      <c r="B59" s="318" t="s">
        <v>91</v>
      </c>
      <c r="C59" s="1092" t="s">
        <v>66</v>
      </c>
      <c r="D59" s="1093"/>
      <c r="E59" s="346">
        <f>'[1]Result Entry'!$BS$7</f>
        <v>10</v>
      </c>
      <c r="F59" s="347">
        <f>'[1]Result Entry'!$BT$7</f>
        <v>10</v>
      </c>
      <c r="G59" s="395">
        <f>'[1]Result Entry'!$BU$7</f>
        <v>10</v>
      </c>
      <c r="H59" s="348">
        <f>'[1]Result Entry'!$BZ$7</f>
        <v>70</v>
      </c>
      <c r="I59" s="349">
        <f>SUM(E59:H59)</f>
        <v>100</v>
      </c>
      <c r="J59" s="350">
        <f>'[1]Result Entry'!$CD$7</f>
        <v>100</v>
      </c>
      <c r="K59" s="1094">
        <f t="shared" si="4"/>
        <v>200</v>
      </c>
      <c r="L59" s="1095"/>
      <c r="M59" s="351" t="s">
        <v>147</v>
      </c>
      <c r="N59" s="1019"/>
      <c r="O59" s="1129"/>
      <c r="P59" s="1129"/>
      <c r="Q59" s="1129"/>
    </row>
    <row r="60" spans="1:17" s="19" customFormat="1" ht="24" customHeight="1" thickBot="1">
      <c r="A60" s="313"/>
      <c r="B60" s="318" t="s">
        <v>91</v>
      </c>
      <c r="C60" s="1096" t="str">
        <f>'Result Entry'!$CA$3</f>
        <v>Sanskrit/Urdu</v>
      </c>
      <c r="D60" s="1097"/>
      <c r="E60" s="352">
        <f>IF(OR(C60="",$I45="NSO"),"",IFERROR(VLOOKUP($A40,'Result Entry'!$B$10:$FB$109,78,0),0))</f>
        <v>0</v>
      </c>
      <c r="F60" s="353">
        <f>IF(OR(C60="",$I45="NSO"),"",IFERROR(VLOOKUP($A40,'Result Entry'!$B$10:$FB$109,79,0),0))</f>
        <v>0</v>
      </c>
      <c r="G60" s="396">
        <f>IF(OR(C60="",$I45="NSO"),"",IFERROR(VLOOKUP($A40,'Result Entry'!$B$10:$FB$109,82,0),0))</f>
        <v>0</v>
      </c>
      <c r="H60" s="354">
        <f>IF(OR(C60="",$I45="NSO"),"",IFERROR(VLOOKUP($A40,'Result Entry'!$B$10:$FB$109,87,0),0))</f>
        <v>0</v>
      </c>
      <c r="I60" s="355">
        <f t="shared" ref="I60" si="5">SUM(E60:H60)</f>
        <v>0</v>
      </c>
      <c r="J60" s="356">
        <f>IF(OR(C60="",$I45="NSO"),"",IFERROR(VLOOKUP($A40,'Result Entry'!$B$10:$FB$109,91,0),0))</f>
        <v>0</v>
      </c>
      <c r="K60" s="1098">
        <f t="shared" si="4"/>
        <v>0</v>
      </c>
      <c r="L60" s="1099"/>
      <c r="M60" s="357">
        <f>IF(OR(C60="",$I45="NSO"),"",IFERROR(VLOOKUP($A40,'Result Entry'!$B$10:$FB$109,94,0),0))</f>
        <v>0</v>
      </c>
      <c r="N60" s="1019"/>
      <c r="O60" s="1129"/>
      <c r="P60" s="1129"/>
      <c r="Q60" s="1129"/>
    </row>
    <row r="61" spans="1:17" s="19" customFormat="1" ht="13.5" customHeight="1" thickBot="1">
      <c r="A61" s="313"/>
      <c r="B61" s="318" t="s">
        <v>91</v>
      </c>
      <c r="C61" s="1100"/>
      <c r="D61" s="1101"/>
      <c r="E61" s="1101"/>
      <c r="F61" s="1101"/>
      <c r="G61" s="1101"/>
      <c r="H61" s="1101"/>
      <c r="I61" s="1101"/>
      <c r="J61" s="1101"/>
      <c r="K61" s="1101"/>
      <c r="L61" s="1101"/>
      <c r="M61" s="1102"/>
      <c r="N61" s="1019"/>
      <c r="O61" s="1129"/>
      <c r="P61" s="1129"/>
      <c r="Q61" s="1129"/>
    </row>
    <row r="62" spans="1:17" s="19" customFormat="1" ht="43.5" customHeight="1">
      <c r="A62" s="313"/>
      <c r="B62" s="318" t="s">
        <v>91</v>
      </c>
      <c r="C62" s="1081" t="s">
        <v>112</v>
      </c>
      <c r="D62" s="1082"/>
      <c r="E62" s="1083"/>
      <c r="F62" s="1087" t="s">
        <v>113</v>
      </c>
      <c r="G62" s="1087"/>
      <c r="H62" s="1088" t="s">
        <v>114</v>
      </c>
      <c r="I62" s="1089"/>
      <c r="J62" s="358" t="s">
        <v>51</v>
      </c>
      <c r="K62" s="359" t="s">
        <v>115</v>
      </c>
      <c r="L62" s="390" t="s">
        <v>49</v>
      </c>
      <c r="M62" s="360" t="s">
        <v>53</v>
      </c>
      <c r="N62" s="1019"/>
      <c r="O62" s="1129"/>
      <c r="P62" s="1129"/>
      <c r="Q62" s="1129"/>
    </row>
    <row r="63" spans="1:17" s="19" customFormat="1" ht="24" customHeight="1" thickBot="1">
      <c r="A63" s="313"/>
      <c r="B63" s="318" t="s">
        <v>91</v>
      </c>
      <c r="C63" s="1084"/>
      <c r="D63" s="1085"/>
      <c r="E63" s="1086"/>
      <c r="F63" s="1090">
        <f>IF(OR($I45="",$I45="NSO"),"",IFERROR(VLOOKUP($A40,'Result Entry'!$B$10:$FB$109,130,0),0))</f>
        <v>900</v>
      </c>
      <c r="G63" s="1091"/>
      <c r="H63" s="1090">
        <f>IF(OR($I45="",$I45="NSO"),"",IFERROR(VLOOKUP($A40,'Result Entry'!$B$10:$FB$109,131,0),0))</f>
        <v>125</v>
      </c>
      <c r="I63" s="1091"/>
      <c r="J63" s="361">
        <f>IF(OR($I45="",$I45="NSO"),"",IFERROR(VLOOKUP($A40,'Result Entry'!$B$10:$FB$109,132,0),0))</f>
        <v>13.888888888888889</v>
      </c>
      <c r="K63" s="362" t="str">
        <f>IF(OR($I45="",$I45="NSO"),"",IFERROR(VLOOKUP($A40,'Result Entry'!$B$10:$FB$109,133,0),0))</f>
        <v>E</v>
      </c>
      <c r="L63" s="363" t="str">
        <f>IF(OR($I45="",$I45="NSO"),"",IFERROR(VLOOKUP($A40,'Result Entry'!$B$10:$FB$109,134,0),0))</f>
        <v>Promoted</v>
      </c>
      <c r="M63" s="364" t="str">
        <f>IF(OR($I45="",$I45="NSO"),"",IFERROR(VLOOKUP($A40,'Result Entry'!$B$10:$FB$109,136,0),0))</f>
        <v/>
      </c>
      <c r="N63" s="1019"/>
      <c r="O63" s="1129"/>
      <c r="P63" s="1129"/>
      <c r="Q63" s="1129"/>
    </row>
    <row r="64" spans="1:17" s="19" customFormat="1" ht="24" customHeight="1" thickBot="1">
      <c r="A64" s="313"/>
      <c r="B64" s="314" t="s">
        <v>91</v>
      </c>
      <c r="C64" s="1054"/>
      <c r="D64" s="1055"/>
      <c r="E64" s="1055"/>
      <c r="F64" s="1055"/>
      <c r="G64" s="1055"/>
      <c r="H64" s="1056"/>
      <c r="I64" s="1057" t="s">
        <v>71</v>
      </c>
      <c r="J64" s="1058"/>
      <c r="K64" s="365">
        <f>IF(OR($I45="",$I45="NSO"),"",IFERROR(VLOOKUP($A40,'Result Entry'!$B$10:$FB$109,127,0),0))</f>
        <v>0</v>
      </c>
      <c r="L64" s="1074" t="s">
        <v>90</v>
      </c>
      <c r="M64" s="992"/>
      <c r="N64" s="1019"/>
      <c r="O64" s="1129"/>
      <c r="P64" s="1129"/>
      <c r="Q64" s="1129"/>
    </row>
    <row r="65" spans="1:17" s="19" customFormat="1" ht="24" customHeight="1" thickBot="1">
      <c r="A65" s="313"/>
      <c r="B65" s="314" t="s">
        <v>91</v>
      </c>
      <c r="C65" s="1059" t="s">
        <v>70</v>
      </c>
      <c r="D65" s="1060"/>
      <c r="E65" s="1060"/>
      <c r="F65" s="1060"/>
      <c r="G65" s="1060"/>
      <c r="H65" s="1061"/>
      <c r="I65" s="972" t="s">
        <v>72</v>
      </c>
      <c r="J65" s="1062"/>
      <c r="K65" s="366">
        <f>IF(OR($I45="",$I45="NSO"),"",IFERROR(VLOOKUP($A40,'Result Entry'!$B$10:$FB$109,128,0),0))</f>
        <v>0</v>
      </c>
      <c r="L65" s="1063" t="str">
        <f>IF(OR($I45="",$I45="NSO"),"",IFERROR(VLOOKUP($A40,'Result Entry'!$B$10:$FB$109,129,0),0))</f>
        <v/>
      </c>
      <c r="M65" s="1064"/>
      <c r="N65" s="1019"/>
      <c r="O65" s="1129"/>
      <c r="P65" s="1129"/>
      <c r="Q65" s="1129"/>
    </row>
    <row r="66" spans="1:17" s="19" customFormat="1" ht="24" customHeight="1" thickBot="1">
      <c r="A66" s="313"/>
      <c r="B66" s="314" t="s">
        <v>91</v>
      </c>
      <c r="C66" s="1065" t="s">
        <v>64</v>
      </c>
      <c r="D66" s="1066"/>
      <c r="E66" s="1067"/>
      <c r="F66" s="1068" t="s">
        <v>67</v>
      </c>
      <c r="G66" s="1069"/>
      <c r="H66" s="367" t="s">
        <v>57</v>
      </c>
      <c r="I66" s="1070" t="s">
        <v>73</v>
      </c>
      <c r="J66" s="1071"/>
      <c r="K66" s="1072" t="str">
        <f>IF(OR($I45="",$I45="NSO"),"",IFERROR(VLOOKUP($A40,'Result Entry'!$B$10:$FB$109,137,0),0))</f>
        <v>Needs Improvement</v>
      </c>
      <c r="L66" s="1072"/>
      <c r="M66" s="1073"/>
      <c r="N66" s="1019"/>
      <c r="O66" s="1129"/>
      <c r="P66" s="1129"/>
      <c r="Q66" s="1129"/>
    </row>
    <row r="67" spans="1:17" s="19" customFormat="1" ht="23.25" customHeight="1">
      <c r="A67" s="313"/>
      <c r="B67" s="314" t="s">
        <v>91</v>
      </c>
      <c r="C67" s="963" t="str">
        <f>'Result Entry'!$CR$3</f>
        <v>WORK EXP.</v>
      </c>
      <c r="D67" s="964"/>
      <c r="E67" s="965"/>
      <c r="F67" s="950" t="str">
        <f>IF(OR($I45="",$I45="NSO"),"",IFERROR(VLOOKUP($A40,'Result Entry'!$B$10:$FB$109,144,0),0))</f>
        <v>0/100</v>
      </c>
      <c r="G67" s="965"/>
      <c r="H67" s="392">
        <f>IF(OR($I45="",$I45="NSO"),"",IFERROR(VLOOKUP($A40,'Result Entry'!$B$10:$FB$109,102,0),0))</f>
        <v>0</v>
      </c>
      <c r="I67" s="1011" t="s">
        <v>93</v>
      </c>
      <c r="J67" s="1012"/>
      <c r="K67" s="1013">
        <f>'Result Entry'!$W$2</f>
        <v>46106</v>
      </c>
      <c r="L67" s="1014"/>
      <c r="M67" s="1015"/>
      <c r="N67" s="1019"/>
      <c r="O67" s="1129"/>
      <c r="P67" s="1129"/>
      <c r="Q67" s="1129"/>
    </row>
    <row r="68" spans="1:17" s="19" customFormat="1" ht="23.25" customHeight="1">
      <c r="A68" s="313"/>
      <c r="B68" s="314" t="s">
        <v>91</v>
      </c>
      <c r="C68" s="963" t="str">
        <f>'Result Entry'!$CZ$3</f>
        <v>ART EDU.</v>
      </c>
      <c r="D68" s="964"/>
      <c r="E68" s="965"/>
      <c r="F68" s="950" t="str">
        <f>IF(OR($I45="",$I45="NSO"),"",IFERROR(VLOOKUP($A40,'Result Entry'!$B$10:$FB$109,148,0),0))</f>
        <v>0/100</v>
      </c>
      <c r="G68" s="965"/>
      <c r="H68" s="368">
        <f>IF(OR($I45="",$I45="NSO"),"",IFERROR(VLOOKUP($A40,'Result Entry'!$B$10:$FB$109,110,0),0))</f>
        <v>0</v>
      </c>
      <c r="I68" s="966"/>
      <c r="J68" s="967"/>
      <c r="K68" s="967"/>
      <c r="L68" s="967"/>
      <c r="M68" s="968"/>
      <c r="N68" s="1019"/>
      <c r="O68" s="1129"/>
      <c r="P68" s="1129"/>
      <c r="Q68" s="1129"/>
    </row>
    <row r="69" spans="1:17" s="19" customFormat="1" ht="23.25" customHeight="1">
      <c r="A69" s="313"/>
      <c r="B69" s="314"/>
      <c r="C69" s="963" t="str">
        <f>'Result Entry'!$DH$3</f>
        <v>H&amp;P. EDU.</v>
      </c>
      <c r="D69" s="964"/>
      <c r="E69" s="965"/>
      <c r="F69" s="950" t="str">
        <f>IF(OR($I45="",$I45="NSO"),"",IFERROR(VLOOKUP($A40,'Result Entry'!$B$10:$FB$109,152,0),0))</f>
        <v>0/100</v>
      </c>
      <c r="G69" s="965"/>
      <c r="H69" s="368">
        <f>IF(OR($I45="",$I45="NSO"),"",IFERROR(VLOOKUP($A40,'Result Entry'!$B$10:$FB$109,118,0),0))</f>
        <v>0</v>
      </c>
      <c r="I69" s="969"/>
      <c r="J69" s="970"/>
      <c r="K69" s="970"/>
      <c r="L69" s="970"/>
      <c r="M69" s="971"/>
      <c r="N69" s="1019"/>
      <c r="O69" s="1129"/>
      <c r="P69" s="1129"/>
      <c r="Q69" s="1129"/>
    </row>
    <row r="70" spans="1:17" s="19" customFormat="1" ht="23.25" customHeight="1" thickBot="1">
      <c r="A70" s="313"/>
      <c r="B70" s="314" t="s">
        <v>91</v>
      </c>
      <c r="C70" s="972">
        <f>'Result Entry'!$DP$3</f>
        <v>0</v>
      </c>
      <c r="D70" s="973"/>
      <c r="E70" s="974"/>
      <c r="F70" s="950" t="str">
        <f>IF(OR($I45="",$I45="NSO"),"",IFERROR(VLOOKUP($A40,'Result Entry'!$B$10:$FB$109,156,0),0))</f>
        <v>0/0</v>
      </c>
      <c r="G70" s="965"/>
      <c r="H70" s="393" t="str">
        <f>IF(OR($I45="",$I45="NSO"),"",IFERROR(VLOOKUP($A40,'Result Entry'!$B$10:$FB$109,126,0),0))</f>
        <v/>
      </c>
      <c r="I70" s="975" t="s">
        <v>86</v>
      </c>
      <c r="J70" s="976"/>
      <c r="K70" s="981"/>
      <c r="L70" s="982"/>
      <c r="M70" s="983"/>
      <c r="N70" s="1019"/>
      <c r="O70" s="1129"/>
      <c r="P70" s="1129"/>
      <c r="Q70" s="1129"/>
    </row>
    <row r="71" spans="1:17" s="19" customFormat="1" ht="23.25" customHeight="1">
      <c r="A71" s="313"/>
      <c r="B71" s="314" t="s">
        <v>91</v>
      </c>
      <c r="C71" s="990" t="s">
        <v>74</v>
      </c>
      <c r="D71" s="991"/>
      <c r="E71" s="991"/>
      <c r="F71" s="991"/>
      <c r="G71" s="991"/>
      <c r="H71" s="992"/>
      <c r="I71" s="977"/>
      <c r="J71" s="978"/>
      <c r="K71" s="984"/>
      <c r="L71" s="985"/>
      <c r="M71" s="986"/>
      <c r="N71" s="1019"/>
      <c r="O71" s="1129"/>
      <c r="P71" s="1129"/>
      <c r="Q71" s="1129"/>
    </row>
    <row r="72" spans="1:17" s="19" customFormat="1" ht="23.25" customHeight="1">
      <c r="A72" s="313"/>
      <c r="B72" s="314" t="s">
        <v>91</v>
      </c>
      <c r="C72" s="369" t="s">
        <v>37</v>
      </c>
      <c r="D72" s="993" t="s">
        <v>80</v>
      </c>
      <c r="E72" s="994"/>
      <c r="F72" s="993" t="s">
        <v>81</v>
      </c>
      <c r="G72" s="995"/>
      <c r="H72" s="996"/>
      <c r="I72" s="979"/>
      <c r="J72" s="980"/>
      <c r="K72" s="987"/>
      <c r="L72" s="988"/>
      <c r="M72" s="989"/>
      <c r="N72" s="1019"/>
      <c r="O72" s="1129"/>
      <c r="P72" s="1129"/>
      <c r="Q72" s="1129"/>
    </row>
    <row r="73" spans="1:17" s="19" customFormat="1" ht="23.25" customHeight="1">
      <c r="A73" s="313"/>
      <c r="B73" s="314" t="s">
        <v>91</v>
      </c>
      <c r="C73" s="391" t="s">
        <v>75</v>
      </c>
      <c r="D73" s="950" t="s">
        <v>158</v>
      </c>
      <c r="E73" s="951"/>
      <c r="F73" s="950" t="s">
        <v>82</v>
      </c>
      <c r="G73" s="952"/>
      <c r="H73" s="953"/>
      <c r="I73" s="954" t="s">
        <v>87</v>
      </c>
      <c r="J73" s="955"/>
      <c r="K73" s="955"/>
      <c r="L73" s="955"/>
      <c r="M73" s="956"/>
      <c r="N73" s="1019"/>
      <c r="O73" s="1129"/>
      <c r="P73" s="1129"/>
      <c r="Q73" s="1129"/>
    </row>
    <row r="74" spans="1:17" s="19" customFormat="1" ht="23.25" customHeight="1">
      <c r="A74" s="313"/>
      <c r="B74" s="314" t="s">
        <v>91</v>
      </c>
      <c r="C74" s="370" t="s">
        <v>76</v>
      </c>
      <c r="D74" s="950" t="s">
        <v>159</v>
      </c>
      <c r="E74" s="951"/>
      <c r="F74" s="950" t="s">
        <v>83</v>
      </c>
      <c r="G74" s="952"/>
      <c r="H74" s="953"/>
      <c r="I74" s="957"/>
      <c r="J74" s="958"/>
      <c r="K74" s="958"/>
      <c r="L74" s="958"/>
      <c r="M74" s="959"/>
      <c r="N74" s="1019"/>
      <c r="O74" s="1129"/>
      <c r="P74" s="1129"/>
      <c r="Q74" s="1129"/>
    </row>
    <row r="75" spans="1:17" s="19" customFormat="1" ht="23.25" customHeight="1">
      <c r="A75" s="313"/>
      <c r="B75" s="314" t="s">
        <v>91</v>
      </c>
      <c r="C75" s="370" t="s">
        <v>78</v>
      </c>
      <c r="D75" s="950" t="s">
        <v>160</v>
      </c>
      <c r="E75" s="951"/>
      <c r="F75" s="950" t="s">
        <v>84</v>
      </c>
      <c r="G75" s="952"/>
      <c r="H75" s="953"/>
      <c r="I75" s="957"/>
      <c r="J75" s="958"/>
      <c r="K75" s="958"/>
      <c r="L75" s="958"/>
      <c r="M75" s="959"/>
      <c r="N75" s="1019"/>
      <c r="O75" s="1129"/>
      <c r="P75" s="1129"/>
      <c r="Q75" s="1129"/>
    </row>
    <row r="76" spans="1:17" s="19" customFormat="1" ht="23.25" customHeight="1">
      <c r="A76" s="313"/>
      <c r="B76" s="314" t="s">
        <v>91</v>
      </c>
      <c r="C76" s="370" t="s">
        <v>77</v>
      </c>
      <c r="D76" s="950" t="s">
        <v>161</v>
      </c>
      <c r="E76" s="951"/>
      <c r="F76" s="950" t="s">
        <v>163</v>
      </c>
      <c r="G76" s="952"/>
      <c r="H76" s="953"/>
      <c r="I76" s="960"/>
      <c r="J76" s="961"/>
      <c r="K76" s="961"/>
      <c r="L76" s="961"/>
      <c r="M76" s="962"/>
      <c r="N76" s="1019"/>
      <c r="O76" s="1129"/>
      <c r="P76" s="1129"/>
      <c r="Q76" s="1129"/>
    </row>
    <row r="77" spans="1:17" s="19" customFormat="1" ht="23.25" customHeight="1" thickBot="1">
      <c r="A77" s="313"/>
      <c r="B77" s="371" t="s">
        <v>91</v>
      </c>
      <c r="C77" s="354" t="s">
        <v>79</v>
      </c>
      <c r="D77" s="1075" t="s">
        <v>162</v>
      </c>
      <c r="E77" s="1062"/>
      <c r="F77" s="1075" t="s">
        <v>85</v>
      </c>
      <c r="G77" s="1076"/>
      <c r="H77" s="1064"/>
      <c r="I77" s="946" t="s">
        <v>116</v>
      </c>
      <c r="J77" s="947"/>
      <c r="K77" s="947"/>
      <c r="L77" s="947"/>
      <c r="M77" s="948"/>
      <c r="N77" s="1019"/>
      <c r="O77" s="1129"/>
      <c r="P77" s="1129"/>
      <c r="Q77" s="1129"/>
    </row>
    <row r="78" spans="1:17" s="19" customFormat="1" ht="14.25" customHeight="1" thickBot="1">
      <c r="A78" s="949"/>
      <c r="B78" s="949"/>
      <c r="C78" s="949"/>
      <c r="D78" s="949"/>
      <c r="E78" s="949"/>
      <c r="F78" s="949"/>
      <c r="G78" s="949"/>
      <c r="H78" s="949"/>
      <c r="I78" s="949"/>
      <c r="J78" s="949"/>
      <c r="K78" s="949"/>
      <c r="L78" s="949"/>
      <c r="M78" s="949"/>
      <c r="N78" s="1019"/>
      <c r="O78" s="1129"/>
      <c r="P78" s="1129"/>
      <c r="Q78" s="1129"/>
    </row>
    <row r="79" spans="1:17" s="46" customFormat="1" ht="25.5" customHeight="1" thickBot="1">
      <c r="A79" s="308">
        <f>A40+1</f>
        <v>3</v>
      </c>
      <c r="B79" s="1016" t="s">
        <v>173</v>
      </c>
      <c r="C79" s="1017"/>
      <c r="D79" s="1017"/>
      <c r="E79" s="1017"/>
      <c r="F79" s="1017"/>
      <c r="G79" s="1017"/>
      <c r="H79" s="1017"/>
      <c r="I79" s="1017"/>
      <c r="J79" s="1017"/>
      <c r="K79" s="1017"/>
      <c r="L79" s="1017"/>
      <c r="M79" s="1018"/>
      <c r="N79" s="1019"/>
      <c r="O79" s="1129"/>
      <c r="P79" s="1129"/>
      <c r="Q79" s="1129"/>
    </row>
    <row r="80" spans="1:17" ht="73.5" customHeight="1">
      <c r="A80" s="309"/>
      <c r="B80" s="1020">
        <f>IF(I84&gt;0,CONCATENATE(C84,I84),0)</f>
        <v>0</v>
      </c>
      <c r="C80" s="1022"/>
      <c r="D80" s="1024" t="str">
        <f>Master!$E$8</f>
        <v>Govt.Sr.Sec.Sch.</v>
      </c>
      <c r="E80" s="1025"/>
      <c r="F80" s="1025"/>
      <c r="G80" s="1025"/>
      <c r="H80" s="1025"/>
      <c r="I80" s="1025"/>
      <c r="J80" s="1025"/>
      <c r="K80" s="1025"/>
      <c r="L80" s="1025"/>
      <c r="M80" s="1026"/>
      <c r="N80" s="1019"/>
      <c r="O80" s="1129"/>
      <c r="P80" s="1129"/>
      <c r="Q80" s="1129"/>
    </row>
    <row r="81" spans="1:17" ht="35.25" customHeight="1" thickBot="1">
      <c r="A81" s="309"/>
      <c r="B81" s="1021"/>
      <c r="C81" s="1023"/>
      <c r="D81" s="1027" t="str">
        <f>Master!$E$11</f>
        <v>P.S.-Bapini (Phalodi)</v>
      </c>
      <c r="E81" s="1027"/>
      <c r="F81" s="1027"/>
      <c r="G81" s="1027"/>
      <c r="H81" s="1027"/>
      <c r="I81" s="1027"/>
      <c r="J81" s="1027"/>
      <c r="K81" s="1027"/>
      <c r="L81" s="1027"/>
      <c r="M81" s="1028"/>
      <c r="N81" s="1019"/>
      <c r="O81" s="1129"/>
      <c r="P81" s="1129"/>
      <c r="Q81" s="1129"/>
    </row>
    <row r="82" spans="1:17" ht="46.5" customHeight="1">
      <c r="A82" s="309"/>
      <c r="B82" s="310"/>
      <c r="C82" s="1029" t="s">
        <v>60</v>
      </c>
      <c r="D82" s="1030"/>
      <c r="E82" s="1030"/>
      <c r="F82" s="1030"/>
      <c r="G82" s="1030"/>
      <c r="H82" s="1030"/>
      <c r="I82" s="1031"/>
      <c r="J82" s="1032" t="s">
        <v>88</v>
      </c>
      <c r="K82" s="1032"/>
      <c r="L82" s="1033">
        <f>Master!$E$14</f>
        <v>810000000</v>
      </c>
      <c r="M82" s="1034"/>
      <c r="N82" s="1019"/>
      <c r="O82" s="1129"/>
      <c r="P82" s="1129"/>
      <c r="Q82" s="1129"/>
    </row>
    <row r="83" spans="1:17" ht="18" customHeight="1" thickBot="1">
      <c r="A83" s="309"/>
      <c r="B83" s="311"/>
      <c r="C83" s="1029"/>
      <c r="D83" s="1030"/>
      <c r="E83" s="1030"/>
      <c r="F83" s="1030"/>
      <c r="G83" s="1030"/>
      <c r="H83" s="1030"/>
      <c r="I83" s="1031"/>
      <c r="J83" s="1035" t="s">
        <v>61</v>
      </c>
      <c r="K83" s="1036"/>
      <c r="L83" s="1039" t="str">
        <f>Master!$E$6</f>
        <v>2025-26</v>
      </c>
      <c r="M83" s="1040"/>
      <c r="N83" s="1019"/>
      <c r="O83" s="1129"/>
      <c r="P83" s="1129"/>
      <c r="Q83" s="1129"/>
    </row>
    <row r="84" spans="1:17" ht="29.25" customHeight="1" thickBot="1">
      <c r="A84" s="309"/>
      <c r="B84" s="311"/>
      <c r="C84" s="1105" t="s">
        <v>117</v>
      </c>
      <c r="D84" s="1106"/>
      <c r="E84" s="1106"/>
      <c r="F84" s="1106"/>
      <c r="G84" s="1106"/>
      <c r="H84" s="1106"/>
      <c r="I84" s="312">
        <f>IFERROR(VLOOKUP($A79,'Result Entry'!$B$10:$FB$109,5,0),0)</f>
        <v>0</v>
      </c>
      <c r="J84" s="1037"/>
      <c r="K84" s="1038"/>
      <c r="L84" s="1041"/>
      <c r="M84" s="1042"/>
      <c r="N84" s="1019"/>
      <c r="O84" s="1129"/>
      <c r="P84" s="1129"/>
      <c r="Q84" s="1129"/>
    </row>
    <row r="85" spans="1:17" s="19" customFormat="1" ht="24" customHeight="1">
      <c r="A85" s="313"/>
      <c r="B85" s="314" t="s">
        <v>91</v>
      </c>
      <c r="C85" s="1006" t="s">
        <v>21</v>
      </c>
      <c r="D85" s="1043"/>
      <c r="E85" s="1043"/>
      <c r="F85" s="1044"/>
      <c r="G85" s="315" t="s">
        <v>1</v>
      </c>
      <c r="H85" s="1045" t="str">
        <f>IF(OR(I84=0,I84=""),"",IFERROR(VLOOKUP($A79,'Result Entry'!$B$10:$FB$109,3,0),0))</f>
        <v/>
      </c>
      <c r="I85" s="1045"/>
      <c r="J85" s="1045"/>
      <c r="K85" s="1045"/>
      <c r="L85" s="1045"/>
      <c r="M85" s="1046"/>
      <c r="N85" s="1019"/>
      <c r="O85" s="1129"/>
      <c r="P85" s="1129"/>
      <c r="Q85" s="1129"/>
    </row>
    <row r="86" spans="1:17" s="19" customFormat="1" ht="24" customHeight="1">
      <c r="A86" s="313"/>
      <c r="B86" s="314" t="s">
        <v>91</v>
      </c>
      <c r="C86" s="963" t="s">
        <v>23</v>
      </c>
      <c r="D86" s="964"/>
      <c r="E86" s="964"/>
      <c r="F86" s="1047"/>
      <c r="G86" s="316" t="s">
        <v>1</v>
      </c>
      <c r="H86" s="1048" t="str">
        <f>IF(OR(I84=0,I84=""),"",IFERROR(VLOOKUP($A79,'Result Entry'!$B$10:$FB$109,6,0),0))</f>
        <v/>
      </c>
      <c r="I86" s="1048"/>
      <c r="J86" s="1048"/>
      <c r="K86" s="1048"/>
      <c r="L86" s="1048"/>
      <c r="M86" s="1049"/>
      <c r="N86" s="1019"/>
      <c r="O86" s="1129"/>
      <c r="P86" s="1129"/>
      <c r="Q86" s="1129"/>
    </row>
    <row r="87" spans="1:17" s="19" customFormat="1" ht="24" customHeight="1">
      <c r="A87" s="313"/>
      <c r="B87" s="314" t="s">
        <v>91</v>
      </c>
      <c r="C87" s="963" t="s">
        <v>24</v>
      </c>
      <c r="D87" s="964"/>
      <c r="E87" s="964"/>
      <c r="F87" s="1047"/>
      <c r="G87" s="316" t="s">
        <v>1</v>
      </c>
      <c r="H87" s="1048" t="str">
        <f>IF(OR(I84=0,I84=""),"",IFERROR(VLOOKUP($A79,'Result Entry'!$B$10:$FB$109,7,0),0))</f>
        <v/>
      </c>
      <c r="I87" s="1048"/>
      <c r="J87" s="1048"/>
      <c r="K87" s="1048"/>
      <c r="L87" s="1048"/>
      <c r="M87" s="1049"/>
      <c r="N87" s="1019"/>
      <c r="O87" s="1129"/>
      <c r="P87" s="1129"/>
      <c r="Q87" s="1129"/>
    </row>
    <row r="88" spans="1:17" s="19" customFormat="1" ht="24" customHeight="1">
      <c r="A88" s="313"/>
      <c r="B88" s="314" t="s">
        <v>91</v>
      </c>
      <c r="C88" s="963" t="s">
        <v>62</v>
      </c>
      <c r="D88" s="964"/>
      <c r="E88" s="964"/>
      <c r="F88" s="1047"/>
      <c r="G88" s="316" t="s">
        <v>1</v>
      </c>
      <c r="H88" s="1048" t="str">
        <f>IF(OR(I84=0,I84=""),"",IFERROR(VLOOKUP($A79,'Result Entry'!$B$10:$FB$109,8,0),0))</f>
        <v/>
      </c>
      <c r="I88" s="1048"/>
      <c r="J88" s="1048"/>
      <c r="K88" s="1048"/>
      <c r="L88" s="1048"/>
      <c r="M88" s="1049"/>
      <c r="N88" s="1019"/>
      <c r="O88" s="1129"/>
      <c r="P88" s="1129"/>
      <c r="Q88" s="1129"/>
    </row>
    <row r="89" spans="1:17" s="19" customFormat="1" ht="24" customHeight="1">
      <c r="A89" s="313"/>
      <c r="B89" s="314" t="s">
        <v>91</v>
      </c>
      <c r="C89" s="963" t="s">
        <v>63</v>
      </c>
      <c r="D89" s="964"/>
      <c r="E89" s="964"/>
      <c r="F89" s="1047"/>
      <c r="G89" s="316" t="s">
        <v>1</v>
      </c>
      <c r="H89" s="1050" t="str">
        <f>CONCATENATE('Result Entry'!$F$4,'Result Entry'!$I$4)</f>
        <v>2(A)</v>
      </c>
      <c r="I89" s="1048"/>
      <c r="J89" s="1048"/>
      <c r="K89" s="1048"/>
      <c r="L89" s="1048"/>
      <c r="M89" s="1049"/>
      <c r="N89" s="1019"/>
      <c r="O89" s="1129"/>
      <c r="P89" s="1129"/>
      <c r="Q89" s="1129"/>
    </row>
    <row r="90" spans="1:17" s="19" customFormat="1" ht="24" customHeight="1" thickBot="1">
      <c r="A90" s="313"/>
      <c r="B90" s="314" t="s">
        <v>91</v>
      </c>
      <c r="C90" s="1051" t="s">
        <v>26</v>
      </c>
      <c r="D90" s="1052"/>
      <c r="E90" s="1052"/>
      <c r="F90" s="1053"/>
      <c r="G90" s="317" t="s">
        <v>1</v>
      </c>
      <c r="H90" s="997" t="str">
        <f>IF(OR(I84=0,I84=""),"",IFERROR(VLOOKUP($A79,'Result Entry'!$B$10:$FB$109,9,0),0))</f>
        <v/>
      </c>
      <c r="I90" s="997"/>
      <c r="J90" s="997"/>
      <c r="K90" s="997"/>
      <c r="L90" s="997"/>
      <c r="M90" s="998"/>
      <c r="N90" s="1019"/>
      <c r="O90" s="1129"/>
      <c r="P90" s="1129"/>
      <c r="Q90" s="1129"/>
    </row>
    <row r="91" spans="1:17" s="19" customFormat="1" ht="37.5" customHeight="1">
      <c r="A91" s="313"/>
      <c r="B91" s="318" t="s">
        <v>91</v>
      </c>
      <c r="C91" s="990" t="s">
        <v>64</v>
      </c>
      <c r="D91" s="999"/>
      <c r="E91" s="319" t="str">
        <f>'[1]Result Entry'!$K$6</f>
        <v>First Test</v>
      </c>
      <c r="F91" s="320" t="str">
        <f>'[1]Result Entry'!$L$6</f>
        <v>Second Test</v>
      </c>
      <c r="G91" s="320" t="str">
        <f>'[1]Result Entry'!$M$6</f>
        <v>Third Test</v>
      </c>
      <c r="H91" s="321" t="s">
        <v>65</v>
      </c>
      <c r="I91" s="322" t="s">
        <v>168</v>
      </c>
      <c r="J91" s="323" t="s">
        <v>32</v>
      </c>
      <c r="K91" s="1000" t="s">
        <v>110</v>
      </c>
      <c r="L91" s="1001"/>
      <c r="M91" s="324" t="s">
        <v>111</v>
      </c>
      <c r="N91" s="1019"/>
      <c r="O91" s="1129"/>
      <c r="P91" s="1129"/>
      <c r="Q91" s="1129"/>
    </row>
    <row r="92" spans="1:17" s="19" customFormat="1" ht="24" customHeight="1" thickBot="1">
      <c r="A92" s="313"/>
      <c r="B92" s="318" t="s">
        <v>91</v>
      </c>
      <c r="C92" s="1002" t="s">
        <v>66</v>
      </c>
      <c r="D92" s="1003"/>
      <c r="E92" s="325">
        <f>'[1]Result Entry'!$K$7</f>
        <v>10</v>
      </c>
      <c r="F92" s="326">
        <f>'[1]Result Entry'!$L$7</f>
        <v>10</v>
      </c>
      <c r="G92" s="394">
        <f>'[1]Result Entry'!$M$7</f>
        <v>10</v>
      </c>
      <c r="H92" s="327">
        <f>'[1]Result Entry'!$R$7</f>
        <v>70</v>
      </c>
      <c r="I92" s="328">
        <f>SUM(E92:H92)</f>
        <v>100</v>
      </c>
      <c r="J92" s="329">
        <f>'[1]Result Entry'!$V$7</f>
        <v>100</v>
      </c>
      <c r="K92" s="1004">
        <f>I92+J92</f>
        <v>200</v>
      </c>
      <c r="L92" s="1005"/>
      <c r="M92" s="330" t="s">
        <v>147</v>
      </c>
      <c r="N92" s="1019"/>
      <c r="O92" s="1129"/>
      <c r="P92" s="1129"/>
      <c r="Q92" s="1129"/>
    </row>
    <row r="93" spans="1:17" s="19" customFormat="1" ht="24" customHeight="1">
      <c r="A93" s="313"/>
      <c r="B93" s="318" t="s">
        <v>91</v>
      </c>
      <c r="C93" s="1006" t="str">
        <f>'Result Entry'!$K$3</f>
        <v>Hindi</v>
      </c>
      <c r="D93" s="1007"/>
      <c r="E93" s="331">
        <f>IF(OR(C93="",$I84="NSO"),"",IFERROR(VLOOKUP($A79,'Result Entry'!$B$10:$FB$109,10,0),0))</f>
        <v>0</v>
      </c>
      <c r="F93" s="332">
        <f>IF(OR(C93="",$I84="NSO"),"",IFERROR(VLOOKUP($A79,'Result Entry'!$B$10:$FB$109,11,0),0))</f>
        <v>0</v>
      </c>
      <c r="G93" s="397">
        <f>IF(OR(C93="",$I84="NSO"),"",IFERROR(VLOOKUP($A79,'Result Entry'!$B$10:$FB$109,14,0),0))</f>
        <v>0</v>
      </c>
      <c r="H93" s="333">
        <f>IF(OR(C93="",$I84="NSO"),"",IFERROR(VLOOKUP($A79,'Result Entry'!$B$10:$FB$109,21,0),0))</f>
        <v>0</v>
      </c>
      <c r="I93" s="334">
        <f t="shared" ref="I93:I97" si="6">SUM(E93:H93)</f>
        <v>0</v>
      </c>
      <c r="J93" s="335">
        <f>IF(OR(C93="",$I84="NSO"),"",IFERROR(VLOOKUP($A79,'Result Entry'!$B$10:$FB$109,23,0),0))</f>
        <v>0</v>
      </c>
      <c r="K93" s="1008">
        <f>SUM(I93,J93)</f>
        <v>0</v>
      </c>
      <c r="L93" s="1009"/>
      <c r="M93" s="336" t="str">
        <f>IF(OR(C93="",$I84="NSO"),"",IFERROR(VLOOKUP($A79,'Result Entry'!$B$10:$FB$109,26,0),0))</f>
        <v/>
      </c>
      <c r="N93" s="1019"/>
      <c r="O93" s="1129"/>
      <c r="P93" s="1129"/>
      <c r="Q93" s="1129"/>
    </row>
    <row r="94" spans="1:17" s="19" customFormat="1" ht="24" customHeight="1">
      <c r="A94" s="313"/>
      <c r="B94" s="318" t="s">
        <v>91</v>
      </c>
      <c r="C94" s="963" t="str">
        <f>'Result Entry'!$AB$3</f>
        <v>Mathematics</v>
      </c>
      <c r="D94" s="1010"/>
      <c r="E94" s="337">
        <f>IF(OR(C94="",$I84="NSO"),"",IFERROR(VLOOKUP($A79,'Result Entry'!$B$10:$FB$109,27,0),0))</f>
        <v>0</v>
      </c>
      <c r="F94" s="338">
        <f>IF(OR(C94="",$I84="NSO"),"",IFERROR(VLOOKUP($A79,'Result Entry'!$B$10:$FB$109,28,0),0))</f>
        <v>0</v>
      </c>
      <c r="G94" s="393">
        <f>IF(OR(C94="",$I84="NSO"),"",IFERROR(VLOOKUP($A79,'Result Entry'!$B$10:$FB$109,31,0),0))</f>
        <v>0</v>
      </c>
      <c r="H94" s="333">
        <f>IF(OR(C94="",$I84="NSO"),"",IFERROR(VLOOKUP($A79,'Result Entry'!$B$10:$FB$109,36,0),0))</f>
        <v>0</v>
      </c>
      <c r="I94" s="334">
        <f t="shared" si="6"/>
        <v>0</v>
      </c>
      <c r="J94" s="335">
        <f>IF(OR(C94="",$I84="NSO"),"",IFERROR(VLOOKUP($A79,'Result Entry'!$B$10:$FB$109,40,0),0))</f>
        <v>0</v>
      </c>
      <c r="K94" s="1077">
        <f t="shared" ref="K94:K99" si="7">SUM(I94,J94)</f>
        <v>0</v>
      </c>
      <c r="L94" s="1078"/>
      <c r="M94" s="336" t="str">
        <f>IF(OR(C94="",$I84="NSO"),"",IFERROR(VLOOKUP($A79,'Result Entry'!$B$10:$FB$109,43,0),0))</f>
        <v/>
      </c>
      <c r="N94" s="1019"/>
      <c r="O94" s="1129"/>
      <c r="P94" s="1129"/>
      <c r="Q94" s="1129"/>
    </row>
    <row r="95" spans="1:17" s="19" customFormat="1" ht="24.75" customHeight="1" thickBot="1">
      <c r="A95" s="313"/>
      <c r="B95" s="318" t="s">
        <v>91</v>
      </c>
      <c r="C95" s="1079" t="str">
        <f>'Result Entry'!$BJ$3</f>
        <v>Env. Study</v>
      </c>
      <c r="D95" s="1080"/>
      <c r="E95" s="339">
        <f>IF(OR(C95="",$I84="NSO"),"",IFERROR(VLOOKUP($A79,'Result Entry'!$B$10:$FB$109,61,0),0))</f>
        <v>0</v>
      </c>
      <c r="F95" s="340">
        <f>IF(OR(C95="",$I84="NSO"),"",IFERROR(VLOOKUP($A79,'Result Entry'!$B$10:$FB$109,62,0),0))</f>
        <v>0</v>
      </c>
      <c r="G95" s="341">
        <f>IF(OR(C95="",$I84="NSO"),"",IFERROR(VLOOKUP($A79,'Result Entry'!$B$10:$FB$109,65,0),0))</f>
        <v>0</v>
      </c>
      <c r="H95" s="342">
        <f>IF(OR(C95="",$I84="NSO"),"",IFERROR(VLOOKUP($A79,'Result Entry'!$B$10:$FB$109,70,0),0))</f>
        <v>0</v>
      </c>
      <c r="I95" s="343">
        <f t="shared" si="6"/>
        <v>0</v>
      </c>
      <c r="J95" s="344">
        <f>IF(OR(C95="",$I84="NSO"),"",IFERROR(VLOOKUP($A79,'Result Entry'!$B$10:$FB$109,74,0),0))</f>
        <v>0</v>
      </c>
      <c r="K95" s="1103">
        <f t="shared" si="7"/>
        <v>0</v>
      </c>
      <c r="L95" s="1104"/>
      <c r="M95" s="345" t="str">
        <f>IF(OR(C95="",$I84="NSO"),"",IFERROR(VLOOKUP($A79,'Result Entry'!$B$10:$FB$109,77,0),0))</f>
        <v/>
      </c>
      <c r="N95" s="1019"/>
      <c r="O95" s="1129"/>
      <c r="P95" s="1129"/>
      <c r="Q95" s="1129"/>
    </row>
    <row r="96" spans="1:17" s="19" customFormat="1" ht="24" customHeight="1">
      <c r="A96" s="313"/>
      <c r="B96" s="318" t="s">
        <v>91</v>
      </c>
      <c r="C96" s="1092" t="s">
        <v>66</v>
      </c>
      <c r="D96" s="1093"/>
      <c r="E96" s="346">
        <f>'[1]Result Entry'!$AO$7</f>
        <v>5</v>
      </c>
      <c r="F96" s="347">
        <f>'[1]Result Entry'!$AP$7</f>
        <v>5</v>
      </c>
      <c r="G96" s="395">
        <f>'[1]Result Entry'!$AQ$7</f>
        <v>5</v>
      </c>
      <c r="H96" s="348">
        <f>'[1]Result Entry'!$AV$7</f>
        <v>35</v>
      </c>
      <c r="I96" s="349">
        <f t="shared" si="6"/>
        <v>50</v>
      </c>
      <c r="J96" s="350">
        <f>'[1]Result Entry'!$AZ$7</f>
        <v>50</v>
      </c>
      <c r="K96" s="1094">
        <f t="shared" si="7"/>
        <v>100</v>
      </c>
      <c r="L96" s="1095"/>
      <c r="M96" s="351" t="s">
        <v>147</v>
      </c>
      <c r="N96" s="1019"/>
      <c r="O96" s="1129"/>
      <c r="P96" s="1129"/>
      <c r="Q96" s="1129"/>
    </row>
    <row r="97" spans="1:17" s="19" customFormat="1" ht="24" customHeight="1" thickBot="1">
      <c r="A97" s="313"/>
      <c r="B97" s="318" t="s">
        <v>91</v>
      </c>
      <c r="C97" s="1096" t="str">
        <f>'Result Entry'!$AS$3</f>
        <v>English</v>
      </c>
      <c r="D97" s="1097"/>
      <c r="E97" s="352">
        <f>IF(OR(C97="",$I84="NSO"),"",IFERROR(VLOOKUP($A79,'Result Entry'!$B$10:$FB$109,44,0),0))</f>
        <v>0</v>
      </c>
      <c r="F97" s="353">
        <f>IF(OR(C97="",$I84="NSO"),"",IFERROR(VLOOKUP($A79,'Result Entry'!$B$10:$FB$109,45,0),0))</f>
        <v>0</v>
      </c>
      <c r="G97" s="396">
        <f>IF(OR(C97="",$I84="NSO"),"",IFERROR(VLOOKUP($A79,'Result Entry'!$B$10:$FB$109,48,0),0))</f>
        <v>0</v>
      </c>
      <c r="H97" s="354">
        <f>IF(OR(C97="",$I84="NSO"),"",IFERROR(VLOOKUP($A79,'Result Entry'!$B$10:$FB$109,53,0),0))</f>
        <v>0</v>
      </c>
      <c r="I97" s="355">
        <f t="shared" si="6"/>
        <v>0</v>
      </c>
      <c r="J97" s="356">
        <f>IF(OR(C97="",$I84="NSO"),"",IFERROR(VLOOKUP($A79,'Result Entry'!$B$10:$FB$109,57,0),0))</f>
        <v>0</v>
      </c>
      <c r="K97" s="1098">
        <f t="shared" si="7"/>
        <v>0</v>
      </c>
      <c r="L97" s="1099"/>
      <c r="M97" s="357" t="str">
        <f>IF(OR(C97="",$I84="NSO"),"",IFERROR(VLOOKUP($A79,'Result Entry'!$B$10:$FB$109,60,0),0))</f>
        <v/>
      </c>
      <c r="N97" s="1019"/>
      <c r="O97" s="1129"/>
      <c r="P97" s="1129"/>
      <c r="Q97" s="1129"/>
    </row>
    <row r="98" spans="1:17" s="19" customFormat="1" ht="24" customHeight="1">
      <c r="A98" s="313"/>
      <c r="B98" s="318" t="s">
        <v>91</v>
      </c>
      <c r="C98" s="1092" t="s">
        <v>66</v>
      </c>
      <c r="D98" s="1093"/>
      <c r="E98" s="346">
        <f>'[1]Result Entry'!$BS$7</f>
        <v>10</v>
      </c>
      <c r="F98" s="347">
        <f>'[1]Result Entry'!$BT$7</f>
        <v>10</v>
      </c>
      <c r="G98" s="395">
        <f>'[1]Result Entry'!$BU$7</f>
        <v>10</v>
      </c>
      <c r="H98" s="348">
        <f>'[1]Result Entry'!$BZ$7</f>
        <v>70</v>
      </c>
      <c r="I98" s="349">
        <f>SUM(E98:H98)</f>
        <v>100</v>
      </c>
      <c r="J98" s="350">
        <f>'[1]Result Entry'!$CD$7</f>
        <v>100</v>
      </c>
      <c r="K98" s="1094">
        <f t="shared" si="7"/>
        <v>200</v>
      </c>
      <c r="L98" s="1095"/>
      <c r="M98" s="351" t="s">
        <v>147</v>
      </c>
      <c r="N98" s="1019"/>
      <c r="O98" s="1129"/>
      <c r="P98" s="1129"/>
      <c r="Q98" s="1129"/>
    </row>
    <row r="99" spans="1:17" s="19" customFormat="1" ht="24" customHeight="1" thickBot="1">
      <c r="A99" s="313"/>
      <c r="B99" s="318" t="s">
        <v>91</v>
      </c>
      <c r="C99" s="1096" t="str">
        <f>'Result Entry'!$CA$3</f>
        <v>Sanskrit/Urdu</v>
      </c>
      <c r="D99" s="1097"/>
      <c r="E99" s="352">
        <f>IF(OR(C99="",$I84="NSO"),"",IFERROR(VLOOKUP($A79,'Result Entry'!$B$10:$FB$109,78,0),0))</f>
        <v>0</v>
      </c>
      <c r="F99" s="353">
        <f>IF(OR(C99="",$I84="NSO"),"",IFERROR(VLOOKUP($A79,'Result Entry'!$B$10:$FB$109,79,0),0))</f>
        <v>0</v>
      </c>
      <c r="G99" s="396">
        <f>IF(OR(C99="",$I84="NSO"),"",IFERROR(VLOOKUP($A79,'Result Entry'!$B$10:$FB$109,82,0),0))</f>
        <v>0</v>
      </c>
      <c r="H99" s="354">
        <f>IF(OR(C99="",$I84="NSO"),"",IFERROR(VLOOKUP($A79,'Result Entry'!$B$10:$FB$109,87,0),0))</f>
        <v>0</v>
      </c>
      <c r="I99" s="355">
        <f t="shared" ref="I99" si="8">SUM(E99:H99)</f>
        <v>0</v>
      </c>
      <c r="J99" s="356">
        <f>IF(OR(C99="",$I84="NSO"),"",IFERROR(VLOOKUP($A79,'Result Entry'!$B$10:$FB$109,91,0),0))</f>
        <v>0</v>
      </c>
      <c r="K99" s="1098">
        <f t="shared" si="7"/>
        <v>0</v>
      </c>
      <c r="L99" s="1099"/>
      <c r="M99" s="357" t="str">
        <f>IF(OR(C99="",$I84="NSO"),"",IFERROR(VLOOKUP($A79,'Result Entry'!$B$10:$FB$109,94,0),0))</f>
        <v/>
      </c>
      <c r="N99" s="1019"/>
      <c r="O99" s="1129"/>
      <c r="P99" s="1129"/>
      <c r="Q99" s="1129"/>
    </row>
    <row r="100" spans="1:17" s="19" customFormat="1" ht="13.5" customHeight="1" thickBot="1">
      <c r="A100" s="313"/>
      <c r="B100" s="318" t="s">
        <v>91</v>
      </c>
      <c r="C100" s="1100"/>
      <c r="D100" s="1101"/>
      <c r="E100" s="1101"/>
      <c r="F100" s="1101"/>
      <c r="G100" s="1101"/>
      <c r="H100" s="1101"/>
      <c r="I100" s="1101"/>
      <c r="J100" s="1101"/>
      <c r="K100" s="1101"/>
      <c r="L100" s="1101"/>
      <c r="M100" s="1102"/>
      <c r="N100" s="1019"/>
      <c r="O100" s="1129"/>
      <c r="P100" s="1129"/>
      <c r="Q100" s="1129"/>
    </row>
    <row r="101" spans="1:17" s="19" customFormat="1" ht="43.5" customHeight="1">
      <c r="A101" s="313"/>
      <c r="B101" s="318" t="s">
        <v>91</v>
      </c>
      <c r="C101" s="1081" t="s">
        <v>112</v>
      </c>
      <c r="D101" s="1082"/>
      <c r="E101" s="1083"/>
      <c r="F101" s="1087" t="s">
        <v>113</v>
      </c>
      <c r="G101" s="1087"/>
      <c r="H101" s="1088" t="s">
        <v>114</v>
      </c>
      <c r="I101" s="1089"/>
      <c r="J101" s="358" t="s">
        <v>51</v>
      </c>
      <c r="K101" s="359" t="s">
        <v>115</v>
      </c>
      <c r="L101" s="390" t="s">
        <v>49</v>
      </c>
      <c r="M101" s="360" t="s">
        <v>53</v>
      </c>
      <c r="N101" s="1019"/>
      <c r="O101" s="1129"/>
      <c r="P101" s="1129"/>
      <c r="Q101" s="1129"/>
    </row>
    <row r="102" spans="1:17" s="19" customFormat="1" ht="24" customHeight="1" thickBot="1">
      <c r="A102" s="313"/>
      <c r="B102" s="318" t="s">
        <v>91</v>
      </c>
      <c r="C102" s="1084"/>
      <c r="D102" s="1085"/>
      <c r="E102" s="1086"/>
      <c r="F102" s="1090">
        <f>IF(OR($I84="",$I84="NSO"),"",IFERROR(VLOOKUP($A79,'Result Entry'!$B$10:$FB$109,130,0),0))</f>
        <v>900</v>
      </c>
      <c r="G102" s="1091"/>
      <c r="H102" s="1090">
        <f>IF(OR($I84="",$I84="NSO"),"",IFERROR(VLOOKUP($A79,'Result Entry'!$B$10:$FB$109,131,0),0))</f>
        <v>0</v>
      </c>
      <c r="I102" s="1091"/>
      <c r="J102" s="361">
        <f>IF(OR($I84="",$I84="NSO"),"",IFERROR(VLOOKUP($A79,'Result Entry'!$B$10:$FB$109,132,0),0))</f>
        <v>0</v>
      </c>
      <c r="K102" s="362" t="str">
        <f>IF(OR($I84="",$I84="NSO"),"",IFERROR(VLOOKUP($A79,'Result Entry'!$B$10:$FB$109,133,0),0))</f>
        <v/>
      </c>
      <c r="L102" s="363" t="str">
        <f>IF(OR($I84="",$I84="NSO"),"",IFERROR(VLOOKUP($A79,'Result Entry'!$B$10:$FB$109,134,0),0))</f>
        <v/>
      </c>
      <c r="M102" s="364" t="str">
        <f>IF(OR($I84="",$I84="NSO"),"",IFERROR(VLOOKUP($A79,'Result Entry'!$B$10:$FB$109,136,0),0))</f>
        <v/>
      </c>
      <c r="N102" s="1019"/>
      <c r="O102" s="1129"/>
      <c r="P102" s="1129"/>
      <c r="Q102" s="1129"/>
    </row>
    <row r="103" spans="1:17" s="19" customFormat="1" ht="24" customHeight="1" thickBot="1">
      <c r="A103" s="313"/>
      <c r="B103" s="314" t="s">
        <v>91</v>
      </c>
      <c r="C103" s="1054"/>
      <c r="D103" s="1055"/>
      <c r="E103" s="1055"/>
      <c r="F103" s="1055"/>
      <c r="G103" s="1055"/>
      <c r="H103" s="1056"/>
      <c r="I103" s="1057" t="s">
        <v>71</v>
      </c>
      <c r="J103" s="1058"/>
      <c r="K103" s="365">
        <f>IF(OR($I84="",$I84="NSO"),"",IFERROR(VLOOKUP($A79,'Result Entry'!$B$10:$FB$109,127,0),0))</f>
        <v>0</v>
      </c>
      <c r="L103" s="1074" t="s">
        <v>90</v>
      </c>
      <c r="M103" s="992"/>
      <c r="N103" s="1019"/>
      <c r="O103" s="1129"/>
      <c r="P103" s="1129"/>
      <c r="Q103" s="1129"/>
    </row>
    <row r="104" spans="1:17" s="19" customFormat="1" ht="24" customHeight="1" thickBot="1">
      <c r="A104" s="313"/>
      <c r="B104" s="314" t="s">
        <v>91</v>
      </c>
      <c r="C104" s="1059" t="s">
        <v>70</v>
      </c>
      <c r="D104" s="1060"/>
      <c r="E104" s="1060"/>
      <c r="F104" s="1060"/>
      <c r="G104" s="1060"/>
      <c r="H104" s="1061"/>
      <c r="I104" s="972" t="s">
        <v>72</v>
      </c>
      <c r="J104" s="1062"/>
      <c r="K104" s="366">
        <f>IF(OR($I84="",$I84="NSO"),"",IFERROR(VLOOKUP($A79,'Result Entry'!$B$10:$FB$109,128,0),0))</f>
        <v>0</v>
      </c>
      <c r="L104" s="1063" t="str">
        <f>IF(OR($I84="",$I84="NSO"),"",IFERROR(VLOOKUP($A79,'Result Entry'!$B$10:$FB$109,129,0),0))</f>
        <v/>
      </c>
      <c r="M104" s="1064"/>
      <c r="N104" s="1019"/>
      <c r="O104" s="1129"/>
      <c r="P104" s="1129"/>
      <c r="Q104" s="1129"/>
    </row>
    <row r="105" spans="1:17" s="19" customFormat="1" ht="24" customHeight="1" thickBot="1">
      <c r="A105" s="313"/>
      <c r="B105" s="314" t="s">
        <v>91</v>
      </c>
      <c r="C105" s="1065" t="s">
        <v>64</v>
      </c>
      <c r="D105" s="1066"/>
      <c r="E105" s="1067"/>
      <c r="F105" s="1068" t="s">
        <v>67</v>
      </c>
      <c r="G105" s="1069"/>
      <c r="H105" s="367" t="s">
        <v>57</v>
      </c>
      <c r="I105" s="1070" t="s">
        <v>73</v>
      </c>
      <c r="J105" s="1071"/>
      <c r="K105" s="1072">
        <f>IF(OR($I84="",$I84="NSO"),"",IFERROR(VLOOKUP($A79,'Result Entry'!$B$10:$FB$109,137,0),0))</f>
        <v>0</v>
      </c>
      <c r="L105" s="1072"/>
      <c r="M105" s="1073"/>
      <c r="N105" s="1019"/>
      <c r="O105" s="1129"/>
      <c r="P105" s="1129"/>
      <c r="Q105" s="1129"/>
    </row>
    <row r="106" spans="1:17" s="19" customFormat="1" ht="23.25" customHeight="1">
      <c r="A106" s="313"/>
      <c r="B106" s="314" t="s">
        <v>91</v>
      </c>
      <c r="C106" s="963" t="str">
        <f>'Result Entry'!$CR$3</f>
        <v>WORK EXP.</v>
      </c>
      <c r="D106" s="964"/>
      <c r="E106" s="965"/>
      <c r="F106" s="950" t="str">
        <f>IF(OR($I84="",$I84="NSO"),"",IFERROR(VLOOKUP($A79,'Result Entry'!$B$10:$FB$109,144,0),0))</f>
        <v>0/100</v>
      </c>
      <c r="G106" s="965"/>
      <c r="H106" s="392" t="str">
        <f>IF(OR($I84="",$I84="NSO"),"",IFERROR(VLOOKUP($A79,'Result Entry'!$B$10:$FB$109,102,0),0))</f>
        <v/>
      </c>
      <c r="I106" s="1011" t="s">
        <v>93</v>
      </c>
      <c r="J106" s="1012"/>
      <c r="K106" s="1013">
        <f>'Result Entry'!$W$2</f>
        <v>46106</v>
      </c>
      <c r="L106" s="1014"/>
      <c r="M106" s="1015"/>
      <c r="N106" s="1019"/>
      <c r="O106" s="1129"/>
      <c r="P106" s="1129"/>
      <c r="Q106" s="1129"/>
    </row>
    <row r="107" spans="1:17" s="19" customFormat="1" ht="23.25" customHeight="1">
      <c r="A107" s="313"/>
      <c r="B107" s="314" t="s">
        <v>91</v>
      </c>
      <c r="C107" s="963" t="str">
        <f>'Result Entry'!$CZ$3</f>
        <v>ART EDU.</v>
      </c>
      <c r="D107" s="964"/>
      <c r="E107" s="965"/>
      <c r="F107" s="950" t="str">
        <f>IF(OR($I84="",$I84="NSO"),"",IFERROR(VLOOKUP($A79,'Result Entry'!$B$10:$FB$109,148,0),0))</f>
        <v>0/100</v>
      </c>
      <c r="G107" s="965"/>
      <c r="H107" s="368" t="str">
        <f>IF(OR($I84="",$I84="NSO"),"",IFERROR(VLOOKUP($A79,'Result Entry'!$B$10:$FB$109,110,0),0))</f>
        <v/>
      </c>
      <c r="I107" s="966"/>
      <c r="J107" s="967"/>
      <c r="K107" s="967"/>
      <c r="L107" s="967"/>
      <c r="M107" s="968"/>
      <c r="N107" s="1019"/>
      <c r="O107" s="1129"/>
      <c r="P107" s="1129"/>
      <c r="Q107" s="1129"/>
    </row>
    <row r="108" spans="1:17" s="19" customFormat="1" ht="23.25" customHeight="1">
      <c r="A108" s="313"/>
      <c r="B108" s="314"/>
      <c r="C108" s="963" t="str">
        <f>'Result Entry'!$DH$3</f>
        <v>H&amp;P. EDU.</v>
      </c>
      <c r="D108" s="964"/>
      <c r="E108" s="965"/>
      <c r="F108" s="950" t="str">
        <f>IF(OR($I84="",$I84="NSO"),"",IFERROR(VLOOKUP($A79,'Result Entry'!$B$10:$FB$109,152,0),0))</f>
        <v>0/100</v>
      </c>
      <c r="G108" s="965"/>
      <c r="H108" s="368" t="str">
        <f>IF(OR($I84="",$I84="NSO"),"",IFERROR(VLOOKUP($A79,'Result Entry'!$B$10:$FB$109,118,0),0))</f>
        <v/>
      </c>
      <c r="I108" s="969"/>
      <c r="J108" s="970"/>
      <c r="K108" s="970"/>
      <c r="L108" s="970"/>
      <c r="M108" s="971"/>
      <c r="N108" s="1019"/>
      <c r="O108" s="1129"/>
      <c r="P108" s="1129"/>
      <c r="Q108" s="1129"/>
    </row>
    <row r="109" spans="1:17" s="19" customFormat="1" ht="23.25" customHeight="1" thickBot="1">
      <c r="A109" s="313"/>
      <c r="B109" s="314" t="s">
        <v>91</v>
      </c>
      <c r="C109" s="972">
        <f>'Result Entry'!$DP$3</f>
        <v>0</v>
      </c>
      <c r="D109" s="973"/>
      <c r="E109" s="974"/>
      <c r="F109" s="950" t="str">
        <f>IF(OR($I84="",$I84="NSO"),"",IFERROR(VLOOKUP($A79,'Result Entry'!$B$10:$FB$109,156,0),0))</f>
        <v>0/0</v>
      </c>
      <c r="G109" s="965"/>
      <c r="H109" s="393" t="str">
        <f>IF(OR($I84="",$I84="NSO"),"",IFERROR(VLOOKUP($A79,'Result Entry'!$B$10:$FB$109,126,0),0))</f>
        <v/>
      </c>
      <c r="I109" s="975" t="s">
        <v>86</v>
      </c>
      <c r="J109" s="976"/>
      <c r="K109" s="981"/>
      <c r="L109" s="982"/>
      <c r="M109" s="983"/>
      <c r="N109" s="1019"/>
      <c r="O109" s="1129"/>
      <c r="P109" s="1129"/>
      <c r="Q109" s="1129"/>
    </row>
    <row r="110" spans="1:17" s="19" customFormat="1" ht="23.25" customHeight="1">
      <c r="A110" s="313"/>
      <c r="B110" s="314" t="s">
        <v>91</v>
      </c>
      <c r="C110" s="990" t="s">
        <v>74</v>
      </c>
      <c r="D110" s="991"/>
      <c r="E110" s="991"/>
      <c r="F110" s="991"/>
      <c r="G110" s="991"/>
      <c r="H110" s="992"/>
      <c r="I110" s="977"/>
      <c r="J110" s="978"/>
      <c r="K110" s="984"/>
      <c r="L110" s="985"/>
      <c r="M110" s="986"/>
      <c r="N110" s="1019"/>
      <c r="O110" s="1129"/>
      <c r="P110" s="1129"/>
      <c r="Q110" s="1129"/>
    </row>
    <row r="111" spans="1:17" s="19" customFormat="1" ht="23.25" customHeight="1">
      <c r="A111" s="313"/>
      <c r="B111" s="314" t="s">
        <v>91</v>
      </c>
      <c r="C111" s="369" t="s">
        <v>37</v>
      </c>
      <c r="D111" s="993" t="s">
        <v>80</v>
      </c>
      <c r="E111" s="994"/>
      <c r="F111" s="993" t="s">
        <v>81</v>
      </c>
      <c r="G111" s="995"/>
      <c r="H111" s="996"/>
      <c r="I111" s="979"/>
      <c r="J111" s="980"/>
      <c r="K111" s="987"/>
      <c r="L111" s="988"/>
      <c r="M111" s="989"/>
      <c r="N111" s="1019"/>
      <c r="O111" s="1129"/>
      <c r="P111" s="1129"/>
      <c r="Q111" s="1129"/>
    </row>
    <row r="112" spans="1:17" s="19" customFormat="1" ht="23.25" customHeight="1">
      <c r="A112" s="313"/>
      <c r="B112" s="314" t="s">
        <v>91</v>
      </c>
      <c r="C112" s="391" t="s">
        <v>75</v>
      </c>
      <c r="D112" s="950" t="s">
        <v>158</v>
      </c>
      <c r="E112" s="951"/>
      <c r="F112" s="950" t="s">
        <v>82</v>
      </c>
      <c r="G112" s="952"/>
      <c r="H112" s="953"/>
      <c r="I112" s="954" t="s">
        <v>87</v>
      </c>
      <c r="J112" s="955"/>
      <c r="K112" s="955"/>
      <c r="L112" s="955"/>
      <c r="M112" s="956"/>
      <c r="N112" s="1019"/>
      <c r="O112" s="1129"/>
      <c r="P112" s="1129"/>
      <c r="Q112" s="1129"/>
    </row>
    <row r="113" spans="1:17" s="19" customFormat="1" ht="23.25" customHeight="1">
      <c r="A113" s="313"/>
      <c r="B113" s="314" t="s">
        <v>91</v>
      </c>
      <c r="C113" s="370" t="s">
        <v>76</v>
      </c>
      <c r="D113" s="950" t="s">
        <v>159</v>
      </c>
      <c r="E113" s="951"/>
      <c r="F113" s="950" t="s">
        <v>83</v>
      </c>
      <c r="G113" s="952"/>
      <c r="H113" s="953"/>
      <c r="I113" s="957"/>
      <c r="J113" s="958"/>
      <c r="K113" s="958"/>
      <c r="L113" s="958"/>
      <c r="M113" s="959"/>
      <c r="N113" s="1019"/>
      <c r="O113" s="1129"/>
      <c r="P113" s="1129"/>
      <c r="Q113" s="1129"/>
    </row>
    <row r="114" spans="1:17" s="19" customFormat="1" ht="23.25" customHeight="1">
      <c r="A114" s="313"/>
      <c r="B114" s="314" t="s">
        <v>91</v>
      </c>
      <c r="C114" s="370" t="s">
        <v>78</v>
      </c>
      <c r="D114" s="950" t="s">
        <v>160</v>
      </c>
      <c r="E114" s="951"/>
      <c r="F114" s="950" t="s">
        <v>84</v>
      </c>
      <c r="G114" s="952"/>
      <c r="H114" s="953"/>
      <c r="I114" s="957"/>
      <c r="J114" s="958"/>
      <c r="K114" s="958"/>
      <c r="L114" s="958"/>
      <c r="M114" s="959"/>
      <c r="N114" s="1019"/>
      <c r="O114" s="1129"/>
      <c r="P114" s="1129"/>
      <c r="Q114" s="1129"/>
    </row>
    <row r="115" spans="1:17" s="19" customFormat="1" ht="23.25" customHeight="1">
      <c r="A115" s="313"/>
      <c r="B115" s="314" t="s">
        <v>91</v>
      </c>
      <c r="C115" s="370" t="s">
        <v>77</v>
      </c>
      <c r="D115" s="950" t="s">
        <v>161</v>
      </c>
      <c r="E115" s="951"/>
      <c r="F115" s="950" t="s">
        <v>163</v>
      </c>
      <c r="G115" s="952"/>
      <c r="H115" s="953"/>
      <c r="I115" s="960"/>
      <c r="J115" s="961"/>
      <c r="K115" s="961"/>
      <c r="L115" s="961"/>
      <c r="M115" s="962"/>
      <c r="N115" s="1019"/>
      <c r="O115" s="1129"/>
      <c r="P115" s="1129"/>
      <c r="Q115" s="1129"/>
    </row>
    <row r="116" spans="1:17" s="19" customFormat="1" ht="23.25" customHeight="1" thickBot="1">
      <c r="A116" s="313"/>
      <c r="B116" s="371" t="s">
        <v>91</v>
      </c>
      <c r="C116" s="354" t="s">
        <v>79</v>
      </c>
      <c r="D116" s="1075" t="s">
        <v>162</v>
      </c>
      <c r="E116" s="1062"/>
      <c r="F116" s="1075" t="s">
        <v>85</v>
      </c>
      <c r="G116" s="1076"/>
      <c r="H116" s="1064"/>
      <c r="I116" s="946" t="s">
        <v>116</v>
      </c>
      <c r="J116" s="947"/>
      <c r="K116" s="947"/>
      <c r="L116" s="947"/>
      <c r="M116" s="948"/>
      <c r="N116" s="1019"/>
      <c r="O116" s="1129"/>
      <c r="P116" s="1129"/>
      <c r="Q116" s="1129"/>
    </row>
    <row r="117" spans="1:17" s="19" customFormat="1" ht="14.25" customHeight="1" thickBot="1">
      <c r="A117" s="949"/>
      <c r="B117" s="949"/>
      <c r="C117" s="949"/>
      <c r="D117" s="949"/>
      <c r="E117" s="949"/>
      <c r="F117" s="949"/>
      <c r="G117" s="949"/>
      <c r="H117" s="949"/>
      <c r="I117" s="949"/>
      <c r="J117" s="949"/>
      <c r="K117" s="949"/>
      <c r="L117" s="949"/>
      <c r="M117" s="949"/>
      <c r="N117" s="1019"/>
      <c r="O117" s="1129"/>
      <c r="P117" s="1129"/>
      <c r="Q117" s="1129"/>
    </row>
    <row r="118" spans="1:17" s="46" customFormat="1" ht="25.5" customHeight="1" thickBot="1">
      <c r="A118" s="308">
        <f>A79+1</f>
        <v>4</v>
      </c>
      <c r="B118" s="1016" t="s">
        <v>173</v>
      </c>
      <c r="C118" s="1017"/>
      <c r="D118" s="1017"/>
      <c r="E118" s="1017"/>
      <c r="F118" s="1017"/>
      <c r="G118" s="1017"/>
      <c r="H118" s="1017"/>
      <c r="I118" s="1017"/>
      <c r="J118" s="1017"/>
      <c r="K118" s="1017"/>
      <c r="L118" s="1017"/>
      <c r="M118" s="1018"/>
      <c r="N118" s="1019"/>
      <c r="O118" s="1129"/>
      <c r="P118" s="1129"/>
      <c r="Q118" s="1129"/>
    </row>
    <row r="119" spans="1:17" ht="73.5" customHeight="1">
      <c r="A119" s="309"/>
      <c r="B119" s="1020">
        <f>IF(I123&gt;0,CONCATENATE(C123,I123),0)</f>
        <v>0</v>
      </c>
      <c r="C119" s="1022"/>
      <c r="D119" s="1024" t="str">
        <f>Master!$E$8</f>
        <v>Govt.Sr.Sec.Sch.</v>
      </c>
      <c r="E119" s="1025"/>
      <c r="F119" s="1025"/>
      <c r="G119" s="1025"/>
      <c r="H119" s="1025"/>
      <c r="I119" s="1025"/>
      <c r="J119" s="1025"/>
      <c r="K119" s="1025"/>
      <c r="L119" s="1025"/>
      <c r="M119" s="1026"/>
      <c r="N119" s="1019"/>
      <c r="O119" s="1129"/>
      <c r="P119" s="1129"/>
      <c r="Q119" s="1129"/>
    </row>
    <row r="120" spans="1:17" ht="35.25" customHeight="1" thickBot="1">
      <c r="A120" s="309"/>
      <c r="B120" s="1021"/>
      <c r="C120" s="1023"/>
      <c r="D120" s="1027" t="str">
        <f>Master!$E$11</f>
        <v>P.S.-Bapini (Phalodi)</v>
      </c>
      <c r="E120" s="1027"/>
      <c r="F120" s="1027"/>
      <c r="G120" s="1027"/>
      <c r="H120" s="1027"/>
      <c r="I120" s="1027"/>
      <c r="J120" s="1027"/>
      <c r="K120" s="1027"/>
      <c r="L120" s="1027"/>
      <c r="M120" s="1028"/>
      <c r="N120" s="1019"/>
      <c r="O120" s="1129"/>
      <c r="P120" s="1129"/>
      <c r="Q120" s="1129"/>
    </row>
    <row r="121" spans="1:17" ht="46.5" customHeight="1">
      <c r="A121" s="309"/>
      <c r="B121" s="310"/>
      <c r="C121" s="1029" t="s">
        <v>60</v>
      </c>
      <c r="D121" s="1030"/>
      <c r="E121" s="1030"/>
      <c r="F121" s="1030"/>
      <c r="G121" s="1030"/>
      <c r="H121" s="1030"/>
      <c r="I121" s="1031"/>
      <c r="J121" s="1032" t="s">
        <v>88</v>
      </c>
      <c r="K121" s="1032"/>
      <c r="L121" s="1033">
        <f>Master!$E$14</f>
        <v>810000000</v>
      </c>
      <c r="M121" s="1034"/>
      <c r="N121" s="1019"/>
      <c r="O121" s="1129"/>
      <c r="P121" s="1129"/>
      <c r="Q121" s="1129"/>
    </row>
    <row r="122" spans="1:17" ht="18" customHeight="1" thickBot="1">
      <c r="A122" s="309"/>
      <c r="B122" s="311"/>
      <c r="C122" s="1029"/>
      <c r="D122" s="1030"/>
      <c r="E122" s="1030"/>
      <c r="F122" s="1030"/>
      <c r="G122" s="1030"/>
      <c r="H122" s="1030"/>
      <c r="I122" s="1031"/>
      <c r="J122" s="1035" t="s">
        <v>61</v>
      </c>
      <c r="K122" s="1036"/>
      <c r="L122" s="1039" t="str">
        <f>Master!$E$6</f>
        <v>2025-26</v>
      </c>
      <c r="M122" s="1040"/>
      <c r="N122" s="1019"/>
      <c r="O122" s="1129"/>
      <c r="P122" s="1129"/>
      <c r="Q122" s="1129"/>
    </row>
    <row r="123" spans="1:17" ht="29.25" customHeight="1" thickBot="1">
      <c r="A123" s="309"/>
      <c r="B123" s="311"/>
      <c r="C123" s="1105" t="s">
        <v>117</v>
      </c>
      <c r="D123" s="1106"/>
      <c r="E123" s="1106"/>
      <c r="F123" s="1106"/>
      <c r="G123" s="1106"/>
      <c r="H123" s="1106"/>
      <c r="I123" s="312">
        <f>IFERROR(VLOOKUP($A118,'Result Entry'!$B$10:$FB$109,5,0),0)</f>
        <v>0</v>
      </c>
      <c r="J123" s="1037"/>
      <c r="K123" s="1038"/>
      <c r="L123" s="1041"/>
      <c r="M123" s="1042"/>
      <c r="N123" s="1019"/>
      <c r="O123" s="1129"/>
      <c r="P123" s="1129"/>
      <c r="Q123" s="1129"/>
    </row>
    <row r="124" spans="1:17" s="19" customFormat="1" ht="24" customHeight="1">
      <c r="A124" s="313"/>
      <c r="B124" s="314" t="s">
        <v>91</v>
      </c>
      <c r="C124" s="1006" t="s">
        <v>21</v>
      </c>
      <c r="D124" s="1043"/>
      <c r="E124" s="1043"/>
      <c r="F124" s="1044"/>
      <c r="G124" s="315" t="s">
        <v>1</v>
      </c>
      <c r="H124" s="1045" t="str">
        <f>IF(OR(I123=0,I123=""),"",IFERROR(VLOOKUP($A118,'Result Entry'!$B$10:$FB$109,3,0),0))</f>
        <v/>
      </c>
      <c r="I124" s="1045"/>
      <c r="J124" s="1045"/>
      <c r="K124" s="1045"/>
      <c r="L124" s="1045"/>
      <c r="M124" s="1046"/>
      <c r="N124" s="1019"/>
      <c r="O124" s="1129"/>
      <c r="P124" s="1129"/>
      <c r="Q124" s="1129"/>
    </row>
    <row r="125" spans="1:17" s="19" customFormat="1" ht="24" customHeight="1">
      <c r="A125" s="313"/>
      <c r="B125" s="314" t="s">
        <v>91</v>
      </c>
      <c r="C125" s="963" t="s">
        <v>23</v>
      </c>
      <c r="D125" s="964"/>
      <c r="E125" s="964"/>
      <c r="F125" s="1047"/>
      <c r="G125" s="316" t="s">
        <v>1</v>
      </c>
      <c r="H125" s="1048" t="str">
        <f>IF(OR(I123=0,I123=""),"",IFERROR(VLOOKUP($A118,'Result Entry'!$B$10:$FB$109,6,0),0))</f>
        <v/>
      </c>
      <c r="I125" s="1048"/>
      <c r="J125" s="1048"/>
      <c r="K125" s="1048"/>
      <c r="L125" s="1048"/>
      <c r="M125" s="1049"/>
      <c r="N125" s="1019"/>
      <c r="O125" s="1129"/>
      <c r="P125" s="1129"/>
      <c r="Q125" s="1129"/>
    </row>
    <row r="126" spans="1:17" s="19" customFormat="1" ht="24" customHeight="1">
      <c r="A126" s="313"/>
      <c r="B126" s="314" t="s">
        <v>91</v>
      </c>
      <c r="C126" s="963" t="s">
        <v>24</v>
      </c>
      <c r="D126" s="964"/>
      <c r="E126" s="964"/>
      <c r="F126" s="1047"/>
      <c r="G126" s="316" t="s">
        <v>1</v>
      </c>
      <c r="H126" s="1048" t="str">
        <f>IF(OR(I123=0,I123=""),"",IFERROR(VLOOKUP($A118,'Result Entry'!$B$10:$FB$109,7,0),0))</f>
        <v/>
      </c>
      <c r="I126" s="1048"/>
      <c r="J126" s="1048"/>
      <c r="K126" s="1048"/>
      <c r="L126" s="1048"/>
      <c r="M126" s="1049"/>
      <c r="N126" s="1019"/>
      <c r="O126" s="1129"/>
      <c r="P126" s="1129"/>
      <c r="Q126" s="1129"/>
    </row>
    <row r="127" spans="1:17" s="19" customFormat="1" ht="24" customHeight="1">
      <c r="A127" s="313"/>
      <c r="B127" s="314" t="s">
        <v>91</v>
      </c>
      <c r="C127" s="963" t="s">
        <v>62</v>
      </c>
      <c r="D127" s="964"/>
      <c r="E127" s="964"/>
      <c r="F127" s="1047"/>
      <c r="G127" s="316" t="s">
        <v>1</v>
      </c>
      <c r="H127" s="1048" t="str">
        <f>IF(OR(I123=0,I123=""),"",IFERROR(VLOOKUP($A118,'Result Entry'!$B$10:$FB$109,8,0),0))</f>
        <v/>
      </c>
      <c r="I127" s="1048"/>
      <c r="J127" s="1048"/>
      <c r="K127" s="1048"/>
      <c r="L127" s="1048"/>
      <c r="M127" s="1049"/>
      <c r="N127" s="1019"/>
      <c r="O127" s="1129"/>
      <c r="P127" s="1129"/>
      <c r="Q127" s="1129"/>
    </row>
    <row r="128" spans="1:17" s="19" customFormat="1" ht="24" customHeight="1">
      <c r="A128" s="313"/>
      <c r="B128" s="314" t="s">
        <v>91</v>
      </c>
      <c r="C128" s="963" t="s">
        <v>63</v>
      </c>
      <c r="D128" s="964"/>
      <c r="E128" s="964"/>
      <c r="F128" s="1047"/>
      <c r="G128" s="316" t="s">
        <v>1</v>
      </c>
      <c r="H128" s="1050" t="str">
        <f>CONCATENATE('Result Entry'!$F$4,'Result Entry'!$I$4)</f>
        <v>2(A)</v>
      </c>
      <c r="I128" s="1048"/>
      <c r="J128" s="1048"/>
      <c r="K128" s="1048"/>
      <c r="L128" s="1048"/>
      <c r="M128" s="1049"/>
      <c r="N128" s="1019"/>
      <c r="O128" s="1129"/>
      <c r="P128" s="1129"/>
      <c r="Q128" s="1129"/>
    </row>
    <row r="129" spans="1:17" s="19" customFormat="1" ht="24" customHeight="1" thickBot="1">
      <c r="A129" s="313"/>
      <c r="B129" s="314" t="s">
        <v>91</v>
      </c>
      <c r="C129" s="1051" t="s">
        <v>26</v>
      </c>
      <c r="D129" s="1052"/>
      <c r="E129" s="1052"/>
      <c r="F129" s="1053"/>
      <c r="G129" s="317" t="s">
        <v>1</v>
      </c>
      <c r="H129" s="997" t="str">
        <f>IF(OR(I123=0,I123=""),"",IFERROR(VLOOKUP($A118,'Result Entry'!$B$10:$FB$109,9,0),0))</f>
        <v/>
      </c>
      <c r="I129" s="997"/>
      <c r="J129" s="997"/>
      <c r="K129" s="997"/>
      <c r="L129" s="997"/>
      <c r="M129" s="998"/>
      <c r="N129" s="1019"/>
      <c r="O129" s="1129"/>
      <c r="P129" s="1129"/>
      <c r="Q129" s="1129"/>
    </row>
    <row r="130" spans="1:17" s="19" customFormat="1" ht="37.5" customHeight="1">
      <c r="A130" s="313"/>
      <c r="B130" s="318" t="s">
        <v>91</v>
      </c>
      <c r="C130" s="990" t="s">
        <v>64</v>
      </c>
      <c r="D130" s="999"/>
      <c r="E130" s="319" t="str">
        <f>'[1]Result Entry'!$K$6</f>
        <v>First Test</v>
      </c>
      <c r="F130" s="320" t="str">
        <f>'[1]Result Entry'!$L$6</f>
        <v>Second Test</v>
      </c>
      <c r="G130" s="320" t="str">
        <f>'[1]Result Entry'!$M$6</f>
        <v>Third Test</v>
      </c>
      <c r="H130" s="321" t="s">
        <v>65</v>
      </c>
      <c r="I130" s="322" t="s">
        <v>168</v>
      </c>
      <c r="J130" s="323" t="s">
        <v>32</v>
      </c>
      <c r="K130" s="1000" t="s">
        <v>110</v>
      </c>
      <c r="L130" s="1001"/>
      <c r="M130" s="324" t="s">
        <v>111</v>
      </c>
      <c r="N130" s="1019"/>
      <c r="O130" s="1129"/>
      <c r="P130" s="1129"/>
      <c r="Q130" s="1129"/>
    </row>
    <row r="131" spans="1:17" s="19" customFormat="1" ht="24" customHeight="1" thickBot="1">
      <c r="A131" s="313"/>
      <c r="B131" s="318" t="s">
        <v>91</v>
      </c>
      <c r="C131" s="1002" t="s">
        <v>66</v>
      </c>
      <c r="D131" s="1003"/>
      <c r="E131" s="325">
        <f>'[1]Result Entry'!$K$7</f>
        <v>10</v>
      </c>
      <c r="F131" s="326">
        <f>'[1]Result Entry'!$L$7</f>
        <v>10</v>
      </c>
      <c r="G131" s="394">
        <f>'[1]Result Entry'!$M$7</f>
        <v>10</v>
      </c>
      <c r="H131" s="327">
        <f>'[1]Result Entry'!$R$7</f>
        <v>70</v>
      </c>
      <c r="I131" s="328">
        <f>SUM(E131:H131)</f>
        <v>100</v>
      </c>
      <c r="J131" s="329">
        <f>'[1]Result Entry'!$V$7</f>
        <v>100</v>
      </c>
      <c r="K131" s="1004">
        <f>I131+J131</f>
        <v>200</v>
      </c>
      <c r="L131" s="1005"/>
      <c r="M131" s="330" t="s">
        <v>147</v>
      </c>
      <c r="N131" s="1019"/>
      <c r="O131" s="1129"/>
      <c r="P131" s="1129"/>
      <c r="Q131" s="1129"/>
    </row>
    <row r="132" spans="1:17" s="19" customFormat="1" ht="24" customHeight="1">
      <c r="A132" s="313"/>
      <c r="B132" s="318" t="s">
        <v>91</v>
      </c>
      <c r="C132" s="1006" t="str">
        <f>'Result Entry'!$K$3</f>
        <v>Hindi</v>
      </c>
      <c r="D132" s="1007"/>
      <c r="E132" s="331">
        <f>IF(OR(C132="",$I123="NSO"),"",IFERROR(VLOOKUP($A118,'Result Entry'!$B$10:$FB$109,10,0),0))</f>
        <v>0</v>
      </c>
      <c r="F132" s="332">
        <f>IF(OR(C132="",$I123="NSO"),"",IFERROR(VLOOKUP($A118,'Result Entry'!$B$10:$FB$109,11,0),0))</f>
        <v>0</v>
      </c>
      <c r="G132" s="397">
        <f>IF(OR(C132="",$I123="NSO"),"",IFERROR(VLOOKUP($A118,'Result Entry'!$B$10:$FB$109,14,0),0))</f>
        <v>0</v>
      </c>
      <c r="H132" s="333">
        <f>IF(OR(C132="",$I123="NSO"),"",IFERROR(VLOOKUP($A118,'Result Entry'!$B$10:$FB$109,21,0),0))</f>
        <v>0</v>
      </c>
      <c r="I132" s="334">
        <f t="shared" ref="I132:I136" si="9">SUM(E132:H132)</f>
        <v>0</v>
      </c>
      <c r="J132" s="335">
        <f>IF(OR(C132="",$I123="NSO"),"",IFERROR(VLOOKUP($A118,'Result Entry'!$B$10:$FB$109,23,0),0))</f>
        <v>0</v>
      </c>
      <c r="K132" s="1008">
        <f>SUM(I132,J132)</f>
        <v>0</v>
      </c>
      <c r="L132" s="1009"/>
      <c r="M132" s="336" t="str">
        <f>IF(OR(C132="",$I123="NSO"),"",IFERROR(VLOOKUP($A118,'Result Entry'!$B$10:$FB$109,26,0),0))</f>
        <v/>
      </c>
      <c r="N132" s="1019"/>
      <c r="O132" s="1129"/>
      <c r="P132" s="1129"/>
      <c r="Q132" s="1129"/>
    </row>
    <row r="133" spans="1:17" s="19" customFormat="1" ht="24" customHeight="1">
      <c r="A133" s="313"/>
      <c r="B133" s="318" t="s">
        <v>91</v>
      </c>
      <c r="C133" s="963" t="str">
        <f>'Result Entry'!$AB$3</f>
        <v>Mathematics</v>
      </c>
      <c r="D133" s="1010"/>
      <c r="E133" s="337">
        <f>IF(OR(C133="",$I123="NSO"),"",IFERROR(VLOOKUP($A118,'Result Entry'!$B$10:$FB$109,27,0),0))</f>
        <v>0</v>
      </c>
      <c r="F133" s="338">
        <f>IF(OR(C133="",$I123="NSO"),"",IFERROR(VLOOKUP($A118,'Result Entry'!$B$10:$FB$109,28,0),0))</f>
        <v>0</v>
      </c>
      <c r="G133" s="393">
        <f>IF(OR(C133="",$I123="NSO"),"",IFERROR(VLOOKUP($A118,'Result Entry'!$B$10:$FB$109,31,0),0))</f>
        <v>0</v>
      </c>
      <c r="H133" s="333">
        <f>IF(OR(C133="",$I123="NSO"),"",IFERROR(VLOOKUP($A118,'Result Entry'!$B$10:$FB$109,36,0),0))</f>
        <v>0</v>
      </c>
      <c r="I133" s="334">
        <f t="shared" si="9"/>
        <v>0</v>
      </c>
      <c r="J133" s="335">
        <f>IF(OR(C133="",$I123="NSO"),"",IFERROR(VLOOKUP($A118,'Result Entry'!$B$10:$FB$109,40,0),0))</f>
        <v>0</v>
      </c>
      <c r="K133" s="1077">
        <f t="shared" ref="K133:K138" si="10">SUM(I133,J133)</f>
        <v>0</v>
      </c>
      <c r="L133" s="1078"/>
      <c r="M133" s="336" t="str">
        <f>IF(OR(C133="",$I123="NSO"),"",IFERROR(VLOOKUP($A118,'Result Entry'!$B$10:$FB$109,43,0),0))</f>
        <v/>
      </c>
      <c r="N133" s="1019"/>
      <c r="O133" s="1129"/>
      <c r="P133" s="1129"/>
      <c r="Q133" s="1129"/>
    </row>
    <row r="134" spans="1:17" s="19" customFormat="1" ht="24.75" customHeight="1" thickBot="1">
      <c r="A134" s="313"/>
      <c r="B134" s="318" t="s">
        <v>91</v>
      </c>
      <c r="C134" s="1079" t="str">
        <f>'Result Entry'!$BJ$3</f>
        <v>Env. Study</v>
      </c>
      <c r="D134" s="1080"/>
      <c r="E134" s="339">
        <f>IF(OR(C134="",$I123="NSO"),"",IFERROR(VLOOKUP($A118,'Result Entry'!$B$10:$FB$109,61,0),0))</f>
        <v>0</v>
      </c>
      <c r="F134" s="340">
        <f>IF(OR(C134="",$I123="NSO"),"",IFERROR(VLOOKUP($A118,'Result Entry'!$B$10:$FB$109,62,0),0))</f>
        <v>0</v>
      </c>
      <c r="G134" s="341">
        <f>IF(OR(C134="",$I123="NSO"),"",IFERROR(VLOOKUP($A118,'Result Entry'!$B$10:$FB$109,65,0),0))</f>
        <v>0</v>
      </c>
      <c r="H134" s="342">
        <f>IF(OR(C134="",$I123="NSO"),"",IFERROR(VLOOKUP($A118,'Result Entry'!$B$10:$FB$109,70,0),0))</f>
        <v>0</v>
      </c>
      <c r="I134" s="343">
        <f t="shared" si="9"/>
        <v>0</v>
      </c>
      <c r="J134" s="344">
        <f>IF(OR(C134="",$I123="NSO"),"",IFERROR(VLOOKUP($A118,'Result Entry'!$B$10:$FB$109,74,0),0))</f>
        <v>0</v>
      </c>
      <c r="K134" s="1103">
        <f t="shared" si="10"/>
        <v>0</v>
      </c>
      <c r="L134" s="1104"/>
      <c r="M134" s="345" t="str">
        <f>IF(OR(C134="",$I123="NSO"),"",IFERROR(VLOOKUP($A118,'Result Entry'!$B$10:$FB$109,77,0),0))</f>
        <v/>
      </c>
      <c r="N134" s="1019"/>
      <c r="O134" s="1129"/>
      <c r="P134" s="1129"/>
      <c r="Q134" s="1129"/>
    </row>
    <row r="135" spans="1:17" s="19" customFormat="1" ht="24" customHeight="1">
      <c r="A135" s="313"/>
      <c r="B135" s="318" t="s">
        <v>91</v>
      </c>
      <c r="C135" s="1092" t="s">
        <v>66</v>
      </c>
      <c r="D135" s="1093"/>
      <c r="E135" s="346">
        <f>'[1]Result Entry'!$AO$7</f>
        <v>5</v>
      </c>
      <c r="F135" s="347">
        <f>'[1]Result Entry'!$AP$7</f>
        <v>5</v>
      </c>
      <c r="G135" s="395">
        <f>'[1]Result Entry'!$AQ$7</f>
        <v>5</v>
      </c>
      <c r="H135" s="348">
        <f>'[1]Result Entry'!$AV$7</f>
        <v>35</v>
      </c>
      <c r="I135" s="349">
        <f t="shared" si="9"/>
        <v>50</v>
      </c>
      <c r="J135" s="350">
        <f>'[1]Result Entry'!$AZ$7</f>
        <v>50</v>
      </c>
      <c r="K135" s="1094">
        <f t="shared" si="10"/>
        <v>100</v>
      </c>
      <c r="L135" s="1095"/>
      <c r="M135" s="351" t="s">
        <v>147</v>
      </c>
      <c r="N135" s="1019"/>
      <c r="O135" s="1129"/>
      <c r="P135" s="1129"/>
      <c r="Q135" s="1129"/>
    </row>
    <row r="136" spans="1:17" s="19" customFormat="1" ht="24" customHeight="1" thickBot="1">
      <c r="A136" s="313"/>
      <c r="B136" s="318" t="s">
        <v>91</v>
      </c>
      <c r="C136" s="1096" t="str">
        <f>'Result Entry'!$AS$3</f>
        <v>English</v>
      </c>
      <c r="D136" s="1097"/>
      <c r="E136" s="352">
        <f>IF(OR(C136="",$I123="NSO"),"",IFERROR(VLOOKUP($A118,'Result Entry'!$B$10:$FB$109,44,0),0))</f>
        <v>0</v>
      </c>
      <c r="F136" s="353">
        <f>IF(OR(C136="",$I123="NSO"),"",IFERROR(VLOOKUP($A118,'Result Entry'!$B$10:$FB$109,45,0),0))</f>
        <v>0</v>
      </c>
      <c r="G136" s="396">
        <f>IF(OR(C136="",$I123="NSO"),"",IFERROR(VLOOKUP($A118,'Result Entry'!$B$10:$FB$109,48,0),0))</f>
        <v>0</v>
      </c>
      <c r="H136" s="354">
        <f>IF(OR(C136="",$I123="NSO"),"",IFERROR(VLOOKUP($A118,'Result Entry'!$B$10:$FB$109,53,0),0))</f>
        <v>0</v>
      </c>
      <c r="I136" s="355">
        <f t="shared" si="9"/>
        <v>0</v>
      </c>
      <c r="J136" s="356">
        <f>IF(OR(C136="",$I123="NSO"),"",IFERROR(VLOOKUP($A118,'Result Entry'!$B$10:$FB$109,57,0),0))</f>
        <v>0</v>
      </c>
      <c r="K136" s="1098">
        <f t="shared" si="10"/>
        <v>0</v>
      </c>
      <c r="L136" s="1099"/>
      <c r="M136" s="357" t="str">
        <f>IF(OR(C136="",$I123="NSO"),"",IFERROR(VLOOKUP($A118,'Result Entry'!$B$10:$FB$109,60,0),0))</f>
        <v/>
      </c>
      <c r="N136" s="1019"/>
      <c r="O136" s="1129"/>
      <c r="P136" s="1129"/>
      <c r="Q136" s="1129"/>
    </row>
    <row r="137" spans="1:17" s="19" customFormat="1" ht="24" customHeight="1">
      <c r="A137" s="313"/>
      <c r="B137" s="318" t="s">
        <v>91</v>
      </c>
      <c r="C137" s="1092" t="s">
        <v>66</v>
      </c>
      <c r="D137" s="1093"/>
      <c r="E137" s="346">
        <f>'[1]Result Entry'!$BS$7</f>
        <v>10</v>
      </c>
      <c r="F137" s="347">
        <f>'[1]Result Entry'!$BT$7</f>
        <v>10</v>
      </c>
      <c r="G137" s="395">
        <f>'[1]Result Entry'!$BU$7</f>
        <v>10</v>
      </c>
      <c r="H137" s="348">
        <f>'[1]Result Entry'!$BZ$7</f>
        <v>70</v>
      </c>
      <c r="I137" s="349">
        <f>SUM(E137:H137)</f>
        <v>100</v>
      </c>
      <c r="J137" s="350">
        <f>'[1]Result Entry'!$CD$7</f>
        <v>100</v>
      </c>
      <c r="K137" s="1094">
        <f t="shared" si="10"/>
        <v>200</v>
      </c>
      <c r="L137" s="1095"/>
      <c r="M137" s="351" t="s">
        <v>147</v>
      </c>
      <c r="N137" s="1019"/>
      <c r="O137" s="1129"/>
      <c r="P137" s="1129"/>
      <c r="Q137" s="1129"/>
    </row>
    <row r="138" spans="1:17" s="19" customFormat="1" ht="24" customHeight="1" thickBot="1">
      <c r="A138" s="313"/>
      <c r="B138" s="318" t="s">
        <v>91</v>
      </c>
      <c r="C138" s="1096" t="str">
        <f>'Result Entry'!$CA$3</f>
        <v>Sanskrit/Urdu</v>
      </c>
      <c r="D138" s="1097"/>
      <c r="E138" s="352">
        <f>IF(OR(C138="",$I123="NSO"),"",IFERROR(VLOOKUP($A118,'Result Entry'!$B$10:$FB$109,78,0),0))</f>
        <v>0</v>
      </c>
      <c r="F138" s="353">
        <f>IF(OR(C138="",$I123="NSO"),"",IFERROR(VLOOKUP($A118,'Result Entry'!$B$10:$FB$109,79,0),0))</f>
        <v>0</v>
      </c>
      <c r="G138" s="396">
        <f>IF(OR(C138="",$I123="NSO"),"",IFERROR(VLOOKUP($A118,'Result Entry'!$B$10:$FB$109,82,0),0))</f>
        <v>0</v>
      </c>
      <c r="H138" s="354">
        <f>IF(OR(C138="",$I123="NSO"),"",IFERROR(VLOOKUP($A118,'Result Entry'!$B$10:$FB$109,87,0),0))</f>
        <v>0</v>
      </c>
      <c r="I138" s="355">
        <f t="shared" ref="I138" si="11">SUM(E138:H138)</f>
        <v>0</v>
      </c>
      <c r="J138" s="356">
        <f>IF(OR(C138="",$I123="NSO"),"",IFERROR(VLOOKUP($A118,'Result Entry'!$B$10:$FB$109,91,0),0))</f>
        <v>0</v>
      </c>
      <c r="K138" s="1098">
        <f t="shared" si="10"/>
        <v>0</v>
      </c>
      <c r="L138" s="1099"/>
      <c r="M138" s="357" t="str">
        <f>IF(OR(C138="",$I123="NSO"),"",IFERROR(VLOOKUP($A118,'Result Entry'!$B$10:$FB$109,94,0),0))</f>
        <v/>
      </c>
      <c r="N138" s="1019"/>
      <c r="O138" s="1129"/>
      <c r="P138" s="1129"/>
      <c r="Q138" s="1129"/>
    </row>
    <row r="139" spans="1:17" s="19" customFormat="1" ht="13.5" customHeight="1" thickBot="1">
      <c r="A139" s="313"/>
      <c r="B139" s="318" t="s">
        <v>91</v>
      </c>
      <c r="C139" s="1100"/>
      <c r="D139" s="1101"/>
      <c r="E139" s="1101"/>
      <c r="F139" s="1101"/>
      <c r="G139" s="1101"/>
      <c r="H139" s="1101"/>
      <c r="I139" s="1101"/>
      <c r="J139" s="1101"/>
      <c r="K139" s="1101"/>
      <c r="L139" s="1101"/>
      <c r="M139" s="1102"/>
      <c r="N139" s="1019"/>
      <c r="O139" s="1129"/>
      <c r="P139" s="1129"/>
      <c r="Q139" s="1129"/>
    </row>
    <row r="140" spans="1:17" s="19" customFormat="1" ht="43.5" customHeight="1">
      <c r="A140" s="313"/>
      <c r="B140" s="318" t="s">
        <v>91</v>
      </c>
      <c r="C140" s="1081" t="s">
        <v>112</v>
      </c>
      <c r="D140" s="1082"/>
      <c r="E140" s="1083"/>
      <c r="F140" s="1087" t="s">
        <v>113</v>
      </c>
      <c r="G140" s="1087"/>
      <c r="H140" s="1088" t="s">
        <v>114</v>
      </c>
      <c r="I140" s="1089"/>
      <c r="J140" s="358" t="s">
        <v>51</v>
      </c>
      <c r="K140" s="359" t="s">
        <v>115</v>
      </c>
      <c r="L140" s="390" t="s">
        <v>49</v>
      </c>
      <c r="M140" s="360" t="s">
        <v>53</v>
      </c>
      <c r="N140" s="1019"/>
      <c r="O140" s="1129"/>
      <c r="P140" s="1129"/>
      <c r="Q140" s="1129"/>
    </row>
    <row r="141" spans="1:17" s="19" customFormat="1" ht="24" customHeight="1" thickBot="1">
      <c r="A141" s="313"/>
      <c r="B141" s="318" t="s">
        <v>91</v>
      </c>
      <c r="C141" s="1084"/>
      <c r="D141" s="1085"/>
      <c r="E141" s="1086"/>
      <c r="F141" s="1090">
        <f>IF(OR($I123="",$I123="NSO"),"",IFERROR(VLOOKUP($A118,'Result Entry'!$B$10:$FB$109,130,0),0))</f>
        <v>900</v>
      </c>
      <c r="G141" s="1091"/>
      <c r="H141" s="1090">
        <f>IF(OR($I123="",$I123="NSO"),"",IFERROR(VLOOKUP($A118,'Result Entry'!$B$10:$FB$109,131,0),0))</f>
        <v>0</v>
      </c>
      <c r="I141" s="1091"/>
      <c r="J141" s="361">
        <f>IF(OR($I123="",$I123="NSO"),"",IFERROR(VLOOKUP($A118,'Result Entry'!$B$10:$FB$109,132,0),0))</f>
        <v>0</v>
      </c>
      <c r="K141" s="362" t="str">
        <f>IF(OR($I123="",$I123="NSO"),"",IFERROR(VLOOKUP($A118,'Result Entry'!$B$10:$FB$109,133,0),0))</f>
        <v/>
      </c>
      <c r="L141" s="363" t="str">
        <f>IF(OR($I123="",$I123="NSO"),"",IFERROR(VLOOKUP($A118,'Result Entry'!$B$10:$FB$109,134,0),0))</f>
        <v/>
      </c>
      <c r="M141" s="364" t="str">
        <f>IF(OR($I123="",$I123="NSO"),"",IFERROR(VLOOKUP($A118,'Result Entry'!$B$10:$FB$109,136,0),0))</f>
        <v/>
      </c>
      <c r="N141" s="1019"/>
      <c r="O141" s="1129"/>
      <c r="P141" s="1129"/>
      <c r="Q141" s="1129"/>
    </row>
    <row r="142" spans="1:17" s="19" customFormat="1" ht="24" customHeight="1" thickBot="1">
      <c r="A142" s="313"/>
      <c r="B142" s="314" t="s">
        <v>91</v>
      </c>
      <c r="C142" s="1054"/>
      <c r="D142" s="1055"/>
      <c r="E142" s="1055"/>
      <c r="F142" s="1055"/>
      <c r="G142" s="1055"/>
      <c r="H142" s="1056"/>
      <c r="I142" s="1057" t="s">
        <v>71</v>
      </c>
      <c r="J142" s="1058"/>
      <c r="K142" s="365">
        <f>IF(OR($I123="",$I123="NSO"),"",IFERROR(VLOOKUP($A118,'Result Entry'!$B$10:$FB$109,127,0),0))</f>
        <v>0</v>
      </c>
      <c r="L142" s="1074" t="s">
        <v>90</v>
      </c>
      <c r="M142" s="992"/>
      <c r="N142" s="1019"/>
      <c r="O142" s="1129"/>
      <c r="P142" s="1129"/>
      <c r="Q142" s="1129"/>
    </row>
    <row r="143" spans="1:17" s="19" customFormat="1" ht="24" customHeight="1" thickBot="1">
      <c r="A143" s="313"/>
      <c r="B143" s="314" t="s">
        <v>91</v>
      </c>
      <c r="C143" s="1059" t="s">
        <v>70</v>
      </c>
      <c r="D143" s="1060"/>
      <c r="E143" s="1060"/>
      <c r="F143" s="1060"/>
      <c r="G143" s="1060"/>
      <c r="H143" s="1061"/>
      <c r="I143" s="972" t="s">
        <v>72</v>
      </c>
      <c r="J143" s="1062"/>
      <c r="K143" s="366">
        <f>IF(OR($I123="",$I123="NSO"),"",IFERROR(VLOOKUP($A118,'Result Entry'!$B$10:$FB$109,128,0),0))</f>
        <v>0</v>
      </c>
      <c r="L143" s="1063" t="str">
        <f>IF(OR($I123="",$I123="NSO"),"",IFERROR(VLOOKUP($A118,'Result Entry'!$B$10:$FB$109,129,0),0))</f>
        <v/>
      </c>
      <c r="M143" s="1064"/>
      <c r="N143" s="1019"/>
      <c r="O143" s="1129"/>
      <c r="P143" s="1129"/>
      <c r="Q143" s="1129"/>
    </row>
    <row r="144" spans="1:17" s="19" customFormat="1" ht="24" customHeight="1" thickBot="1">
      <c r="A144" s="313"/>
      <c r="B144" s="314" t="s">
        <v>91</v>
      </c>
      <c r="C144" s="1065" t="s">
        <v>64</v>
      </c>
      <c r="D144" s="1066"/>
      <c r="E144" s="1067"/>
      <c r="F144" s="1068" t="s">
        <v>67</v>
      </c>
      <c r="G144" s="1069"/>
      <c r="H144" s="367" t="s">
        <v>57</v>
      </c>
      <c r="I144" s="1070" t="s">
        <v>73</v>
      </c>
      <c r="J144" s="1071"/>
      <c r="K144" s="1072">
        <f>IF(OR($I123="",$I123="NSO"),"",IFERROR(VLOOKUP($A118,'Result Entry'!$B$10:$FB$109,137,0),0))</f>
        <v>0</v>
      </c>
      <c r="L144" s="1072"/>
      <c r="M144" s="1073"/>
      <c r="N144" s="1019"/>
      <c r="O144" s="1129"/>
      <c r="P144" s="1129"/>
      <c r="Q144" s="1129"/>
    </row>
    <row r="145" spans="1:17" s="19" customFormat="1" ht="23.25" customHeight="1">
      <c r="A145" s="313"/>
      <c r="B145" s="314" t="s">
        <v>91</v>
      </c>
      <c r="C145" s="963" t="str">
        <f>'Result Entry'!$CR$3</f>
        <v>WORK EXP.</v>
      </c>
      <c r="D145" s="964"/>
      <c r="E145" s="965"/>
      <c r="F145" s="950" t="str">
        <f>IF(OR($I123="",$I123="NSO"),"",IFERROR(VLOOKUP($A118,'Result Entry'!$B$10:$FB$109,144,0),0))</f>
        <v>0/100</v>
      </c>
      <c r="G145" s="965"/>
      <c r="H145" s="392" t="str">
        <f>IF(OR($I123="",$I123="NSO"),"",IFERROR(VLOOKUP($A118,'Result Entry'!$B$10:$FB$109,102,0),0))</f>
        <v/>
      </c>
      <c r="I145" s="1011" t="s">
        <v>93</v>
      </c>
      <c r="J145" s="1012"/>
      <c r="K145" s="1013">
        <f>'Result Entry'!$W$2</f>
        <v>46106</v>
      </c>
      <c r="L145" s="1014"/>
      <c r="M145" s="1015"/>
      <c r="N145" s="1019"/>
      <c r="O145" s="1129"/>
      <c r="P145" s="1129"/>
      <c r="Q145" s="1129"/>
    </row>
    <row r="146" spans="1:17" s="19" customFormat="1" ht="23.25" customHeight="1">
      <c r="A146" s="313"/>
      <c r="B146" s="314" t="s">
        <v>91</v>
      </c>
      <c r="C146" s="963" t="str">
        <f>'Result Entry'!$CZ$3</f>
        <v>ART EDU.</v>
      </c>
      <c r="D146" s="964"/>
      <c r="E146" s="965"/>
      <c r="F146" s="950" t="str">
        <f>IF(OR($I123="",$I123="NSO"),"",IFERROR(VLOOKUP($A118,'Result Entry'!$B$10:$FB$109,148,0),0))</f>
        <v>0/100</v>
      </c>
      <c r="G146" s="965"/>
      <c r="H146" s="368" t="str">
        <f>IF(OR($I123="",$I123="NSO"),"",IFERROR(VLOOKUP($A118,'Result Entry'!$B$10:$FB$109,110,0),0))</f>
        <v/>
      </c>
      <c r="I146" s="966"/>
      <c r="J146" s="967"/>
      <c r="K146" s="967"/>
      <c r="L146" s="967"/>
      <c r="M146" s="968"/>
      <c r="N146" s="1019"/>
      <c r="O146" s="1129"/>
      <c r="P146" s="1129"/>
      <c r="Q146" s="1129"/>
    </row>
    <row r="147" spans="1:17" s="19" customFormat="1" ht="23.25" customHeight="1">
      <c r="A147" s="313"/>
      <c r="B147" s="314"/>
      <c r="C147" s="963" t="str">
        <f>'Result Entry'!$DH$3</f>
        <v>H&amp;P. EDU.</v>
      </c>
      <c r="D147" s="964"/>
      <c r="E147" s="965"/>
      <c r="F147" s="950" t="str">
        <f>IF(OR($I123="",$I123="NSO"),"",IFERROR(VLOOKUP($A118,'Result Entry'!$B$10:$FB$109,152,0),0))</f>
        <v>0/100</v>
      </c>
      <c r="G147" s="965"/>
      <c r="H147" s="368" t="str">
        <f>IF(OR($I123="",$I123="NSO"),"",IFERROR(VLOOKUP($A118,'Result Entry'!$B$10:$FB$109,118,0),0))</f>
        <v/>
      </c>
      <c r="I147" s="969"/>
      <c r="J147" s="970"/>
      <c r="K147" s="970"/>
      <c r="L147" s="970"/>
      <c r="M147" s="971"/>
      <c r="N147" s="1019"/>
      <c r="O147" s="1129"/>
      <c r="P147" s="1129"/>
      <c r="Q147" s="1129"/>
    </row>
    <row r="148" spans="1:17" s="19" customFormat="1" ht="23.25" customHeight="1" thickBot="1">
      <c r="A148" s="313"/>
      <c r="B148" s="314" t="s">
        <v>91</v>
      </c>
      <c r="C148" s="972">
        <f>'Result Entry'!$DP$3</f>
        <v>0</v>
      </c>
      <c r="D148" s="973"/>
      <c r="E148" s="974"/>
      <c r="F148" s="950" t="str">
        <f>IF(OR($I123="",$I123="NSO"),"",IFERROR(VLOOKUP($A118,'Result Entry'!$B$10:$FB$109,156,0),0))</f>
        <v>0/0</v>
      </c>
      <c r="G148" s="965"/>
      <c r="H148" s="393" t="str">
        <f>IF(OR($I123="",$I123="NSO"),"",IFERROR(VLOOKUP($A118,'Result Entry'!$B$10:$FB$109,126,0),0))</f>
        <v/>
      </c>
      <c r="I148" s="975" t="s">
        <v>86</v>
      </c>
      <c r="J148" s="976"/>
      <c r="K148" s="981"/>
      <c r="L148" s="982"/>
      <c r="M148" s="983"/>
      <c r="N148" s="1019"/>
      <c r="O148" s="1129"/>
      <c r="P148" s="1129"/>
      <c r="Q148" s="1129"/>
    </row>
    <row r="149" spans="1:17" s="19" customFormat="1" ht="23.25" customHeight="1">
      <c r="A149" s="313"/>
      <c r="B149" s="314" t="s">
        <v>91</v>
      </c>
      <c r="C149" s="990" t="s">
        <v>74</v>
      </c>
      <c r="D149" s="991"/>
      <c r="E149" s="991"/>
      <c r="F149" s="991"/>
      <c r="G149" s="991"/>
      <c r="H149" s="992"/>
      <c r="I149" s="977"/>
      <c r="J149" s="978"/>
      <c r="K149" s="984"/>
      <c r="L149" s="985"/>
      <c r="M149" s="986"/>
      <c r="N149" s="1019"/>
      <c r="O149" s="1129"/>
      <c r="P149" s="1129"/>
      <c r="Q149" s="1129"/>
    </row>
    <row r="150" spans="1:17" s="19" customFormat="1" ht="23.25" customHeight="1">
      <c r="A150" s="313"/>
      <c r="B150" s="314" t="s">
        <v>91</v>
      </c>
      <c r="C150" s="369" t="s">
        <v>37</v>
      </c>
      <c r="D150" s="993" t="s">
        <v>80</v>
      </c>
      <c r="E150" s="994"/>
      <c r="F150" s="993" t="s">
        <v>81</v>
      </c>
      <c r="G150" s="995"/>
      <c r="H150" s="996"/>
      <c r="I150" s="979"/>
      <c r="J150" s="980"/>
      <c r="K150" s="987"/>
      <c r="L150" s="988"/>
      <c r="M150" s="989"/>
      <c r="N150" s="1019"/>
      <c r="O150" s="1129"/>
      <c r="P150" s="1129"/>
      <c r="Q150" s="1129"/>
    </row>
    <row r="151" spans="1:17" s="19" customFormat="1" ht="23.25" customHeight="1">
      <c r="A151" s="313"/>
      <c r="B151" s="314" t="s">
        <v>91</v>
      </c>
      <c r="C151" s="391" t="s">
        <v>75</v>
      </c>
      <c r="D151" s="950" t="s">
        <v>158</v>
      </c>
      <c r="E151" s="951"/>
      <c r="F151" s="950" t="s">
        <v>82</v>
      </c>
      <c r="G151" s="952"/>
      <c r="H151" s="953"/>
      <c r="I151" s="954" t="s">
        <v>87</v>
      </c>
      <c r="J151" s="955"/>
      <c r="K151" s="955"/>
      <c r="L151" s="955"/>
      <c r="M151" s="956"/>
      <c r="N151" s="1019"/>
      <c r="O151" s="1129"/>
      <c r="P151" s="1129"/>
      <c r="Q151" s="1129"/>
    </row>
    <row r="152" spans="1:17" s="19" customFormat="1" ht="23.25" customHeight="1">
      <c r="A152" s="313"/>
      <c r="B152" s="314" t="s">
        <v>91</v>
      </c>
      <c r="C152" s="370" t="s">
        <v>76</v>
      </c>
      <c r="D152" s="950" t="s">
        <v>159</v>
      </c>
      <c r="E152" s="951"/>
      <c r="F152" s="950" t="s">
        <v>83</v>
      </c>
      <c r="G152" s="952"/>
      <c r="H152" s="953"/>
      <c r="I152" s="957"/>
      <c r="J152" s="958"/>
      <c r="K152" s="958"/>
      <c r="L152" s="958"/>
      <c r="M152" s="959"/>
      <c r="N152" s="1019"/>
      <c r="O152" s="1129"/>
      <c r="P152" s="1129"/>
      <c r="Q152" s="1129"/>
    </row>
    <row r="153" spans="1:17" s="19" customFormat="1" ht="23.25" customHeight="1">
      <c r="A153" s="313"/>
      <c r="B153" s="314" t="s">
        <v>91</v>
      </c>
      <c r="C153" s="370" t="s">
        <v>78</v>
      </c>
      <c r="D153" s="950" t="s">
        <v>160</v>
      </c>
      <c r="E153" s="951"/>
      <c r="F153" s="950" t="s">
        <v>84</v>
      </c>
      <c r="G153" s="952"/>
      <c r="H153" s="953"/>
      <c r="I153" s="957"/>
      <c r="J153" s="958"/>
      <c r="K153" s="958"/>
      <c r="L153" s="958"/>
      <c r="M153" s="959"/>
      <c r="N153" s="1019"/>
      <c r="O153" s="1129"/>
      <c r="P153" s="1129"/>
      <c r="Q153" s="1129"/>
    </row>
    <row r="154" spans="1:17" s="19" customFormat="1" ht="23.25" customHeight="1">
      <c r="A154" s="313"/>
      <c r="B154" s="314" t="s">
        <v>91</v>
      </c>
      <c r="C154" s="370" t="s">
        <v>77</v>
      </c>
      <c r="D154" s="950" t="s">
        <v>161</v>
      </c>
      <c r="E154" s="951"/>
      <c r="F154" s="950" t="s">
        <v>163</v>
      </c>
      <c r="G154" s="952"/>
      <c r="H154" s="953"/>
      <c r="I154" s="960"/>
      <c r="J154" s="961"/>
      <c r="K154" s="961"/>
      <c r="L154" s="961"/>
      <c r="M154" s="962"/>
      <c r="N154" s="1019"/>
      <c r="O154" s="1129"/>
      <c r="P154" s="1129"/>
      <c r="Q154" s="1129"/>
    </row>
    <row r="155" spans="1:17" s="19" customFormat="1" ht="23.25" customHeight="1" thickBot="1">
      <c r="A155" s="313"/>
      <c r="B155" s="371" t="s">
        <v>91</v>
      </c>
      <c r="C155" s="354" t="s">
        <v>79</v>
      </c>
      <c r="D155" s="1075" t="s">
        <v>162</v>
      </c>
      <c r="E155" s="1062"/>
      <c r="F155" s="1075" t="s">
        <v>85</v>
      </c>
      <c r="G155" s="1076"/>
      <c r="H155" s="1064"/>
      <c r="I155" s="946" t="s">
        <v>116</v>
      </c>
      <c r="J155" s="947"/>
      <c r="K155" s="947"/>
      <c r="L155" s="947"/>
      <c r="M155" s="948"/>
      <c r="N155" s="1019"/>
      <c r="O155" s="1129"/>
      <c r="P155" s="1129"/>
      <c r="Q155" s="1129"/>
    </row>
    <row r="156" spans="1:17" s="19" customFormat="1" ht="14.25" customHeight="1" thickBot="1">
      <c r="A156" s="949"/>
      <c r="B156" s="949"/>
      <c r="C156" s="949"/>
      <c r="D156" s="949"/>
      <c r="E156" s="949"/>
      <c r="F156" s="949"/>
      <c r="G156" s="949"/>
      <c r="H156" s="949"/>
      <c r="I156" s="949"/>
      <c r="J156" s="949"/>
      <c r="K156" s="949"/>
      <c r="L156" s="949"/>
      <c r="M156" s="949"/>
      <c r="N156" s="1019"/>
      <c r="O156" s="1129"/>
      <c r="P156" s="1129"/>
      <c r="Q156" s="1129"/>
    </row>
    <row r="157" spans="1:17" s="46" customFormat="1" ht="25.5" customHeight="1" thickBot="1">
      <c r="A157" s="308">
        <f>A118+1</f>
        <v>5</v>
      </c>
      <c r="B157" s="1016" t="s">
        <v>173</v>
      </c>
      <c r="C157" s="1017"/>
      <c r="D157" s="1017"/>
      <c r="E157" s="1017"/>
      <c r="F157" s="1017"/>
      <c r="G157" s="1017"/>
      <c r="H157" s="1017"/>
      <c r="I157" s="1017"/>
      <c r="J157" s="1017"/>
      <c r="K157" s="1017"/>
      <c r="L157" s="1017"/>
      <c r="M157" s="1018"/>
      <c r="N157" s="1019"/>
      <c r="O157" s="1129"/>
      <c r="P157" s="1129"/>
      <c r="Q157" s="1129"/>
    </row>
    <row r="158" spans="1:17" ht="73.5" customHeight="1">
      <c r="A158" s="309"/>
      <c r="B158" s="1020">
        <f>IF(I162&gt;0,CONCATENATE(C162,I162),0)</f>
        <v>0</v>
      </c>
      <c r="C158" s="1022"/>
      <c r="D158" s="1024" t="str">
        <f>Master!$E$8</f>
        <v>Govt.Sr.Sec.Sch.</v>
      </c>
      <c r="E158" s="1025"/>
      <c r="F158" s="1025"/>
      <c r="G158" s="1025"/>
      <c r="H158" s="1025"/>
      <c r="I158" s="1025"/>
      <c r="J158" s="1025"/>
      <c r="K158" s="1025"/>
      <c r="L158" s="1025"/>
      <c r="M158" s="1026"/>
      <c r="N158" s="1019"/>
      <c r="O158" s="1129"/>
      <c r="P158" s="1129"/>
      <c r="Q158" s="1129"/>
    </row>
    <row r="159" spans="1:17" ht="35.25" customHeight="1" thickBot="1">
      <c r="A159" s="309"/>
      <c r="B159" s="1021"/>
      <c r="C159" s="1023"/>
      <c r="D159" s="1027" t="str">
        <f>Master!$E$11</f>
        <v>P.S.-Bapini (Phalodi)</v>
      </c>
      <c r="E159" s="1027"/>
      <c r="F159" s="1027"/>
      <c r="G159" s="1027"/>
      <c r="H159" s="1027"/>
      <c r="I159" s="1027"/>
      <c r="J159" s="1027"/>
      <c r="K159" s="1027"/>
      <c r="L159" s="1027"/>
      <c r="M159" s="1028"/>
      <c r="N159" s="1019"/>
      <c r="O159" s="1129"/>
      <c r="P159" s="1129"/>
      <c r="Q159" s="1129"/>
    </row>
    <row r="160" spans="1:17" ht="46.5" customHeight="1">
      <c r="A160" s="309"/>
      <c r="B160" s="310"/>
      <c r="C160" s="1029" t="s">
        <v>60</v>
      </c>
      <c r="D160" s="1030"/>
      <c r="E160" s="1030"/>
      <c r="F160" s="1030"/>
      <c r="G160" s="1030"/>
      <c r="H160" s="1030"/>
      <c r="I160" s="1031"/>
      <c r="J160" s="1032" t="s">
        <v>88</v>
      </c>
      <c r="K160" s="1032"/>
      <c r="L160" s="1033">
        <f>Master!$E$14</f>
        <v>810000000</v>
      </c>
      <c r="M160" s="1034"/>
      <c r="N160" s="1019"/>
      <c r="O160" s="1129"/>
      <c r="P160" s="1129"/>
      <c r="Q160" s="1129"/>
    </row>
    <row r="161" spans="1:17" ht="18" customHeight="1" thickBot="1">
      <c r="A161" s="309"/>
      <c r="B161" s="311"/>
      <c r="C161" s="1029"/>
      <c r="D161" s="1030"/>
      <c r="E161" s="1030"/>
      <c r="F161" s="1030"/>
      <c r="G161" s="1030"/>
      <c r="H161" s="1030"/>
      <c r="I161" s="1031"/>
      <c r="J161" s="1035" t="s">
        <v>61</v>
      </c>
      <c r="K161" s="1036"/>
      <c r="L161" s="1039" t="str">
        <f>Master!$E$6</f>
        <v>2025-26</v>
      </c>
      <c r="M161" s="1040"/>
      <c r="N161" s="1019"/>
      <c r="O161" s="1129"/>
      <c r="P161" s="1129"/>
      <c r="Q161" s="1129"/>
    </row>
    <row r="162" spans="1:17" ht="29.25" customHeight="1" thickBot="1">
      <c r="A162" s="309"/>
      <c r="B162" s="311"/>
      <c r="C162" s="1105" t="s">
        <v>117</v>
      </c>
      <c r="D162" s="1106"/>
      <c r="E162" s="1106"/>
      <c r="F162" s="1106"/>
      <c r="G162" s="1106"/>
      <c r="H162" s="1106"/>
      <c r="I162" s="312">
        <f>IFERROR(VLOOKUP($A157,'Result Entry'!$B$10:$FB$109,5,0),0)</f>
        <v>0</v>
      </c>
      <c r="J162" s="1037"/>
      <c r="K162" s="1038"/>
      <c r="L162" s="1041"/>
      <c r="M162" s="1042"/>
      <c r="N162" s="1019"/>
      <c r="O162" s="1129"/>
      <c r="P162" s="1129"/>
      <c r="Q162" s="1129"/>
    </row>
    <row r="163" spans="1:17" s="19" customFormat="1" ht="24" customHeight="1">
      <c r="A163" s="313"/>
      <c r="B163" s="314" t="s">
        <v>91</v>
      </c>
      <c r="C163" s="1006" t="s">
        <v>21</v>
      </c>
      <c r="D163" s="1043"/>
      <c r="E163" s="1043"/>
      <c r="F163" s="1044"/>
      <c r="G163" s="315" t="s">
        <v>1</v>
      </c>
      <c r="H163" s="1045" t="str">
        <f>IF(OR(I162=0,I162=""),"",IFERROR(VLOOKUP($A157,'Result Entry'!$B$10:$FB$109,3,0),0))</f>
        <v/>
      </c>
      <c r="I163" s="1045"/>
      <c r="J163" s="1045"/>
      <c r="K163" s="1045"/>
      <c r="L163" s="1045"/>
      <c r="M163" s="1046"/>
      <c r="N163" s="1019"/>
      <c r="O163" s="1129"/>
      <c r="P163" s="1129"/>
      <c r="Q163" s="1129"/>
    </row>
    <row r="164" spans="1:17" s="19" customFormat="1" ht="24" customHeight="1">
      <c r="A164" s="313"/>
      <c r="B164" s="314" t="s">
        <v>91</v>
      </c>
      <c r="C164" s="963" t="s">
        <v>23</v>
      </c>
      <c r="D164" s="964"/>
      <c r="E164" s="964"/>
      <c r="F164" s="1047"/>
      <c r="G164" s="316" t="s">
        <v>1</v>
      </c>
      <c r="H164" s="1048" t="str">
        <f>IF(OR(I162=0,I162=""),"",IFERROR(VLOOKUP($A157,'Result Entry'!$B$10:$FB$109,6,0),0))</f>
        <v/>
      </c>
      <c r="I164" s="1048"/>
      <c r="J164" s="1048"/>
      <c r="K164" s="1048"/>
      <c r="L164" s="1048"/>
      <c r="M164" s="1049"/>
      <c r="N164" s="1019"/>
      <c r="O164" s="1129"/>
      <c r="P164" s="1129"/>
      <c r="Q164" s="1129"/>
    </row>
    <row r="165" spans="1:17" s="19" customFormat="1" ht="24" customHeight="1">
      <c r="A165" s="313"/>
      <c r="B165" s="314" t="s">
        <v>91</v>
      </c>
      <c r="C165" s="963" t="s">
        <v>24</v>
      </c>
      <c r="D165" s="964"/>
      <c r="E165" s="964"/>
      <c r="F165" s="1047"/>
      <c r="G165" s="316" t="s">
        <v>1</v>
      </c>
      <c r="H165" s="1048" t="str">
        <f>IF(OR(I162=0,I162=""),"",IFERROR(VLOOKUP($A157,'Result Entry'!$B$10:$FB$109,7,0),0))</f>
        <v/>
      </c>
      <c r="I165" s="1048"/>
      <c r="J165" s="1048"/>
      <c r="K165" s="1048"/>
      <c r="L165" s="1048"/>
      <c r="M165" s="1049"/>
      <c r="N165" s="1019"/>
      <c r="O165" s="1129"/>
      <c r="P165" s="1129"/>
      <c r="Q165" s="1129"/>
    </row>
    <row r="166" spans="1:17" s="19" customFormat="1" ht="24" customHeight="1">
      <c r="A166" s="313"/>
      <c r="B166" s="314" t="s">
        <v>91</v>
      </c>
      <c r="C166" s="963" t="s">
        <v>62</v>
      </c>
      <c r="D166" s="964"/>
      <c r="E166" s="964"/>
      <c r="F166" s="1047"/>
      <c r="G166" s="316" t="s">
        <v>1</v>
      </c>
      <c r="H166" s="1048" t="str">
        <f>IF(OR(I162=0,I162=""),"",IFERROR(VLOOKUP($A157,'Result Entry'!$B$10:$FB$109,8,0),0))</f>
        <v/>
      </c>
      <c r="I166" s="1048"/>
      <c r="J166" s="1048"/>
      <c r="K166" s="1048"/>
      <c r="L166" s="1048"/>
      <c r="M166" s="1049"/>
      <c r="N166" s="1019"/>
      <c r="O166" s="1129"/>
      <c r="P166" s="1129"/>
      <c r="Q166" s="1129"/>
    </row>
    <row r="167" spans="1:17" s="19" customFormat="1" ht="24" customHeight="1">
      <c r="A167" s="313"/>
      <c r="B167" s="314" t="s">
        <v>91</v>
      </c>
      <c r="C167" s="963" t="s">
        <v>63</v>
      </c>
      <c r="D167" s="964"/>
      <c r="E167" s="964"/>
      <c r="F167" s="1047"/>
      <c r="G167" s="316" t="s">
        <v>1</v>
      </c>
      <c r="H167" s="1050" t="str">
        <f>CONCATENATE('Result Entry'!$F$4,'Result Entry'!$I$4)</f>
        <v>2(A)</v>
      </c>
      <c r="I167" s="1048"/>
      <c r="J167" s="1048"/>
      <c r="K167" s="1048"/>
      <c r="L167" s="1048"/>
      <c r="M167" s="1049"/>
      <c r="N167" s="1019"/>
      <c r="O167" s="1129"/>
      <c r="P167" s="1129"/>
      <c r="Q167" s="1129"/>
    </row>
    <row r="168" spans="1:17" s="19" customFormat="1" ht="24" customHeight="1" thickBot="1">
      <c r="A168" s="313"/>
      <c r="B168" s="314" t="s">
        <v>91</v>
      </c>
      <c r="C168" s="1051" t="s">
        <v>26</v>
      </c>
      <c r="D168" s="1052"/>
      <c r="E168" s="1052"/>
      <c r="F168" s="1053"/>
      <c r="G168" s="317" t="s">
        <v>1</v>
      </c>
      <c r="H168" s="997" t="str">
        <f>IF(OR(I162=0,I162=""),"",IFERROR(VLOOKUP($A157,'Result Entry'!$B$10:$FB$109,9,0),0))</f>
        <v/>
      </c>
      <c r="I168" s="997"/>
      <c r="J168" s="997"/>
      <c r="K168" s="997"/>
      <c r="L168" s="997"/>
      <c r="M168" s="998"/>
      <c r="N168" s="1019"/>
      <c r="O168" s="1129"/>
      <c r="P168" s="1129"/>
      <c r="Q168" s="1129"/>
    </row>
    <row r="169" spans="1:17" s="19" customFormat="1" ht="37.5" customHeight="1">
      <c r="A169" s="313"/>
      <c r="B169" s="318" t="s">
        <v>91</v>
      </c>
      <c r="C169" s="990" t="s">
        <v>64</v>
      </c>
      <c r="D169" s="999"/>
      <c r="E169" s="319" t="str">
        <f>'[1]Result Entry'!$K$6</f>
        <v>First Test</v>
      </c>
      <c r="F169" s="320" t="str">
        <f>'[1]Result Entry'!$L$6</f>
        <v>Second Test</v>
      </c>
      <c r="G169" s="320" t="str">
        <f>'[1]Result Entry'!$M$6</f>
        <v>Third Test</v>
      </c>
      <c r="H169" s="321" t="s">
        <v>65</v>
      </c>
      <c r="I169" s="322" t="s">
        <v>168</v>
      </c>
      <c r="J169" s="323" t="s">
        <v>32</v>
      </c>
      <c r="K169" s="1000" t="s">
        <v>110</v>
      </c>
      <c r="L169" s="1001"/>
      <c r="M169" s="324" t="s">
        <v>111</v>
      </c>
      <c r="N169" s="1019"/>
      <c r="O169" s="1129"/>
      <c r="P169" s="1129"/>
      <c r="Q169" s="1129"/>
    </row>
    <row r="170" spans="1:17" s="19" customFormat="1" ht="24" customHeight="1" thickBot="1">
      <c r="A170" s="313"/>
      <c r="B170" s="318" t="s">
        <v>91</v>
      </c>
      <c r="C170" s="1002" t="s">
        <v>66</v>
      </c>
      <c r="D170" s="1003"/>
      <c r="E170" s="325">
        <f>'[1]Result Entry'!$K$7</f>
        <v>10</v>
      </c>
      <c r="F170" s="326">
        <f>'[1]Result Entry'!$L$7</f>
        <v>10</v>
      </c>
      <c r="G170" s="394">
        <f>'[1]Result Entry'!$M$7</f>
        <v>10</v>
      </c>
      <c r="H170" s="327">
        <f>'[1]Result Entry'!$R$7</f>
        <v>70</v>
      </c>
      <c r="I170" s="328">
        <f>SUM(E170:H170)</f>
        <v>100</v>
      </c>
      <c r="J170" s="329">
        <f>'[1]Result Entry'!$V$7</f>
        <v>100</v>
      </c>
      <c r="K170" s="1004">
        <f>I170+J170</f>
        <v>200</v>
      </c>
      <c r="L170" s="1005"/>
      <c r="M170" s="330" t="s">
        <v>147</v>
      </c>
      <c r="N170" s="1019"/>
      <c r="O170" s="1129"/>
      <c r="P170" s="1129"/>
      <c r="Q170" s="1129"/>
    </row>
    <row r="171" spans="1:17" s="19" customFormat="1" ht="24" customHeight="1">
      <c r="A171" s="313"/>
      <c r="B171" s="318" t="s">
        <v>91</v>
      </c>
      <c r="C171" s="1006" t="str">
        <f>'Result Entry'!$K$3</f>
        <v>Hindi</v>
      </c>
      <c r="D171" s="1007"/>
      <c r="E171" s="331">
        <f>IF(OR(C171="",$I162="NSO"),"",IFERROR(VLOOKUP($A157,'Result Entry'!$B$10:$FB$109,10,0),0))</f>
        <v>0</v>
      </c>
      <c r="F171" s="332">
        <f>IF(OR(C171="",$I162="NSO"),"",IFERROR(VLOOKUP($A157,'Result Entry'!$B$10:$FB$109,11,0),0))</f>
        <v>0</v>
      </c>
      <c r="G171" s="397">
        <f>IF(OR(C171="",$I162="NSO"),"",IFERROR(VLOOKUP($A157,'Result Entry'!$B$10:$FB$109,14,0),0))</f>
        <v>0</v>
      </c>
      <c r="H171" s="333">
        <f>IF(OR(C171="",$I162="NSO"),"",IFERROR(VLOOKUP($A157,'Result Entry'!$B$10:$FB$109,21,0),0))</f>
        <v>0</v>
      </c>
      <c r="I171" s="334">
        <f t="shared" ref="I171:I175" si="12">SUM(E171:H171)</f>
        <v>0</v>
      </c>
      <c r="J171" s="335">
        <f>IF(OR(C171="",$I162="NSO"),"",IFERROR(VLOOKUP($A157,'Result Entry'!$B$10:$FB$109,23,0),0))</f>
        <v>0</v>
      </c>
      <c r="K171" s="1008">
        <f>SUM(I171,J171)</f>
        <v>0</v>
      </c>
      <c r="L171" s="1009"/>
      <c r="M171" s="336" t="str">
        <f>IF(OR(C171="",$I162="NSO"),"",IFERROR(VLOOKUP($A157,'Result Entry'!$B$10:$FB$109,26,0),0))</f>
        <v/>
      </c>
      <c r="N171" s="1019"/>
      <c r="O171" s="1129"/>
      <c r="P171" s="1129"/>
      <c r="Q171" s="1129"/>
    </row>
    <row r="172" spans="1:17" s="19" customFormat="1" ht="24" customHeight="1">
      <c r="A172" s="313"/>
      <c r="B172" s="318" t="s">
        <v>91</v>
      </c>
      <c r="C172" s="963" t="str">
        <f>'Result Entry'!$AB$3</f>
        <v>Mathematics</v>
      </c>
      <c r="D172" s="1010"/>
      <c r="E172" s="337">
        <f>IF(OR(C172="",$I162="NSO"),"",IFERROR(VLOOKUP($A157,'Result Entry'!$B$10:$FB$109,27,0),0))</f>
        <v>0</v>
      </c>
      <c r="F172" s="338">
        <f>IF(OR(C172="",$I162="NSO"),"",IFERROR(VLOOKUP($A157,'Result Entry'!$B$10:$FB$109,28,0),0))</f>
        <v>0</v>
      </c>
      <c r="G172" s="393">
        <f>IF(OR(C172="",$I162="NSO"),"",IFERROR(VLOOKUP($A157,'Result Entry'!$B$10:$FB$109,31,0),0))</f>
        <v>0</v>
      </c>
      <c r="H172" s="333">
        <f>IF(OR(C172="",$I162="NSO"),"",IFERROR(VLOOKUP($A157,'Result Entry'!$B$10:$FB$109,36,0),0))</f>
        <v>0</v>
      </c>
      <c r="I172" s="334">
        <f t="shared" si="12"/>
        <v>0</v>
      </c>
      <c r="J172" s="335">
        <f>IF(OR(C172="",$I162="NSO"),"",IFERROR(VLOOKUP($A157,'Result Entry'!$B$10:$FB$109,40,0),0))</f>
        <v>0</v>
      </c>
      <c r="K172" s="1077">
        <f t="shared" ref="K172:K177" si="13">SUM(I172,J172)</f>
        <v>0</v>
      </c>
      <c r="L172" s="1078"/>
      <c r="M172" s="336" t="str">
        <f>IF(OR(C172="",$I162="NSO"),"",IFERROR(VLOOKUP($A157,'Result Entry'!$B$10:$FB$109,43,0),0))</f>
        <v/>
      </c>
      <c r="N172" s="1019"/>
      <c r="O172" s="1129"/>
      <c r="P172" s="1129"/>
      <c r="Q172" s="1129"/>
    </row>
    <row r="173" spans="1:17" s="19" customFormat="1" ht="24.75" customHeight="1" thickBot="1">
      <c r="A173" s="313"/>
      <c r="B173" s="318" t="s">
        <v>91</v>
      </c>
      <c r="C173" s="1079" t="str">
        <f>'Result Entry'!$BJ$3</f>
        <v>Env. Study</v>
      </c>
      <c r="D173" s="1080"/>
      <c r="E173" s="339">
        <f>IF(OR(C173="",$I162="NSO"),"",IFERROR(VLOOKUP($A157,'Result Entry'!$B$10:$FB$109,61,0),0))</f>
        <v>0</v>
      </c>
      <c r="F173" s="340">
        <f>IF(OR(C173="",$I162="NSO"),"",IFERROR(VLOOKUP($A157,'Result Entry'!$B$10:$FB$109,62,0),0))</f>
        <v>0</v>
      </c>
      <c r="G173" s="341">
        <f>IF(OR(C173="",$I162="NSO"),"",IFERROR(VLOOKUP($A157,'Result Entry'!$B$10:$FB$109,65,0),0))</f>
        <v>0</v>
      </c>
      <c r="H173" s="342">
        <f>IF(OR(C173="",$I162="NSO"),"",IFERROR(VLOOKUP($A157,'Result Entry'!$B$10:$FB$109,70,0),0))</f>
        <v>0</v>
      </c>
      <c r="I173" s="343">
        <f t="shared" si="12"/>
        <v>0</v>
      </c>
      <c r="J173" s="344">
        <f>IF(OR(C173="",$I162="NSO"),"",IFERROR(VLOOKUP($A157,'Result Entry'!$B$10:$FB$109,74,0),0))</f>
        <v>0</v>
      </c>
      <c r="K173" s="1103">
        <f t="shared" si="13"/>
        <v>0</v>
      </c>
      <c r="L173" s="1104"/>
      <c r="M173" s="345" t="str">
        <f>IF(OR(C173="",$I162="NSO"),"",IFERROR(VLOOKUP($A157,'Result Entry'!$B$10:$FB$109,77,0),0))</f>
        <v/>
      </c>
      <c r="N173" s="1019"/>
      <c r="O173" s="1129"/>
      <c r="P173" s="1129"/>
      <c r="Q173" s="1129"/>
    </row>
    <row r="174" spans="1:17" s="19" customFormat="1" ht="24" customHeight="1">
      <c r="A174" s="313"/>
      <c r="B174" s="318" t="s">
        <v>91</v>
      </c>
      <c r="C174" s="1092" t="s">
        <v>66</v>
      </c>
      <c r="D174" s="1093"/>
      <c r="E174" s="346">
        <f>'[1]Result Entry'!$AO$7</f>
        <v>5</v>
      </c>
      <c r="F174" s="347">
        <f>'[1]Result Entry'!$AP$7</f>
        <v>5</v>
      </c>
      <c r="G174" s="395">
        <f>'[1]Result Entry'!$AQ$7</f>
        <v>5</v>
      </c>
      <c r="H174" s="348">
        <f>'[1]Result Entry'!$AV$7</f>
        <v>35</v>
      </c>
      <c r="I174" s="349">
        <f t="shared" si="12"/>
        <v>50</v>
      </c>
      <c r="J174" s="350">
        <f>'[1]Result Entry'!$AZ$7</f>
        <v>50</v>
      </c>
      <c r="K174" s="1094">
        <f t="shared" si="13"/>
        <v>100</v>
      </c>
      <c r="L174" s="1095"/>
      <c r="M174" s="351" t="s">
        <v>147</v>
      </c>
      <c r="N174" s="1019"/>
      <c r="O174" s="1129"/>
      <c r="P174" s="1129"/>
      <c r="Q174" s="1129"/>
    </row>
    <row r="175" spans="1:17" s="19" customFormat="1" ht="24" customHeight="1" thickBot="1">
      <c r="A175" s="313"/>
      <c r="B175" s="318" t="s">
        <v>91</v>
      </c>
      <c r="C175" s="1096" t="str">
        <f>'Result Entry'!$AS$3</f>
        <v>English</v>
      </c>
      <c r="D175" s="1097"/>
      <c r="E175" s="352">
        <f>IF(OR(C175="",$I162="NSO"),"",IFERROR(VLOOKUP($A157,'Result Entry'!$B$10:$FB$109,44,0),0))</f>
        <v>0</v>
      </c>
      <c r="F175" s="353">
        <f>IF(OR(C175="",$I162="NSO"),"",IFERROR(VLOOKUP($A157,'Result Entry'!$B$10:$FB$109,45,0),0))</f>
        <v>0</v>
      </c>
      <c r="G175" s="396">
        <f>IF(OR(C175="",$I162="NSO"),"",IFERROR(VLOOKUP($A157,'Result Entry'!$B$10:$FB$109,48,0),0))</f>
        <v>0</v>
      </c>
      <c r="H175" s="354">
        <f>IF(OR(C175="",$I162="NSO"),"",IFERROR(VLOOKUP($A157,'Result Entry'!$B$10:$FB$109,53,0),0))</f>
        <v>0</v>
      </c>
      <c r="I175" s="355">
        <f t="shared" si="12"/>
        <v>0</v>
      </c>
      <c r="J175" s="356">
        <f>IF(OR(C175="",$I162="NSO"),"",IFERROR(VLOOKUP($A157,'Result Entry'!$B$10:$FB$109,57,0),0))</f>
        <v>0</v>
      </c>
      <c r="K175" s="1098">
        <f t="shared" si="13"/>
        <v>0</v>
      </c>
      <c r="L175" s="1099"/>
      <c r="M175" s="357" t="str">
        <f>IF(OR(C175="",$I162="NSO"),"",IFERROR(VLOOKUP($A157,'Result Entry'!$B$10:$FB$109,60,0),0))</f>
        <v/>
      </c>
      <c r="N175" s="1019"/>
      <c r="O175" s="1129"/>
      <c r="P175" s="1129"/>
      <c r="Q175" s="1129"/>
    </row>
    <row r="176" spans="1:17" s="19" customFormat="1" ht="24" customHeight="1">
      <c r="A176" s="313"/>
      <c r="B176" s="318" t="s">
        <v>91</v>
      </c>
      <c r="C176" s="1092" t="s">
        <v>66</v>
      </c>
      <c r="D176" s="1093"/>
      <c r="E176" s="346">
        <f>'[1]Result Entry'!$BS$7</f>
        <v>10</v>
      </c>
      <c r="F176" s="347">
        <f>'[1]Result Entry'!$BT$7</f>
        <v>10</v>
      </c>
      <c r="G176" s="395">
        <f>'[1]Result Entry'!$BU$7</f>
        <v>10</v>
      </c>
      <c r="H176" s="348">
        <f>'[1]Result Entry'!$BZ$7</f>
        <v>70</v>
      </c>
      <c r="I176" s="349">
        <f>SUM(E176:H176)</f>
        <v>100</v>
      </c>
      <c r="J176" s="350">
        <f>'[1]Result Entry'!$CD$7</f>
        <v>100</v>
      </c>
      <c r="K176" s="1094">
        <f t="shared" si="13"/>
        <v>200</v>
      </c>
      <c r="L176" s="1095"/>
      <c r="M176" s="351" t="s">
        <v>147</v>
      </c>
      <c r="N176" s="1019"/>
      <c r="O176" s="1129"/>
      <c r="P176" s="1129"/>
      <c r="Q176" s="1129"/>
    </row>
    <row r="177" spans="1:17" s="19" customFormat="1" ht="24" customHeight="1" thickBot="1">
      <c r="A177" s="313"/>
      <c r="B177" s="318" t="s">
        <v>91</v>
      </c>
      <c r="C177" s="1096" t="str">
        <f>'Result Entry'!$CA$3</f>
        <v>Sanskrit/Urdu</v>
      </c>
      <c r="D177" s="1097"/>
      <c r="E177" s="352">
        <f>IF(OR(C177="",$I162="NSO"),"",IFERROR(VLOOKUP($A157,'Result Entry'!$B$10:$FB$109,78,0),0))</f>
        <v>0</v>
      </c>
      <c r="F177" s="353">
        <f>IF(OR(C177="",$I162="NSO"),"",IFERROR(VLOOKUP($A157,'Result Entry'!$B$10:$FB$109,79,0),0))</f>
        <v>0</v>
      </c>
      <c r="G177" s="396">
        <f>IF(OR(C177="",$I162="NSO"),"",IFERROR(VLOOKUP($A157,'Result Entry'!$B$10:$FB$109,82,0),0))</f>
        <v>0</v>
      </c>
      <c r="H177" s="354">
        <f>IF(OR(C177="",$I162="NSO"),"",IFERROR(VLOOKUP($A157,'Result Entry'!$B$10:$FB$109,87,0),0))</f>
        <v>0</v>
      </c>
      <c r="I177" s="355">
        <f t="shared" ref="I177" si="14">SUM(E177:H177)</f>
        <v>0</v>
      </c>
      <c r="J177" s="356">
        <f>IF(OR(C177="",$I162="NSO"),"",IFERROR(VLOOKUP($A157,'Result Entry'!$B$10:$FB$109,91,0),0))</f>
        <v>0</v>
      </c>
      <c r="K177" s="1098">
        <f t="shared" si="13"/>
        <v>0</v>
      </c>
      <c r="L177" s="1099"/>
      <c r="M177" s="357" t="str">
        <f>IF(OR(C177="",$I162="NSO"),"",IFERROR(VLOOKUP($A157,'Result Entry'!$B$10:$FB$109,94,0),0))</f>
        <v/>
      </c>
      <c r="N177" s="1019"/>
      <c r="O177" s="1129"/>
      <c r="P177" s="1129"/>
      <c r="Q177" s="1129"/>
    </row>
    <row r="178" spans="1:17" s="19" customFormat="1" ht="13.5" customHeight="1" thickBot="1">
      <c r="A178" s="313"/>
      <c r="B178" s="318" t="s">
        <v>91</v>
      </c>
      <c r="C178" s="1100"/>
      <c r="D178" s="1101"/>
      <c r="E178" s="1101"/>
      <c r="F178" s="1101"/>
      <c r="G178" s="1101"/>
      <c r="H178" s="1101"/>
      <c r="I178" s="1101"/>
      <c r="J178" s="1101"/>
      <c r="K178" s="1101"/>
      <c r="L178" s="1101"/>
      <c r="M178" s="1102"/>
      <c r="N178" s="1019"/>
      <c r="O178" s="1129"/>
      <c r="P178" s="1129"/>
      <c r="Q178" s="1129"/>
    </row>
    <row r="179" spans="1:17" s="19" customFormat="1" ht="43.5" customHeight="1">
      <c r="A179" s="313"/>
      <c r="B179" s="318" t="s">
        <v>91</v>
      </c>
      <c r="C179" s="1081" t="s">
        <v>112</v>
      </c>
      <c r="D179" s="1082"/>
      <c r="E179" s="1083"/>
      <c r="F179" s="1087" t="s">
        <v>113</v>
      </c>
      <c r="G179" s="1087"/>
      <c r="H179" s="1088" t="s">
        <v>114</v>
      </c>
      <c r="I179" s="1089"/>
      <c r="J179" s="358" t="s">
        <v>51</v>
      </c>
      <c r="K179" s="359" t="s">
        <v>115</v>
      </c>
      <c r="L179" s="390" t="s">
        <v>49</v>
      </c>
      <c r="M179" s="360" t="s">
        <v>53</v>
      </c>
      <c r="N179" s="1019"/>
      <c r="O179" s="1129"/>
      <c r="P179" s="1129"/>
      <c r="Q179" s="1129"/>
    </row>
    <row r="180" spans="1:17" s="19" customFormat="1" ht="24" customHeight="1" thickBot="1">
      <c r="A180" s="313"/>
      <c r="B180" s="318" t="s">
        <v>91</v>
      </c>
      <c r="C180" s="1084"/>
      <c r="D180" s="1085"/>
      <c r="E180" s="1086"/>
      <c r="F180" s="1090">
        <f>IF(OR($I162="",$I162="NSO"),"",IFERROR(VLOOKUP($A157,'Result Entry'!$B$10:$FB$109,130,0),0))</f>
        <v>900</v>
      </c>
      <c r="G180" s="1091"/>
      <c r="H180" s="1090">
        <f>IF(OR($I162="",$I162="NSO"),"",IFERROR(VLOOKUP($A157,'Result Entry'!$B$10:$FB$109,131,0),0))</f>
        <v>0</v>
      </c>
      <c r="I180" s="1091"/>
      <c r="J180" s="361">
        <f>IF(OR($I162="",$I162="NSO"),"",IFERROR(VLOOKUP($A157,'Result Entry'!$B$10:$FB$109,132,0),0))</f>
        <v>0</v>
      </c>
      <c r="K180" s="362" t="str">
        <f>IF(OR($I162="",$I162="NSO"),"",IFERROR(VLOOKUP($A157,'Result Entry'!$B$10:$FB$109,133,0),0))</f>
        <v/>
      </c>
      <c r="L180" s="363" t="str">
        <f>IF(OR($I162="",$I162="NSO"),"",IFERROR(VLOOKUP($A157,'Result Entry'!$B$10:$FB$109,134,0),0))</f>
        <v/>
      </c>
      <c r="M180" s="364" t="str">
        <f>IF(OR($I162="",$I162="NSO"),"",IFERROR(VLOOKUP($A157,'Result Entry'!$B$10:$FB$109,136,0),0))</f>
        <v/>
      </c>
      <c r="N180" s="1019"/>
      <c r="O180" s="1129"/>
      <c r="P180" s="1129"/>
      <c r="Q180" s="1129"/>
    </row>
    <row r="181" spans="1:17" s="19" customFormat="1" ht="24" customHeight="1" thickBot="1">
      <c r="A181" s="313"/>
      <c r="B181" s="314" t="s">
        <v>91</v>
      </c>
      <c r="C181" s="1054"/>
      <c r="D181" s="1055"/>
      <c r="E181" s="1055"/>
      <c r="F181" s="1055"/>
      <c r="G181" s="1055"/>
      <c r="H181" s="1056"/>
      <c r="I181" s="1057" t="s">
        <v>71</v>
      </c>
      <c r="J181" s="1058"/>
      <c r="K181" s="365">
        <f>IF(OR($I162="",$I162="NSO"),"",IFERROR(VLOOKUP($A157,'Result Entry'!$B$10:$FB$109,127,0),0))</f>
        <v>0</v>
      </c>
      <c r="L181" s="1074" t="s">
        <v>90</v>
      </c>
      <c r="M181" s="992"/>
      <c r="N181" s="1019"/>
      <c r="O181" s="1129"/>
      <c r="P181" s="1129"/>
      <c r="Q181" s="1129"/>
    </row>
    <row r="182" spans="1:17" s="19" customFormat="1" ht="24" customHeight="1" thickBot="1">
      <c r="A182" s="313"/>
      <c r="B182" s="314" t="s">
        <v>91</v>
      </c>
      <c r="C182" s="1059" t="s">
        <v>70</v>
      </c>
      <c r="D182" s="1060"/>
      <c r="E182" s="1060"/>
      <c r="F182" s="1060"/>
      <c r="G182" s="1060"/>
      <c r="H182" s="1061"/>
      <c r="I182" s="972" t="s">
        <v>72</v>
      </c>
      <c r="J182" s="1062"/>
      <c r="K182" s="366">
        <f>IF(OR($I162="",$I162="NSO"),"",IFERROR(VLOOKUP($A157,'Result Entry'!$B$10:$FB$109,128,0),0))</f>
        <v>0</v>
      </c>
      <c r="L182" s="1063" t="str">
        <f>IF(OR($I162="",$I162="NSO"),"",IFERROR(VLOOKUP($A157,'Result Entry'!$B$10:$FB$109,129,0),0))</f>
        <v/>
      </c>
      <c r="M182" s="1064"/>
      <c r="N182" s="1019"/>
      <c r="O182" s="1129"/>
      <c r="P182" s="1129"/>
      <c r="Q182" s="1129"/>
    </row>
    <row r="183" spans="1:17" s="19" customFormat="1" ht="24" customHeight="1" thickBot="1">
      <c r="A183" s="313"/>
      <c r="B183" s="314" t="s">
        <v>91</v>
      </c>
      <c r="C183" s="1065" t="s">
        <v>64</v>
      </c>
      <c r="D183" s="1066"/>
      <c r="E183" s="1067"/>
      <c r="F183" s="1068" t="s">
        <v>67</v>
      </c>
      <c r="G183" s="1069"/>
      <c r="H183" s="367" t="s">
        <v>57</v>
      </c>
      <c r="I183" s="1070" t="s">
        <v>73</v>
      </c>
      <c r="J183" s="1071"/>
      <c r="K183" s="1072">
        <f>IF(OR($I162="",$I162="NSO"),"",IFERROR(VLOOKUP($A157,'Result Entry'!$B$10:$FB$109,137,0),0))</f>
        <v>0</v>
      </c>
      <c r="L183" s="1072"/>
      <c r="M183" s="1073"/>
      <c r="N183" s="1019"/>
      <c r="O183" s="1129"/>
      <c r="P183" s="1129"/>
      <c r="Q183" s="1129"/>
    </row>
    <row r="184" spans="1:17" s="19" customFormat="1" ht="23.25" customHeight="1">
      <c r="A184" s="313"/>
      <c r="B184" s="314" t="s">
        <v>91</v>
      </c>
      <c r="C184" s="963" t="str">
        <f>'Result Entry'!$CR$3</f>
        <v>WORK EXP.</v>
      </c>
      <c r="D184" s="964"/>
      <c r="E184" s="965"/>
      <c r="F184" s="950" t="str">
        <f>IF(OR($I162="",$I162="NSO"),"",IFERROR(VLOOKUP($A157,'Result Entry'!$B$10:$FB$109,144,0),0))</f>
        <v>0/100</v>
      </c>
      <c r="G184" s="965"/>
      <c r="H184" s="392" t="str">
        <f>IF(OR($I162="",$I162="NSO"),"",IFERROR(VLOOKUP($A157,'Result Entry'!$B$10:$FB$109,102,0),0))</f>
        <v/>
      </c>
      <c r="I184" s="1011" t="s">
        <v>93</v>
      </c>
      <c r="J184" s="1012"/>
      <c r="K184" s="1013">
        <f>'Result Entry'!$W$2</f>
        <v>46106</v>
      </c>
      <c r="L184" s="1014"/>
      <c r="M184" s="1015"/>
      <c r="N184" s="1019"/>
      <c r="O184" s="1129"/>
      <c r="P184" s="1129"/>
      <c r="Q184" s="1129"/>
    </row>
    <row r="185" spans="1:17" s="19" customFormat="1" ht="23.25" customHeight="1">
      <c r="A185" s="313"/>
      <c r="B185" s="314" t="s">
        <v>91</v>
      </c>
      <c r="C185" s="963" t="str">
        <f>'Result Entry'!$CZ$3</f>
        <v>ART EDU.</v>
      </c>
      <c r="D185" s="964"/>
      <c r="E185" s="965"/>
      <c r="F185" s="950" t="str">
        <f>IF(OR($I162="",$I162="NSO"),"",IFERROR(VLOOKUP($A157,'Result Entry'!$B$10:$FB$109,148,0),0))</f>
        <v>0/100</v>
      </c>
      <c r="G185" s="965"/>
      <c r="H185" s="368" t="str">
        <f>IF(OR($I162="",$I162="NSO"),"",IFERROR(VLOOKUP($A157,'Result Entry'!$B$10:$FB$109,110,0),0))</f>
        <v/>
      </c>
      <c r="I185" s="966"/>
      <c r="J185" s="967"/>
      <c r="K185" s="967"/>
      <c r="L185" s="967"/>
      <c r="M185" s="968"/>
      <c r="N185" s="1019"/>
      <c r="O185" s="1129"/>
      <c r="P185" s="1129"/>
      <c r="Q185" s="1129"/>
    </row>
    <row r="186" spans="1:17" s="19" customFormat="1" ht="23.25" customHeight="1">
      <c r="A186" s="313"/>
      <c r="B186" s="314"/>
      <c r="C186" s="963" t="str">
        <f>'Result Entry'!$DH$3</f>
        <v>H&amp;P. EDU.</v>
      </c>
      <c r="D186" s="964"/>
      <c r="E186" s="965"/>
      <c r="F186" s="950" t="str">
        <f>IF(OR($I162="",$I162="NSO"),"",IFERROR(VLOOKUP($A157,'Result Entry'!$B$10:$FB$109,152,0),0))</f>
        <v>0/100</v>
      </c>
      <c r="G186" s="965"/>
      <c r="H186" s="368" t="str">
        <f>IF(OR($I162="",$I162="NSO"),"",IFERROR(VLOOKUP($A157,'Result Entry'!$B$10:$FB$109,118,0),0))</f>
        <v/>
      </c>
      <c r="I186" s="969"/>
      <c r="J186" s="970"/>
      <c r="K186" s="970"/>
      <c r="L186" s="970"/>
      <c r="M186" s="971"/>
      <c r="N186" s="1019"/>
      <c r="O186" s="1129"/>
      <c r="P186" s="1129"/>
      <c r="Q186" s="1129"/>
    </row>
    <row r="187" spans="1:17" s="19" customFormat="1" ht="23.25" customHeight="1" thickBot="1">
      <c r="A187" s="313"/>
      <c r="B187" s="314" t="s">
        <v>91</v>
      </c>
      <c r="C187" s="972">
        <f>'Result Entry'!$DP$3</f>
        <v>0</v>
      </c>
      <c r="D187" s="973"/>
      <c r="E187" s="974"/>
      <c r="F187" s="950" t="str">
        <f>IF(OR($I162="",$I162="NSO"),"",IFERROR(VLOOKUP($A157,'Result Entry'!$B$10:$FB$109,156,0),0))</f>
        <v>0/0</v>
      </c>
      <c r="G187" s="965"/>
      <c r="H187" s="393" t="str">
        <f>IF(OR($I162="",$I162="NSO"),"",IFERROR(VLOOKUP($A157,'Result Entry'!$B$10:$FB$109,126,0),0))</f>
        <v/>
      </c>
      <c r="I187" s="975" t="s">
        <v>86</v>
      </c>
      <c r="J187" s="976"/>
      <c r="K187" s="981"/>
      <c r="L187" s="982"/>
      <c r="M187" s="983"/>
      <c r="N187" s="1019"/>
      <c r="O187" s="1129"/>
      <c r="P187" s="1129"/>
      <c r="Q187" s="1129"/>
    </row>
    <row r="188" spans="1:17" s="19" customFormat="1" ht="23.25" customHeight="1">
      <c r="A188" s="313"/>
      <c r="B188" s="314" t="s">
        <v>91</v>
      </c>
      <c r="C188" s="990" t="s">
        <v>74</v>
      </c>
      <c r="D188" s="991"/>
      <c r="E188" s="991"/>
      <c r="F188" s="991"/>
      <c r="G188" s="991"/>
      <c r="H188" s="992"/>
      <c r="I188" s="977"/>
      <c r="J188" s="978"/>
      <c r="K188" s="984"/>
      <c r="L188" s="985"/>
      <c r="M188" s="986"/>
      <c r="N188" s="1019"/>
      <c r="O188" s="1129"/>
      <c r="P188" s="1129"/>
      <c r="Q188" s="1129"/>
    </row>
    <row r="189" spans="1:17" s="19" customFormat="1" ht="23.25" customHeight="1">
      <c r="A189" s="313"/>
      <c r="B189" s="314" t="s">
        <v>91</v>
      </c>
      <c r="C189" s="369" t="s">
        <v>37</v>
      </c>
      <c r="D189" s="993" t="s">
        <v>80</v>
      </c>
      <c r="E189" s="994"/>
      <c r="F189" s="993" t="s">
        <v>81</v>
      </c>
      <c r="G189" s="995"/>
      <c r="H189" s="996"/>
      <c r="I189" s="979"/>
      <c r="J189" s="980"/>
      <c r="K189" s="987"/>
      <c r="L189" s="988"/>
      <c r="M189" s="989"/>
      <c r="N189" s="1019"/>
      <c r="O189" s="1129"/>
      <c r="P189" s="1129"/>
      <c r="Q189" s="1129"/>
    </row>
    <row r="190" spans="1:17" s="19" customFormat="1" ht="23.25" customHeight="1">
      <c r="A190" s="313"/>
      <c r="B190" s="314" t="s">
        <v>91</v>
      </c>
      <c r="C190" s="391" t="s">
        <v>75</v>
      </c>
      <c r="D190" s="950" t="s">
        <v>158</v>
      </c>
      <c r="E190" s="951"/>
      <c r="F190" s="950" t="s">
        <v>82</v>
      </c>
      <c r="G190" s="952"/>
      <c r="H190" s="953"/>
      <c r="I190" s="954" t="s">
        <v>87</v>
      </c>
      <c r="J190" s="955"/>
      <c r="K190" s="955"/>
      <c r="L190" s="955"/>
      <c r="M190" s="956"/>
      <c r="N190" s="1019"/>
      <c r="O190" s="1129"/>
      <c r="P190" s="1129"/>
      <c r="Q190" s="1129"/>
    </row>
    <row r="191" spans="1:17" s="19" customFormat="1" ht="23.25" customHeight="1">
      <c r="A191" s="313"/>
      <c r="B191" s="314" t="s">
        <v>91</v>
      </c>
      <c r="C191" s="370" t="s">
        <v>76</v>
      </c>
      <c r="D191" s="950" t="s">
        <v>159</v>
      </c>
      <c r="E191" s="951"/>
      <c r="F191" s="950" t="s">
        <v>83</v>
      </c>
      <c r="G191" s="952"/>
      <c r="H191" s="953"/>
      <c r="I191" s="957"/>
      <c r="J191" s="958"/>
      <c r="K191" s="958"/>
      <c r="L191" s="958"/>
      <c r="M191" s="959"/>
      <c r="N191" s="1019"/>
      <c r="O191" s="1129"/>
      <c r="P191" s="1129"/>
      <c r="Q191" s="1129"/>
    </row>
    <row r="192" spans="1:17" s="19" customFormat="1" ht="23.25" customHeight="1">
      <c r="A192" s="313"/>
      <c r="B192" s="314" t="s">
        <v>91</v>
      </c>
      <c r="C192" s="370" t="s">
        <v>78</v>
      </c>
      <c r="D192" s="950" t="s">
        <v>160</v>
      </c>
      <c r="E192" s="951"/>
      <c r="F192" s="950" t="s">
        <v>84</v>
      </c>
      <c r="G192" s="952"/>
      <c r="H192" s="953"/>
      <c r="I192" s="957"/>
      <c r="J192" s="958"/>
      <c r="K192" s="958"/>
      <c r="L192" s="958"/>
      <c r="M192" s="959"/>
      <c r="N192" s="1019"/>
      <c r="O192" s="1129"/>
      <c r="P192" s="1129"/>
      <c r="Q192" s="1129"/>
    </row>
    <row r="193" spans="1:17" s="19" customFormat="1" ht="23.25" customHeight="1">
      <c r="A193" s="313"/>
      <c r="B193" s="314" t="s">
        <v>91</v>
      </c>
      <c r="C193" s="370" t="s">
        <v>77</v>
      </c>
      <c r="D193" s="950" t="s">
        <v>161</v>
      </c>
      <c r="E193" s="951"/>
      <c r="F193" s="950" t="s">
        <v>163</v>
      </c>
      <c r="G193" s="952"/>
      <c r="H193" s="953"/>
      <c r="I193" s="960"/>
      <c r="J193" s="961"/>
      <c r="K193" s="961"/>
      <c r="L193" s="961"/>
      <c r="M193" s="962"/>
      <c r="N193" s="1019"/>
      <c r="O193" s="1129"/>
      <c r="P193" s="1129"/>
      <c r="Q193" s="1129"/>
    </row>
    <row r="194" spans="1:17" s="19" customFormat="1" ht="23.25" customHeight="1" thickBot="1">
      <c r="A194" s="313"/>
      <c r="B194" s="371" t="s">
        <v>91</v>
      </c>
      <c r="C194" s="354" t="s">
        <v>79</v>
      </c>
      <c r="D194" s="1075" t="s">
        <v>162</v>
      </c>
      <c r="E194" s="1062"/>
      <c r="F194" s="1075" t="s">
        <v>85</v>
      </c>
      <c r="G194" s="1076"/>
      <c r="H194" s="1064"/>
      <c r="I194" s="946" t="s">
        <v>116</v>
      </c>
      <c r="J194" s="947"/>
      <c r="K194" s="947"/>
      <c r="L194" s="947"/>
      <c r="M194" s="948"/>
      <c r="N194" s="1019"/>
      <c r="O194" s="1129"/>
      <c r="P194" s="1129"/>
      <c r="Q194" s="1129"/>
    </row>
    <row r="195" spans="1:17" s="19" customFormat="1" ht="14.25" customHeight="1" thickBot="1">
      <c r="A195" s="949"/>
      <c r="B195" s="949"/>
      <c r="C195" s="949"/>
      <c r="D195" s="949"/>
      <c r="E195" s="949"/>
      <c r="F195" s="949"/>
      <c r="G195" s="949"/>
      <c r="H195" s="949"/>
      <c r="I195" s="949"/>
      <c r="J195" s="949"/>
      <c r="K195" s="949"/>
      <c r="L195" s="949"/>
      <c r="M195" s="949"/>
      <c r="N195" s="1019"/>
      <c r="O195" s="1129"/>
      <c r="P195" s="1129"/>
      <c r="Q195" s="1129"/>
    </row>
    <row r="196" spans="1:17" s="46" customFormat="1" ht="25.5" customHeight="1" thickBot="1">
      <c r="A196" s="308">
        <f>A157+1</f>
        <v>6</v>
      </c>
      <c r="B196" s="1016" t="s">
        <v>173</v>
      </c>
      <c r="C196" s="1017"/>
      <c r="D196" s="1017"/>
      <c r="E196" s="1017"/>
      <c r="F196" s="1017"/>
      <c r="G196" s="1017"/>
      <c r="H196" s="1017"/>
      <c r="I196" s="1017"/>
      <c r="J196" s="1017"/>
      <c r="K196" s="1017"/>
      <c r="L196" s="1017"/>
      <c r="M196" s="1018"/>
      <c r="N196" s="1019"/>
      <c r="O196" s="1129"/>
      <c r="P196" s="1129"/>
      <c r="Q196" s="1129"/>
    </row>
    <row r="197" spans="1:17" ht="73.5" customHeight="1">
      <c r="A197" s="309"/>
      <c r="B197" s="1020">
        <f>IF(I201&gt;0,CONCATENATE(C201,I201),0)</f>
        <v>0</v>
      </c>
      <c r="C197" s="1022"/>
      <c r="D197" s="1024" t="str">
        <f>Master!$E$8</f>
        <v>Govt.Sr.Sec.Sch.</v>
      </c>
      <c r="E197" s="1025"/>
      <c r="F197" s="1025"/>
      <c r="G197" s="1025"/>
      <c r="H197" s="1025"/>
      <c r="I197" s="1025"/>
      <c r="J197" s="1025"/>
      <c r="K197" s="1025"/>
      <c r="L197" s="1025"/>
      <c r="M197" s="1026"/>
      <c r="N197" s="1019"/>
      <c r="O197" s="1129"/>
      <c r="P197" s="1129"/>
      <c r="Q197" s="1129"/>
    </row>
    <row r="198" spans="1:17" ht="35.25" customHeight="1" thickBot="1">
      <c r="A198" s="309"/>
      <c r="B198" s="1021"/>
      <c r="C198" s="1023"/>
      <c r="D198" s="1027" t="str">
        <f>Master!$E$11</f>
        <v>P.S.-Bapini (Phalodi)</v>
      </c>
      <c r="E198" s="1027"/>
      <c r="F198" s="1027"/>
      <c r="G198" s="1027"/>
      <c r="H198" s="1027"/>
      <c r="I198" s="1027"/>
      <c r="J198" s="1027"/>
      <c r="K198" s="1027"/>
      <c r="L198" s="1027"/>
      <c r="M198" s="1028"/>
      <c r="N198" s="1019"/>
      <c r="O198" s="1129"/>
      <c r="P198" s="1129"/>
      <c r="Q198" s="1129"/>
    </row>
    <row r="199" spans="1:17" ht="46.5" customHeight="1">
      <c r="A199" s="309"/>
      <c r="B199" s="310"/>
      <c r="C199" s="1029" t="s">
        <v>60</v>
      </c>
      <c r="D199" s="1030"/>
      <c r="E199" s="1030"/>
      <c r="F199" s="1030"/>
      <c r="G199" s="1030"/>
      <c r="H199" s="1030"/>
      <c r="I199" s="1031"/>
      <c r="J199" s="1032" t="s">
        <v>88</v>
      </c>
      <c r="K199" s="1032"/>
      <c r="L199" s="1033">
        <f>Master!$E$14</f>
        <v>810000000</v>
      </c>
      <c r="M199" s="1034"/>
      <c r="N199" s="1019"/>
      <c r="O199" s="1129"/>
      <c r="P199" s="1129"/>
      <c r="Q199" s="1129"/>
    </row>
    <row r="200" spans="1:17" ht="18" customHeight="1" thickBot="1">
      <c r="A200" s="309"/>
      <c r="B200" s="311"/>
      <c r="C200" s="1029"/>
      <c r="D200" s="1030"/>
      <c r="E200" s="1030"/>
      <c r="F200" s="1030"/>
      <c r="G200" s="1030"/>
      <c r="H200" s="1030"/>
      <c r="I200" s="1031"/>
      <c r="J200" s="1035" t="s">
        <v>61</v>
      </c>
      <c r="K200" s="1036"/>
      <c r="L200" s="1039" t="str">
        <f>Master!$E$6</f>
        <v>2025-26</v>
      </c>
      <c r="M200" s="1040"/>
      <c r="N200" s="1019"/>
      <c r="O200" s="1129"/>
      <c r="P200" s="1129"/>
      <c r="Q200" s="1129"/>
    </row>
    <row r="201" spans="1:17" ht="29.25" customHeight="1" thickBot="1">
      <c r="A201" s="309"/>
      <c r="B201" s="311"/>
      <c r="C201" s="1105" t="s">
        <v>117</v>
      </c>
      <c r="D201" s="1106"/>
      <c r="E201" s="1106"/>
      <c r="F201" s="1106"/>
      <c r="G201" s="1106"/>
      <c r="H201" s="1106"/>
      <c r="I201" s="312">
        <f>IFERROR(VLOOKUP($A196,'Result Entry'!$B$10:$FB$109,5,0),0)</f>
        <v>0</v>
      </c>
      <c r="J201" s="1037"/>
      <c r="K201" s="1038"/>
      <c r="L201" s="1041"/>
      <c r="M201" s="1042"/>
      <c r="N201" s="1019"/>
      <c r="O201" s="1129"/>
      <c r="P201" s="1129"/>
      <c r="Q201" s="1129"/>
    </row>
    <row r="202" spans="1:17" s="19" customFormat="1" ht="24" customHeight="1">
      <c r="A202" s="313"/>
      <c r="B202" s="314" t="s">
        <v>91</v>
      </c>
      <c r="C202" s="1006" t="s">
        <v>21</v>
      </c>
      <c r="D202" s="1043"/>
      <c r="E202" s="1043"/>
      <c r="F202" s="1044"/>
      <c r="G202" s="315" t="s">
        <v>1</v>
      </c>
      <c r="H202" s="1045" t="str">
        <f>IF(OR(I201=0,I201=""),"",IFERROR(VLOOKUP($A196,'Result Entry'!$B$10:$FB$109,3,0),0))</f>
        <v/>
      </c>
      <c r="I202" s="1045"/>
      <c r="J202" s="1045"/>
      <c r="K202" s="1045"/>
      <c r="L202" s="1045"/>
      <c r="M202" s="1046"/>
      <c r="N202" s="1019"/>
      <c r="O202" s="1129"/>
      <c r="P202" s="1129"/>
      <c r="Q202" s="1129"/>
    </row>
    <row r="203" spans="1:17" s="19" customFormat="1" ht="24" customHeight="1">
      <c r="A203" s="313"/>
      <c r="B203" s="314" t="s">
        <v>91</v>
      </c>
      <c r="C203" s="963" t="s">
        <v>23</v>
      </c>
      <c r="D203" s="964"/>
      <c r="E203" s="964"/>
      <c r="F203" s="1047"/>
      <c r="G203" s="316" t="s">
        <v>1</v>
      </c>
      <c r="H203" s="1048" t="str">
        <f>IF(OR(I201=0,I201=""),"",IFERROR(VLOOKUP($A196,'Result Entry'!$B$10:$FB$109,6,0),0))</f>
        <v/>
      </c>
      <c r="I203" s="1048"/>
      <c r="J203" s="1048"/>
      <c r="K203" s="1048"/>
      <c r="L203" s="1048"/>
      <c r="M203" s="1049"/>
      <c r="N203" s="1019"/>
      <c r="O203" s="1129"/>
      <c r="P203" s="1129"/>
      <c r="Q203" s="1129"/>
    </row>
    <row r="204" spans="1:17" s="19" customFormat="1" ht="24" customHeight="1">
      <c r="A204" s="313"/>
      <c r="B204" s="314" t="s">
        <v>91</v>
      </c>
      <c r="C204" s="963" t="s">
        <v>24</v>
      </c>
      <c r="D204" s="964"/>
      <c r="E204" s="964"/>
      <c r="F204" s="1047"/>
      <c r="G204" s="316" t="s">
        <v>1</v>
      </c>
      <c r="H204" s="1048" t="str">
        <f>IF(OR(I201=0,I201=""),"",IFERROR(VLOOKUP($A196,'Result Entry'!$B$10:$FB$109,7,0),0))</f>
        <v/>
      </c>
      <c r="I204" s="1048"/>
      <c r="J204" s="1048"/>
      <c r="K204" s="1048"/>
      <c r="L204" s="1048"/>
      <c r="M204" s="1049"/>
      <c r="N204" s="1019"/>
      <c r="O204" s="1129"/>
      <c r="P204" s="1129"/>
      <c r="Q204" s="1129"/>
    </row>
    <row r="205" spans="1:17" s="19" customFormat="1" ht="24" customHeight="1">
      <c r="A205" s="313"/>
      <c r="B205" s="314" t="s">
        <v>91</v>
      </c>
      <c r="C205" s="963" t="s">
        <v>62</v>
      </c>
      <c r="D205" s="964"/>
      <c r="E205" s="964"/>
      <c r="F205" s="1047"/>
      <c r="G205" s="316" t="s">
        <v>1</v>
      </c>
      <c r="H205" s="1048" t="str">
        <f>IF(OR(I201=0,I201=""),"",IFERROR(VLOOKUP($A196,'Result Entry'!$B$10:$FB$109,8,0),0))</f>
        <v/>
      </c>
      <c r="I205" s="1048"/>
      <c r="J205" s="1048"/>
      <c r="K205" s="1048"/>
      <c r="L205" s="1048"/>
      <c r="M205" s="1049"/>
      <c r="N205" s="1019"/>
      <c r="O205" s="1129"/>
      <c r="P205" s="1129"/>
      <c r="Q205" s="1129"/>
    </row>
    <row r="206" spans="1:17" s="19" customFormat="1" ht="24" customHeight="1">
      <c r="A206" s="313"/>
      <c r="B206" s="314" t="s">
        <v>91</v>
      </c>
      <c r="C206" s="963" t="s">
        <v>63</v>
      </c>
      <c r="D206" s="964"/>
      <c r="E206" s="964"/>
      <c r="F206" s="1047"/>
      <c r="G206" s="316" t="s">
        <v>1</v>
      </c>
      <c r="H206" s="1050" t="str">
        <f>CONCATENATE('Result Entry'!$F$4,'Result Entry'!$I$4)</f>
        <v>2(A)</v>
      </c>
      <c r="I206" s="1048"/>
      <c r="J206" s="1048"/>
      <c r="K206" s="1048"/>
      <c r="L206" s="1048"/>
      <c r="M206" s="1049"/>
      <c r="N206" s="1019"/>
      <c r="O206" s="1129"/>
      <c r="P206" s="1129"/>
      <c r="Q206" s="1129"/>
    </row>
    <row r="207" spans="1:17" s="19" customFormat="1" ht="24" customHeight="1" thickBot="1">
      <c r="A207" s="313"/>
      <c r="B207" s="314" t="s">
        <v>91</v>
      </c>
      <c r="C207" s="1051" t="s">
        <v>26</v>
      </c>
      <c r="D207" s="1052"/>
      <c r="E207" s="1052"/>
      <c r="F207" s="1053"/>
      <c r="G207" s="317" t="s">
        <v>1</v>
      </c>
      <c r="H207" s="997" t="str">
        <f>IF(OR(I201=0,I201=""),"",IFERROR(VLOOKUP($A196,'Result Entry'!$B$10:$FB$109,9,0),0))</f>
        <v/>
      </c>
      <c r="I207" s="997"/>
      <c r="J207" s="997"/>
      <c r="K207" s="997"/>
      <c r="L207" s="997"/>
      <c r="M207" s="998"/>
      <c r="N207" s="1019"/>
      <c r="O207" s="1129"/>
      <c r="P207" s="1129"/>
      <c r="Q207" s="1129"/>
    </row>
    <row r="208" spans="1:17" s="19" customFormat="1" ht="37.5" customHeight="1">
      <c r="A208" s="313"/>
      <c r="B208" s="318" t="s">
        <v>91</v>
      </c>
      <c r="C208" s="990" t="s">
        <v>64</v>
      </c>
      <c r="D208" s="999"/>
      <c r="E208" s="319" t="str">
        <f>'[1]Result Entry'!$K$6</f>
        <v>First Test</v>
      </c>
      <c r="F208" s="320" t="str">
        <f>'[1]Result Entry'!$L$6</f>
        <v>Second Test</v>
      </c>
      <c r="G208" s="320" t="str">
        <f>'[1]Result Entry'!$M$6</f>
        <v>Third Test</v>
      </c>
      <c r="H208" s="321" t="s">
        <v>65</v>
      </c>
      <c r="I208" s="322" t="s">
        <v>168</v>
      </c>
      <c r="J208" s="323" t="s">
        <v>32</v>
      </c>
      <c r="K208" s="1000" t="s">
        <v>110</v>
      </c>
      <c r="L208" s="1001"/>
      <c r="M208" s="324" t="s">
        <v>111</v>
      </c>
      <c r="N208" s="1019"/>
      <c r="O208" s="1129"/>
      <c r="P208" s="1129"/>
      <c r="Q208" s="1129"/>
    </row>
    <row r="209" spans="1:17" s="19" customFormat="1" ht="24" customHeight="1" thickBot="1">
      <c r="A209" s="313"/>
      <c r="B209" s="318" t="s">
        <v>91</v>
      </c>
      <c r="C209" s="1002" t="s">
        <v>66</v>
      </c>
      <c r="D209" s="1003"/>
      <c r="E209" s="325">
        <f>'[1]Result Entry'!$K$7</f>
        <v>10</v>
      </c>
      <c r="F209" s="326">
        <f>'[1]Result Entry'!$L$7</f>
        <v>10</v>
      </c>
      <c r="G209" s="394">
        <f>'[1]Result Entry'!$M$7</f>
        <v>10</v>
      </c>
      <c r="H209" s="327">
        <f>'[1]Result Entry'!$R$7</f>
        <v>70</v>
      </c>
      <c r="I209" s="328">
        <f>SUM(E209:H209)</f>
        <v>100</v>
      </c>
      <c r="J209" s="329">
        <f>'[1]Result Entry'!$V$7</f>
        <v>100</v>
      </c>
      <c r="K209" s="1004">
        <f>I209+J209</f>
        <v>200</v>
      </c>
      <c r="L209" s="1005"/>
      <c r="M209" s="330" t="s">
        <v>147</v>
      </c>
      <c r="N209" s="1019"/>
      <c r="O209" s="1129"/>
      <c r="P209" s="1129"/>
      <c r="Q209" s="1129"/>
    </row>
    <row r="210" spans="1:17" s="19" customFormat="1" ht="24" customHeight="1">
      <c r="A210" s="313"/>
      <c r="B210" s="318" t="s">
        <v>91</v>
      </c>
      <c r="C210" s="1006" t="str">
        <f>'Result Entry'!$K$3</f>
        <v>Hindi</v>
      </c>
      <c r="D210" s="1007"/>
      <c r="E210" s="331">
        <f>IF(OR(C210="",$I201="NSO"),"",IFERROR(VLOOKUP($A196,'Result Entry'!$B$10:$FB$109,10,0),0))</f>
        <v>0</v>
      </c>
      <c r="F210" s="332">
        <f>IF(OR(C210="",$I201="NSO"),"",IFERROR(VLOOKUP($A196,'Result Entry'!$B$10:$FB$109,11,0),0))</f>
        <v>0</v>
      </c>
      <c r="G210" s="397">
        <f>IF(OR(C210="",$I201="NSO"),"",IFERROR(VLOOKUP($A196,'Result Entry'!$B$10:$FB$109,14,0),0))</f>
        <v>0</v>
      </c>
      <c r="H210" s="333">
        <f>IF(OR(C210="",$I201="NSO"),"",IFERROR(VLOOKUP($A196,'Result Entry'!$B$10:$FB$109,21,0),0))</f>
        <v>0</v>
      </c>
      <c r="I210" s="334">
        <f t="shared" ref="I210:I214" si="15">SUM(E210:H210)</f>
        <v>0</v>
      </c>
      <c r="J210" s="335">
        <f>IF(OR(C210="",$I201="NSO"),"",IFERROR(VLOOKUP($A196,'Result Entry'!$B$10:$FB$109,23,0),0))</f>
        <v>0</v>
      </c>
      <c r="K210" s="1008">
        <f>SUM(I210,J210)</f>
        <v>0</v>
      </c>
      <c r="L210" s="1009"/>
      <c r="M210" s="336" t="str">
        <f>IF(OR(C210="",$I201="NSO"),"",IFERROR(VLOOKUP($A196,'Result Entry'!$B$10:$FB$109,26,0),0))</f>
        <v/>
      </c>
      <c r="N210" s="1019"/>
      <c r="O210" s="1129"/>
      <c r="P210" s="1129"/>
      <c r="Q210" s="1129"/>
    </row>
    <row r="211" spans="1:17" s="19" customFormat="1" ht="24" customHeight="1">
      <c r="A211" s="313"/>
      <c r="B211" s="318" t="s">
        <v>91</v>
      </c>
      <c r="C211" s="963" t="str">
        <f>'Result Entry'!$AB$3</f>
        <v>Mathematics</v>
      </c>
      <c r="D211" s="1010"/>
      <c r="E211" s="337">
        <f>IF(OR(C211="",$I201="NSO"),"",IFERROR(VLOOKUP($A196,'Result Entry'!$B$10:$FB$109,27,0),0))</f>
        <v>0</v>
      </c>
      <c r="F211" s="338">
        <f>IF(OR(C211="",$I201="NSO"),"",IFERROR(VLOOKUP($A196,'Result Entry'!$B$10:$FB$109,28,0),0))</f>
        <v>0</v>
      </c>
      <c r="G211" s="393">
        <f>IF(OR(C211="",$I201="NSO"),"",IFERROR(VLOOKUP($A196,'Result Entry'!$B$10:$FB$109,31,0),0))</f>
        <v>0</v>
      </c>
      <c r="H211" s="333">
        <f>IF(OR(C211="",$I201="NSO"),"",IFERROR(VLOOKUP($A196,'Result Entry'!$B$10:$FB$109,36,0),0))</f>
        <v>0</v>
      </c>
      <c r="I211" s="334">
        <f t="shared" si="15"/>
        <v>0</v>
      </c>
      <c r="J211" s="335">
        <f>IF(OR(C211="",$I201="NSO"),"",IFERROR(VLOOKUP($A196,'Result Entry'!$B$10:$FB$109,40,0),0))</f>
        <v>0</v>
      </c>
      <c r="K211" s="1077">
        <f t="shared" ref="K211:K216" si="16">SUM(I211,J211)</f>
        <v>0</v>
      </c>
      <c r="L211" s="1078"/>
      <c r="M211" s="336" t="str">
        <f>IF(OR(C211="",$I201="NSO"),"",IFERROR(VLOOKUP($A196,'Result Entry'!$B$10:$FB$109,43,0),0))</f>
        <v/>
      </c>
      <c r="N211" s="1019"/>
      <c r="O211" s="1129"/>
      <c r="P211" s="1129"/>
      <c r="Q211" s="1129"/>
    </row>
    <row r="212" spans="1:17" s="19" customFormat="1" ht="24.75" customHeight="1" thickBot="1">
      <c r="A212" s="313"/>
      <c r="B212" s="318" t="s">
        <v>91</v>
      </c>
      <c r="C212" s="1079" t="str">
        <f>'Result Entry'!$BJ$3</f>
        <v>Env. Study</v>
      </c>
      <c r="D212" s="1080"/>
      <c r="E212" s="339">
        <f>IF(OR(C212="",$I201="NSO"),"",IFERROR(VLOOKUP($A196,'Result Entry'!$B$10:$FB$109,61,0),0))</f>
        <v>0</v>
      </c>
      <c r="F212" s="340">
        <f>IF(OR(C212="",$I201="NSO"),"",IFERROR(VLOOKUP($A196,'Result Entry'!$B$10:$FB$109,62,0),0))</f>
        <v>0</v>
      </c>
      <c r="G212" s="341">
        <f>IF(OR(C212="",$I201="NSO"),"",IFERROR(VLOOKUP($A196,'Result Entry'!$B$10:$FB$109,65,0),0))</f>
        <v>0</v>
      </c>
      <c r="H212" s="342">
        <f>IF(OR(C212="",$I201="NSO"),"",IFERROR(VLOOKUP($A196,'Result Entry'!$B$10:$FB$109,70,0),0))</f>
        <v>0</v>
      </c>
      <c r="I212" s="343">
        <f t="shared" si="15"/>
        <v>0</v>
      </c>
      <c r="J212" s="344">
        <f>IF(OR(C212="",$I201="NSO"),"",IFERROR(VLOOKUP($A196,'Result Entry'!$B$10:$FB$109,74,0),0))</f>
        <v>0</v>
      </c>
      <c r="K212" s="1103">
        <f t="shared" si="16"/>
        <v>0</v>
      </c>
      <c r="L212" s="1104"/>
      <c r="M212" s="345" t="str">
        <f>IF(OR(C212="",$I201="NSO"),"",IFERROR(VLOOKUP($A196,'Result Entry'!$B$10:$FB$109,77,0),0))</f>
        <v/>
      </c>
      <c r="N212" s="1019"/>
      <c r="O212" s="1129"/>
      <c r="P212" s="1129"/>
      <c r="Q212" s="1129"/>
    </row>
    <row r="213" spans="1:17" s="19" customFormat="1" ht="24" customHeight="1">
      <c r="A213" s="313"/>
      <c r="B213" s="318" t="s">
        <v>91</v>
      </c>
      <c r="C213" s="1092" t="s">
        <v>66</v>
      </c>
      <c r="D213" s="1093"/>
      <c r="E213" s="346">
        <f>'[1]Result Entry'!$AO$7</f>
        <v>5</v>
      </c>
      <c r="F213" s="347">
        <f>'[1]Result Entry'!$AP$7</f>
        <v>5</v>
      </c>
      <c r="G213" s="395">
        <f>'[1]Result Entry'!$AQ$7</f>
        <v>5</v>
      </c>
      <c r="H213" s="348">
        <f>'[1]Result Entry'!$AV$7</f>
        <v>35</v>
      </c>
      <c r="I213" s="349">
        <f t="shared" si="15"/>
        <v>50</v>
      </c>
      <c r="J213" s="350">
        <f>'[1]Result Entry'!$AZ$7</f>
        <v>50</v>
      </c>
      <c r="K213" s="1094">
        <f t="shared" si="16"/>
        <v>100</v>
      </c>
      <c r="L213" s="1095"/>
      <c r="M213" s="351" t="s">
        <v>147</v>
      </c>
      <c r="N213" s="1019"/>
      <c r="O213" s="1129"/>
      <c r="P213" s="1129"/>
      <c r="Q213" s="1129"/>
    </row>
    <row r="214" spans="1:17" s="19" customFormat="1" ht="24" customHeight="1" thickBot="1">
      <c r="A214" s="313"/>
      <c r="B214" s="318" t="s">
        <v>91</v>
      </c>
      <c r="C214" s="1096" t="str">
        <f>'Result Entry'!$AS$3</f>
        <v>English</v>
      </c>
      <c r="D214" s="1097"/>
      <c r="E214" s="352">
        <f>IF(OR(C214="",$I201="NSO"),"",IFERROR(VLOOKUP($A196,'Result Entry'!$B$10:$FB$109,44,0),0))</f>
        <v>0</v>
      </c>
      <c r="F214" s="353">
        <f>IF(OR(C214="",$I201="NSO"),"",IFERROR(VLOOKUP($A196,'Result Entry'!$B$10:$FB$109,45,0),0))</f>
        <v>0</v>
      </c>
      <c r="G214" s="396">
        <f>IF(OR(C214="",$I201="NSO"),"",IFERROR(VLOOKUP($A196,'Result Entry'!$B$10:$FB$109,48,0),0))</f>
        <v>0</v>
      </c>
      <c r="H214" s="354">
        <f>IF(OR(C214="",$I201="NSO"),"",IFERROR(VLOOKUP($A196,'Result Entry'!$B$10:$FB$109,53,0),0))</f>
        <v>0</v>
      </c>
      <c r="I214" s="355">
        <f t="shared" si="15"/>
        <v>0</v>
      </c>
      <c r="J214" s="356">
        <f>IF(OR(C214="",$I201="NSO"),"",IFERROR(VLOOKUP($A196,'Result Entry'!$B$10:$FB$109,57,0),0))</f>
        <v>0</v>
      </c>
      <c r="K214" s="1098">
        <f t="shared" si="16"/>
        <v>0</v>
      </c>
      <c r="L214" s="1099"/>
      <c r="M214" s="357" t="str">
        <f>IF(OR(C214="",$I201="NSO"),"",IFERROR(VLOOKUP($A196,'Result Entry'!$B$10:$FB$109,60,0),0))</f>
        <v/>
      </c>
      <c r="N214" s="1019"/>
      <c r="O214" s="1129"/>
      <c r="P214" s="1129"/>
      <c r="Q214" s="1129"/>
    </row>
    <row r="215" spans="1:17" s="19" customFormat="1" ht="24" customHeight="1">
      <c r="A215" s="313"/>
      <c r="B215" s="318" t="s">
        <v>91</v>
      </c>
      <c r="C215" s="1092" t="s">
        <v>66</v>
      </c>
      <c r="D215" s="1093"/>
      <c r="E215" s="346">
        <f>'[1]Result Entry'!$BS$7</f>
        <v>10</v>
      </c>
      <c r="F215" s="347">
        <f>'[1]Result Entry'!$BT$7</f>
        <v>10</v>
      </c>
      <c r="G215" s="395">
        <f>'[1]Result Entry'!$BU$7</f>
        <v>10</v>
      </c>
      <c r="H215" s="348">
        <f>'[1]Result Entry'!$BZ$7</f>
        <v>70</v>
      </c>
      <c r="I215" s="349">
        <f>SUM(E215:H215)</f>
        <v>100</v>
      </c>
      <c r="J215" s="350">
        <f>'[1]Result Entry'!$CD$7</f>
        <v>100</v>
      </c>
      <c r="K215" s="1094">
        <f t="shared" si="16"/>
        <v>200</v>
      </c>
      <c r="L215" s="1095"/>
      <c r="M215" s="351" t="s">
        <v>147</v>
      </c>
      <c r="N215" s="1019"/>
      <c r="O215" s="1129"/>
      <c r="P215" s="1129"/>
      <c r="Q215" s="1129"/>
    </row>
    <row r="216" spans="1:17" s="19" customFormat="1" ht="24" customHeight="1" thickBot="1">
      <c r="A216" s="313"/>
      <c r="B216" s="318" t="s">
        <v>91</v>
      </c>
      <c r="C216" s="1096" t="str">
        <f>'Result Entry'!$CA$3</f>
        <v>Sanskrit/Urdu</v>
      </c>
      <c r="D216" s="1097"/>
      <c r="E216" s="352">
        <f>IF(OR(C216="",$I201="NSO"),"",IFERROR(VLOOKUP($A196,'Result Entry'!$B$10:$FB$109,78,0),0))</f>
        <v>0</v>
      </c>
      <c r="F216" s="353">
        <f>IF(OR(C216="",$I201="NSO"),"",IFERROR(VLOOKUP($A196,'Result Entry'!$B$10:$FB$109,79,0),0))</f>
        <v>0</v>
      </c>
      <c r="G216" s="396">
        <f>IF(OR(C216="",$I201="NSO"),"",IFERROR(VLOOKUP($A196,'Result Entry'!$B$10:$FB$109,82,0),0))</f>
        <v>0</v>
      </c>
      <c r="H216" s="354">
        <f>IF(OR(C216="",$I201="NSO"),"",IFERROR(VLOOKUP($A196,'Result Entry'!$B$10:$FB$109,87,0),0))</f>
        <v>0</v>
      </c>
      <c r="I216" s="355">
        <f t="shared" ref="I216" si="17">SUM(E216:H216)</f>
        <v>0</v>
      </c>
      <c r="J216" s="356">
        <f>IF(OR(C216="",$I201="NSO"),"",IFERROR(VLOOKUP($A196,'Result Entry'!$B$10:$FB$109,91,0),0))</f>
        <v>0</v>
      </c>
      <c r="K216" s="1098">
        <f t="shared" si="16"/>
        <v>0</v>
      </c>
      <c r="L216" s="1099"/>
      <c r="M216" s="357" t="str">
        <f>IF(OR(C216="",$I201="NSO"),"",IFERROR(VLOOKUP($A196,'Result Entry'!$B$10:$FB$109,94,0),0))</f>
        <v/>
      </c>
      <c r="N216" s="1019"/>
      <c r="O216" s="1129"/>
      <c r="P216" s="1129"/>
      <c r="Q216" s="1129"/>
    </row>
    <row r="217" spans="1:17" s="19" customFormat="1" ht="13.5" customHeight="1" thickBot="1">
      <c r="A217" s="313"/>
      <c r="B217" s="318" t="s">
        <v>91</v>
      </c>
      <c r="C217" s="1100"/>
      <c r="D217" s="1101"/>
      <c r="E217" s="1101"/>
      <c r="F217" s="1101"/>
      <c r="G217" s="1101"/>
      <c r="H217" s="1101"/>
      <c r="I217" s="1101"/>
      <c r="J217" s="1101"/>
      <c r="K217" s="1101"/>
      <c r="L217" s="1101"/>
      <c r="M217" s="1102"/>
      <c r="N217" s="1019"/>
      <c r="O217" s="1129"/>
      <c r="P217" s="1129"/>
      <c r="Q217" s="1129"/>
    </row>
    <row r="218" spans="1:17" s="19" customFormat="1" ht="43.5" customHeight="1">
      <c r="A218" s="313"/>
      <c r="B218" s="318" t="s">
        <v>91</v>
      </c>
      <c r="C218" s="1081" t="s">
        <v>112</v>
      </c>
      <c r="D218" s="1082"/>
      <c r="E218" s="1083"/>
      <c r="F218" s="1087" t="s">
        <v>113</v>
      </c>
      <c r="G218" s="1087"/>
      <c r="H218" s="1088" t="s">
        <v>114</v>
      </c>
      <c r="I218" s="1089"/>
      <c r="J218" s="358" t="s">
        <v>51</v>
      </c>
      <c r="K218" s="359" t="s">
        <v>115</v>
      </c>
      <c r="L218" s="390" t="s">
        <v>49</v>
      </c>
      <c r="M218" s="360" t="s">
        <v>53</v>
      </c>
      <c r="N218" s="1019"/>
      <c r="O218" s="1129"/>
      <c r="P218" s="1129"/>
      <c r="Q218" s="1129"/>
    </row>
    <row r="219" spans="1:17" s="19" customFormat="1" ht="24" customHeight="1" thickBot="1">
      <c r="A219" s="313"/>
      <c r="B219" s="318" t="s">
        <v>91</v>
      </c>
      <c r="C219" s="1084"/>
      <c r="D219" s="1085"/>
      <c r="E219" s="1086"/>
      <c r="F219" s="1090">
        <f>IF(OR($I201="",$I201="NSO"),"",IFERROR(VLOOKUP($A196,'Result Entry'!$B$10:$FB$109,130,0),0))</f>
        <v>900</v>
      </c>
      <c r="G219" s="1091"/>
      <c r="H219" s="1090">
        <f>IF(OR($I201="",$I201="NSO"),"",IFERROR(VLOOKUP($A196,'Result Entry'!$B$10:$FB$109,131,0),0))</f>
        <v>0</v>
      </c>
      <c r="I219" s="1091"/>
      <c r="J219" s="361">
        <f>IF(OR($I201="",$I201="NSO"),"",IFERROR(VLOOKUP($A196,'Result Entry'!$B$10:$FB$109,132,0),0))</f>
        <v>0</v>
      </c>
      <c r="K219" s="362" t="str">
        <f>IF(OR($I201="",$I201="NSO"),"",IFERROR(VLOOKUP($A196,'Result Entry'!$B$10:$FB$109,133,0),0))</f>
        <v/>
      </c>
      <c r="L219" s="363" t="str">
        <f>IF(OR($I201="",$I201="NSO"),"",IFERROR(VLOOKUP($A196,'Result Entry'!$B$10:$FB$109,134,0),0))</f>
        <v/>
      </c>
      <c r="M219" s="364" t="str">
        <f>IF(OR($I201="",$I201="NSO"),"",IFERROR(VLOOKUP($A196,'Result Entry'!$B$10:$FB$109,136,0),0))</f>
        <v/>
      </c>
      <c r="N219" s="1019"/>
      <c r="O219" s="1129"/>
      <c r="P219" s="1129"/>
      <c r="Q219" s="1129"/>
    </row>
    <row r="220" spans="1:17" s="19" customFormat="1" ht="24" customHeight="1" thickBot="1">
      <c r="A220" s="313"/>
      <c r="B220" s="314" t="s">
        <v>91</v>
      </c>
      <c r="C220" s="1054"/>
      <c r="D220" s="1055"/>
      <c r="E220" s="1055"/>
      <c r="F220" s="1055"/>
      <c r="G220" s="1055"/>
      <c r="H220" s="1056"/>
      <c r="I220" s="1057" t="s">
        <v>71</v>
      </c>
      <c r="J220" s="1058"/>
      <c r="K220" s="365">
        <f>IF(OR($I201="",$I201="NSO"),"",IFERROR(VLOOKUP($A196,'Result Entry'!$B$10:$FB$109,127,0),0))</f>
        <v>0</v>
      </c>
      <c r="L220" s="1074" t="s">
        <v>90</v>
      </c>
      <c r="M220" s="992"/>
      <c r="N220" s="1019"/>
      <c r="O220" s="1129"/>
      <c r="P220" s="1129"/>
      <c r="Q220" s="1129"/>
    </row>
    <row r="221" spans="1:17" s="19" customFormat="1" ht="24" customHeight="1" thickBot="1">
      <c r="A221" s="313"/>
      <c r="B221" s="314" t="s">
        <v>91</v>
      </c>
      <c r="C221" s="1059" t="s">
        <v>70</v>
      </c>
      <c r="D221" s="1060"/>
      <c r="E221" s="1060"/>
      <c r="F221" s="1060"/>
      <c r="G221" s="1060"/>
      <c r="H221" s="1061"/>
      <c r="I221" s="972" t="s">
        <v>72</v>
      </c>
      <c r="J221" s="1062"/>
      <c r="K221" s="366">
        <f>IF(OR($I201="",$I201="NSO"),"",IFERROR(VLOOKUP($A196,'Result Entry'!$B$10:$FB$109,128,0),0))</f>
        <v>0</v>
      </c>
      <c r="L221" s="1063" t="str">
        <f>IF(OR($I201="",$I201="NSO"),"",IFERROR(VLOOKUP($A196,'Result Entry'!$B$10:$FB$109,129,0),0))</f>
        <v/>
      </c>
      <c r="M221" s="1064"/>
      <c r="N221" s="1019"/>
      <c r="O221" s="1129"/>
      <c r="P221" s="1129"/>
      <c r="Q221" s="1129"/>
    </row>
    <row r="222" spans="1:17" s="19" customFormat="1" ht="24" customHeight="1" thickBot="1">
      <c r="A222" s="313"/>
      <c r="B222" s="314" t="s">
        <v>91</v>
      </c>
      <c r="C222" s="1065" t="s">
        <v>64</v>
      </c>
      <c r="D222" s="1066"/>
      <c r="E222" s="1067"/>
      <c r="F222" s="1068" t="s">
        <v>67</v>
      </c>
      <c r="G222" s="1069"/>
      <c r="H222" s="367" t="s">
        <v>57</v>
      </c>
      <c r="I222" s="1070" t="s">
        <v>73</v>
      </c>
      <c r="J222" s="1071"/>
      <c r="K222" s="1072">
        <f>IF(OR($I201="",$I201="NSO"),"",IFERROR(VLOOKUP($A196,'Result Entry'!$B$10:$FB$109,137,0),0))</f>
        <v>0</v>
      </c>
      <c r="L222" s="1072"/>
      <c r="M222" s="1073"/>
      <c r="N222" s="1019"/>
      <c r="O222" s="1129"/>
      <c r="P222" s="1129"/>
      <c r="Q222" s="1129"/>
    </row>
    <row r="223" spans="1:17" s="19" customFormat="1" ht="23.25" customHeight="1">
      <c r="A223" s="313"/>
      <c r="B223" s="314" t="s">
        <v>91</v>
      </c>
      <c r="C223" s="963" t="str">
        <f>'Result Entry'!$CR$3</f>
        <v>WORK EXP.</v>
      </c>
      <c r="D223" s="964"/>
      <c r="E223" s="965"/>
      <c r="F223" s="950" t="str">
        <f>IF(OR($I201="",$I201="NSO"),"",IFERROR(VLOOKUP($A196,'Result Entry'!$B$10:$FB$109,144,0),0))</f>
        <v>0/100</v>
      </c>
      <c r="G223" s="965"/>
      <c r="H223" s="392" t="str">
        <f>IF(OR($I201="",$I201="NSO"),"",IFERROR(VLOOKUP($A196,'Result Entry'!$B$10:$FB$109,102,0),0))</f>
        <v/>
      </c>
      <c r="I223" s="1011" t="s">
        <v>93</v>
      </c>
      <c r="J223" s="1012"/>
      <c r="K223" s="1013">
        <f>'Result Entry'!$W$2</f>
        <v>46106</v>
      </c>
      <c r="L223" s="1014"/>
      <c r="M223" s="1015"/>
      <c r="N223" s="1019"/>
      <c r="O223" s="1129"/>
      <c r="P223" s="1129"/>
      <c r="Q223" s="1129"/>
    </row>
    <row r="224" spans="1:17" s="19" customFormat="1" ht="23.25" customHeight="1">
      <c r="A224" s="313"/>
      <c r="B224" s="314" t="s">
        <v>91</v>
      </c>
      <c r="C224" s="963" t="str">
        <f>'Result Entry'!$CZ$3</f>
        <v>ART EDU.</v>
      </c>
      <c r="D224" s="964"/>
      <c r="E224" s="965"/>
      <c r="F224" s="950" t="str">
        <f>IF(OR($I201="",$I201="NSO"),"",IFERROR(VLOOKUP($A196,'Result Entry'!$B$10:$FB$109,148,0),0))</f>
        <v>0/100</v>
      </c>
      <c r="G224" s="965"/>
      <c r="H224" s="368" t="str">
        <f>IF(OR($I201="",$I201="NSO"),"",IFERROR(VLOOKUP($A196,'Result Entry'!$B$10:$FB$109,110,0),0))</f>
        <v/>
      </c>
      <c r="I224" s="966"/>
      <c r="J224" s="967"/>
      <c r="K224" s="967"/>
      <c r="L224" s="967"/>
      <c r="M224" s="968"/>
      <c r="N224" s="1019"/>
      <c r="O224" s="1129"/>
      <c r="P224" s="1129"/>
      <c r="Q224" s="1129"/>
    </row>
    <row r="225" spans="1:17" s="19" customFormat="1" ht="23.25" customHeight="1">
      <c r="A225" s="313"/>
      <c r="B225" s="314"/>
      <c r="C225" s="963" t="str">
        <f>'Result Entry'!$DH$3</f>
        <v>H&amp;P. EDU.</v>
      </c>
      <c r="D225" s="964"/>
      <c r="E225" s="965"/>
      <c r="F225" s="950" t="str">
        <f>IF(OR($I201="",$I201="NSO"),"",IFERROR(VLOOKUP($A196,'Result Entry'!$B$10:$FB$109,152,0),0))</f>
        <v>0/100</v>
      </c>
      <c r="G225" s="965"/>
      <c r="H225" s="368" t="str">
        <f>IF(OR($I201="",$I201="NSO"),"",IFERROR(VLOOKUP($A196,'Result Entry'!$B$10:$FB$109,118,0),0))</f>
        <v/>
      </c>
      <c r="I225" s="969"/>
      <c r="J225" s="970"/>
      <c r="K225" s="970"/>
      <c r="L225" s="970"/>
      <c r="M225" s="971"/>
      <c r="N225" s="1019"/>
      <c r="O225" s="1129"/>
      <c r="P225" s="1129"/>
      <c r="Q225" s="1129"/>
    </row>
    <row r="226" spans="1:17" s="19" customFormat="1" ht="23.25" customHeight="1" thickBot="1">
      <c r="A226" s="313"/>
      <c r="B226" s="314" t="s">
        <v>91</v>
      </c>
      <c r="C226" s="972">
        <f>'Result Entry'!$DP$3</f>
        <v>0</v>
      </c>
      <c r="D226" s="973"/>
      <c r="E226" s="974"/>
      <c r="F226" s="950" t="str">
        <f>IF(OR($I201="",$I201="NSO"),"",IFERROR(VLOOKUP($A196,'Result Entry'!$B$10:$FB$109,156,0),0))</f>
        <v>0/0</v>
      </c>
      <c r="G226" s="965"/>
      <c r="H226" s="393" t="str">
        <f>IF(OR($I201="",$I201="NSO"),"",IFERROR(VLOOKUP($A196,'Result Entry'!$B$10:$FB$109,126,0),0))</f>
        <v/>
      </c>
      <c r="I226" s="975" t="s">
        <v>86</v>
      </c>
      <c r="J226" s="976"/>
      <c r="K226" s="981"/>
      <c r="L226" s="982"/>
      <c r="M226" s="983"/>
      <c r="N226" s="1019"/>
      <c r="O226" s="1129"/>
      <c r="P226" s="1129"/>
      <c r="Q226" s="1129"/>
    </row>
    <row r="227" spans="1:17" s="19" customFormat="1" ht="23.25" customHeight="1">
      <c r="A227" s="313"/>
      <c r="B227" s="314" t="s">
        <v>91</v>
      </c>
      <c r="C227" s="990" t="s">
        <v>74</v>
      </c>
      <c r="D227" s="991"/>
      <c r="E227" s="991"/>
      <c r="F227" s="991"/>
      <c r="G227" s="991"/>
      <c r="H227" s="992"/>
      <c r="I227" s="977"/>
      <c r="J227" s="978"/>
      <c r="K227" s="984"/>
      <c r="L227" s="985"/>
      <c r="M227" s="986"/>
      <c r="N227" s="1019"/>
      <c r="O227" s="1129"/>
      <c r="P227" s="1129"/>
      <c r="Q227" s="1129"/>
    </row>
    <row r="228" spans="1:17" s="19" customFormat="1" ht="23.25" customHeight="1">
      <c r="A228" s="313"/>
      <c r="B228" s="314" t="s">
        <v>91</v>
      </c>
      <c r="C228" s="369" t="s">
        <v>37</v>
      </c>
      <c r="D228" s="993" t="s">
        <v>80</v>
      </c>
      <c r="E228" s="994"/>
      <c r="F228" s="993" t="s">
        <v>81</v>
      </c>
      <c r="G228" s="995"/>
      <c r="H228" s="996"/>
      <c r="I228" s="979"/>
      <c r="J228" s="980"/>
      <c r="K228" s="987"/>
      <c r="L228" s="988"/>
      <c r="M228" s="989"/>
      <c r="N228" s="1019"/>
      <c r="O228" s="1129"/>
      <c r="P228" s="1129"/>
      <c r="Q228" s="1129"/>
    </row>
    <row r="229" spans="1:17" s="19" customFormat="1" ht="23.25" customHeight="1">
      <c r="A229" s="313"/>
      <c r="B229" s="314" t="s">
        <v>91</v>
      </c>
      <c r="C229" s="391" t="s">
        <v>75</v>
      </c>
      <c r="D229" s="950" t="s">
        <v>158</v>
      </c>
      <c r="E229" s="951"/>
      <c r="F229" s="950" t="s">
        <v>82</v>
      </c>
      <c r="G229" s="952"/>
      <c r="H229" s="953"/>
      <c r="I229" s="954" t="s">
        <v>87</v>
      </c>
      <c r="J229" s="955"/>
      <c r="K229" s="955"/>
      <c r="L229" s="955"/>
      <c r="M229" s="956"/>
      <c r="N229" s="1019"/>
      <c r="O229" s="1129"/>
      <c r="P229" s="1129"/>
      <c r="Q229" s="1129"/>
    </row>
    <row r="230" spans="1:17" s="19" customFormat="1" ht="23.25" customHeight="1">
      <c r="A230" s="313"/>
      <c r="B230" s="314" t="s">
        <v>91</v>
      </c>
      <c r="C230" s="370" t="s">
        <v>76</v>
      </c>
      <c r="D230" s="950" t="s">
        <v>159</v>
      </c>
      <c r="E230" s="951"/>
      <c r="F230" s="950" t="s">
        <v>83</v>
      </c>
      <c r="G230" s="952"/>
      <c r="H230" s="953"/>
      <c r="I230" s="957"/>
      <c r="J230" s="958"/>
      <c r="K230" s="958"/>
      <c r="L230" s="958"/>
      <c r="M230" s="959"/>
      <c r="N230" s="1019"/>
      <c r="O230" s="1129"/>
      <c r="P230" s="1129"/>
      <c r="Q230" s="1129"/>
    </row>
    <row r="231" spans="1:17" s="19" customFormat="1" ht="23.25" customHeight="1">
      <c r="A231" s="313"/>
      <c r="B231" s="314" t="s">
        <v>91</v>
      </c>
      <c r="C231" s="370" t="s">
        <v>78</v>
      </c>
      <c r="D231" s="950" t="s">
        <v>160</v>
      </c>
      <c r="E231" s="951"/>
      <c r="F231" s="950" t="s">
        <v>84</v>
      </c>
      <c r="G231" s="952"/>
      <c r="H231" s="953"/>
      <c r="I231" s="957"/>
      <c r="J231" s="958"/>
      <c r="K231" s="958"/>
      <c r="L231" s="958"/>
      <c r="M231" s="959"/>
      <c r="N231" s="1019"/>
      <c r="O231" s="1129"/>
      <c r="P231" s="1129"/>
      <c r="Q231" s="1129"/>
    </row>
    <row r="232" spans="1:17" s="19" customFormat="1" ht="23.25" customHeight="1">
      <c r="A232" s="313"/>
      <c r="B232" s="314" t="s">
        <v>91</v>
      </c>
      <c r="C232" s="370" t="s">
        <v>77</v>
      </c>
      <c r="D232" s="950" t="s">
        <v>161</v>
      </c>
      <c r="E232" s="951"/>
      <c r="F232" s="950" t="s">
        <v>163</v>
      </c>
      <c r="G232" s="952"/>
      <c r="H232" s="953"/>
      <c r="I232" s="960"/>
      <c r="J232" s="961"/>
      <c r="K232" s="961"/>
      <c r="L232" s="961"/>
      <c r="M232" s="962"/>
      <c r="N232" s="1019"/>
      <c r="O232" s="1129"/>
      <c r="P232" s="1129"/>
      <c r="Q232" s="1129"/>
    </row>
    <row r="233" spans="1:17" s="19" customFormat="1" ht="23.25" customHeight="1" thickBot="1">
      <c r="A233" s="313"/>
      <c r="B233" s="371" t="s">
        <v>91</v>
      </c>
      <c r="C233" s="354" t="s">
        <v>79</v>
      </c>
      <c r="D233" s="1075" t="s">
        <v>162</v>
      </c>
      <c r="E233" s="1062"/>
      <c r="F233" s="1075" t="s">
        <v>85</v>
      </c>
      <c r="G233" s="1076"/>
      <c r="H233" s="1064"/>
      <c r="I233" s="946" t="s">
        <v>116</v>
      </c>
      <c r="J233" s="947"/>
      <c r="K233" s="947"/>
      <c r="L233" s="947"/>
      <c r="M233" s="948"/>
      <c r="N233" s="1019"/>
      <c r="O233" s="1129"/>
      <c r="P233" s="1129"/>
      <c r="Q233" s="1129"/>
    </row>
    <row r="234" spans="1:17" s="19" customFormat="1" ht="14.25" customHeight="1" thickBot="1">
      <c r="A234" s="949"/>
      <c r="B234" s="949"/>
      <c r="C234" s="949"/>
      <c r="D234" s="949"/>
      <c r="E234" s="949"/>
      <c r="F234" s="949"/>
      <c r="G234" s="949"/>
      <c r="H234" s="949"/>
      <c r="I234" s="949"/>
      <c r="J234" s="949"/>
      <c r="K234" s="949"/>
      <c r="L234" s="949"/>
      <c r="M234" s="949"/>
      <c r="N234" s="1019"/>
      <c r="O234" s="1129"/>
      <c r="P234" s="1129"/>
      <c r="Q234" s="1129"/>
    </row>
    <row r="235" spans="1:17" s="46" customFormat="1" ht="25.5" customHeight="1" thickBot="1">
      <c r="A235" s="308">
        <f>A196+1</f>
        <v>7</v>
      </c>
      <c r="B235" s="1016" t="s">
        <v>173</v>
      </c>
      <c r="C235" s="1017"/>
      <c r="D235" s="1017"/>
      <c r="E235" s="1017"/>
      <c r="F235" s="1017"/>
      <c r="G235" s="1017"/>
      <c r="H235" s="1017"/>
      <c r="I235" s="1017"/>
      <c r="J235" s="1017"/>
      <c r="K235" s="1017"/>
      <c r="L235" s="1017"/>
      <c r="M235" s="1018"/>
      <c r="N235" s="1019"/>
      <c r="O235" s="1129"/>
      <c r="P235" s="1129"/>
      <c r="Q235" s="1129"/>
    </row>
    <row r="236" spans="1:17" ht="73.5" customHeight="1">
      <c r="A236" s="309"/>
      <c r="B236" s="1020">
        <f>IF(I240&gt;0,CONCATENATE(C240,I240),0)</f>
        <v>0</v>
      </c>
      <c r="C236" s="1022"/>
      <c r="D236" s="1024" t="str">
        <f>Master!$E$8</f>
        <v>Govt.Sr.Sec.Sch.</v>
      </c>
      <c r="E236" s="1025"/>
      <c r="F236" s="1025"/>
      <c r="G236" s="1025"/>
      <c r="H236" s="1025"/>
      <c r="I236" s="1025"/>
      <c r="J236" s="1025"/>
      <c r="K236" s="1025"/>
      <c r="L236" s="1025"/>
      <c r="M236" s="1026"/>
      <c r="N236" s="1019"/>
      <c r="O236" s="1129"/>
      <c r="P236" s="1129"/>
      <c r="Q236" s="1129"/>
    </row>
    <row r="237" spans="1:17" ht="35.25" customHeight="1" thickBot="1">
      <c r="A237" s="309"/>
      <c r="B237" s="1021"/>
      <c r="C237" s="1023"/>
      <c r="D237" s="1027" t="str">
        <f>Master!$E$11</f>
        <v>P.S.-Bapini (Phalodi)</v>
      </c>
      <c r="E237" s="1027"/>
      <c r="F237" s="1027"/>
      <c r="G237" s="1027"/>
      <c r="H237" s="1027"/>
      <c r="I237" s="1027"/>
      <c r="J237" s="1027"/>
      <c r="K237" s="1027"/>
      <c r="L237" s="1027"/>
      <c r="M237" s="1028"/>
      <c r="N237" s="1019"/>
      <c r="O237" s="1129"/>
      <c r="P237" s="1129"/>
      <c r="Q237" s="1129"/>
    </row>
    <row r="238" spans="1:17" ht="46.5" customHeight="1">
      <c r="A238" s="309"/>
      <c r="B238" s="310"/>
      <c r="C238" s="1029" t="s">
        <v>60</v>
      </c>
      <c r="D238" s="1030"/>
      <c r="E238" s="1030"/>
      <c r="F238" s="1030"/>
      <c r="G238" s="1030"/>
      <c r="H238" s="1030"/>
      <c r="I238" s="1031"/>
      <c r="J238" s="1032" t="s">
        <v>88</v>
      </c>
      <c r="K238" s="1032"/>
      <c r="L238" s="1033">
        <f>Master!$E$14</f>
        <v>810000000</v>
      </c>
      <c r="M238" s="1034"/>
      <c r="N238" s="1019"/>
      <c r="O238" s="1129"/>
      <c r="P238" s="1129"/>
      <c r="Q238" s="1129"/>
    </row>
    <row r="239" spans="1:17" ht="18" customHeight="1" thickBot="1">
      <c r="A239" s="309"/>
      <c r="B239" s="311"/>
      <c r="C239" s="1029"/>
      <c r="D239" s="1030"/>
      <c r="E239" s="1030"/>
      <c r="F239" s="1030"/>
      <c r="G239" s="1030"/>
      <c r="H239" s="1030"/>
      <c r="I239" s="1031"/>
      <c r="J239" s="1035" t="s">
        <v>61</v>
      </c>
      <c r="K239" s="1036"/>
      <c r="L239" s="1039" t="str">
        <f>Master!$E$6</f>
        <v>2025-26</v>
      </c>
      <c r="M239" s="1040"/>
      <c r="N239" s="1019"/>
      <c r="O239" s="1129"/>
      <c r="P239" s="1129"/>
      <c r="Q239" s="1129"/>
    </row>
    <row r="240" spans="1:17" ht="29.25" customHeight="1" thickBot="1">
      <c r="A240" s="309"/>
      <c r="B240" s="311"/>
      <c r="C240" s="1105" t="s">
        <v>117</v>
      </c>
      <c r="D240" s="1106"/>
      <c r="E240" s="1106"/>
      <c r="F240" s="1106"/>
      <c r="G240" s="1106"/>
      <c r="H240" s="1106"/>
      <c r="I240" s="312">
        <f>IFERROR(VLOOKUP($A235,'Result Entry'!$B$10:$FB$109,5,0),0)</f>
        <v>0</v>
      </c>
      <c r="J240" s="1037"/>
      <c r="K240" s="1038"/>
      <c r="L240" s="1041"/>
      <c r="M240" s="1042"/>
      <c r="N240" s="1019"/>
      <c r="O240" s="1129"/>
      <c r="P240" s="1129"/>
      <c r="Q240" s="1129"/>
    </row>
    <row r="241" spans="1:17" s="19" customFormat="1" ht="24" customHeight="1">
      <c r="A241" s="313"/>
      <c r="B241" s="314" t="s">
        <v>91</v>
      </c>
      <c r="C241" s="1006" t="s">
        <v>21</v>
      </c>
      <c r="D241" s="1043"/>
      <c r="E241" s="1043"/>
      <c r="F241" s="1044"/>
      <c r="G241" s="315" t="s">
        <v>1</v>
      </c>
      <c r="H241" s="1045" t="str">
        <f>IF(OR(I240=0,I240=""),"",IFERROR(VLOOKUP($A235,'Result Entry'!$B$10:$FB$109,3,0),0))</f>
        <v/>
      </c>
      <c r="I241" s="1045"/>
      <c r="J241" s="1045"/>
      <c r="K241" s="1045"/>
      <c r="L241" s="1045"/>
      <c r="M241" s="1046"/>
      <c r="N241" s="1019"/>
      <c r="O241" s="1129"/>
      <c r="P241" s="1129"/>
      <c r="Q241" s="1129"/>
    </row>
    <row r="242" spans="1:17" s="19" customFormat="1" ht="24" customHeight="1">
      <c r="A242" s="313"/>
      <c r="B242" s="314" t="s">
        <v>91</v>
      </c>
      <c r="C242" s="963" t="s">
        <v>23</v>
      </c>
      <c r="D242" s="964"/>
      <c r="E242" s="964"/>
      <c r="F242" s="1047"/>
      <c r="G242" s="316" t="s">
        <v>1</v>
      </c>
      <c r="H242" s="1048" t="str">
        <f>IF(OR(I240=0,I240=""),"",IFERROR(VLOOKUP($A235,'Result Entry'!$B$10:$FB$109,6,0),0))</f>
        <v/>
      </c>
      <c r="I242" s="1048"/>
      <c r="J242" s="1048"/>
      <c r="K242" s="1048"/>
      <c r="L242" s="1048"/>
      <c r="M242" s="1049"/>
      <c r="N242" s="1019"/>
      <c r="O242" s="1129"/>
      <c r="P242" s="1129"/>
      <c r="Q242" s="1129"/>
    </row>
    <row r="243" spans="1:17" s="19" customFormat="1" ht="24" customHeight="1">
      <c r="A243" s="313"/>
      <c r="B243" s="314" t="s">
        <v>91</v>
      </c>
      <c r="C243" s="963" t="s">
        <v>24</v>
      </c>
      <c r="D243" s="964"/>
      <c r="E243" s="964"/>
      <c r="F243" s="1047"/>
      <c r="G243" s="316" t="s">
        <v>1</v>
      </c>
      <c r="H243" s="1048" t="str">
        <f>IF(OR(I240=0,I240=""),"",IFERROR(VLOOKUP($A235,'Result Entry'!$B$10:$FB$109,7,0),0))</f>
        <v/>
      </c>
      <c r="I243" s="1048"/>
      <c r="J243" s="1048"/>
      <c r="K243" s="1048"/>
      <c r="L243" s="1048"/>
      <c r="M243" s="1049"/>
      <c r="N243" s="1019"/>
      <c r="O243" s="1129"/>
      <c r="P243" s="1129"/>
      <c r="Q243" s="1129"/>
    </row>
    <row r="244" spans="1:17" s="19" customFormat="1" ht="24" customHeight="1">
      <c r="A244" s="313"/>
      <c r="B244" s="314" t="s">
        <v>91</v>
      </c>
      <c r="C244" s="963" t="s">
        <v>62</v>
      </c>
      <c r="D244" s="964"/>
      <c r="E244" s="964"/>
      <c r="F244" s="1047"/>
      <c r="G244" s="316" t="s">
        <v>1</v>
      </c>
      <c r="H244" s="1048" t="str">
        <f>IF(OR(I240=0,I240=""),"",IFERROR(VLOOKUP($A235,'Result Entry'!$B$10:$FB$109,8,0),0))</f>
        <v/>
      </c>
      <c r="I244" s="1048"/>
      <c r="J244" s="1048"/>
      <c r="K244" s="1048"/>
      <c r="L244" s="1048"/>
      <c r="M244" s="1049"/>
      <c r="N244" s="1019"/>
      <c r="O244" s="1129"/>
      <c r="P244" s="1129"/>
      <c r="Q244" s="1129"/>
    </row>
    <row r="245" spans="1:17" s="19" customFormat="1" ht="24" customHeight="1">
      <c r="A245" s="313"/>
      <c r="B245" s="314" t="s">
        <v>91</v>
      </c>
      <c r="C245" s="963" t="s">
        <v>63</v>
      </c>
      <c r="D245" s="964"/>
      <c r="E245" s="964"/>
      <c r="F245" s="1047"/>
      <c r="G245" s="316" t="s">
        <v>1</v>
      </c>
      <c r="H245" s="1050" t="str">
        <f>CONCATENATE('Result Entry'!$F$4,'Result Entry'!$I$4)</f>
        <v>2(A)</v>
      </c>
      <c r="I245" s="1048"/>
      <c r="J245" s="1048"/>
      <c r="K245" s="1048"/>
      <c r="L245" s="1048"/>
      <c r="M245" s="1049"/>
      <c r="N245" s="1019"/>
      <c r="O245" s="1129"/>
      <c r="P245" s="1129"/>
      <c r="Q245" s="1129"/>
    </row>
    <row r="246" spans="1:17" s="19" customFormat="1" ht="24" customHeight="1" thickBot="1">
      <c r="A246" s="313"/>
      <c r="B246" s="314" t="s">
        <v>91</v>
      </c>
      <c r="C246" s="1051" t="s">
        <v>26</v>
      </c>
      <c r="D246" s="1052"/>
      <c r="E246" s="1052"/>
      <c r="F246" s="1053"/>
      <c r="G246" s="317" t="s">
        <v>1</v>
      </c>
      <c r="H246" s="997" t="str">
        <f>IF(OR(I240=0,I240=""),"",IFERROR(VLOOKUP($A235,'Result Entry'!$B$10:$FB$109,9,0),0))</f>
        <v/>
      </c>
      <c r="I246" s="997"/>
      <c r="J246" s="997"/>
      <c r="K246" s="997"/>
      <c r="L246" s="997"/>
      <c r="M246" s="998"/>
      <c r="N246" s="1019"/>
      <c r="O246" s="1129"/>
      <c r="P246" s="1129"/>
      <c r="Q246" s="1129"/>
    </row>
    <row r="247" spans="1:17" s="19" customFormat="1" ht="37.5" customHeight="1">
      <c r="A247" s="313"/>
      <c r="B247" s="318" t="s">
        <v>91</v>
      </c>
      <c r="C247" s="990" t="s">
        <v>64</v>
      </c>
      <c r="D247" s="999"/>
      <c r="E247" s="319" t="str">
        <f>'[1]Result Entry'!$K$6</f>
        <v>First Test</v>
      </c>
      <c r="F247" s="320" t="str">
        <f>'[1]Result Entry'!$L$6</f>
        <v>Second Test</v>
      </c>
      <c r="G247" s="320" t="str">
        <f>'[1]Result Entry'!$M$6</f>
        <v>Third Test</v>
      </c>
      <c r="H247" s="321" t="s">
        <v>65</v>
      </c>
      <c r="I247" s="322" t="s">
        <v>168</v>
      </c>
      <c r="J247" s="323" t="s">
        <v>32</v>
      </c>
      <c r="K247" s="1000" t="s">
        <v>110</v>
      </c>
      <c r="L247" s="1001"/>
      <c r="M247" s="324" t="s">
        <v>111</v>
      </c>
      <c r="N247" s="1019"/>
      <c r="O247" s="1129"/>
      <c r="P247" s="1129"/>
      <c r="Q247" s="1129"/>
    </row>
    <row r="248" spans="1:17" s="19" customFormat="1" ht="24" customHeight="1" thickBot="1">
      <c r="A248" s="313"/>
      <c r="B248" s="318" t="s">
        <v>91</v>
      </c>
      <c r="C248" s="1002" t="s">
        <v>66</v>
      </c>
      <c r="D248" s="1003"/>
      <c r="E248" s="325">
        <f>'[1]Result Entry'!$K$7</f>
        <v>10</v>
      </c>
      <c r="F248" s="326">
        <f>'[1]Result Entry'!$L$7</f>
        <v>10</v>
      </c>
      <c r="G248" s="394">
        <f>'[1]Result Entry'!$M$7</f>
        <v>10</v>
      </c>
      <c r="H248" s="327">
        <f>'[1]Result Entry'!$R$7</f>
        <v>70</v>
      </c>
      <c r="I248" s="328">
        <f>SUM(E248:H248)</f>
        <v>100</v>
      </c>
      <c r="J248" s="329">
        <f>'[1]Result Entry'!$V$7</f>
        <v>100</v>
      </c>
      <c r="K248" s="1004">
        <f>I248+J248</f>
        <v>200</v>
      </c>
      <c r="L248" s="1005"/>
      <c r="M248" s="330" t="s">
        <v>147</v>
      </c>
      <c r="N248" s="1019"/>
      <c r="O248" s="1129"/>
      <c r="P248" s="1129"/>
      <c r="Q248" s="1129"/>
    </row>
    <row r="249" spans="1:17" s="19" customFormat="1" ht="24" customHeight="1">
      <c r="A249" s="313"/>
      <c r="B249" s="318" t="s">
        <v>91</v>
      </c>
      <c r="C249" s="1006" t="str">
        <f>'Result Entry'!$K$3</f>
        <v>Hindi</v>
      </c>
      <c r="D249" s="1007"/>
      <c r="E249" s="331">
        <f>IF(OR(C249="",$I240="NSO"),"",IFERROR(VLOOKUP($A235,'Result Entry'!$B$10:$FB$109,10,0),0))</f>
        <v>0</v>
      </c>
      <c r="F249" s="332">
        <f>IF(OR(C249="",$I240="NSO"),"",IFERROR(VLOOKUP($A235,'Result Entry'!$B$10:$FB$109,11,0),0))</f>
        <v>0</v>
      </c>
      <c r="G249" s="397">
        <f>IF(OR(C249="",$I240="NSO"),"",IFERROR(VLOOKUP($A235,'Result Entry'!$B$10:$FB$109,14,0),0))</f>
        <v>0</v>
      </c>
      <c r="H249" s="333">
        <f>IF(OR(C249="",$I240="NSO"),"",IFERROR(VLOOKUP($A235,'Result Entry'!$B$10:$FB$109,21,0),0))</f>
        <v>0</v>
      </c>
      <c r="I249" s="334">
        <f t="shared" ref="I249:I253" si="18">SUM(E249:H249)</f>
        <v>0</v>
      </c>
      <c r="J249" s="335">
        <f>IF(OR(C249="",$I240="NSO"),"",IFERROR(VLOOKUP($A235,'Result Entry'!$B$10:$FB$109,23,0),0))</f>
        <v>0</v>
      </c>
      <c r="K249" s="1008">
        <f>SUM(I249,J249)</f>
        <v>0</v>
      </c>
      <c r="L249" s="1009"/>
      <c r="M249" s="336" t="str">
        <f>IF(OR(C249="",$I240="NSO"),"",IFERROR(VLOOKUP($A235,'Result Entry'!$B$10:$FB$109,26,0),0))</f>
        <v/>
      </c>
      <c r="N249" s="1019"/>
      <c r="O249" s="1129"/>
      <c r="P249" s="1129"/>
      <c r="Q249" s="1129"/>
    </row>
    <row r="250" spans="1:17" s="19" customFormat="1" ht="24" customHeight="1">
      <c r="A250" s="313"/>
      <c r="B250" s="318" t="s">
        <v>91</v>
      </c>
      <c r="C250" s="963" t="str">
        <f>'Result Entry'!$AB$3</f>
        <v>Mathematics</v>
      </c>
      <c r="D250" s="1010"/>
      <c r="E250" s="337">
        <f>IF(OR(C250="",$I240="NSO"),"",IFERROR(VLOOKUP($A235,'Result Entry'!$B$10:$FB$109,27,0),0))</f>
        <v>0</v>
      </c>
      <c r="F250" s="338">
        <f>IF(OR(C250="",$I240="NSO"),"",IFERROR(VLOOKUP($A235,'Result Entry'!$B$10:$FB$109,28,0),0))</f>
        <v>0</v>
      </c>
      <c r="G250" s="393">
        <f>IF(OR(C250="",$I240="NSO"),"",IFERROR(VLOOKUP($A235,'Result Entry'!$B$10:$FB$109,31,0),0))</f>
        <v>0</v>
      </c>
      <c r="H250" s="333">
        <f>IF(OR(C250="",$I240="NSO"),"",IFERROR(VLOOKUP($A235,'Result Entry'!$B$10:$FB$109,36,0),0))</f>
        <v>0</v>
      </c>
      <c r="I250" s="334">
        <f t="shared" si="18"/>
        <v>0</v>
      </c>
      <c r="J250" s="335">
        <f>IF(OR(C250="",$I240="NSO"),"",IFERROR(VLOOKUP($A235,'Result Entry'!$B$10:$FB$109,40,0),0))</f>
        <v>0</v>
      </c>
      <c r="K250" s="1077">
        <f t="shared" ref="K250:K255" si="19">SUM(I250,J250)</f>
        <v>0</v>
      </c>
      <c r="L250" s="1078"/>
      <c r="M250" s="336" t="str">
        <f>IF(OR(C250="",$I240="NSO"),"",IFERROR(VLOOKUP($A235,'Result Entry'!$B$10:$FB$109,43,0),0))</f>
        <v/>
      </c>
      <c r="N250" s="1019"/>
      <c r="O250" s="1129"/>
      <c r="P250" s="1129"/>
      <c r="Q250" s="1129"/>
    </row>
    <row r="251" spans="1:17" s="19" customFormat="1" ht="24.75" customHeight="1" thickBot="1">
      <c r="A251" s="313"/>
      <c r="B251" s="318" t="s">
        <v>91</v>
      </c>
      <c r="C251" s="1079" t="str">
        <f>'Result Entry'!$BJ$3</f>
        <v>Env. Study</v>
      </c>
      <c r="D251" s="1080"/>
      <c r="E251" s="339">
        <f>IF(OR(C251="",$I240="NSO"),"",IFERROR(VLOOKUP($A235,'Result Entry'!$B$10:$FB$109,61,0),0))</f>
        <v>0</v>
      </c>
      <c r="F251" s="340">
        <f>IF(OR(C251="",$I240="NSO"),"",IFERROR(VLOOKUP($A235,'Result Entry'!$B$10:$FB$109,62,0),0))</f>
        <v>0</v>
      </c>
      <c r="G251" s="341">
        <f>IF(OR(C251="",$I240="NSO"),"",IFERROR(VLOOKUP($A235,'Result Entry'!$B$10:$FB$109,65,0),0))</f>
        <v>0</v>
      </c>
      <c r="H251" s="342">
        <f>IF(OR(C251="",$I240="NSO"),"",IFERROR(VLOOKUP($A235,'Result Entry'!$B$10:$FB$109,70,0),0))</f>
        <v>0</v>
      </c>
      <c r="I251" s="343">
        <f t="shared" si="18"/>
        <v>0</v>
      </c>
      <c r="J251" s="344">
        <f>IF(OR(C251="",$I240="NSO"),"",IFERROR(VLOOKUP($A235,'Result Entry'!$B$10:$FB$109,74,0),0))</f>
        <v>0</v>
      </c>
      <c r="K251" s="1103">
        <f t="shared" si="19"/>
        <v>0</v>
      </c>
      <c r="L251" s="1104"/>
      <c r="M251" s="345" t="str">
        <f>IF(OR(C251="",$I240="NSO"),"",IFERROR(VLOOKUP($A235,'Result Entry'!$B$10:$FB$109,77,0),0))</f>
        <v/>
      </c>
      <c r="N251" s="1019"/>
      <c r="O251" s="1129"/>
      <c r="P251" s="1129"/>
      <c r="Q251" s="1129"/>
    </row>
    <row r="252" spans="1:17" s="19" customFormat="1" ht="24" customHeight="1">
      <c r="A252" s="313"/>
      <c r="B252" s="318" t="s">
        <v>91</v>
      </c>
      <c r="C252" s="1092" t="s">
        <v>66</v>
      </c>
      <c r="D252" s="1093"/>
      <c r="E252" s="346">
        <f>'[1]Result Entry'!$AO$7</f>
        <v>5</v>
      </c>
      <c r="F252" s="347">
        <f>'[1]Result Entry'!$AP$7</f>
        <v>5</v>
      </c>
      <c r="G252" s="395">
        <f>'[1]Result Entry'!$AQ$7</f>
        <v>5</v>
      </c>
      <c r="H252" s="348">
        <f>'[1]Result Entry'!$AV$7</f>
        <v>35</v>
      </c>
      <c r="I252" s="349">
        <f t="shared" si="18"/>
        <v>50</v>
      </c>
      <c r="J252" s="350">
        <f>'[1]Result Entry'!$AZ$7</f>
        <v>50</v>
      </c>
      <c r="K252" s="1094">
        <f t="shared" si="19"/>
        <v>100</v>
      </c>
      <c r="L252" s="1095"/>
      <c r="M252" s="351" t="s">
        <v>147</v>
      </c>
      <c r="N252" s="1019"/>
      <c r="O252" s="1129"/>
      <c r="P252" s="1129"/>
      <c r="Q252" s="1129"/>
    </row>
    <row r="253" spans="1:17" s="19" customFormat="1" ht="24" customHeight="1" thickBot="1">
      <c r="A253" s="313"/>
      <c r="B253" s="318" t="s">
        <v>91</v>
      </c>
      <c r="C253" s="1096" t="str">
        <f>'Result Entry'!$AS$3</f>
        <v>English</v>
      </c>
      <c r="D253" s="1097"/>
      <c r="E253" s="352">
        <f>IF(OR(C253="",$I240="NSO"),"",IFERROR(VLOOKUP($A235,'Result Entry'!$B$10:$FB$109,44,0),0))</f>
        <v>0</v>
      </c>
      <c r="F253" s="353">
        <f>IF(OR(C253="",$I240="NSO"),"",IFERROR(VLOOKUP($A235,'Result Entry'!$B$10:$FB$109,45,0),0))</f>
        <v>0</v>
      </c>
      <c r="G253" s="396">
        <f>IF(OR(C253="",$I240="NSO"),"",IFERROR(VLOOKUP($A235,'Result Entry'!$B$10:$FB$109,48,0),0))</f>
        <v>0</v>
      </c>
      <c r="H253" s="354">
        <f>IF(OR(C253="",$I240="NSO"),"",IFERROR(VLOOKUP($A235,'Result Entry'!$B$10:$FB$109,53,0),0))</f>
        <v>0</v>
      </c>
      <c r="I253" s="355">
        <f t="shared" si="18"/>
        <v>0</v>
      </c>
      <c r="J253" s="356">
        <f>IF(OR(C253="",$I240="NSO"),"",IFERROR(VLOOKUP($A235,'Result Entry'!$B$10:$FB$109,57,0),0))</f>
        <v>0</v>
      </c>
      <c r="K253" s="1098">
        <f t="shared" si="19"/>
        <v>0</v>
      </c>
      <c r="L253" s="1099"/>
      <c r="M253" s="357" t="str">
        <f>IF(OR(C253="",$I240="NSO"),"",IFERROR(VLOOKUP($A235,'Result Entry'!$B$10:$FB$109,60,0),0))</f>
        <v/>
      </c>
      <c r="N253" s="1019"/>
      <c r="O253" s="1129"/>
      <c r="P253" s="1129"/>
      <c r="Q253" s="1129"/>
    </row>
    <row r="254" spans="1:17" s="19" customFormat="1" ht="24" customHeight="1">
      <c r="A254" s="313"/>
      <c r="B254" s="318" t="s">
        <v>91</v>
      </c>
      <c r="C254" s="1092" t="s">
        <v>66</v>
      </c>
      <c r="D254" s="1093"/>
      <c r="E254" s="346">
        <f>'[1]Result Entry'!$BS$7</f>
        <v>10</v>
      </c>
      <c r="F254" s="347">
        <f>'[1]Result Entry'!$BT$7</f>
        <v>10</v>
      </c>
      <c r="G254" s="395">
        <f>'[1]Result Entry'!$BU$7</f>
        <v>10</v>
      </c>
      <c r="H254" s="348">
        <f>'[1]Result Entry'!$BZ$7</f>
        <v>70</v>
      </c>
      <c r="I254" s="349">
        <f>SUM(E254:H254)</f>
        <v>100</v>
      </c>
      <c r="J254" s="350">
        <f>'[1]Result Entry'!$CD$7</f>
        <v>100</v>
      </c>
      <c r="K254" s="1094">
        <f t="shared" si="19"/>
        <v>200</v>
      </c>
      <c r="L254" s="1095"/>
      <c r="M254" s="351" t="s">
        <v>147</v>
      </c>
      <c r="N254" s="1019"/>
      <c r="O254" s="1129"/>
      <c r="P254" s="1129"/>
      <c r="Q254" s="1129"/>
    </row>
    <row r="255" spans="1:17" s="19" customFormat="1" ht="24" customHeight="1" thickBot="1">
      <c r="A255" s="313"/>
      <c r="B255" s="318" t="s">
        <v>91</v>
      </c>
      <c r="C255" s="1096" t="str">
        <f>'Result Entry'!$CA$3</f>
        <v>Sanskrit/Urdu</v>
      </c>
      <c r="D255" s="1097"/>
      <c r="E255" s="352">
        <f>IF(OR(C255="",$I240="NSO"),"",IFERROR(VLOOKUP($A235,'Result Entry'!$B$10:$FB$109,78,0),0))</f>
        <v>0</v>
      </c>
      <c r="F255" s="353">
        <f>IF(OR(C255="",$I240="NSO"),"",IFERROR(VLOOKUP($A235,'Result Entry'!$B$10:$FB$109,79,0),0))</f>
        <v>0</v>
      </c>
      <c r="G255" s="396">
        <f>IF(OR(C255="",$I240="NSO"),"",IFERROR(VLOOKUP($A235,'Result Entry'!$B$10:$FB$109,82,0),0))</f>
        <v>0</v>
      </c>
      <c r="H255" s="354">
        <f>IF(OR(C255="",$I240="NSO"),"",IFERROR(VLOOKUP($A235,'Result Entry'!$B$10:$FB$109,87,0),0))</f>
        <v>0</v>
      </c>
      <c r="I255" s="355">
        <f t="shared" ref="I255" si="20">SUM(E255:H255)</f>
        <v>0</v>
      </c>
      <c r="J255" s="356">
        <f>IF(OR(C255="",$I240="NSO"),"",IFERROR(VLOOKUP($A235,'Result Entry'!$B$10:$FB$109,91,0),0))</f>
        <v>0</v>
      </c>
      <c r="K255" s="1098">
        <f t="shared" si="19"/>
        <v>0</v>
      </c>
      <c r="L255" s="1099"/>
      <c r="M255" s="357" t="str">
        <f>IF(OR(C255="",$I240="NSO"),"",IFERROR(VLOOKUP($A235,'Result Entry'!$B$10:$FB$109,94,0),0))</f>
        <v/>
      </c>
      <c r="N255" s="1019"/>
      <c r="O255" s="1129"/>
      <c r="P255" s="1129"/>
      <c r="Q255" s="1129"/>
    </row>
    <row r="256" spans="1:17" s="19" customFormat="1" ht="13.5" customHeight="1" thickBot="1">
      <c r="A256" s="313"/>
      <c r="B256" s="318" t="s">
        <v>91</v>
      </c>
      <c r="C256" s="1100"/>
      <c r="D256" s="1101"/>
      <c r="E256" s="1101"/>
      <c r="F256" s="1101"/>
      <c r="G256" s="1101"/>
      <c r="H256" s="1101"/>
      <c r="I256" s="1101"/>
      <c r="J256" s="1101"/>
      <c r="K256" s="1101"/>
      <c r="L256" s="1101"/>
      <c r="M256" s="1102"/>
      <c r="N256" s="1019"/>
      <c r="O256" s="1129"/>
      <c r="P256" s="1129"/>
      <c r="Q256" s="1129"/>
    </row>
    <row r="257" spans="1:17" s="19" customFormat="1" ht="43.5" customHeight="1">
      <c r="A257" s="313"/>
      <c r="B257" s="318" t="s">
        <v>91</v>
      </c>
      <c r="C257" s="1081" t="s">
        <v>112</v>
      </c>
      <c r="D257" s="1082"/>
      <c r="E257" s="1083"/>
      <c r="F257" s="1087" t="s">
        <v>113</v>
      </c>
      <c r="G257" s="1087"/>
      <c r="H257" s="1088" t="s">
        <v>114</v>
      </c>
      <c r="I257" s="1089"/>
      <c r="J257" s="358" t="s">
        <v>51</v>
      </c>
      <c r="K257" s="359" t="s">
        <v>115</v>
      </c>
      <c r="L257" s="390" t="s">
        <v>49</v>
      </c>
      <c r="M257" s="360" t="s">
        <v>53</v>
      </c>
      <c r="N257" s="1019"/>
      <c r="O257" s="1129"/>
      <c r="P257" s="1129"/>
      <c r="Q257" s="1129"/>
    </row>
    <row r="258" spans="1:17" s="19" customFormat="1" ht="24" customHeight="1" thickBot="1">
      <c r="A258" s="313"/>
      <c r="B258" s="318" t="s">
        <v>91</v>
      </c>
      <c r="C258" s="1084"/>
      <c r="D258" s="1085"/>
      <c r="E258" s="1086"/>
      <c r="F258" s="1090">
        <f>IF(OR($I240="",$I240="NSO"),"",IFERROR(VLOOKUP($A235,'Result Entry'!$B$10:$FB$109,130,0),0))</f>
        <v>900</v>
      </c>
      <c r="G258" s="1091"/>
      <c r="H258" s="1090">
        <f>IF(OR($I240="",$I240="NSO"),"",IFERROR(VLOOKUP($A235,'Result Entry'!$B$10:$FB$109,131,0),0))</f>
        <v>0</v>
      </c>
      <c r="I258" s="1091"/>
      <c r="J258" s="361">
        <f>IF(OR($I240="",$I240="NSO"),"",IFERROR(VLOOKUP($A235,'Result Entry'!$B$10:$FB$109,132,0),0))</f>
        <v>0</v>
      </c>
      <c r="K258" s="362" t="str">
        <f>IF(OR($I240="",$I240="NSO"),"",IFERROR(VLOOKUP($A235,'Result Entry'!$B$10:$FB$109,133,0),0))</f>
        <v/>
      </c>
      <c r="L258" s="363" t="str">
        <f>IF(OR($I240="",$I240="NSO"),"",IFERROR(VLOOKUP($A235,'Result Entry'!$B$10:$FB$109,134,0),0))</f>
        <v/>
      </c>
      <c r="M258" s="364" t="str">
        <f>IF(OR($I240="",$I240="NSO"),"",IFERROR(VLOOKUP($A235,'Result Entry'!$B$10:$FB$109,136,0),0))</f>
        <v/>
      </c>
      <c r="N258" s="1019"/>
      <c r="O258" s="1129"/>
      <c r="P258" s="1129"/>
      <c r="Q258" s="1129"/>
    </row>
    <row r="259" spans="1:17" s="19" customFormat="1" ht="24" customHeight="1" thickBot="1">
      <c r="A259" s="313"/>
      <c r="B259" s="314" t="s">
        <v>91</v>
      </c>
      <c r="C259" s="1054"/>
      <c r="D259" s="1055"/>
      <c r="E259" s="1055"/>
      <c r="F259" s="1055"/>
      <c r="G259" s="1055"/>
      <c r="H259" s="1056"/>
      <c r="I259" s="1057" t="s">
        <v>71</v>
      </c>
      <c r="J259" s="1058"/>
      <c r="K259" s="365">
        <f>IF(OR($I240="",$I240="NSO"),"",IFERROR(VLOOKUP($A235,'Result Entry'!$B$10:$FB$109,127,0),0))</f>
        <v>0</v>
      </c>
      <c r="L259" s="1074" t="s">
        <v>90</v>
      </c>
      <c r="M259" s="992"/>
      <c r="N259" s="1019"/>
      <c r="O259" s="1129"/>
      <c r="P259" s="1129"/>
      <c r="Q259" s="1129"/>
    </row>
    <row r="260" spans="1:17" s="19" customFormat="1" ht="24" customHeight="1" thickBot="1">
      <c r="A260" s="313"/>
      <c r="B260" s="314" t="s">
        <v>91</v>
      </c>
      <c r="C260" s="1059" t="s">
        <v>70</v>
      </c>
      <c r="D260" s="1060"/>
      <c r="E260" s="1060"/>
      <c r="F260" s="1060"/>
      <c r="G260" s="1060"/>
      <c r="H260" s="1061"/>
      <c r="I260" s="972" t="s">
        <v>72</v>
      </c>
      <c r="J260" s="1062"/>
      <c r="K260" s="366">
        <f>IF(OR($I240="",$I240="NSO"),"",IFERROR(VLOOKUP($A235,'Result Entry'!$B$10:$FB$109,128,0),0))</f>
        <v>0</v>
      </c>
      <c r="L260" s="1063" t="str">
        <f>IF(OR($I240="",$I240="NSO"),"",IFERROR(VLOOKUP($A235,'Result Entry'!$B$10:$FB$109,129,0),0))</f>
        <v/>
      </c>
      <c r="M260" s="1064"/>
      <c r="N260" s="1019"/>
      <c r="O260" s="1129"/>
      <c r="P260" s="1129"/>
      <c r="Q260" s="1129"/>
    </row>
    <row r="261" spans="1:17" s="19" customFormat="1" ht="24" customHeight="1" thickBot="1">
      <c r="A261" s="313"/>
      <c r="B261" s="314" t="s">
        <v>91</v>
      </c>
      <c r="C261" s="1065" t="s">
        <v>64</v>
      </c>
      <c r="D261" s="1066"/>
      <c r="E261" s="1067"/>
      <c r="F261" s="1068" t="s">
        <v>67</v>
      </c>
      <c r="G261" s="1069"/>
      <c r="H261" s="367" t="s">
        <v>57</v>
      </c>
      <c r="I261" s="1070" t="s">
        <v>73</v>
      </c>
      <c r="J261" s="1071"/>
      <c r="K261" s="1072">
        <f>IF(OR($I240="",$I240="NSO"),"",IFERROR(VLOOKUP($A235,'Result Entry'!$B$10:$FB$109,137,0),0))</f>
        <v>0</v>
      </c>
      <c r="L261" s="1072"/>
      <c r="M261" s="1073"/>
      <c r="N261" s="1019"/>
      <c r="O261" s="1129"/>
      <c r="P261" s="1129"/>
      <c r="Q261" s="1129"/>
    </row>
    <row r="262" spans="1:17" s="19" customFormat="1" ht="23.25" customHeight="1">
      <c r="A262" s="313"/>
      <c r="B262" s="314" t="s">
        <v>91</v>
      </c>
      <c r="C262" s="963" t="str">
        <f>'Result Entry'!$CR$3</f>
        <v>WORK EXP.</v>
      </c>
      <c r="D262" s="964"/>
      <c r="E262" s="965"/>
      <c r="F262" s="950" t="str">
        <f>IF(OR($I240="",$I240="NSO"),"",IFERROR(VLOOKUP($A235,'Result Entry'!$B$10:$FB$109,144,0),0))</f>
        <v>0/100</v>
      </c>
      <c r="G262" s="965"/>
      <c r="H262" s="392" t="str">
        <f>IF(OR($I240="",$I240="NSO"),"",IFERROR(VLOOKUP($A235,'Result Entry'!$B$10:$FB$109,102,0),0))</f>
        <v/>
      </c>
      <c r="I262" s="1011" t="s">
        <v>93</v>
      </c>
      <c r="J262" s="1012"/>
      <c r="K262" s="1013">
        <f>'Result Entry'!$W$2</f>
        <v>46106</v>
      </c>
      <c r="L262" s="1014"/>
      <c r="M262" s="1015"/>
      <c r="N262" s="1019"/>
      <c r="O262" s="1129"/>
      <c r="P262" s="1129"/>
      <c r="Q262" s="1129"/>
    </row>
    <row r="263" spans="1:17" s="19" customFormat="1" ht="23.25" customHeight="1">
      <c r="A263" s="313"/>
      <c r="B263" s="314" t="s">
        <v>91</v>
      </c>
      <c r="C263" s="963" t="str">
        <f>'Result Entry'!$CZ$3</f>
        <v>ART EDU.</v>
      </c>
      <c r="D263" s="964"/>
      <c r="E263" s="965"/>
      <c r="F263" s="950" t="str">
        <f>IF(OR($I240="",$I240="NSO"),"",IFERROR(VLOOKUP($A235,'Result Entry'!$B$10:$FB$109,148,0),0))</f>
        <v>0/100</v>
      </c>
      <c r="G263" s="965"/>
      <c r="H263" s="368" t="str">
        <f>IF(OR($I240="",$I240="NSO"),"",IFERROR(VLOOKUP($A235,'Result Entry'!$B$10:$FB$109,110,0),0))</f>
        <v/>
      </c>
      <c r="I263" s="966"/>
      <c r="J263" s="967"/>
      <c r="K263" s="967"/>
      <c r="L263" s="967"/>
      <c r="M263" s="968"/>
      <c r="N263" s="1019"/>
      <c r="O263" s="1129"/>
      <c r="P263" s="1129"/>
      <c r="Q263" s="1129"/>
    </row>
    <row r="264" spans="1:17" s="19" customFormat="1" ht="23.25" customHeight="1">
      <c r="A264" s="313"/>
      <c r="B264" s="314"/>
      <c r="C264" s="963" t="str">
        <f>'Result Entry'!$DH$3</f>
        <v>H&amp;P. EDU.</v>
      </c>
      <c r="D264" s="964"/>
      <c r="E264" s="965"/>
      <c r="F264" s="950" t="str">
        <f>IF(OR($I240="",$I240="NSO"),"",IFERROR(VLOOKUP($A235,'Result Entry'!$B$10:$FB$109,152,0),0))</f>
        <v>0/100</v>
      </c>
      <c r="G264" s="965"/>
      <c r="H264" s="368" t="str">
        <f>IF(OR($I240="",$I240="NSO"),"",IFERROR(VLOOKUP($A235,'Result Entry'!$B$10:$FB$109,118,0),0))</f>
        <v/>
      </c>
      <c r="I264" s="969"/>
      <c r="J264" s="970"/>
      <c r="K264" s="970"/>
      <c r="L264" s="970"/>
      <c r="M264" s="971"/>
      <c r="N264" s="1019"/>
      <c r="O264" s="1129"/>
      <c r="P264" s="1129"/>
      <c r="Q264" s="1129"/>
    </row>
    <row r="265" spans="1:17" s="19" customFormat="1" ht="23.25" customHeight="1" thickBot="1">
      <c r="A265" s="313"/>
      <c r="B265" s="314" t="s">
        <v>91</v>
      </c>
      <c r="C265" s="972">
        <f>'Result Entry'!$DP$3</f>
        <v>0</v>
      </c>
      <c r="D265" s="973"/>
      <c r="E265" s="974"/>
      <c r="F265" s="950" t="str">
        <f>IF(OR($I240="",$I240="NSO"),"",IFERROR(VLOOKUP($A235,'Result Entry'!$B$10:$FB$109,156,0),0))</f>
        <v>0/0</v>
      </c>
      <c r="G265" s="965"/>
      <c r="H265" s="393" t="str">
        <f>IF(OR($I240="",$I240="NSO"),"",IFERROR(VLOOKUP($A235,'Result Entry'!$B$10:$FB$109,126,0),0))</f>
        <v/>
      </c>
      <c r="I265" s="975" t="s">
        <v>86</v>
      </c>
      <c r="J265" s="976"/>
      <c r="K265" s="981"/>
      <c r="L265" s="982"/>
      <c r="M265" s="983"/>
      <c r="N265" s="1019"/>
      <c r="O265" s="1129"/>
      <c r="P265" s="1129"/>
      <c r="Q265" s="1129"/>
    </row>
    <row r="266" spans="1:17" s="19" customFormat="1" ht="23.25" customHeight="1">
      <c r="A266" s="313"/>
      <c r="B266" s="314" t="s">
        <v>91</v>
      </c>
      <c r="C266" s="990" t="s">
        <v>74</v>
      </c>
      <c r="D266" s="991"/>
      <c r="E266" s="991"/>
      <c r="F266" s="991"/>
      <c r="G266" s="991"/>
      <c r="H266" s="992"/>
      <c r="I266" s="977"/>
      <c r="J266" s="978"/>
      <c r="K266" s="984"/>
      <c r="L266" s="985"/>
      <c r="M266" s="986"/>
      <c r="N266" s="1019"/>
      <c r="O266" s="1129"/>
      <c r="P266" s="1129"/>
      <c r="Q266" s="1129"/>
    </row>
    <row r="267" spans="1:17" s="19" customFormat="1" ht="23.25" customHeight="1">
      <c r="A267" s="313"/>
      <c r="B267" s="314" t="s">
        <v>91</v>
      </c>
      <c r="C267" s="369" t="s">
        <v>37</v>
      </c>
      <c r="D267" s="993" t="s">
        <v>80</v>
      </c>
      <c r="E267" s="994"/>
      <c r="F267" s="993" t="s">
        <v>81</v>
      </c>
      <c r="G267" s="995"/>
      <c r="H267" s="996"/>
      <c r="I267" s="979"/>
      <c r="J267" s="980"/>
      <c r="K267" s="987"/>
      <c r="L267" s="988"/>
      <c r="M267" s="989"/>
      <c r="N267" s="1019"/>
      <c r="O267" s="1129"/>
      <c r="P267" s="1129"/>
      <c r="Q267" s="1129"/>
    </row>
    <row r="268" spans="1:17" s="19" customFormat="1" ht="23.25" customHeight="1">
      <c r="A268" s="313"/>
      <c r="B268" s="314" t="s">
        <v>91</v>
      </c>
      <c r="C268" s="391" t="s">
        <v>75</v>
      </c>
      <c r="D268" s="950" t="s">
        <v>158</v>
      </c>
      <c r="E268" s="951"/>
      <c r="F268" s="950" t="s">
        <v>82</v>
      </c>
      <c r="G268" s="952"/>
      <c r="H268" s="953"/>
      <c r="I268" s="954" t="s">
        <v>87</v>
      </c>
      <c r="J268" s="955"/>
      <c r="K268" s="955"/>
      <c r="L268" s="955"/>
      <c r="M268" s="956"/>
      <c r="N268" s="1019"/>
      <c r="O268" s="1129"/>
      <c r="P268" s="1129"/>
      <c r="Q268" s="1129"/>
    </row>
    <row r="269" spans="1:17" s="19" customFormat="1" ht="23.25" customHeight="1">
      <c r="A269" s="313"/>
      <c r="B269" s="314" t="s">
        <v>91</v>
      </c>
      <c r="C269" s="370" t="s">
        <v>76</v>
      </c>
      <c r="D269" s="950" t="s">
        <v>159</v>
      </c>
      <c r="E269" s="951"/>
      <c r="F269" s="950" t="s">
        <v>83</v>
      </c>
      <c r="G269" s="952"/>
      <c r="H269" s="953"/>
      <c r="I269" s="957"/>
      <c r="J269" s="958"/>
      <c r="K269" s="958"/>
      <c r="L269" s="958"/>
      <c r="M269" s="959"/>
      <c r="N269" s="1019"/>
      <c r="O269" s="1129"/>
      <c r="P269" s="1129"/>
      <c r="Q269" s="1129"/>
    </row>
    <row r="270" spans="1:17" s="19" customFormat="1" ht="23.25" customHeight="1">
      <c r="A270" s="313"/>
      <c r="B270" s="314" t="s">
        <v>91</v>
      </c>
      <c r="C270" s="370" t="s">
        <v>78</v>
      </c>
      <c r="D270" s="950" t="s">
        <v>160</v>
      </c>
      <c r="E270" s="951"/>
      <c r="F270" s="950" t="s">
        <v>84</v>
      </c>
      <c r="G270" s="952"/>
      <c r="H270" s="953"/>
      <c r="I270" s="957"/>
      <c r="J270" s="958"/>
      <c r="K270" s="958"/>
      <c r="L270" s="958"/>
      <c r="M270" s="959"/>
      <c r="N270" s="1019"/>
      <c r="O270" s="1129"/>
      <c r="P270" s="1129"/>
      <c r="Q270" s="1129"/>
    </row>
    <row r="271" spans="1:17" s="19" customFormat="1" ht="23.25" customHeight="1">
      <c r="A271" s="313"/>
      <c r="B271" s="314" t="s">
        <v>91</v>
      </c>
      <c r="C271" s="370" t="s">
        <v>77</v>
      </c>
      <c r="D271" s="950" t="s">
        <v>161</v>
      </c>
      <c r="E271" s="951"/>
      <c r="F271" s="950" t="s">
        <v>163</v>
      </c>
      <c r="G271" s="952"/>
      <c r="H271" s="953"/>
      <c r="I271" s="960"/>
      <c r="J271" s="961"/>
      <c r="K271" s="961"/>
      <c r="L271" s="961"/>
      <c r="M271" s="962"/>
      <c r="N271" s="1019"/>
      <c r="O271" s="1129"/>
      <c r="P271" s="1129"/>
      <c r="Q271" s="1129"/>
    </row>
    <row r="272" spans="1:17" s="19" customFormat="1" ht="23.25" customHeight="1" thickBot="1">
      <c r="A272" s="313"/>
      <c r="B272" s="371" t="s">
        <v>91</v>
      </c>
      <c r="C272" s="354" t="s">
        <v>79</v>
      </c>
      <c r="D272" s="1075" t="s">
        <v>162</v>
      </c>
      <c r="E272" s="1062"/>
      <c r="F272" s="1075" t="s">
        <v>85</v>
      </c>
      <c r="G272" s="1076"/>
      <c r="H272" s="1064"/>
      <c r="I272" s="946" t="s">
        <v>116</v>
      </c>
      <c r="J272" s="947"/>
      <c r="K272" s="947"/>
      <c r="L272" s="947"/>
      <c r="M272" s="948"/>
      <c r="N272" s="1019"/>
      <c r="O272" s="1129"/>
      <c r="P272" s="1129"/>
      <c r="Q272" s="1129"/>
    </row>
    <row r="273" spans="1:17" s="19" customFormat="1" ht="14.25" customHeight="1" thickBot="1">
      <c r="A273" s="949"/>
      <c r="B273" s="949"/>
      <c r="C273" s="949"/>
      <c r="D273" s="949"/>
      <c r="E273" s="949"/>
      <c r="F273" s="949"/>
      <c r="G273" s="949"/>
      <c r="H273" s="949"/>
      <c r="I273" s="949"/>
      <c r="J273" s="949"/>
      <c r="K273" s="949"/>
      <c r="L273" s="949"/>
      <c r="M273" s="949"/>
      <c r="N273" s="1019"/>
      <c r="O273" s="1129"/>
      <c r="P273" s="1129"/>
      <c r="Q273" s="1129"/>
    </row>
    <row r="274" spans="1:17" s="46" customFormat="1" ht="25.5" customHeight="1" thickBot="1">
      <c r="A274" s="308">
        <f>A235+1</f>
        <v>8</v>
      </c>
      <c r="B274" s="1016" t="s">
        <v>173</v>
      </c>
      <c r="C274" s="1017"/>
      <c r="D274" s="1017"/>
      <c r="E274" s="1017"/>
      <c r="F274" s="1017"/>
      <c r="G274" s="1017"/>
      <c r="H274" s="1017"/>
      <c r="I274" s="1017"/>
      <c r="J274" s="1017"/>
      <c r="K274" s="1017"/>
      <c r="L274" s="1017"/>
      <c r="M274" s="1018"/>
      <c r="N274" s="1019"/>
      <c r="O274" s="1129"/>
      <c r="P274" s="1129"/>
      <c r="Q274" s="1129"/>
    </row>
    <row r="275" spans="1:17" ht="73.5" customHeight="1">
      <c r="A275" s="309"/>
      <c r="B275" s="1020">
        <f>IF(I279&gt;0,CONCATENATE(C279,I279),0)</f>
        <v>0</v>
      </c>
      <c r="C275" s="1022"/>
      <c r="D275" s="1024" t="str">
        <f>Master!$E$8</f>
        <v>Govt.Sr.Sec.Sch.</v>
      </c>
      <c r="E275" s="1025"/>
      <c r="F275" s="1025"/>
      <c r="G275" s="1025"/>
      <c r="H275" s="1025"/>
      <c r="I275" s="1025"/>
      <c r="J275" s="1025"/>
      <c r="K275" s="1025"/>
      <c r="L275" s="1025"/>
      <c r="M275" s="1026"/>
      <c r="N275" s="1019"/>
      <c r="O275" s="1129"/>
      <c r="P275" s="1129"/>
      <c r="Q275" s="1129"/>
    </row>
    <row r="276" spans="1:17" ht="35.25" customHeight="1" thickBot="1">
      <c r="A276" s="309"/>
      <c r="B276" s="1021"/>
      <c r="C276" s="1023"/>
      <c r="D276" s="1027" t="str">
        <f>Master!$E$11</f>
        <v>P.S.-Bapini (Phalodi)</v>
      </c>
      <c r="E276" s="1027"/>
      <c r="F276" s="1027"/>
      <c r="G276" s="1027"/>
      <c r="H276" s="1027"/>
      <c r="I276" s="1027"/>
      <c r="J276" s="1027"/>
      <c r="K276" s="1027"/>
      <c r="L276" s="1027"/>
      <c r="M276" s="1028"/>
      <c r="N276" s="1019"/>
      <c r="O276" s="1129"/>
      <c r="P276" s="1129"/>
      <c r="Q276" s="1129"/>
    </row>
    <row r="277" spans="1:17" ht="46.5" customHeight="1">
      <c r="A277" s="309"/>
      <c r="B277" s="310"/>
      <c r="C277" s="1029" t="s">
        <v>60</v>
      </c>
      <c r="D277" s="1030"/>
      <c r="E277" s="1030"/>
      <c r="F277" s="1030"/>
      <c r="G277" s="1030"/>
      <c r="H277" s="1030"/>
      <c r="I277" s="1031"/>
      <c r="J277" s="1032" t="s">
        <v>88</v>
      </c>
      <c r="K277" s="1032"/>
      <c r="L277" s="1033">
        <f>Master!$E$14</f>
        <v>810000000</v>
      </c>
      <c r="M277" s="1034"/>
      <c r="N277" s="1019"/>
      <c r="O277" s="1129"/>
      <c r="P277" s="1129"/>
      <c r="Q277" s="1129"/>
    </row>
    <row r="278" spans="1:17" ht="18" customHeight="1" thickBot="1">
      <c r="A278" s="309"/>
      <c r="B278" s="311"/>
      <c r="C278" s="1029"/>
      <c r="D278" s="1030"/>
      <c r="E278" s="1030"/>
      <c r="F278" s="1030"/>
      <c r="G278" s="1030"/>
      <c r="H278" s="1030"/>
      <c r="I278" s="1031"/>
      <c r="J278" s="1035" t="s">
        <v>61</v>
      </c>
      <c r="K278" s="1036"/>
      <c r="L278" s="1039" t="str">
        <f>Master!$E$6</f>
        <v>2025-26</v>
      </c>
      <c r="M278" s="1040"/>
      <c r="N278" s="1019"/>
      <c r="O278" s="1129"/>
      <c r="P278" s="1129"/>
      <c r="Q278" s="1129"/>
    </row>
    <row r="279" spans="1:17" ht="29.25" customHeight="1" thickBot="1">
      <c r="A279" s="309"/>
      <c r="B279" s="311"/>
      <c r="C279" s="1105" t="s">
        <v>117</v>
      </c>
      <c r="D279" s="1106"/>
      <c r="E279" s="1106"/>
      <c r="F279" s="1106"/>
      <c r="G279" s="1106"/>
      <c r="H279" s="1106"/>
      <c r="I279" s="312">
        <f>IFERROR(VLOOKUP($A274,'Result Entry'!$B$10:$FB$109,5,0),0)</f>
        <v>0</v>
      </c>
      <c r="J279" s="1037"/>
      <c r="K279" s="1038"/>
      <c r="L279" s="1041"/>
      <c r="M279" s="1042"/>
      <c r="N279" s="1019"/>
      <c r="O279" s="1129"/>
      <c r="P279" s="1129"/>
      <c r="Q279" s="1129"/>
    </row>
    <row r="280" spans="1:17" s="19" customFormat="1" ht="24" customHeight="1">
      <c r="A280" s="313"/>
      <c r="B280" s="314" t="s">
        <v>91</v>
      </c>
      <c r="C280" s="1006" t="s">
        <v>21</v>
      </c>
      <c r="D280" s="1043"/>
      <c r="E280" s="1043"/>
      <c r="F280" s="1044"/>
      <c r="G280" s="315" t="s">
        <v>1</v>
      </c>
      <c r="H280" s="1045" t="str">
        <f>IF(OR(I279=0,I279=""),"",IFERROR(VLOOKUP($A274,'Result Entry'!$B$10:$FB$109,3,0),0))</f>
        <v/>
      </c>
      <c r="I280" s="1045"/>
      <c r="J280" s="1045"/>
      <c r="K280" s="1045"/>
      <c r="L280" s="1045"/>
      <c r="M280" s="1046"/>
      <c r="N280" s="1019"/>
      <c r="O280" s="1129"/>
      <c r="P280" s="1129"/>
      <c r="Q280" s="1129"/>
    </row>
    <row r="281" spans="1:17" s="19" customFormat="1" ht="24" customHeight="1">
      <c r="A281" s="313"/>
      <c r="B281" s="314" t="s">
        <v>91</v>
      </c>
      <c r="C281" s="963" t="s">
        <v>23</v>
      </c>
      <c r="D281" s="964"/>
      <c r="E281" s="964"/>
      <c r="F281" s="1047"/>
      <c r="G281" s="316" t="s">
        <v>1</v>
      </c>
      <c r="H281" s="1048" t="str">
        <f>IF(OR(I279=0,I279=""),"",IFERROR(VLOOKUP($A274,'Result Entry'!$B$10:$FB$109,6,0),0))</f>
        <v/>
      </c>
      <c r="I281" s="1048"/>
      <c r="J281" s="1048"/>
      <c r="K281" s="1048"/>
      <c r="L281" s="1048"/>
      <c r="M281" s="1049"/>
      <c r="N281" s="1019"/>
      <c r="O281" s="1129"/>
      <c r="P281" s="1129"/>
      <c r="Q281" s="1129"/>
    </row>
    <row r="282" spans="1:17" s="19" customFormat="1" ht="24" customHeight="1">
      <c r="A282" s="313"/>
      <c r="B282" s="314" t="s">
        <v>91</v>
      </c>
      <c r="C282" s="963" t="s">
        <v>24</v>
      </c>
      <c r="D282" s="964"/>
      <c r="E282" s="964"/>
      <c r="F282" s="1047"/>
      <c r="G282" s="316" t="s">
        <v>1</v>
      </c>
      <c r="H282" s="1048" t="str">
        <f>IF(OR(I279=0,I279=""),"",IFERROR(VLOOKUP($A274,'Result Entry'!$B$10:$FB$109,7,0),0))</f>
        <v/>
      </c>
      <c r="I282" s="1048"/>
      <c r="J282" s="1048"/>
      <c r="K282" s="1048"/>
      <c r="L282" s="1048"/>
      <c r="M282" s="1049"/>
      <c r="N282" s="1019"/>
      <c r="O282" s="1129"/>
      <c r="P282" s="1129"/>
      <c r="Q282" s="1129"/>
    </row>
    <row r="283" spans="1:17" s="19" customFormat="1" ht="24" customHeight="1">
      <c r="A283" s="313"/>
      <c r="B283" s="314" t="s">
        <v>91</v>
      </c>
      <c r="C283" s="963" t="s">
        <v>62</v>
      </c>
      <c r="D283" s="964"/>
      <c r="E283" s="964"/>
      <c r="F283" s="1047"/>
      <c r="G283" s="316" t="s">
        <v>1</v>
      </c>
      <c r="H283" s="1048" t="str">
        <f>IF(OR(I279=0,I279=""),"",IFERROR(VLOOKUP($A274,'Result Entry'!$B$10:$FB$109,8,0),0))</f>
        <v/>
      </c>
      <c r="I283" s="1048"/>
      <c r="J283" s="1048"/>
      <c r="K283" s="1048"/>
      <c r="L283" s="1048"/>
      <c r="M283" s="1049"/>
      <c r="N283" s="1019"/>
      <c r="O283" s="1129"/>
      <c r="P283" s="1129"/>
      <c r="Q283" s="1129"/>
    </row>
    <row r="284" spans="1:17" s="19" customFormat="1" ht="24" customHeight="1">
      <c r="A284" s="313"/>
      <c r="B284" s="314" t="s">
        <v>91</v>
      </c>
      <c r="C284" s="963" t="s">
        <v>63</v>
      </c>
      <c r="D284" s="964"/>
      <c r="E284" s="964"/>
      <c r="F284" s="1047"/>
      <c r="G284" s="316" t="s">
        <v>1</v>
      </c>
      <c r="H284" s="1050" t="str">
        <f>CONCATENATE('Result Entry'!$F$4,'Result Entry'!$I$4)</f>
        <v>2(A)</v>
      </c>
      <c r="I284" s="1048"/>
      <c r="J284" s="1048"/>
      <c r="K284" s="1048"/>
      <c r="L284" s="1048"/>
      <c r="M284" s="1049"/>
      <c r="N284" s="1019"/>
      <c r="O284" s="1129"/>
      <c r="P284" s="1129"/>
      <c r="Q284" s="1129"/>
    </row>
    <row r="285" spans="1:17" s="19" customFormat="1" ht="24" customHeight="1" thickBot="1">
      <c r="A285" s="313"/>
      <c r="B285" s="314" t="s">
        <v>91</v>
      </c>
      <c r="C285" s="1051" t="s">
        <v>26</v>
      </c>
      <c r="D285" s="1052"/>
      <c r="E285" s="1052"/>
      <c r="F285" s="1053"/>
      <c r="G285" s="317" t="s">
        <v>1</v>
      </c>
      <c r="H285" s="997" t="str">
        <f>IF(OR(I279=0,I279=""),"",IFERROR(VLOOKUP($A274,'Result Entry'!$B$10:$FB$109,9,0),0))</f>
        <v/>
      </c>
      <c r="I285" s="997"/>
      <c r="J285" s="997"/>
      <c r="K285" s="997"/>
      <c r="L285" s="997"/>
      <c r="M285" s="998"/>
      <c r="N285" s="1019"/>
      <c r="O285" s="1129"/>
      <c r="P285" s="1129"/>
      <c r="Q285" s="1129"/>
    </row>
    <row r="286" spans="1:17" s="19" customFormat="1" ht="37.5" customHeight="1">
      <c r="A286" s="313"/>
      <c r="B286" s="318" t="s">
        <v>91</v>
      </c>
      <c r="C286" s="990" t="s">
        <v>64</v>
      </c>
      <c r="D286" s="999"/>
      <c r="E286" s="319" t="str">
        <f>'[1]Result Entry'!$K$6</f>
        <v>First Test</v>
      </c>
      <c r="F286" s="320" t="str">
        <f>'[1]Result Entry'!$L$6</f>
        <v>Second Test</v>
      </c>
      <c r="G286" s="320" t="str">
        <f>'[1]Result Entry'!$M$6</f>
        <v>Third Test</v>
      </c>
      <c r="H286" s="321" t="s">
        <v>65</v>
      </c>
      <c r="I286" s="322" t="s">
        <v>168</v>
      </c>
      <c r="J286" s="323" t="s">
        <v>32</v>
      </c>
      <c r="K286" s="1000" t="s">
        <v>110</v>
      </c>
      <c r="L286" s="1001"/>
      <c r="M286" s="324" t="s">
        <v>111</v>
      </c>
      <c r="N286" s="1019"/>
      <c r="O286" s="1129"/>
      <c r="P286" s="1129"/>
      <c r="Q286" s="1129"/>
    </row>
    <row r="287" spans="1:17" s="19" customFormat="1" ht="24" customHeight="1" thickBot="1">
      <c r="A287" s="313"/>
      <c r="B287" s="318" t="s">
        <v>91</v>
      </c>
      <c r="C287" s="1002" t="s">
        <v>66</v>
      </c>
      <c r="D287" s="1003"/>
      <c r="E287" s="325">
        <f>'[1]Result Entry'!$K$7</f>
        <v>10</v>
      </c>
      <c r="F287" s="326">
        <f>'[1]Result Entry'!$L$7</f>
        <v>10</v>
      </c>
      <c r="G287" s="394">
        <f>'[1]Result Entry'!$M$7</f>
        <v>10</v>
      </c>
      <c r="H287" s="327">
        <f>'[1]Result Entry'!$R$7</f>
        <v>70</v>
      </c>
      <c r="I287" s="328">
        <f>SUM(E287:H287)</f>
        <v>100</v>
      </c>
      <c r="J287" s="329">
        <f>'[1]Result Entry'!$V$7</f>
        <v>100</v>
      </c>
      <c r="K287" s="1004">
        <f>I287+J287</f>
        <v>200</v>
      </c>
      <c r="L287" s="1005"/>
      <c r="M287" s="330" t="s">
        <v>147</v>
      </c>
      <c r="N287" s="1019"/>
      <c r="O287" s="1129"/>
      <c r="P287" s="1129"/>
      <c r="Q287" s="1129"/>
    </row>
    <row r="288" spans="1:17" s="19" customFormat="1" ht="24" customHeight="1">
      <c r="A288" s="313"/>
      <c r="B288" s="318" t="s">
        <v>91</v>
      </c>
      <c r="C288" s="1006" t="str">
        <f>'Result Entry'!$K$3</f>
        <v>Hindi</v>
      </c>
      <c r="D288" s="1007"/>
      <c r="E288" s="331">
        <f>IF(OR(C288="",$I279="NSO"),"",IFERROR(VLOOKUP($A274,'Result Entry'!$B$10:$FB$109,10,0),0))</f>
        <v>0</v>
      </c>
      <c r="F288" s="332">
        <f>IF(OR(C288="",$I279="NSO"),"",IFERROR(VLOOKUP($A274,'Result Entry'!$B$10:$FB$109,11,0),0))</f>
        <v>0</v>
      </c>
      <c r="G288" s="397">
        <f>IF(OR(C288="",$I279="NSO"),"",IFERROR(VLOOKUP($A274,'Result Entry'!$B$10:$FB$109,14,0),0))</f>
        <v>0</v>
      </c>
      <c r="H288" s="333">
        <f>IF(OR(C288="",$I279="NSO"),"",IFERROR(VLOOKUP($A274,'Result Entry'!$B$10:$FB$109,21,0),0))</f>
        <v>0</v>
      </c>
      <c r="I288" s="334">
        <f t="shared" ref="I288:I292" si="21">SUM(E288:H288)</f>
        <v>0</v>
      </c>
      <c r="J288" s="335">
        <f>IF(OR(C288="",$I279="NSO"),"",IFERROR(VLOOKUP($A274,'Result Entry'!$B$10:$FB$109,23,0),0))</f>
        <v>0</v>
      </c>
      <c r="K288" s="1008">
        <f>SUM(I288,J288)</f>
        <v>0</v>
      </c>
      <c r="L288" s="1009"/>
      <c r="M288" s="336" t="str">
        <f>IF(OR(C288="",$I279="NSO"),"",IFERROR(VLOOKUP($A274,'Result Entry'!$B$10:$FB$109,26,0),0))</f>
        <v/>
      </c>
      <c r="N288" s="1019"/>
      <c r="O288" s="1129"/>
      <c r="P288" s="1129"/>
      <c r="Q288" s="1129"/>
    </row>
    <row r="289" spans="1:17" s="19" customFormat="1" ht="24" customHeight="1">
      <c r="A289" s="313"/>
      <c r="B289" s="318" t="s">
        <v>91</v>
      </c>
      <c r="C289" s="963" t="str">
        <f>'Result Entry'!$AB$3</f>
        <v>Mathematics</v>
      </c>
      <c r="D289" s="1010"/>
      <c r="E289" s="337">
        <f>IF(OR(C289="",$I279="NSO"),"",IFERROR(VLOOKUP($A274,'Result Entry'!$B$10:$FB$109,27,0),0))</f>
        <v>0</v>
      </c>
      <c r="F289" s="338">
        <f>IF(OR(C289="",$I279="NSO"),"",IFERROR(VLOOKUP($A274,'Result Entry'!$B$10:$FB$109,28,0),0))</f>
        <v>0</v>
      </c>
      <c r="G289" s="393">
        <f>IF(OR(C289="",$I279="NSO"),"",IFERROR(VLOOKUP($A274,'Result Entry'!$B$10:$FB$109,31,0),0))</f>
        <v>0</v>
      </c>
      <c r="H289" s="333">
        <f>IF(OR(C289="",$I279="NSO"),"",IFERROR(VLOOKUP($A274,'Result Entry'!$B$10:$FB$109,36,0),0))</f>
        <v>0</v>
      </c>
      <c r="I289" s="334">
        <f t="shared" si="21"/>
        <v>0</v>
      </c>
      <c r="J289" s="335">
        <f>IF(OR(C289="",$I279="NSO"),"",IFERROR(VLOOKUP($A274,'Result Entry'!$B$10:$FB$109,40,0),0))</f>
        <v>0</v>
      </c>
      <c r="K289" s="1077">
        <f t="shared" ref="K289:K294" si="22">SUM(I289,J289)</f>
        <v>0</v>
      </c>
      <c r="L289" s="1078"/>
      <c r="M289" s="336" t="str">
        <f>IF(OR(C289="",$I279="NSO"),"",IFERROR(VLOOKUP($A274,'Result Entry'!$B$10:$FB$109,43,0),0))</f>
        <v/>
      </c>
      <c r="N289" s="1019"/>
      <c r="O289" s="1129"/>
      <c r="P289" s="1129"/>
      <c r="Q289" s="1129"/>
    </row>
    <row r="290" spans="1:17" s="19" customFormat="1" ht="24.75" customHeight="1" thickBot="1">
      <c r="A290" s="313"/>
      <c r="B290" s="318" t="s">
        <v>91</v>
      </c>
      <c r="C290" s="1079" t="str">
        <f>'Result Entry'!$BJ$3</f>
        <v>Env. Study</v>
      </c>
      <c r="D290" s="1080"/>
      <c r="E290" s="339">
        <f>IF(OR(C290="",$I279="NSO"),"",IFERROR(VLOOKUP($A274,'Result Entry'!$B$10:$FB$109,61,0),0))</f>
        <v>0</v>
      </c>
      <c r="F290" s="340">
        <f>IF(OR(C290="",$I279="NSO"),"",IFERROR(VLOOKUP($A274,'Result Entry'!$B$10:$FB$109,62,0),0))</f>
        <v>0</v>
      </c>
      <c r="G290" s="341">
        <f>IF(OR(C290="",$I279="NSO"),"",IFERROR(VLOOKUP($A274,'Result Entry'!$B$10:$FB$109,65,0),0))</f>
        <v>0</v>
      </c>
      <c r="H290" s="342">
        <f>IF(OR(C290="",$I279="NSO"),"",IFERROR(VLOOKUP($A274,'Result Entry'!$B$10:$FB$109,70,0),0))</f>
        <v>0</v>
      </c>
      <c r="I290" s="343">
        <f t="shared" si="21"/>
        <v>0</v>
      </c>
      <c r="J290" s="344">
        <f>IF(OR(C290="",$I279="NSO"),"",IFERROR(VLOOKUP($A274,'Result Entry'!$B$10:$FB$109,74,0),0))</f>
        <v>0</v>
      </c>
      <c r="K290" s="1103">
        <f t="shared" si="22"/>
        <v>0</v>
      </c>
      <c r="L290" s="1104"/>
      <c r="M290" s="345" t="str">
        <f>IF(OR(C290="",$I279="NSO"),"",IFERROR(VLOOKUP($A274,'Result Entry'!$B$10:$FB$109,77,0),0))</f>
        <v/>
      </c>
      <c r="N290" s="1019"/>
      <c r="O290" s="1129"/>
      <c r="P290" s="1129"/>
      <c r="Q290" s="1129"/>
    </row>
    <row r="291" spans="1:17" s="19" customFormat="1" ht="24" customHeight="1">
      <c r="A291" s="313"/>
      <c r="B291" s="318" t="s">
        <v>91</v>
      </c>
      <c r="C291" s="1092" t="s">
        <v>66</v>
      </c>
      <c r="D291" s="1093"/>
      <c r="E291" s="346">
        <f>'[1]Result Entry'!$AO$7</f>
        <v>5</v>
      </c>
      <c r="F291" s="347">
        <f>'[1]Result Entry'!$AP$7</f>
        <v>5</v>
      </c>
      <c r="G291" s="395">
        <f>'[1]Result Entry'!$AQ$7</f>
        <v>5</v>
      </c>
      <c r="H291" s="348">
        <f>'[1]Result Entry'!$AV$7</f>
        <v>35</v>
      </c>
      <c r="I291" s="349">
        <f t="shared" si="21"/>
        <v>50</v>
      </c>
      <c r="J291" s="350">
        <f>'[1]Result Entry'!$AZ$7</f>
        <v>50</v>
      </c>
      <c r="K291" s="1094">
        <f t="shared" si="22"/>
        <v>100</v>
      </c>
      <c r="L291" s="1095"/>
      <c r="M291" s="351" t="s">
        <v>147</v>
      </c>
      <c r="N291" s="1019"/>
      <c r="O291" s="1129"/>
      <c r="P291" s="1129"/>
      <c r="Q291" s="1129"/>
    </row>
    <row r="292" spans="1:17" s="19" customFormat="1" ht="24" customHeight="1" thickBot="1">
      <c r="A292" s="313"/>
      <c r="B292" s="318" t="s">
        <v>91</v>
      </c>
      <c r="C292" s="1096" t="str">
        <f>'Result Entry'!$AS$3</f>
        <v>English</v>
      </c>
      <c r="D292" s="1097"/>
      <c r="E292" s="352">
        <f>IF(OR(C292="",$I279="NSO"),"",IFERROR(VLOOKUP($A274,'Result Entry'!$B$10:$FB$109,44,0),0))</f>
        <v>0</v>
      </c>
      <c r="F292" s="353">
        <f>IF(OR(C292="",$I279="NSO"),"",IFERROR(VLOOKUP($A274,'Result Entry'!$B$10:$FB$109,45,0),0))</f>
        <v>0</v>
      </c>
      <c r="G292" s="396">
        <f>IF(OR(C292="",$I279="NSO"),"",IFERROR(VLOOKUP($A274,'Result Entry'!$B$10:$FB$109,48,0),0))</f>
        <v>0</v>
      </c>
      <c r="H292" s="354">
        <f>IF(OR(C292="",$I279="NSO"),"",IFERROR(VLOOKUP($A274,'Result Entry'!$B$10:$FB$109,53,0),0))</f>
        <v>0</v>
      </c>
      <c r="I292" s="355">
        <f t="shared" si="21"/>
        <v>0</v>
      </c>
      <c r="J292" s="356">
        <f>IF(OR(C292="",$I279="NSO"),"",IFERROR(VLOOKUP($A274,'Result Entry'!$B$10:$FB$109,57,0),0))</f>
        <v>0</v>
      </c>
      <c r="K292" s="1098">
        <f t="shared" si="22"/>
        <v>0</v>
      </c>
      <c r="L292" s="1099"/>
      <c r="M292" s="357" t="str">
        <f>IF(OR(C292="",$I279="NSO"),"",IFERROR(VLOOKUP($A274,'Result Entry'!$B$10:$FB$109,60,0),0))</f>
        <v/>
      </c>
      <c r="N292" s="1019"/>
      <c r="O292" s="1129"/>
      <c r="P292" s="1129"/>
      <c r="Q292" s="1129"/>
    </row>
    <row r="293" spans="1:17" s="19" customFormat="1" ht="24" customHeight="1">
      <c r="A293" s="313"/>
      <c r="B293" s="318" t="s">
        <v>91</v>
      </c>
      <c r="C293" s="1092" t="s">
        <v>66</v>
      </c>
      <c r="D293" s="1093"/>
      <c r="E293" s="346">
        <f>'[1]Result Entry'!$BS$7</f>
        <v>10</v>
      </c>
      <c r="F293" s="347">
        <f>'[1]Result Entry'!$BT$7</f>
        <v>10</v>
      </c>
      <c r="G293" s="395">
        <f>'[1]Result Entry'!$BU$7</f>
        <v>10</v>
      </c>
      <c r="H293" s="348">
        <f>'[1]Result Entry'!$BZ$7</f>
        <v>70</v>
      </c>
      <c r="I293" s="349">
        <f>SUM(E293:H293)</f>
        <v>100</v>
      </c>
      <c r="J293" s="350">
        <f>'[1]Result Entry'!$CD$7</f>
        <v>100</v>
      </c>
      <c r="K293" s="1094">
        <f t="shared" si="22"/>
        <v>200</v>
      </c>
      <c r="L293" s="1095"/>
      <c r="M293" s="351" t="s">
        <v>147</v>
      </c>
      <c r="N293" s="1019"/>
      <c r="O293" s="1129"/>
      <c r="P293" s="1129"/>
      <c r="Q293" s="1129"/>
    </row>
    <row r="294" spans="1:17" s="19" customFormat="1" ht="24" customHeight="1" thickBot="1">
      <c r="A294" s="313"/>
      <c r="B294" s="318" t="s">
        <v>91</v>
      </c>
      <c r="C294" s="1096" t="str">
        <f>'Result Entry'!$CA$3</f>
        <v>Sanskrit/Urdu</v>
      </c>
      <c r="D294" s="1097"/>
      <c r="E294" s="352">
        <f>IF(OR(C294="",$I279="NSO"),"",IFERROR(VLOOKUP($A274,'Result Entry'!$B$10:$FB$109,78,0),0))</f>
        <v>0</v>
      </c>
      <c r="F294" s="353">
        <f>IF(OR(C294="",$I279="NSO"),"",IFERROR(VLOOKUP($A274,'Result Entry'!$B$10:$FB$109,79,0),0))</f>
        <v>0</v>
      </c>
      <c r="G294" s="396">
        <f>IF(OR(C294="",$I279="NSO"),"",IFERROR(VLOOKUP($A274,'Result Entry'!$B$10:$FB$109,82,0),0))</f>
        <v>0</v>
      </c>
      <c r="H294" s="354">
        <f>IF(OR(C294="",$I279="NSO"),"",IFERROR(VLOOKUP($A274,'Result Entry'!$B$10:$FB$109,87,0),0))</f>
        <v>0</v>
      </c>
      <c r="I294" s="355">
        <f t="shared" ref="I294" si="23">SUM(E294:H294)</f>
        <v>0</v>
      </c>
      <c r="J294" s="356">
        <f>IF(OR(C294="",$I279="NSO"),"",IFERROR(VLOOKUP($A274,'Result Entry'!$B$10:$FB$109,91,0),0))</f>
        <v>0</v>
      </c>
      <c r="K294" s="1098">
        <f t="shared" si="22"/>
        <v>0</v>
      </c>
      <c r="L294" s="1099"/>
      <c r="M294" s="357" t="str">
        <f>IF(OR(C294="",$I279="NSO"),"",IFERROR(VLOOKUP($A274,'Result Entry'!$B$10:$FB$109,94,0),0))</f>
        <v/>
      </c>
      <c r="N294" s="1019"/>
      <c r="O294" s="1129"/>
      <c r="P294" s="1129"/>
      <c r="Q294" s="1129"/>
    </row>
    <row r="295" spans="1:17" s="19" customFormat="1" ht="13.5" customHeight="1" thickBot="1">
      <c r="A295" s="313"/>
      <c r="B295" s="318" t="s">
        <v>91</v>
      </c>
      <c r="C295" s="1100"/>
      <c r="D295" s="1101"/>
      <c r="E295" s="1101"/>
      <c r="F295" s="1101"/>
      <c r="G295" s="1101"/>
      <c r="H295" s="1101"/>
      <c r="I295" s="1101"/>
      <c r="J295" s="1101"/>
      <c r="K295" s="1101"/>
      <c r="L295" s="1101"/>
      <c r="M295" s="1102"/>
      <c r="N295" s="1019"/>
      <c r="O295" s="1129"/>
      <c r="P295" s="1129"/>
      <c r="Q295" s="1129"/>
    </row>
    <row r="296" spans="1:17" s="19" customFormat="1" ht="43.5" customHeight="1">
      <c r="A296" s="313"/>
      <c r="B296" s="318" t="s">
        <v>91</v>
      </c>
      <c r="C296" s="1081" t="s">
        <v>112</v>
      </c>
      <c r="D296" s="1082"/>
      <c r="E296" s="1083"/>
      <c r="F296" s="1087" t="s">
        <v>113</v>
      </c>
      <c r="G296" s="1087"/>
      <c r="H296" s="1088" t="s">
        <v>114</v>
      </c>
      <c r="I296" s="1089"/>
      <c r="J296" s="358" t="s">
        <v>51</v>
      </c>
      <c r="K296" s="359" t="s">
        <v>115</v>
      </c>
      <c r="L296" s="390" t="s">
        <v>49</v>
      </c>
      <c r="M296" s="360" t="s">
        <v>53</v>
      </c>
      <c r="N296" s="1019"/>
      <c r="O296" s="1129"/>
      <c r="P296" s="1129"/>
      <c r="Q296" s="1129"/>
    </row>
    <row r="297" spans="1:17" s="19" customFormat="1" ht="24" customHeight="1" thickBot="1">
      <c r="A297" s="313"/>
      <c r="B297" s="318" t="s">
        <v>91</v>
      </c>
      <c r="C297" s="1084"/>
      <c r="D297" s="1085"/>
      <c r="E297" s="1086"/>
      <c r="F297" s="1090">
        <f>IF(OR($I279="",$I279="NSO"),"",IFERROR(VLOOKUP($A274,'Result Entry'!$B$10:$FB$109,130,0),0))</f>
        <v>900</v>
      </c>
      <c r="G297" s="1091"/>
      <c r="H297" s="1090">
        <f>IF(OR($I279="",$I279="NSO"),"",IFERROR(VLOOKUP($A274,'Result Entry'!$B$10:$FB$109,131,0),0))</f>
        <v>0</v>
      </c>
      <c r="I297" s="1091"/>
      <c r="J297" s="361">
        <f>IF(OR($I279="",$I279="NSO"),"",IFERROR(VLOOKUP($A274,'Result Entry'!$B$10:$FB$109,132,0),0))</f>
        <v>0</v>
      </c>
      <c r="K297" s="362" t="str">
        <f>IF(OR($I279="",$I279="NSO"),"",IFERROR(VLOOKUP($A274,'Result Entry'!$B$10:$FB$109,133,0),0))</f>
        <v/>
      </c>
      <c r="L297" s="363" t="str">
        <f>IF(OR($I279="",$I279="NSO"),"",IFERROR(VLOOKUP($A274,'Result Entry'!$B$10:$FB$109,134,0),0))</f>
        <v/>
      </c>
      <c r="M297" s="364" t="str">
        <f>IF(OR($I279="",$I279="NSO"),"",IFERROR(VLOOKUP($A274,'Result Entry'!$B$10:$FB$109,136,0),0))</f>
        <v/>
      </c>
      <c r="N297" s="1019"/>
      <c r="O297" s="1129"/>
      <c r="P297" s="1129"/>
      <c r="Q297" s="1129"/>
    </row>
    <row r="298" spans="1:17" s="19" customFormat="1" ht="24" customHeight="1" thickBot="1">
      <c r="A298" s="313"/>
      <c r="B298" s="314" t="s">
        <v>91</v>
      </c>
      <c r="C298" s="1054"/>
      <c r="D298" s="1055"/>
      <c r="E298" s="1055"/>
      <c r="F298" s="1055"/>
      <c r="G298" s="1055"/>
      <c r="H298" s="1056"/>
      <c r="I298" s="1057" t="s">
        <v>71</v>
      </c>
      <c r="J298" s="1058"/>
      <c r="K298" s="365">
        <f>IF(OR($I279="",$I279="NSO"),"",IFERROR(VLOOKUP($A274,'Result Entry'!$B$10:$FB$109,127,0),0))</f>
        <v>0</v>
      </c>
      <c r="L298" s="1074" t="s">
        <v>90</v>
      </c>
      <c r="M298" s="992"/>
      <c r="N298" s="1019"/>
      <c r="O298" s="1129"/>
      <c r="P298" s="1129"/>
      <c r="Q298" s="1129"/>
    </row>
    <row r="299" spans="1:17" s="19" customFormat="1" ht="24" customHeight="1" thickBot="1">
      <c r="A299" s="313"/>
      <c r="B299" s="314" t="s">
        <v>91</v>
      </c>
      <c r="C299" s="1059" t="s">
        <v>70</v>
      </c>
      <c r="D299" s="1060"/>
      <c r="E299" s="1060"/>
      <c r="F299" s="1060"/>
      <c r="G299" s="1060"/>
      <c r="H299" s="1061"/>
      <c r="I299" s="972" t="s">
        <v>72</v>
      </c>
      <c r="J299" s="1062"/>
      <c r="K299" s="366">
        <f>IF(OR($I279="",$I279="NSO"),"",IFERROR(VLOOKUP($A274,'Result Entry'!$B$10:$FB$109,128,0),0))</f>
        <v>0</v>
      </c>
      <c r="L299" s="1063" t="str">
        <f>IF(OR($I279="",$I279="NSO"),"",IFERROR(VLOOKUP($A274,'Result Entry'!$B$10:$FB$109,129,0),0))</f>
        <v/>
      </c>
      <c r="M299" s="1064"/>
      <c r="N299" s="1019"/>
      <c r="O299" s="1129"/>
      <c r="P299" s="1129"/>
      <c r="Q299" s="1129"/>
    </row>
    <row r="300" spans="1:17" s="19" customFormat="1" ht="24" customHeight="1" thickBot="1">
      <c r="A300" s="313"/>
      <c r="B300" s="314" t="s">
        <v>91</v>
      </c>
      <c r="C300" s="1065" t="s">
        <v>64</v>
      </c>
      <c r="D300" s="1066"/>
      <c r="E300" s="1067"/>
      <c r="F300" s="1068" t="s">
        <v>67</v>
      </c>
      <c r="G300" s="1069"/>
      <c r="H300" s="367" t="s">
        <v>57</v>
      </c>
      <c r="I300" s="1070" t="s">
        <v>73</v>
      </c>
      <c r="J300" s="1071"/>
      <c r="K300" s="1072">
        <f>IF(OR($I279="",$I279="NSO"),"",IFERROR(VLOOKUP($A274,'Result Entry'!$B$10:$FB$109,137,0),0))</f>
        <v>0</v>
      </c>
      <c r="L300" s="1072"/>
      <c r="M300" s="1073"/>
      <c r="N300" s="1019"/>
      <c r="O300" s="1129"/>
      <c r="P300" s="1129"/>
      <c r="Q300" s="1129"/>
    </row>
    <row r="301" spans="1:17" s="19" customFormat="1" ht="23.25" customHeight="1">
      <c r="A301" s="313"/>
      <c r="B301" s="314" t="s">
        <v>91</v>
      </c>
      <c r="C301" s="963" t="str">
        <f>'Result Entry'!$CR$3</f>
        <v>WORK EXP.</v>
      </c>
      <c r="D301" s="964"/>
      <c r="E301" s="965"/>
      <c r="F301" s="950" t="str">
        <f>IF(OR($I279="",$I279="NSO"),"",IFERROR(VLOOKUP($A274,'Result Entry'!$B$10:$FB$109,144,0),0))</f>
        <v>0/100</v>
      </c>
      <c r="G301" s="965"/>
      <c r="H301" s="392" t="str">
        <f>IF(OR($I279="",$I279="NSO"),"",IFERROR(VLOOKUP($A274,'Result Entry'!$B$10:$FB$109,102,0),0))</f>
        <v/>
      </c>
      <c r="I301" s="1011" t="s">
        <v>93</v>
      </c>
      <c r="J301" s="1012"/>
      <c r="K301" s="1013">
        <f>'Result Entry'!$W$2</f>
        <v>46106</v>
      </c>
      <c r="L301" s="1014"/>
      <c r="M301" s="1015"/>
      <c r="N301" s="1019"/>
      <c r="O301" s="1129"/>
      <c r="P301" s="1129"/>
      <c r="Q301" s="1129"/>
    </row>
    <row r="302" spans="1:17" s="19" customFormat="1" ht="23.25" customHeight="1">
      <c r="A302" s="313"/>
      <c r="B302" s="314" t="s">
        <v>91</v>
      </c>
      <c r="C302" s="963" t="str">
        <f>'Result Entry'!$CZ$3</f>
        <v>ART EDU.</v>
      </c>
      <c r="D302" s="964"/>
      <c r="E302" s="965"/>
      <c r="F302" s="950" t="str">
        <f>IF(OR($I279="",$I279="NSO"),"",IFERROR(VLOOKUP($A274,'Result Entry'!$B$10:$FB$109,148,0),0))</f>
        <v>0/100</v>
      </c>
      <c r="G302" s="965"/>
      <c r="H302" s="368" t="str">
        <f>IF(OR($I279="",$I279="NSO"),"",IFERROR(VLOOKUP($A274,'Result Entry'!$B$10:$FB$109,110,0),0))</f>
        <v/>
      </c>
      <c r="I302" s="966"/>
      <c r="J302" s="967"/>
      <c r="K302" s="967"/>
      <c r="L302" s="967"/>
      <c r="M302" s="968"/>
      <c r="N302" s="1019"/>
      <c r="O302" s="1129"/>
      <c r="P302" s="1129"/>
      <c r="Q302" s="1129"/>
    </row>
    <row r="303" spans="1:17" s="19" customFormat="1" ht="23.25" customHeight="1">
      <c r="A303" s="313"/>
      <c r="B303" s="314"/>
      <c r="C303" s="963" t="str">
        <f>'Result Entry'!$DH$3</f>
        <v>H&amp;P. EDU.</v>
      </c>
      <c r="D303" s="964"/>
      <c r="E303" s="965"/>
      <c r="F303" s="950" t="str">
        <f>IF(OR($I279="",$I279="NSO"),"",IFERROR(VLOOKUP($A274,'Result Entry'!$B$10:$FB$109,152,0),0))</f>
        <v>0/100</v>
      </c>
      <c r="G303" s="965"/>
      <c r="H303" s="368" t="str">
        <f>IF(OR($I279="",$I279="NSO"),"",IFERROR(VLOOKUP($A274,'Result Entry'!$B$10:$FB$109,118,0),0))</f>
        <v/>
      </c>
      <c r="I303" s="969"/>
      <c r="J303" s="970"/>
      <c r="K303" s="970"/>
      <c r="L303" s="970"/>
      <c r="M303" s="971"/>
      <c r="N303" s="1019"/>
      <c r="O303" s="1129"/>
      <c r="P303" s="1129"/>
      <c r="Q303" s="1129"/>
    </row>
    <row r="304" spans="1:17" s="19" customFormat="1" ht="23.25" customHeight="1" thickBot="1">
      <c r="A304" s="313"/>
      <c r="B304" s="314" t="s">
        <v>91</v>
      </c>
      <c r="C304" s="972">
        <f>'Result Entry'!$DP$3</f>
        <v>0</v>
      </c>
      <c r="D304" s="973"/>
      <c r="E304" s="974"/>
      <c r="F304" s="950" t="str">
        <f>IF(OR($I279="",$I279="NSO"),"",IFERROR(VLOOKUP($A274,'Result Entry'!$B$10:$FB$109,156,0),0))</f>
        <v>0/0</v>
      </c>
      <c r="G304" s="965"/>
      <c r="H304" s="393" t="str">
        <f>IF(OR($I279="",$I279="NSO"),"",IFERROR(VLOOKUP($A274,'Result Entry'!$B$10:$FB$109,126,0),0))</f>
        <v/>
      </c>
      <c r="I304" s="975" t="s">
        <v>86</v>
      </c>
      <c r="J304" s="976"/>
      <c r="K304" s="981"/>
      <c r="L304" s="982"/>
      <c r="M304" s="983"/>
      <c r="N304" s="1019"/>
      <c r="O304" s="1129"/>
      <c r="P304" s="1129"/>
      <c r="Q304" s="1129"/>
    </row>
    <row r="305" spans="1:17" s="19" customFormat="1" ht="23.25" customHeight="1">
      <c r="A305" s="313"/>
      <c r="B305" s="314" t="s">
        <v>91</v>
      </c>
      <c r="C305" s="990" t="s">
        <v>74</v>
      </c>
      <c r="D305" s="991"/>
      <c r="E305" s="991"/>
      <c r="F305" s="991"/>
      <c r="G305" s="991"/>
      <c r="H305" s="992"/>
      <c r="I305" s="977"/>
      <c r="J305" s="978"/>
      <c r="K305" s="984"/>
      <c r="L305" s="985"/>
      <c r="M305" s="986"/>
      <c r="N305" s="1019"/>
      <c r="O305" s="1129"/>
      <c r="P305" s="1129"/>
      <c r="Q305" s="1129"/>
    </row>
    <row r="306" spans="1:17" s="19" customFormat="1" ht="23.25" customHeight="1">
      <c r="A306" s="313"/>
      <c r="B306" s="314" t="s">
        <v>91</v>
      </c>
      <c r="C306" s="369" t="s">
        <v>37</v>
      </c>
      <c r="D306" s="993" t="s">
        <v>80</v>
      </c>
      <c r="E306" s="994"/>
      <c r="F306" s="993" t="s">
        <v>81</v>
      </c>
      <c r="G306" s="995"/>
      <c r="H306" s="996"/>
      <c r="I306" s="979"/>
      <c r="J306" s="980"/>
      <c r="K306" s="987"/>
      <c r="L306" s="988"/>
      <c r="M306" s="989"/>
      <c r="N306" s="1019"/>
      <c r="O306" s="1129"/>
      <c r="P306" s="1129"/>
      <c r="Q306" s="1129"/>
    </row>
    <row r="307" spans="1:17" s="19" customFormat="1" ht="23.25" customHeight="1">
      <c r="A307" s="313"/>
      <c r="B307" s="314" t="s">
        <v>91</v>
      </c>
      <c r="C307" s="391" t="s">
        <v>75</v>
      </c>
      <c r="D307" s="950" t="s">
        <v>158</v>
      </c>
      <c r="E307" s="951"/>
      <c r="F307" s="950" t="s">
        <v>82</v>
      </c>
      <c r="G307" s="952"/>
      <c r="H307" s="953"/>
      <c r="I307" s="954" t="s">
        <v>87</v>
      </c>
      <c r="J307" s="955"/>
      <c r="K307" s="955"/>
      <c r="L307" s="955"/>
      <c r="M307" s="956"/>
      <c r="N307" s="1019"/>
      <c r="O307" s="1129"/>
      <c r="P307" s="1129"/>
      <c r="Q307" s="1129"/>
    </row>
    <row r="308" spans="1:17" s="19" customFormat="1" ht="23.25" customHeight="1">
      <c r="A308" s="313"/>
      <c r="B308" s="314" t="s">
        <v>91</v>
      </c>
      <c r="C308" s="370" t="s">
        <v>76</v>
      </c>
      <c r="D308" s="950" t="s">
        <v>159</v>
      </c>
      <c r="E308" s="951"/>
      <c r="F308" s="950" t="s">
        <v>83</v>
      </c>
      <c r="G308" s="952"/>
      <c r="H308" s="953"/>
      <c r="I308" s="957"/>
      <c r="J308" s="958"/>
      <c r="K308" s="958"/>
      <c r="L308" s="958"/>
      <c r="M308" s="959"/>
      <c r="N308" s="1019"/>
      <c r="O308" s="1129"/>
      <c r="P308" s="1129"/>
      <c r="Q308" s="1129"/>
    </row>
    <row r="309" spans="1:17" s="19" customFormat="1" ht="23.25" customHeight="1">
      <c r="A309" s="313"/>
      <c r="B309" s="314" t="s">
        <v>91</v>
      </c>
      <c r="C309" s="370" t="s">
        <v>78</v>
      </c>
      <c r="D309" s="950" t="s">
        <v>160</v>
      </c>
      <c r="E309" s="951"/>
      <c r="F309" s="950" t="s">
        <v>84</v>
      </c>
      <c r="G309" s="952"/>
      <c r="H309" s="953"/>
      <c r="I309" s="957"/>
      <c r="J309" s="958"/>
      <c r="K309" s="958"/>
      <c r="L309" s="958"/>
      <c r="M309" s="959"/>
      <c r="N309" s="1019"/>
      <c r="O309" s="1129"/>
      <c r="P309" s="1129"/>
      <c r="Q309" s="1129"/>
    </row>
    <row r="310" spans="1:17" s="19" customFormat="1" ht="23.25" customHeight="1">
      <c r="A310" s="313"/>
      <c r="B310" s="314" t="s">
        <v>91</v>
      </c>
      <c r="C310" s="370" t="s">
        <v>77</v>
      </c>
      <c r="D310" s="950" t="s">
        <v>161</v>
      </c>
      <c r="E310" s="951"/>
      <c r="F310" s="950" t="s">
        <v>163</v>
      </c>
      <c r="G310" s="952"/>
      <c r="H310" s="953"/>
      <c r="I310" s="960"/>
      <c r="J310" s="961"/>
      <c r="K310" s="961"/>
      <c r="L310" s="961"/>
      <c r="M310" s="962"/>
      <c r="N310" s="1019"/>
      <c r="O310" s="1129"/>
      <c r="P310" s="1129"/>
      <c r="Q310" s="1129"/>
    </row>
    <row r="311" spans="1:17" s="19" customFormat="1" ht="23.25" customHeight="1" thickBot="1">
      <c r="A311" s="313"/>
      <c r="B311" s="371" t="s">
        <v>91</v>
      </c>
      <c r="C311" s="354" t="s">
        <v>79</v>
      </c>
      <c r="D311" s="1075" t="s">
        <v>162</v>
      </c>
      <c r="E311" s="1062"/>
      <c r="F311" s="1075" t="s">
        <v>85</v>
      </c>
      <c r="G311" s="1076"/>
      <c r="H311" s="1064"/>
      <c r="I311" s="946" t="s">
        <v>116</v>
      </c>
      <c r="J311" s="947"/>
      <c r="K311" s="947"/>
      <c r="L311" s="947"/>
      <c r="M311" s="948"/>
      <c r="N311" s="1019"/>
      <c r="O311" s="1129"/>
      <c r="P311" s="1129"/>
      <c r="Q311" s="1129"/>
    </row>
    <row r="312" spans="1:17" s="19" customFormat="1" ht="14.25" customHeight="1" thickBot="1">
      <c r="A312" s="949"/>
      <c r="B312" s="949"/>
      <c r="C312" s="949"/>
      <c r="D312" s="949"/>
      <c r="E312" s="949"/>
      <c r="F312" s="949"/>
      <c r="G312" s="949"/>
      <c r="H312" s="949"/>
      <c r="I312" s="949"/>
      <c r="J312" s="949"/>
      <c r="K312" s="949"/>
      <c r="L312" s="949"/>
      <c r="M312" s="949"/>
      <c r="N312" s="1019"/>
      <c r="O312" s="1129"/>
      <c r="P312" s="1129"/>
      <c r="Q312" s="1129"/>
    </row>
    <row r="313" spans="1:17" s="46" customFormat="1" ht="25.5" customHeight="1" thickBot="1">
      <c r="A313" s="308">
        <f>A274+1</f>
        <v>9</v>
      </c>
      <c r="B313" s="1016" t="s">
        <v>173</v>
      </c>
      <c r="C313" s="1017"/>
      <c r="D313" s="1017"/>
      <c r="E313" s="1017"/>
      <c r="F313" s="1017"/>
      <c r="G313" s="1017"/>
      <c r="H313" s="1017"/>
      <c r="I313" s="1017"/>
      <c r="J313" s="1017"/>
      <c r="K313" s="1017"/>
      <c r="L313" s="1017"/>
      <c r="M313" s="1018"/>
      <c r="N313" s="1019"/>
      <c r="O313" s="1129"/>
      <c r="P313" s="1129"/>
      <c r="Q313" s="1129"/>
    </row>
    <row r="314" spans="1:17" ht="73.5" customHeight="1">
      <c r="A314" s="309"/>
      <c r="B314" s="1020">
        <f>IF(I318&gt;0,CONCATENATE(C318,I318),0)</f>
        <v>0</v>
      </c>
      <c r="C314" s="1022"/>
      <c r="D314" s="1024" t="str">
        <f>Master!$E$8</f>
        <v>Govt.Sr.Sec.Sch.</v>
      </c>
      <c r="E314" s="1025"/>
      <c r="F314" s="1025"/>
      <c r="G314" s="1025"/>
      <c r="H314" s="1025"/>
      <c r="I314" s="1025"/>
      <c r="J314" s="1025"/>
      <c r="K314" s="1025"/>
      <c r="L314" s="1025"/>
      <c r="M314" s="1026"/>
      <c r="N314" s="1019"/>
      <c r="O314" s="1129"/>
      <c r="P314" s="1129"/>
      <c r="Q314" s="1129"/>
    </row>
    <row r="315" spans="1:17" ht="35.25" customHeight="1" thickBot="1">
      <c r="A315" s="309"/>
      <c r="B315" s="1021"/>
      <c r="C315" s="1023"/>
      <c r="D315" s="1027" t="str">
        <f>Master!$E$11</f>
        <v>P.S.-Bapini (Phalodi)</v>
      </c>
      <c r="E315" s="1027"/>
      <c r="F315" s="1027"/>
      <c r="G315" s="1027"/>
      <c r="H315" s="1027"/>
      <c r="I315" s="1027"/>
      <c r="J315" s="1027"/>
      <c r="K315" s="1027"/>
      <c r="L315" s="1027"/>
      <c r="M315" s="1028"/>
      <c r="N315" s="1019"/>
      <c r="O315" s="1129"/>
      <c r="P315" s="1129"/>
      <c r="Q315" s="1129"/>
    </row>
    <row r="316" spans="1:17" ht="46.5" customHeight="1">
      <c r="A316" s="309"/>
      <c r="B316" s="310"/>
      <c r="C316" s="1029" t="s">
        <v>60</v>
      </c>
      <c r="D316" s="1030"/>
      <c r="E316" s="1030"/>
      <c r="F316" s="1030"/>
      <c r="G316" s="1030"/>
      <c r="H316" s="1030"/>
      <c r="I316" s="1031"/>
      <c r="J316" s="1032" t="s">
        <v>88</v>
      </c>
      <c r="K316" s="1032"/>
      <c r="L316" s="1033">
        <f>Master!$E$14</f>
        <v>810000000</v>
      </c>
      <c r="M316" s="1034"/>
      <c r="N316" s="1019"/>
      <c r="O316" s="1129"/>
      <c r="P316" s="1129"/>
      <c r="Q316" s="1129"/>
    </row>
    <row r="317" spans="1:17" ht="18" customHeight="1" thickBot="1">
      <c r="A317" s="309"/>
      <c r="B317" s="311"/>
      <c r="C317" s="1029"/>
      <c r="D317" s="1030"/>
      <c r="E317" s="1030"/>
      <c r="F317" s="1030"/>
      <c r="G317" s="1030"/>
      <c r="H317" s="1030"/>
      <c r="I317" s="1031"/>
      <c r="J317" s="1035" t="s">
        <v>61</v>
      </c>
      <c r="K317" s="1036"/>
      <c r="L317" s="1039" t="str">
        <f>Master!$E$6</f>
        <v>2025-26</v>
      </c>
      <c r="M317" s="1040"/>
      <c r="N317" s="1019"/>
      <c r="O317" s="1129"/>
      <c r="P317" s="1129"/>
      <c r="Q317" s="1129"/>
    </row>
    <row r="318" spans="1:17" ht="29.25" customHeight="1" thickBot="1">
      <c r="A318" s="309"/>
      <c r="B318" s="311"/>
      <c r="C318" s="1105" t="s">
        <v>117</v>
      </c>
      <c r="D318" s="1106"/>
      <c r="E318" s="1106"/>
      <c r="F318" s="1106"/>
      <c r="G318" s="1106"/>
      <c r="H318" s="1106"/>
      <c r="I318" s="312">
        <f>IFERROR(VLOOKUP($A313,'Result Entry'!$B$10:$FB$109,5,0),0)</f>
        <v>0</v>
      </c>
      <c r="J318" s="1037"/>
      <c r="K318" s="1038"/>
      <c r="L318" s="1041"/>
      <c r="M318" s="1042"/>
      <c r="N318" s="1019"/>
      <c r="O318" s="1129"/>
      <c r="P318" s="1129"/>
      <c r="Q318" s="1129"/>
    </row>
    <row r="319" spans="1:17" s="19" customFormat="1" ht="24" customHeight="1">
      <c r="A319" s="313"/>
      <c r="B319" s="314" t="s">
        <v>91</v>
      </c>
      <c r="C319" s="1006" t="s">
        <v>21</v>
      </c>
      <c r="D319" s="1043"/>
      <c r="E319" s="1043"/>
      <c r="F319" s="1044"/>
      <c r="G319" s="315" t="s">
        <v>1</v>
      </c>
      <c r="H319" s="1045" t="str">
        <f>IF(OR(I318=0,I318=""),"",IFERROR(VLOOKUP($A313,'Result Entry'!$B$10:$FB$109,3,0),0))</f>
        <v/>
      </c>
      <c r="I319" s="1045"/>
      <c r="J319" s="1045"/>
      <c r="K319" s="1045"/>
      <c r="L319" s="1045"/>
      <c r="M319" s="1046"/>
      <c r="N319" s="1019"/>
      <c r="O319" s="1129"/>
      <c r="P319" s="1129"/>
      <c r="Q319" s="1129"/>
    </row>
    <row r="320" spans="1:17" s="19" customFormat="1" ht="24" customHeight="1">
      <c r="A320" s="313"/>
      <c r="B320" s="314" t="s">
        <v>91</v>
      </c>
      <c r="C320" s="963" t="s">
        <v>23</v>
      </c>
      <c r="D320" s="964"/>
      <c r="E320" s="964"/>
      <c r="F320" s="1047"/>
      <c r="G320" s="316" t="s">
        <v>1</v>
      </c>
      <c r="H320" s="1048" t="str">
        <f>IF(OR(I318=0,I318=""),"",IFERROR(VLOOKUP($A313,'Result Entry'!$B$10:$FB$109,6,0),0))</f>
        <v/>
      </c>
      <c r="I320" s="1048"/>
      <c r="J320" s="1048"/>
      <c r="K320" s="1048"/>
      <c r="L320" s="1048"/>
      <c r="M320" s="1049"/>
      <c r="N320" s="1019"/>
      <c r="O320" s="1129"/>
      <c r="P320" s="1129"/>
      <c r="Q320" s="1129"/>
    </row>
    <row r="321" spans="1:17" s="19" customFormat="1" ht="24" customHeight="1">
      <c r="A321" s="313"/>
      <c r="B321" s="314" t="s">
        <v>91</v>
      </c>
      <c r="C321" s="963" t="s">
        <v>24</v>
      </c>
      <c r="D321" s="964"/>
      <c r="E321" s="964"/>
      <c r="F321" s="1047"/>
      <c r="G321" s="316" t="s">
        <v>1</v>
      </c>
      <c r="H321" s="1048" t="str">
        <f>IF(OR(I318=0,I318=""),"",IFERROR(VLOOKUP($A313,'Result Entry'!$B$10:$FB$109,7,0),0))</f>
        <v/>
      </c>
      <c r="I321" s="1048"/>
      <c r="J321" s="1048"/>
      <c r="K321" s="1048"/>
      <c r="L321" s="1048"/>
      <c r="M321" s="1049"/>
      <c r="N321" s="1019"/>
      <c r="O321" s="1129"/>
      <c r="P321" s="1129"/>
      <c r="Q321" s="1129"/>
    </row>
    <row r="322" spans="1:17" s="19" customFormat="1" ht="24" customHeight="1">
      <c r="A322" s="313"/>
      <c r="B322" s="314" t="s">
        <v>91</v>
      </c>
      <c r="C322" s="963" t="s">
        <v>62</v>
      </c>
      <c r="D322" s="964"/>
      <c r="E322" s="964"/>
      <c r="F322" s="1047"/>
      <c r="G322" s="316" t="s">
        <v>1</v>
      </c>
      <c r="H322" s="1048" t="str">
        <f>IF(OR(I318=0,I318=""),"",IFERROR(VLOOKUP($A313,'Result Entry'!$B$10:$FB$109,8,0),0))</f>
        <v/>
      </c>
      <c r="I322" s="1048"/>
      <c r="J322" s="1048"/>
      <c r="K322" s="1048"/>
      <c r="L322" s="1048"/>
      <c r="M322" s="1049"/>
      <c r="N322" s="1019"/>
      <c r="O322" s="1129"/>
      <c r="P322" s="1129"/>
      <c r="Q322" s="1129"/>
    </row>
    <row r="323" spans="1:17" s="19" customFormat="1" ht="24" customHeight="1">
      <c r="A323" s="313"/>
      <c r="B323" s="314" t="s">
        <v>91</v>
      </c>
      <c r="C323" s="963" t="s">
        <v>63</v>
      </c>
      <c r="D323" s="964"/>
      <c r="E323" s="964"/>
      <c r="F323" s="1047"/>
      <c r="G323" s="316" t="s">
        <v>1</v>
      </c>
      <c r="H323" s="1050" t="str">
        <f>CONCATENATE('Result Entry'!$F$4,'Result Entry'!$I$4)</f>
        <v>2(A)</v>
      </c>
      <c r="I323" s="1048"/>
      <c r="J323" s="1048"/>
      <c r="K323" s="1048"/>
      <c r="L323" s="1048"/>
      <c r="M323" s="1049"/>
      <c r="N323" s="1019"/>
      <c r="O323" s="1129"/>
      <c r="P323" s="1129"/>
      <c r="Q323" s="1129"/>
    </row>
    <row r="324" spans="1:17" s="19" customFormat="1" ht="24" customHeight="1" thickBot="1">
      <c r="A324" s="313"/>
      <c r="B324" s="314" t="s">
        <v>91</v>
      </c>
      <c r="C324" s="1051" t="s">
        <v>26</v>
      </c>
      <c r="D324" s="1052"/>
      <c r="E324" s="1052"/>
      <c r="F324" s="1053"/>
      <c r="G324" s="317" t="s">
        <v>1</v>
      </c>
      <c r="H324" s="997" t="str">
        <f>IF(OR(I318=0,I318=""),"",IFERROR(VLOOKUP($A313,'Result Entry'!$B$10:$FB$109,9,0),0))</f>
        <v/>
      </c>
      <c r="I324" s="997"/>
      <c r="J324" s="997"/>
      <c r="K324" s="997"/>
      <c r="L324" s="997"/>
      <c r="M324" s="998"/>
      <c r="N324" s="1019"/>
      <c r="O324" s="1129"/>
      <c r="P324" s="1129"/>
      <c r="Q324" s="1129"/>
    </row>
    <row r="325" spans="1:17" s="19" customFormat="1" ht="37.5" customHeight="1">
      <c r="A325" s="313"/>
      <c r="B325" s="318" t="s">
        <v>91</v>
      </c>
      <c r="C325" s="990" t="s">
        <v>64</v>
      </c>
      <c r="D325" s="999"/>
      <c r="E325" s="319" t="str">
        <f>'[1]Result Entry'!$K$6</f>
        <v>First Test</v>
      </c>
      <c r="F325" s="320" t="str">
        <f>'[1]Result Entry'!$L$6</f>
        <v>Second Test</v>
      </c>
      <c r="G325" s="320" t="str">
        <f>'[1]Result Entry'!$M$6</f>
        <v>Third Test</v>
      </c>
      <c r="H325" s="321" t="s">
        <v>65</v>
      </c>
      <c r="I325" s="322" t="s">
        <v>168</v>
      </c>
      <c r="J325" s="323" t="s">
        <v>32</v>
      </c>
      <c r="K325" s="1000" t="s">
        <v>110</v>
      </c>
      <c r="L325" s="1001"/>
      <c r="M325" s="324" t="s">
        <v>111</v>
      </c>
      <c r="N325" s="1019"/>
      <c r="O325" s="1129"/>
      <c r="P325" s="1129"/>
      <c r="Q325" s="1129"/>
    </row>
    <row r="326" spans="1:17" s="19" customFormat="1" ht="24" customHeight="1" thickBot="1">
      <c r="A326" s="313"/>
      <c r="B326" s="318" t="s">
        <v>91</v>
      </c>
      <c r="C326" s="1002" t="s">
        <v>66</v>
      </c>
      <c r="D326" s="1003"/>
      <c r="E326" s="325">
        <f>'[1]Result Entry'!$K$7</f>
        <v>10</v>
      </c>
      <c r="F326" s="326">
        <f>'[1]Result Entry'!$L$7</f>
        <v>10</v>
      </c>
      <c r="G326" s="394">
        <f>'[1]Result Entry'!$M$7</f>
        <v>10</v>
      </c>
      <c r="H326" s="327">
        <f>'[1]Result Entry'!$R$7</f>
        <v>70</v>
      </c>
      <c r="I326" s="328">
        <f>SUM(E326:H326)</f>
        <v>100</v>
      </c>
      <c r="J326" s="329">
        <f>'[1]Result Entry'!$V$7</f>
        <v>100</v>
      </c>
      <c r="K326" s="1004">
        <f>I326+J326</f>
        <v>200</v>
      </c>
      <c r="L326" s="1005"/>
      <c r="M326" s="330" t="s">
        <v>147</v>
      </c>
      <c r="N326" s="1019"/>
      <c r="O326" s="1129"/>
      <c r="P326" s="1129"/>
      <c r="Q326" s="1129"/>
    </row>
    <row r="327" spans="1:17" s="19" customFormat="1" ht="24" customHeight="1">
      <c r="A327" s="313"/>
      <c r="B327" s="318" t="s">
        <v>91</v>
      </c>
      <c r="C327" s="1006" t="str">
        <f>'Result Entry'!$K$3</f>
        <v>Hindi</v>
      </c>
      <c r="D327" s="1007"/>
      <c r="E327" s="331">
        <f>IF(OR(C327="",$I318="NSO"),"",IFERROR(VLOOKUP($A313,'Result Entry'!$B$10:$FB$109,10,0),0))</f>
        <v>0</v>
      </c>
      <c r="F327" s="332">
        <f>IF(OR(C327="",$I318="NSO"),"",IFERROR(VLOOKUP($A313,'Result Entry'!$B$10:$FB$109,11,0),0))</f>
        <v>0</v>
      </c>
      <c r="G327" s="397">
        <f>IF(OR(C327="",$I318="NSO"),"",IFERROR(VLOOKUP($A313,'Result Entry'!$B$10:$FB$109,14,0),0))</f>
        <v>0</v>
      </c>
      <c r="H327" s="333">
        <f>IF(OR(C327="",$I318="NSO"),"",IFERROR(VLOOKUP($A313,'Result Entry'!$B$10:$FB$109,21,0),0))</f>
        <v>0</v>
      </c>
      <c r="I327" s="334">
        <f t="shared" ref="I327:I331" si="24">SUM(E327:H327)</f>
        <v>0</v>
      </c>
      <c r="J327" s="335">
        <f>IF(OR(C327="",$I318="NSO"),"",IFERROR(VLOOKUP($A313,'Result Entry'!$B$10:$FB$109,23,0),0))</f>
        <v>0</v>
      </c>
      <c r="K327" s="1008">
        <f>SUM(I327,J327)</f>
        <v>0</v>
      </c>
      <c r="L327" s="1009"/>
      <c r="M327" s="336" t="str">
        <f>IF(OR(C327="",$I318="NSO"),"",IFERROR(VLOOKUP($A313,'Result Entry'!$B$10:$FB$109,26,0),0))</f>
        <v/>
      </c>
      <c r="N327" s="1019"/>
      <c r="O327" s="1129"/>
      <c r="P327" s="1129"/>
      <c r="Q327" s="1129"/>
    </row>
    <row r="328" spans="1:17" s="19" customFormat="1" ht="24" customHeight="1">
      <c r="A328" s="313"/>
      <c r="B328" s="318" t="s">
        <v>91</v>
      </c>
      <c r="C328" s="963" t="str">
        <f>'Result Entry'!$AB$3</f>
        <v>Mathematics</v>
      </c>
      <c r="D328" s="1010"/>
      <c r="E328" s="337">
        <f>IF(OR(C328="",$I318="NSO"),"",IFERROR(VLOOKUP($A313,'Result Entry'!$B$10:$FB$109,27,0),0))</f>
        <v>0</v>
      </c>
      <c r="F328" s="338">
        <f>IF(OR(C328="",$I318="NSO"),"",IFERROR(VLOOKUP($A313,'Result Entry'!$B$10:$FB$109,28,0),0))</f>
        <v>0</v>
      </c>
      <c r="G328" s="393">
        <f>IF(OR(C328="",$I318="NSO"),"",IFERROR(VLOOKUP($A313,'Result Entry'!$B$10:$FB$109,31,0),0))</f>
        <v>0</v>
      </c>
      <c r="H328" s="333">
        <f>IF(OR(C328="",$I318="NSO"),"",IFERROR(VLOOKUP($A313,'Result Entry'!$B$10:$FB$109,36,0),0))</f>
        <v>0</v>
      </c>
      <c r="I328" s="334">
        <f t="shared" si="24"/>
        <v>0</v>
      </c>
      <c r="J328" s="335">
        <f>IF(OR(C328="",$I318="NSO"),"",IFERROR(VLOOKUP($A313,'Result Entry'!$B$10:$FB$109,40,0),0))</f>
        <v>0</v>
      </c>
      <c r="K328" s="1077">
        <f t="shared" ref="K328:K333" si="25">SUM(I328,J328)</f>
        <v>0</v>
      </c>
      <c r="L328" s="1078"/>
      <c r="M328" s="336" t="str">
        <f>IF(OR(C328="",$I318="NSO"),"",IFERROR(VLOOKUP($A313,'Result Entry'!$B$10:$FB$109,43,0),0))</f>
        <v/>
      </c>
      <c r="N328" s="1019"/>
      <c r="O328" s="1129"/>
      <c r="P328" s="1129"/>
      <c r="Q328" s="1129"/>
    </row>
    <row r="329" spans="1:17" s="19" customFormat="1" ht="24.75" customHeight="1" thickBot="1">
      <c r="A329" s="313"/>
      <c r="B329" s="318" t="s">
        <v>91</v>
      </c>
      <c r="C329" s="1079" t="str">
        <f>'Result Entry'!$BJ$3</f>
        <v>Env. Study</v>
      </c>
      <c r="D329" s="1080"/>
      <c r="E329" s="339">
        <f>IF(OR(C329="",$I318="NSO"),"",IFERROR(VLOOKUP($A313,'Result Entry'!$B$10:$FB$109,61,0),0))</f>
        <v>0</v>
      </c>
      <c r="F329" s="340">
        <f>IF(OR(C329="",$I318="NSO"),"",IFERROR(VLOOKUP($A313,'Result Entry'!$B$10:$FB$109,62,0),0))</f>
        <v>0</v>
      </c>
      <c r="G329" s="341">
        <f>IF(OR(C329="",$I318="NSO"),"",IFERROR(VLOOKUP($A313,'Result Entry'!$B$10:$FB$109,65,0),0))</f>
        <v>0</v>
      </c>
      <c r="H329" s="342">
        <f>IF(OR(C329="",$I318="NSO"),"",IFERROR(VLOOKUP($A313,'Result Entry'!$B$10:$FB$109,70,0),0))</f>
        <v>0</v>
      </c>
      <c r="I329" s="343">
        <f t="shared" si="24"/>
        <v>0</v>
      </c>
      <c r="J329" s="344">
        <f>IF(OR(C329="",$I318="NSO"),"",IFERROR(VLOOKUP($A313,'Result Entry'!$B$10:$FB$109,74,0),0))</f>
        <v>0</v>
      </c>
      <c r="K329" s="1103">
        <f t="shared" si="25"/>
        <v>0</v>
      </c>
      <c r="L329" s="1104"/>
      <c r="M329" s="345" t="str">
        <f>IF(OR(C329="",$I318="NSO"),"",IFERROR(VLOOKUP($A313,'Result Entry'!$B$10:$FB$109,77,0),0))</f>
        <v/>
      </c>
      <c r="N329" s="1019"/>
      <c r="O329" s="1129"/>
      <c r="P329" s="1129"/>
      <c r="Q329" s="1129"/>
    </row>
    <row r="330" spans="1:17" s="19" customFormat="1" ht="24" customHeight="1">
      <c r="A330" s="313"/>
      <c r="B330" s="318" t="s">
        <v>91</v>
      </c>
      <c r="C330" s="1092" t="s">
        <v>66</v>
      </c>
      <c r="D330" s="1093"/>
      <c r="E330" s="346">
        <f>'[1]Result Entry'!$AO$7</f>
        <v>5</v>
      </c>
      <c r="F330" s="347">
        <f>'[1]Result Entry'!$AP$7</f>
        <v>5</v>
      </c>
      <c r="G330" s="395">
        <f>'[1]Result Entry'!$AQ$7</f>
        <v>5</v>
      </c>
      <c r="H330" s="348">
        <f>'[1]Result Entry'!$AV$7</f>
        <v>35</v>
      </c>
      <c r="I330" s="349">
        <f t="shared" si="24"/>
        <v>50</v>
      </c>
      <c r="J330" s="350">
        <f>'[1]Result Entry'!$AZ$7</f>
        <v>50</v>
      </c>
      <c r="K330" s="1094">
        <f t="shared" si="25"/>
        <v>100</v>
      </c>
      <c r="L330" s="1095"/>
      <c r="M330" s="351" t="s">
        <v>147</v>
      </c>
      <c r="N330" s="1019"/>
      <c r="O330" s="1129"/>
      <c r="P330" s="1129"/>
      <c r="Q330" s="1129"/>
    </row>
    <row r="331" spans="1:17" s="19" customFormat="1" ht="24" customHeight="1" thickBot="1">
      <c r="A331" s="313"/>
      <c r="B331" s="318" t="s">
        <v>91</v>
      </c>
      <c r="C331" s="1096" t="str">
        <f>'Result Entry'!$AS$3</f>
        <v>English</v>
      </c>
      <c r="D331" s="1097"/>
      <c r="E331" s="352">
        <f>IF(OR(C331="",$I318="NSO"),"",IFERROR(VLOOKUP($A313,'Result Entry'!$B$10:$FB$109,44,0),0))</f>
        <v>0</v>
      </c>
      <c r="F331" s="353">
        <f>IF(OR(C331="",$I318="NSO"),"",IFERROR(VLOOKUP($A313,'Result Entry'!$B$10:$FB$109,45,0),0))</f>
        <v>0</v>
      </c>
      <c r="G331" s="396">
        <f>IF(OR(C331="",$I318="NSO"),"",IFERROR(VLOOKUP($A313,'Result Entry'!$B$10:$FB$109,48,0),0))</f>
        <v>0</v>
      </c>
      <c r="H331" s="354">
        <f>IF(OR(C331="",$I318="NSO"),"",IFERROR(VLOOKUP($A313,'Result Entry'!$B$10:$FB$109,53,0),0))</f>
        <v>0</v>
      </c>
      <c r="I331" s="355">
        <f t="shared" si="24"/>
        <v>0</v>
      </c>
      <c r="J331" s="356">
        <f>IF(OR(C331="",$I318="NSO"),"",IFERROR(VLOOKUP($A313,'Result Entry'!$B$10:$FB$109,57,0),0))</f>
        <v>0</v>
      </c>
      <c r="K331" s="1098">
        <f t="shared" si="25"/>
        <v>0</v>
      </c>
      <c r="L331" s="1099"/>
      <c r="M331" s="357" t="str">
        <f>IF(OR(C331="",$I318="NSO"),"",IFERROR(VLOOKUP($A313,'Result Entry'!$B$10:$FB$109,60,0),0))</f>
        <v/>
      </c>
      <c r="N331" s="1019"/>
      <c r="O331" s="1129"/>
      <c r="P331" s="1129"/>
      <c r="Q331" s="1129"/>
    </row>
    <row r="332" spans="1:17" s="19" customFormat="1" ht="24" customHeight="1">
      <c r="A332" s="313"/>
      <c r="B332" s="318" t="s">
        <v>91</v>
      </c>
      <c r="C332" s="1092" t="s">
        <v>66</v>
      </c>
      <c r="D332" s="1093"/>
      <c r="E332" s="346">
        <f>'[1]Result Entry'!$BS$7</f>
        <v>10</v>
      </c>
      <c r="F332" s="347">
        <f>'[1]Result Entry'!$BT$7</f>
        <v>10</v>
      </c>
      <c r="G332" s="395">
        <f>'[1]Result Entry'!$BU$7</f>
        <v>10</v>
      </c>
      <c r="H332" s="348">
        <f>'[1]Result Entry'!$BZ$7</f>
        <v>70</v>
      </c>
      <c r="I332" s="349">
        <f>SUM(E332:H332)</f>
        <v>100</v>
      </c>
      <c r="J332" s="350">
        <f>'[1]Result Entry'!$CD$7</f>
        <v>100</v>
      </c>
      <c r="K332" s="1094">
        <f t="shared" si="25"/>
        <v>200</v>
      </c>
      <c r="L332" s="1095"/>
      <c r="M332" s="351" t="s">
        <v>147</v>
      </c>
      <c r="N332" s="1019"/>
      <c r="O332" s="1129"/>
      <c r="P332" s="1129"/>
      <c r="Q332" s="1129"/>
    </row>
    <row r="333" spans="1:17" s="19" customFormat="1" ht="24" customHeight="1" thickBot="1">
      <c r="A333" s="313"/>
      <c r="B333" s="318" t="s">
        <v>91</v>
      </c>
      <c r="C333" s="1096" t="str">
        <f>'Result Entry'!$CA$3</f>
        <v>Sanskrit/Urdu</v>
      </c>
      <c r="D333" s="1097"/>
      <c r="E333" s="352">
        <f>IF(OR(C333="",$I318="NSO"),"",IFERROR(VLOOKUP($A313,'Result Entry'!$B$10:$FB$109,78,0),0))</f>
        <v>0</v>
      </c>
      <c r="F333" s="353">
        <f>IF(OR(C333="",$I318="NSO"),"",IFERROR(VLOOKUP($A313,'Result Entry'!$B$10:$FB$109,79,0),0))</f>
        <v>0</v>
      </c>
      <c r="G333" s="396">
        <f>IF(OR(C333="",$I318="NSO"),"",IFERROR(VLOOKUP($A313,'Result Entry'!$B$10:$FB$109,82,0),0))</f>
        <v>0</v>
      </c>
      <c r="H333" s="354">
        <f>IF(OR(C333="",$I318="NSO"),"",IFERROR(VLOOKUP($A313,'Result Entry'!$B$10:$FB$109,87,0),0))</f>
        <v>0</v>
      </c>
      <c r="I333" s="355">
        <f t="shared" ref="I333" si="26">SUM(E333:H333)</f>
        <v>0</v>
      </c>
      <c r="J333" s="356">
        <f>IF(OR(C333="",$I318="NSO"),"",IFERROR(VLOOKUP($A313,'Result Entry'!$B$10:$FB$109,91,0),0))</f>
        <v>0</v>
      </c>
      <c r="K333" s="1098">
        <f t="shared" si="25"/>
        <v>0</v>
      </c>
      <c r="L333" s="1099"/>
      <c r="M333" s="357" t="str">
        <f>IF(OR(C333="",$I318="NSO"),"",IFERROR(VLOOKUP($A313,'Result Entry'!$B$10:$FB$109,94,0),0))</f>
        <v/>
      </c>
      <c r="N333" s="1019"/>
      <c r="O333" s="1129"/>
      <c r="P333" s="1129"/>
      <c r="Q333" s="1129"/>
    </row>
    <row r="334" spans="1:17" s="19" customFormat="1" ht="13.5" customHeight="1" thickBot="1">
      <c r="A334" s="313"/>
      <c r="B334" s="318" t="s">
        <v>91</v>
      </c>
      <c r="C334" s="1100"/>
      <c r="D334" s="1101"/>
      <c r="E334" s="1101"/>
      <c r="F334" s="1101"/>
      <c r="G334" s="1101"/>
      <c r="H334" s="1101"/>
      <c r="I334" s="1101"/>
      <c r="J334" s="1101"/>
      <c r="K334" s="1101"/>
      <c r="L334" s="1101"/>
      <c r="M334" s="1102"/>
      <c r="N334" s="1019"/>
      <c r="O334" s="1129"/>
      <c r="P334" s="1129"/>
      <c r="Q334" s="1129"/>
    </row>
    <row r="335" spans="1:17" s="19" customFormat="1" ht="43.5" customHeight="1">
      <c r="A335" s="313"/>
      <c r="B335" s="318" t="s">
        <v>91</v>
      </c>
      <c r="C335" s="1081" t="s">
        <v>112</v>
      </c>
      <c r="D335" s="1082"/>
      <c r="E335" s="1083"/>
      <c r="F335" s="1087" t="s">
        <v>113</v>
      </c>
      <c r="G335" s="1087"/>
      <c r="H335" s="1088" t="s">
        <v>114</v>
      </c>
      <c r="I335" s="1089"/>
      <c r="J335" s="358" t="s">
        <v>51</v>
      </c>
      <c r="K335" s="359" t="s">
        <v>115</v>
      </c>
      <c r="L335" s="390" t="s">
        <v>49</v>
      </c>
      <c r="M335" s="360" t="s">
        <v>53</v>
      </c>
      <c r="N335" s="1019"/>
      <c r="O335" s="1129"/>
      <c r="P335" s="1129"/>
      <c r="Q335" s="1129"/>
    </row>
    <row r="336" spans="1:17" s="19" customFormat="1" ht="24" customHeight="1" thickBot="1">
      <c r="A336" s="313"/>
      <c r="B336" s="318" t="s">
        <v>91</v>
      </c>
      <c r="C336" s="1084"/>
      <c r="D336" s="1085"/>
      <c r="E336" s="1086"/>
      <c r="F336" s="1090">
        <f>IF(OR($I318="",$I318="NSO"),"",IFERROR(VLOOKUP($A313,'Result Entry'!$B$10:$FB$109,130,0),0))</f>
        <v>900</v>
      </c>
      <c r="G336" s="1091"/>
      <c r="H336" s="1090">
        <f>IF(OR($I318="",$I318="NSO"),"",IFERROR(VLOOKUP($A313,'Result Entry'!$B$10:$FB$109,131,0),0))</f>
        <v>0</v>
      </c>
      <c r="I336" s="1091"/>
      <c r="J336" s="361">
        <f>IF(OR($I318="",$I318="NSO"),"",IFERROR(VLOOKUP($A313,'Result Entry'!$B$10:$FB$109,132,0),0))</f>
        <v>0</v>
      </c>
      <c r="K336" s="362" t="str">
        <f>IF(OR($I318="",$I318="NSO"),"",IFERROR(VLOOKUP($A313,'Result Entry'!$B$10:$FB$109,133,0),0))</f>
        <v/>
      </c>
      <c r="L336" s="363" t="str">
        <f>IF(OR($I318="",$I318="NSO"),"",IFERROR(VLOOKUP($A313,'Result Entry'!$B$10:$FB$109,134,0),0))</f>
        <v/>
      </c>
      <c r="M336" s="364" t="str">
        <f>IF(OR($I318="",$I318="NSO"),"",IFERROR(VLOOKUP($A313,'Result Entry'!$B$10:$FB$109,136,0),0))</f>
        <v/>
      </c>
      <c r="N336" s="1019"/>
      <c r="O336" s="1129"/>
      <c r="P336" s="1129"/>
      <c r="Q336" s="1129"/>
    </row>
    <row r="337" spans="1:17" s="19" customFormat="1" ht="24" customHeight="1" thickBot="1">
      <c r="A337" s="313"/>
      <c r="B337" s="314" t="s">
        <v>91</v>
      </c>
      <c r="C337" s="1054"/>
      <c r="D337" s="1055"/>
      <c r="E337" s="1055"/>
      <c r="F337" s="1055"/>
      <c r="G337" s="1055"/>
      <c r="H337" s="1056"/>
      <c r="I337" s="1057" t="s">
        <v>71</v>
      </c>
      <c r="J337" s="1058"/>
      <c r="K337" s="365">
        <f>IF(OR($I318="",$I318="NSO"),"",IFERROR(VLOOKUP($A313,'Result Entry'!$B$10:$FB$109,127,0),0))</f>
        <v>0</v>
      </c>
      <c r="L337" s="1074" t="s">
        <v>90</v>
      </c>
      <c r="M337" s="992"/>
      <c r="N337" s="1019"/>
      <c r="O337" s="1129"/>
      <c r="P337" s="1129"/>
      <c r="Q337" s="1129"/>
    </row>
    <row r="338" spans="1:17" s="19" customFormat="1" ht="24" customHeight="1" thickBot="1">
      <c r="A338" s="313"/>
      <c r="B338" s="314" t="s">
        <v>91</v>
      </c>
      <c r="C338" s="1059" t="s">
        <v>70</v>
      </c>
      <c r="D338" s="1060"/>
      <c r="E338" s="1060"/>
      <c r="F338" s="1060"/>
      <c r="G338" s="1060"/>
      <c r="H338" s="1061"/>
      <c r="I338" s="972" t="s">
        <v>72</v>
      </c>
      <c r="J338" s="1062"/>
      <c r="K338" s="366">
        <f>IF(OR($I318="",$I318="NSO"),"",IFERROR(VLOOKUP($A313,'Result Entry'!$B$10:$FB$109,128,0),0))</f>
        <v>0</v>
      </c>
      <c r="L338" s="1063" t="str">
        <f>IF(OR($I318="",$I318="NSO"),"",IFERROR(VLOOKUP($A313,'Result Entry'!$B$10:$FB$109,129,0),0))</f>
        <v/>
      </c>
      <c r="M338" s="1064"/>
      <c r="N338" s="1019"/>
      <c r="O338" s="1129"/>
      <c r="P338" s="1129"/>
      <c r="Q338" s="1129"/>
    </row>
    <row r="339" spans="1:17" s="19" customFormat="1" ht="24" customHeight="1" thickBot="1">
      <c r="A339" s="313"/>
      <c r="B339" s="314" t="s">
        <v>91</v>
      </c>
      <c r="C339" s="1065" t="s">
        <v>64</v>
      </c>
      <c r="D339" s="1066"/>
      <c r="E339" s="1067"/>
      <c r="F339" s="1068" t="s">
        <v>67</v>
      </c>
      <c r="G339" s="1069"/>
      <c r="H339" s="367" t="s">
        <v>57</v>
      </c>
      <c r="I339" s="1070" t="s">
        <v>73</v>
      </c>
      <c r="J339" s="1071"/>
      <c r="K339" s="1072">
        <f>IF(OR($I318="",$I318="NSO"),"",IFERROR(VLOOKUP($A313,'Result Entry'!$B$10:$FB$109,137,0),0))</f>
        <v>0</v>
      </c>
      <c r="L339" s="1072"/>
      <c r="M339" s="1073"/>
      <c r="N339" s="1019"/>
      <c r="O339" s="1129"/>
      <c r="P339" s="1129"/>
      <c r="Q339" s="1129"/>
    </row>
    <row r="340" spans="1:17" s="19" customFormat="1" ht="23.25" customHeight="1">
      <c r="A340" s="313"/>
      <c r="B340" s="314" t="s">
        <v>91</v>
      </c>
      <c r="C340" s="963" t="str">
        <f>'Result Entry'!$CR$3</f>
        <v>WORK EXP.</v>
      </c>
      <c r="D340" s="964"/>
      <c r="E340" s="965"/>
      <c r="F340" s="950" t="str">
        <f>IF(OR($I318="",$I318="NSO"),"",IFERROR(VLOOKUP($A313,'Result Entry'!$B$10:$FB$109,144,0),0))</f>
        <v>0/100</v>
      </c>
      <c r="G340" s="965"/>
      <c r="H340" s="392" t="str">
        <f>IF(OR($I318="",$I318="NSO"),"",IFERROR(VLOOKUP($A313,'Result Entry'!$B$10:$FB$109,102,0),0))</f>
        <v/>
      </c>
      <c r="I340" s="1011" t="s">
        <v>93</v>
      </c>
      <c r="J340" s="1012"/>
      <c r="K340" s="1013">
        <f>'Result Entry'!$W$2</f>
        <v>46106</v>
      </c>
      <c r="L340" s="1014"/>
      <c r="M340" s="1015"/>
      <c r="N340" s="1019"/>
      <c r="O340" s="1129"/>
      <c r="P340" s="1129"/>
      <c r="Q340" s="1129"/>
    </row>
    <row r="341" spans="1:17" s="19" customFormat="1" ht="23.25" customHeight="1">
      <c r="A341" s="313"/>
      <c r="B341" s="314" t="s">
        <v>91</v>
      </c>
      <c r="C341" s="963" t="str">
        <f>'Result Entry'!$CZ$3</f>
        <v>ART EDU.</v>
      </c>
      <c r="D341" s="964"/>
      <c r="E341" s="965"/>
      <c r="F341" s="950" t="str">
        <f>IF(OR($I318="",$I318="NSO"),"",IFERROR(VLOOKUP($A313,'Result Entry'!$B$10:$FB$109,148,0),0))</f>
        <v>0/100</v>
      </c>
      <c r="G341" s="965"/>
      <c r="H341" s="368" t="str">
        <f>IF(OR($I318="",$I318="NSO"),"",IFERROR(VLOOKUP($A313,'Result Entry'!$B$10:$FB$109,110,0),0))</f>
        <v/>
      </c>
      <c r="I341" s="966"/>
      <c r="J341" s="967"/>
      <c r="K341" s="967"/>
      <c r="L341" s="967"/>
      <c r="M341" s="968"/>
      <c r="N341" s="1019"/>
      <c r="O341" s="1129"/>
      <c r="P341" s="1129"/>
      <c r="Q341" s="1129"/>
    </row>
    <row r="342" spans="1:17" s="19" customFormat="1" ht="23.25" customHeight="1">
      <c r="A342" s="313"/>
      <c r="B342" s="314"/>
      <c r="C342" s="963" t="str">
        <f>'Result Entry'!$DH$3</f>
        <v>H&amp;P. EDU.</v>
      </c>
      <c r="D342" s="964"/>
      <c r="E342" s="965"/>
      <c r="F342" s="950" t="str">
        <f>IF(OR($I318="",$I318="NSO"),"",IFERROR(VLOOKUP($A313,'Result Entry'!$B$10:$FB$109,152,0),0))</f>
        <v>0/100</v>
      </c>
      <c r="G342" s="965"/>
      <c r="H342" s="368" t="str">
        <f>IF(OR($I318="",$I318="NSO"),"",IFERROR(VLOOKUP($A313,'Result Entry'!$B$10:$FB$109,118,0),0))</f>
        <v/>
      </c>
      <c r="I342" s="969"/>
      <c r="J342" s="970"/>
      <c r="K342" s="970"/>
      <c r="L342" s="970"/>
      <c r="M342" s="971"/>
      <c r="N342" s="1019"/>
      <c r="O342" s="1129"/>
      <c r="P342" s="1129"/>
      <c r="Q342" s="1129"/>
    </row>
    <row r="343" spans="1:17" s="19" customFormat="1" ht="23.25" customHeight="1" thickBot="1">
      <c r="A343" s="313"/>
      <c r="B343" s="314" t="s">
        <v>91</v>
      </c>
      <c r="C343" s="972">
        <f>'Result Entry'!$DP$3</f>
        <v>0</v>
      </c>
      <c r="D343" s="973"/>
      <c r="E343" s="974"/>
      <c r="F343" s="950" t="str">
        <f>IF(OR($I318="",$I318="NSO"),"",IFERROR(VLOOKUP($A313,'Result Entry'!$B$10:$FB$109,156,0),0))</f>
        <v>0/0</v>
      </c>
      <c r="G343" s="965"/>
      <c r="H343" s="393" t="str">
        <f>IF(OR($I318="",$I318="NSO"),"",IFERROR(VLOOKUP($A313,'Result Entry'!$B$10:$FB$109,126,0),0))</f>
        <v/>
      </c>
      <c r="I343" s="975" t="s">
        <v>86</v>
      </c>
      <c r="J343" s="976"/>
      <c r="K343" s="981"/>
      <c r="L343" s="982"/>
      <c r="M343" s="983"/>
      <c r="N343" s="1019"/>
      <c r="O343" s="1129"/>
      <c r="P343" s="1129"/>
      <c r="Q343" s="1129"/>
    </row>
    <row r="344" spans="1:17" s="19" customFormat="1" ht="23.25" customHeight="1">
      <c r="A344" s="313"/>
      <c r="B344" s="314" t="s">
        <v>91</v>
      </c>
      <c r="C344" s="990" t="s">
        <v>74</v>
      </c>
      <c r="D344" s="991"/>
      <c r="E344" s="991"/>
      <c r="F344" s="991"/>
      <c r="G344" s="991"/>
      <c r="H344" s="992"/>
      <c r="I344" s="977"/>
      <c r="J344" s="978"/>
      <c r="K344" s="984"/>
      <c r="L344" s="985"/>
      <c r="M344" s="986"/>
      <c r="N344" s="1019"/>
      <c r="O344" s="1129"/>
      <c r="P344" s="1129"/>
      <c r="Q344" s="1129"/>
    </row>
    <row r="345" spans="1:17" s="19" customFormat="1" ht="23.25" customHeight="1">
      <c r="A345" s="313"/>
      <c r="B345" s="314" t="s">
        <v>91</v>
      </c>
      <c r="C345" s="369" t="s">
        <v>37</v>
      </c>
      <c r="D345" s="993" t="s">
        <v>80</v>
      </c>
      <c r="E345" s="994"/>
      <c r="F345" s="993" t="s">
        <v>81</v>
      </c>
      <c r="G345" s="995"/>
      <c r="H345" s="996"/>
      <c r="I345" s="979"/>
      <c r="J345" s="980"/>
      <c r="K345" s="987"/>
      <c r="L345" s="988"/>
      <c r="M345" s="989"/>
      <c r="N345" s="1019"/>
      <c r="O345" s="1129"/>
      <c r="P345" s="1129"/>
      <c r="Q345" s="1129"/>
    </row>
    <row r="346" spans="1:17" s="19" customFormat="1" ht="23.25" customHeight="1">
      <c r="A346" s="313"/>
      <c r="B346" s="314" t="s">
        <v>91</v>
      </c>
      <c r="C346" s="391" t="s">
        <v>75</v>
      </c>
      <c r="D346" s="950" t="s">
        <v>158</v>
      </c>
      <c r="E346" s="951"/>
      <c r="F346" s="950" t="s">
        <v>82</v>
      </c>
      <c r="G346" s="952"/>
      <c r="H346" s="953"/>
      <c r="I346" s="954" t="s">
        <v>87</v>
      </c>
      <c r="J346" s="955"/>
      <c r="K346" s="955"/>
      <c r="L346" s="955"/>
      <c r="M346" s="956"/>
      <c r="N346" s="1019"/>
      <c r="O346" s="1129"/>
      <c r="P346" s="1129"/>
      <c r="Q346" s="1129"/>
    </row>
    <row r="347" spans="1:17" s="19" customFormat="1" ht="23.25" customHeight="1">
      <c r="A347" s="313"/>
      <c r="B347" s="314" t="s">
        <v>91</v>
      </c>
      <c r="C347" s="370" t="s">
        <v>76</v>
      </c>
      <c r="D347" s="950" t="s">
        <v>159</v>
      </c>
      <c r="E347" s="951"/>
      <c r="F347" s="950" t="s">
        <v>83</v>
      </c>
      <c r="G347" s="952"/>
      <c r="H347" s="953"/>
      <c r="I347" s="957"/>
      <c r="J347" s="958"/>
      <c r="K347" s="958"/>
      <c r="L347" s="958"/>
      <c r="M347" s="959"/>
      <c r="N347" s="1019"/>
      <c r="O347" s="1129"/>
      <c r="P347" s="1129"/>
      <c r="Q347" s="1129"/>
    </row>
    <row r="348" spans="1:17" s="19" customFormat="1" ht="23.25" customHeight="1">
      <c r="A348" s="313"/>
      <c r="B348" s="314" t="s">
        <v>91</v>
      </c>
      <c r="C348" s="370" t="s">
        <v>78</v>
      </c>
      <c r="D348" s="950" t="s">
        <v>160</v>
      </c>
      <c r="E348" s="951"/>
      <c r="F348" s="950" t="s">
        <v>84</v>
      </c>
      <c r="G348" s="952"/>
      <c r="H348" s="953"/>
      <c r="I348" s="957"/>
      <c r="J348" s="958"/>
      <c r="K348" s="958"/>
      <c r="L348" s="958"/>
      <c r="M348" s="959"/>
      <c r="N348" s="1019"/>
      <c r="O348" s="1129"/>
      <c r="P348" s="1129"/>
      <c r="Q348" s="1129"/>
    </row>
    <row r="349" spans="1:17" s="19" customFormat="1" ht="23.25" customHeight="1">
      <c r="A349" s="313"/>
      <c r="B349" s="314" t="s">
        <v>91</v>
      </c>
      <c r="C349" s="370" t="s">
        <v>77</v>
      </c>
      <c r="D349" s="950" t="s">
        <v>161</v>
      </c>
      <c r="E349" s="951"/>
      <c r="F349" s="950" t="s">
        <v>163</v>
      </c>
      <c r="G349" s="952"/>
      <c r="H349" s="953"/>
      <c r="I349" s="960"/>
      <c r="J349" s="961"/>
      <c r="K349" s="961"/>
      <c r="L349" s="961"/>
      <c r="M349" s="962"/>
      <c r="N349" s="1019"/>
      <c r="O349" s="1129"/>
      <c r="P349" s="1129"/>
      <c r="Q349" s="1129"/>
    </row>
    <row r="350" spans="1:17" s="19" customFormat="1" ht="23.25" customHeight="1" thickBot="1">
      <c r="A350" s="313"/>
      <c r="B350" s="371" t="s">
        <v>91</v>
      </c>
      <c r="C350" s="354" t="s">
        <v>79</v>
      </c>
      <c r="D350" s="1075" t="s">
        <v>162</v>
      </c>
      <c r="E350" s="1062"/>
      <c r="F350" s="1075" t="s">
        <v>85</v>
      </c>
      <c r="G350" s="1076"/>
      <c r="H350" s="1064"/>
      <c r="I350" s="946" t="s">
        <v>116</v>
      </c>
      <c r="J350" s="947"/>
      <c r="K350" s="947"/>
      <c r="L350" s="947"/>
      <c r="M350" s="948"/>
      <c r="N350" s="1019"/>
      <c r="O350" s="1129"/>
      <c r="P350" s="1129"/>
      <c r="Q350" s="1129"/>
    </row>
    <row r="351" spans="1:17" s="19" customFormat="1" ht="14.25" customHeight="1" thickBot="1">
      <c r="A351" s="949"/>
      <c r="B351" s="949"/>
      <c r="C351" s="949"/>
      <c r="D351" s="949"/>
      <c r="E351" s="949"/>
      <c r="F351" s="949"/>
      <c r="G351" s="949"/>
      <c r="H351" s="949"/>
      <c r="I351" s="949"/>
      <c r="J351" s="949"/>
      <c r="K351" s="949"/>
      <c r="L351" s="949"/>
      <c r="M351" s="949"/>
      <c r="N351" s="1019"/>
      <c r="O351" s="1129"/>
      <c r="P351" s="1129"/>
      <c r="Q351" s="1129"/>
    </row>
    <row r="352" spans="1:17" s="46" customFormat="1" ht="25.5" customHeight="1" thickBot="1">
      <c r="A352" s="308">
        <f>A313+1</f>
        <v>10</v>
      </c>
      <c r="B352" s="1016" t="s">
        <v>173</v>
      </c>
      <c r="C352" s="1017"/>
      <c r="D352" s="1017"/>
      <c r="E352" s="1017"/>
      <c r="F352" s="1017"/>
      <c r="G352" s="1017"/>
      <c r="H352" s="1017"/>
      <c r="I352" s="1017"/>
      <c r="J352" s="1017"/>
      <c r="K352" s="1017"/>
      <c r="L352" s="1017"/>
      <c r="M352" s="1018"/>
      <c r="N352" s="1019"/>
      <c r="O352" s="1129"/>
      <c r="P352" s="1129"/>
      <c r="Q352" s="1129"/>
    </row>
    <row r="353" spans="1:17" ht="73.5" customHeight="1">
      <c r="A353" s="309"/>
      <c r="B353" s="1020">
        <f>IF(I357&gt;0,CONCATENATE(C357,I357),0)</f>
        <v>0</v>
      </c>
      <c r="C353" s="1022"/>
      <c r="D353" s="1024" t="str">
        <f>Master!$E$8</f>
        <v>Govt.Sr.Sec.Sch.</v>
      </c>
      <c r="E353" s="1025"/>
      <c r="F353" s="1025"/>
      <c r="G353" s="1025"/>
      <c r="H353" s="1025"/>
      <c r="I353" s="1025"/>
      <c r="J353" s="1025"/>
      <c r="K353" s="1025"/>
      <c r="L353" s="1025"/>
      <c r="M353" s="1026"/>
      <c r="N353" s="1019"/>
      <c r="O353" s="1129"/>
      <c r="P353" s="1129"/>
      <c r="Q353" s="1129"/>
    </row>
    <row r="354" spans="1:17" ht="35.25" customHeight="1" thickBot="1">
      <c r="A354" s="309"/>
      <c r="B354" s="1021"/>
      <c r="C354" s="1023"/>
      <c r="D354" s="1027" t="str">
        <f>Master!$E$11</f>
        <v>P.S.-Bapini (Phalodi)</v>
      </c>
      <c r="E354" s="1027"/>
      <c r="F354" s="1027"/>
      <c r="G354" s="1027"/>
      <c r="H354" s="1027"/>
      <c r="I354" s="1027"/>
      <c r="J354" s="1027"/>
      <c r="K354" s="1027"/>
      <c r="L354" s="1027"/>
      <c r="M354" s="1028"/>
      <c r="N354" s="1019"/>
      <c r="O354" s="1129"/>
      <c r="P354" s="1129"/>
      <c r="Q354" s="1129"/>
    </row>
    <row r="355" spans="1:17" ht="46.5" customHeight="1">
      <c r="A355" s="309"/>
      <c r="B355" s="310"/>
      <c r="C355" s="1029" t="s">
        <v>60</v>
      </c>
      <c r="D355" s="1030"/>
      <c r="E355" s="1030"/>
      <c r="F355" s="1030"/>
      <c r="G355" s="1030"/>
      <c r="H355" s="1030"/>
      <c r="I355" s="1031"/>
      <c r="J355" s="1032" t="s">
        <v>88</v>
      </c>
      <c r="K355" s="1032"/>
      <c r="L355" s="1033">
        <f>Master!$E$14</f>
        <v>810000000</v>
      </c>
      <c r="M355" s="1034"/>
      <c r="N355" s="1019"/>
      <c r="O355" s="1129"/>
      <c r="P355" s="1129"/>
      <c r="Q355" s="1129"/>
    </row>
    <row r="356" spans="1:17" ht="18" customHeight="1" thickBot="1">
      <c r="A356" s="309"/>
      <c r="B356" s="311"/>
      <c r="C356" s="1029"/>
      <c r="D356" s="1030"/>
      <c r="E356" s="1030"/>
      <c r="F356" s="1030"/>
      <c r="G356" s="1030"/>
      <c r="H356" s="1030"/>
      <c r="I356" s="1031"/>
      <c r="J356" s="1035" t="s">
        <v>61</v>
      </c>
      <c r="K356" s="1036"/>
      <c r="L356" s="1039" t="str">
        <f>Master!$E$6</f>
        <v>2025-26</v>
      </c>
      <c r="M356" s="1040"/>
      <c r="N356" s="1019"/>
      <c r="O356" s="1129"/>
      <c r="P356" s="1129"/>
      <c r="Q356" s="1129"/>
    </row>
    <row r="357" spans="1:17" ht="29.25" customHeight="1" thickBot="1">
      <c r="A357" s="309"/>
      <c r="B357" s="311"/>
      <c r="C357" s="1105" t="s">
        <v>117</v>
      </c>
      <c r="D357" s="1106"/>
      <c r="E357" s="1106"/>
      <c r="F357" s="1106"/>
      <c r="G357" s="1106"/>
      <c r="H357" s="1106"/>
      <c r="I357" s="312">
        <f>IFERROR(VLOOKUP($A352,'Result Entry'!$B$10:$FB$109,5,0),0)</f>
        <v>0</v>
      </c>
      <c r="J357" s="1037"/>
      <c r="K357" s="1038"/>
      <c r="L357" s="1041"/>
      <c r="M357" s="1042"/>
      <c r="N357" s="1019"/>
      <c r="O357" s="1129"/>
      <c r="P357" s="1129"/>
      <c r="Q357" s="1129"/>
    </row>
    <row r="358" spans="1:17" s="19" customFormat="1" ht="24" customHeight="1">
      <c r="A358" s="313"/>
      <c r="B358" s="314" t="s">
        <v>91</v>
      </c>
      <c r="C358" s="1006" t="s">
        <v>21</v>
      </c>
      <c r="D358" s="1043"/>
      <c r="E358" s="1043"/>
      <c r="F358" s="1044"/>
      <c r="G358" s="315" t="s">
        <v>1</v>
      </c>
      <c r="H358" s="1045" t="str">
        <f>IF(OR(I357=0,I357=""),"",IFERROR(VLOOKUP($A352,'Result Entry'!$B$10:$FB$109,3,0),0))</f>
        <v/>
      </c>
      <c r="I358" s="1045"/>
      <c r="J358" s="1045"/>
      <c r="K358" s="1045"/>
      <c r="L358" s="1045"/>
      <c r="M358" s="1046"/>
      <c r="N358" s="1019"/>
      <c r="O358" s="1129"/>
      <c r="P358" s="1129"/>
      <c r="Q358" s="1129"/>
    </row>
    <row r="359" spans="1:17" s="19" customFormat="1" ht="24" customHeight="1">
      <c r="A359" s="313"/>
      <c r="B359" s="314" t="s">
        <v>91</v>
      </c>
      <c r="C359" s="963" t="s">
        <v>23</v>
      </c>
      <c r="D359" s="964"/>
      <c r="E359" s="964"/>
      <c r="F359" s="1047"/>
      <c r="G359" s="316" t="s">
        <v>1</v>
      </c>
      <c r="H359" s="1048" t="str">
        <f>IF(OR(I357=0,I357=""),"",IFERROR(VLOOKUP($A352,'Result Entry'!$B$10:$FB$109,6,0),0))</f>
        <v/>
      </c>
      <c r="I359" s="1048"/>
      <c r="J359" s="1048"/>
      <c r="K359" s="1048"/>
      <c r="L359" s="1048"/>
      <c r="M359" s="1049"/>
      <c r="N359" s="1019"/>
      <c r="O359" s="1129"/>
      <c r="P359" s="1129"/>
      <c r="Q359" s="1129"/>
    </row>
    <row r="360" spans="1:17" s="19" customFormat="1" ht="24" customHeight="1">
      <c r="A360" s="313"/>
      <c r="B360" s="314" t="s">
        <v>91</v>
      </c>
      <c r="C360" s="963" t="s">
        <v>24</v>
      </c>
      <c r="D360" s="964"/>
      <c r="E360" s="964"/>
      <c r="F360" s="1047"/>
      <c r="G360" s="316" t="s">
        <v>1</v>
      </c>
      <c r="H360" s="1048" t="str">
        <f>IF(OR(I357=0,I357=""),"",IFERROR(VLOOKUP($A352,'Result Entry'!$B$10:$FB$109,7,0),0))</f>
        <v/>
      </c>
      <c r="I360" s="1048"/>
      <c r="J360" s="1048"/>
      <c r="K360" s="1048"/>
      <c r="L360" s="1048"/>
      <c r="M360" s="1049"/>
      <c r="N360" s="1019"/>
      <c r="O360" s="1129"/>
      <c r="P360" s="1129"/>
      <c r="Q360" s="1129"/>
    </row>
    <row r="361" spans="1:17" s="19" customFormat="1" ht="24" customHeight="1">
      <c r="A361" s="313"/>
      <c r="B361" s="314" t="s">
        <v>91</v>
      </c>
      <c r="C361" s="963" t="s">
        <v>62</v>
      </c>
      <c r="D361" s="964"/>
      <c r="E361" s="964"/>
      <c r="F361" s="1047"/>
      <c r="G361" s="316" t="s">
        <v>1</v>
      </c>
      <c r="H361" s="1048" t="str">
        <f>IF(OR(I357=0,I357=""),"",IFERROR(VLOOKUP($A352,'Result Entry'!$B$10:$FB$109,8,0),0))</f>
        <v/>
      </c>
      <c r="I361" s="1048"/>
      <c r="J361" s="1048"/>
      <c r="K361" s="1048"/>
      <c r="L361" s="1048"/>
      <c r="M361" s="1049"/>
      <c r="N361" s="1019"/>
      <c r="O361" s="1129"/>
      <c r="P361" s="1129"/>
      <c r="Q361" s="1129"/>
    </row>
    <row r="362" spans="1:17" s="19" customFormat="1" ht="24" customHeight="1">
      <c r="A362" s="313"/>
      <c r="B362" s="314" t="s">
        <v>91</v>
      </c>
      <c r="C362" s="963" t="s">
        <v>63</v>
      </c>
      <c r="D362" s="964"/>
      <c r="E362" s="964"/>
      <c r="F362" s="1047"/>
      <c r="G362" s="316" t="s">
        <v>1</v>
      </c>
      <c r="H362" s="1050" t="str">
        <f>CONCATENATE('Result Entry'!$F$4,'Result Entry'!$I$4)</f>
        <v>2(A)</v>
      </c>
      <c r="I362" s="1048"/>
      <c r="J362" s="1048"/>
      <c r="K362" s="1048"/>
      <c r="L362" s="1048"/>
      <c r="M362" s="1049"/>
      <c r="N362" s="1019"/>
      <c r="O362" s="1129"/>
      <c r="P362" s="1129"/>
      <c r="Q362" s="1129"/>
    </row>
    <row r="363" spans="1:17" s="19" customFormat="1" ht="24" customHeight="1" thickBot="1">
      <c r="A363" s="313"/>
      <c r="B363" s="314" t="s">
        <v>91</v>
      </c>
      <c r="C363" s="1051" t="s">
        <v>26</v>
      </c>
      <c r="D363" s="1052"/>
      <c r="E363" s="1052"/>
      <c r="F363" s="1053"/>
      <c r="G363" s="317" t="s">
        <v>1</v>
      </c>
      <c r="H363" s="997" t="str">
        <f>IF(OR(I357=0,I357=""),"",IFERROR(VLOOKUP($A352,'Result Entry'!$B$10:$FB$109,9,0),0))</f>
        <v/>
      </c>
      <c r="I363" s="997"/>
      <c r="J363" s="997"/>
      <c r="K363" s="997"/>
      <c r="L363" s="997"/>
      <c r="M363" s="998"/>
      <c r="N363" s="1019"/>
      <c r="O363" s="1129"/>
      <c r="P363" s="1129"/>
      <c r="Q363" s="1129"/>
    </row>
    <row r="364" spans="1:17" s="19" customFormat="1" ht="37.5" customHeight="1">
      <c r="A364" s="313"/>
      <c r="B364" s="318" t="s">
        <v>91</v>
      </c>
      <c r="C364" s="990" t="s">
        <v>64</v>
      </c>
      <c r="D364" s="999"/>
      <c r="E364" s="319" t="str">
        <f>'[1]Result Entry'!$K$6</f>
        <v>First Test</v>
      </c>
      <c r="F364" s="320" t="str">
        <f>'[1]Result Entry'!$L$6</f>
        <v>Second Test</v>
      </c>
      <c r="G364" s="320" t="str">
        <f>'[1]Result Entry'!$M$6</f>
        <v>Third Test</v>
      </c>
      <c r="H364" s="321" t="s">
        <v>65</v>
      </c>
      <c r="I364" s="322" t="s">
        <v>168</v>
      </c>
      <c r="J364" s="323" t="s">
        <v>32</v>
      </c>
      <c r="K364" s="1000" t="s">
        <v>110</v>
      </c>
      <c r="L364" s="1001"/>
      <c r="M364" s="324" t="s">
        <v>111</v>
      </c>
      <c r="N364" s="1019"/>
      <c r="O364" s="1129"/>
      <c r="P364" s="1129"/>
      <c r="Q364" s="1129"/>
    </row>
    <row r="365" spans="1:17" s="19" customFormat="1" ht="24" customHeight="1" thickBot="1">
      <c r="A365" s="313"/>
      <c r="B365" s="318" t="s">
        <v>91</v>
      </c>
      <c r="C365" s="1002" t="s">
        <v>66</v>
      </c>
      <c r="D365" s="1003"/>
      <c r="E365" s="325">
        <f>'[1]Result Entry'!$K$7</f>
        <v>10</v>
      </c>
      <c r="F365" s="326">
        <f>'[1]Result Entry'!$L$7</f>
        <v>10</v>
      </c>
      <c r="G365" s="394">
        <f>'[1]Result Entry'!$M$7</f>
        <v>10</v>
      </c>
      <c r="H365" s="327">
        <f>'[1]Result Entry'!$R$7</f>
        <v>70</v>
      </c>
      <c r="I365" s="328">
        <f>SUM(E365:H365)</f>
        <v>100</v>
      </c>
      <c r="J365" s="329">
        <f>'[1]Result Entry'!$V$7</f>
        <v>100</v>
      </c>
      <c r="K365" s="1004">
        <f>I365+J365</f>
        <v>200</v>
      </c>
      <c r="L365" s="1005"/>
      <c r="M365" s="330" t="s">
        <v>147</v>
      </c>
      <c r="N365" s="1019"/>
      <c r="O365" s="1129"/>
      <c r="P365" s="1129"/>
      <c r="Q365" s="1129"/>
    </row>
    <row r="366" spans="1:17" s="19" customFormat="1" ht="24" customHeight="1">
      <c r="A366" s="313"/>
      <c r="B366" s="318" t="s">
        <v>91</v>
      </c>
      <c r="C366" s="1006" t="str">
        <f>'Result Entry'!$K$3</f>
        <v>Hindi</v>
      </c>
      <c r="D366" s="1007"/>
      <c r="E366" s="331">
        <f>IF(OR(C366="",$I357="NSO"),"",IFERROR(VLOOKUP($A352,'Result Entry'!$B$10:$FB$109,10,0),0))</f>
        <v>0</v>
      </c>
      <c r="F366" s="332">
        <f>IF(OR(C366="",$I357="NSO"),"",IFERROR(VLOOKUP($A352,'Result Entry'!$B$10:$FB$109,11,0),0))</f>
        <v>0</v>
      </c>
      <c r="G366" s="397">
        <f>IF(OR(C366="",$I357="NSO"),"",IFERROR(VLOOKUP($A352,'Result Entry'!$B$10:$FB$109,14,0),0))</f>
        <v>0</v>
      </c>
      <c r="H366" s="333">
        <f>IF(OR(C366="",$I357="NSO"),"",IFERROR(VLOOKUP($A352,'Result Entry'!$B$10:$FB$109,21,0),0))</f>
        <v>0</v>
      </c>
      <c r="I366" s="334">
        <f t="shared" ref="I366:I370" si="27">SUM(E366:H366)</f>
        <v>0</v>
      </c>
      <c r="J366" s="335">
        <f>IF(OR(C366="",$I357="NSO"),"",IFERROR(VLOOKUP($A352,'Result Entry'!$B$10:$FB$109,23,0),0))</f>
        <v>0</v>
      </c>
      <c r="K366" s="1008">
        <f>SUM(I366,J366)</f>
        <v>0</v>
      </c>
      <c r="L366" s="1009"/>
      <c r="M366" s="336" t="str">
        <f>IF(OR(C366="",$I357="NSO"),"",IFERROR(VLOOKUP($A352,'Result Entry'!$B$10:$FB$109,26,0),0))</f>
        <v/>
      </c>
      <c r="N366" s="1019"/>
      <c r="O366" s="1129"/>
      <c r="P366" s="1129"/>
      <c r="Q366" s="1129"/>
    </row>
    <row r="367" spans="1:17" s="19" customFormat="1" ht="24" customHeight="1">
      <c r="A367" s="313"/>
      <c r="B367" s="318" t="s">
        <v>91</v>
      </c>
      <c r="C367" s="963" t="str">
        <f>'Result Entry'!$AB$3</f>
        <v>Mathematics</v>
      </c>
      <c r="D367" s="1010"/>
      <c r="E367" s="337">
        <f>IF(OR(C367="",$I357="NSO"),"",IFERROR(VLOOKUP($A352,'Result Entry'!$B$10:$FB$109,27,0),0))</f>
        <v>0</v>
      </c>
      <c r="F367" s="338">
        <f>IF(OR(C367="",$I357="NSO"),"",IFERROR(VLOOKUP($A352,'Result Entry'!$B$10:$FB$109,28,0),0))</f>
        <v>0</v>
      </c>
      <c r="G367" s="393">
        <f>IF(OR(C367="",$I357="NSO"),"",IFERROR(VLOOKUP($A352,'Result Entry'!$B$10:$FB$109,31,0),0))</f>
        <v>0</v>
      </c>
      <c r="H367" s="333">
        <f>IF(OR(C367="",$I357="NSO"),"",IFERROR(VLOOKUP($A352,'Result Entry'!$B$10:$FB$109,36,0),0))</f>
        <v>0</v>
      </c>
      <c r="I367" s="334">
        <f t="shared" si="27"/>
        <v>0</v>
      </c>
      <c r="J367" s="335">
        <f>IF(OR(C367="",$I357="NSO"),"",IFERROR(VLOOKUP($A352,'Result Entry'!$B$10:$FB$109,40,0),0))</f>
        <v>0</v>
      </c>
      <c r="K367" s="1077">
        <f t="shared" ref="K367:K372" si="28">SUM(I367,J367)</f>
        <v>0</v>
      </c>
      <c r="L367" s="1078"/>
      <c r="M367" s="336" t="str">
        <f>IF(OR(C367="",$I357="NSO"),"",IFERROR(VLOOKUP($A352,'Result Entry'!$B$10:$FB$109,43,0),0))</f>
        <v/>
      </c>
      <c r="N367" s="1019"/>
      <c r="O367" s="1129"/>
      <c r="P367" s="1129"/>
      <c r="Q367" s="1129"/>
    </row>
    <row r="368" spans="1:17" s="19" customFormat="1" ht="24.75" customHeight="1" thickBot="1">
      <c r="A368" s="313"/>
      <c r="B368" s="318" t="s">
        <v>91</v>
      </c>
      <c r="C368" s="1079" t="str">
        <f>'Result Entry'!$BJ$3</f>
        <v>Env. Study</v>
      </c>
      <c r="D368" s="1080"/>
      <c r="E368" s="339">
        <f>IF(OR(C368="",$I357="NSO"),"",IFERROR(VLOOKUP($A352,'Result Entry'!$B$10:$FB$109,61,0),0))</f>
        <v>0</v>
      </c>
      <c r="F368" s="340">
        <f>IF(OR(C368="",$I357="NSO"),"",IFERROR(VLOOKUP($A352,'Result Entry'!$B$10:$FB$109,62,0),0))</f>
        <v>0</v>
      </c>
      <c r="G368" s="341">
        <f>IF(OR(C368="",$I357="NSO"),"",IFERROR(VLOOKUP($A352,'Result Entry'!$B$10:$FB$109,65,0),0))</f>
        <v>0</v>
      </c>
      <c r="H368" s="342">
        <f>IF(OR(C368="",$I357="NSO"),"",IFERROR(VLOOKUP($A352,'Result Entry'!$B$10:$FB$109,70,0),0))</f>
        <v>0</v>
      </c>
      <c r="I368" s="343">
        <f t="shared" si="27"/>
        <v>0</v>
      </c>
      <c r="J368" s="344">
        <f>IF(OR(C368="",$I357="NSO"),"",IFERROR(VLOOKUP($A352,'Result Entry'!$B$10:$FB$109,74,0),0))</f>
        <v>0</v>
      </c>
      <c r="K368" s="1103">
        <f t="shared" si="28"/>
        <v>0</v>
      </c>
      <c r="L368" s="1104"/>
      <c r="M368" s="345" t="str">
        <f>IF(OR(C368="",$I357="NSO"),"",IFERROR(VLOOKUP($A352,'Result Entry'!$B$10:$FB$109,77,0),0))</f>
        <v/>
      </c>
      <c r="N368" s="1019"/>
      <c r="O368" s="1129"/>
      <c r="P368" s="1129"/>
      <c r="Q368" s="1129"/>
    </row>
    <row r="369" spans="1:17" s="19" customFormat="1" ht="24" customHeight="1">
      <c r="A369" s="313"/>
      <c r="B369" s="318" t="s">
        <v>91</v>
      </c>
      <c r="C369" s="1092" t="s">
        <v>66</v>
      </c>
      <c r="D369" s="1093"/>
      <c r="E369" s="346">
        <f>'[1]Result Entry'!$AO$7</f>
        <v>5</v>
      </c>
      <c r="F369" s="347">
        <f>'[1]Result Entry'!$AP$7</f>
        <v>5</v>
      </c>
      <c r="G369" s="395">
        <f>'[1]Result Entry'!$AQ$7</f>
        <v>5</v>
      </c>
      <c r="H369" s="348">
        <f>'[1]Result Entry'!$AV$7</f>
        <v>35</v>
      </c>
      <c r="I369" s="349">
        <f t="shared" si="27"/>
        <v>50</v>
      </c>
      <c r="J369" s="350">
        <f>'[1]Result Entry'!$AZ$7</f>
        <v>50</v>
      </c>
      <c r="K369" s="1094">
        <f t="shared" si="28"/>
        <v>100</v>
      </c>
      <c r="L369" s="1095"/>
      <c r="M369" s="351" t="s">
        <v>147</v>
      </c>
      <c r="N369" s="1019"/>
      <c r="O369" s="1129"/>
      <c r="P369" s="1129"/>
      <c r="Q369" s="1129"/>
    </row>
    <row r="370" spans="1:17" s="19" customFormat="1" ht="24" customHeight="1" thickBot="1">
      <c r="A370" s="313"/>
      <c r="B370" s="318" t="s">
        <v>91</v>
      </c>
      <c r="C370" s="1096" t="str">
        <f>'Result Entry'!$AS$3</f>
        <v>English</v>
      </c>
      <c r="D370" s="1097"/>
      <c r="E370" s="352">
        <f>IF(OR(C370="",$I357="NSO"),"",IFERROR(VLOOKUP($A352,'Result Entry'!$B$10:$FB$109,44,0),0))</f>
        <v>0</v>
      </c>
      <c r="F370" s="353">
        <f>IF(OR(C370="",$I357="NSO"),"",IFERROR(VLOOKUP($A352,'Result Entry'!$B$10:$FB$109,45,0),0))</f>
        <v>0</v>
      </c>
      <c r="G370" s="396">
        <f>IF(OR(C370="",$I357="NSO"),"",IFERROR(VLOOKUP($A352,'Result Entry'!$B$10:$FB$109,48,0),0))</f>
        <v>0</v>
      </c>
      <c r="H370" s="354">
        <f>IF(OR(C370="",$I357="NSO"),"",IFERROR(VLOOKUP($A352,'Result Entry'!$B$10:$FB$109,53,0),0))</f>
        <v>0</v>
      </c>
      <c r="I370" s="355">
        <f t="shared" si="27"/>
        <v>0</v>
      </c>
      <c r="J370" s="356">
        <f>IF(OR(C370="",$I357="NSO"),"",IFERROR(VLOOKUP($A352,'Result Entry'!$B$10:$FB$109,57,0),0))</f>
        <v>0</v>
      </c>
      <c r="K370" s="1098">
        <f t="shared" si="28"/>
        <v>0</v>
      </c>
      <c r="L370" s="1099"/>
      <c r="M370" s="357" t="str">
        <f>IF(OR(C370="",$I357="NSO"),"",IFERROR(VLOOKUP($A352,'Result Entry'!$B$10:$FB$109,60,0),0))</f>
        <v/>
      </c>
      <c r="N370" s="1019"/>
      <c r="O370" s="1129"/>
      <c r="P370" s="1129"/>
      <c r="Q370" s="1129"/>
    </row>
    <row r="371" spans="1:17" s="19" customFormat="1" ht="24" customHeight="1">
      <c r="A371" s="313"/>
      <c r="B371" s="318" t="s">
        <v>91</v>
      </c>
      <c r="C371" s="1092" t="s">
        <v>66</v>
      </c>
      <c r="D371" s="1093"/>
      <c r="E371" s="346">
        <f>'[1]Result Entry'!$BS$7</f>
        <v>10</v>
      </c>
      <c r="F371" s="347">
        <f>'[1]Result Entry'!$BT$7</f>
        <v>10</v>
      </c>
      <c r="G371" s="395">
        <f>'[1]Result Entry'!$BU$7</f>
        <v>10</v>
      </c>
      <c r="H371" s="348">
        <f>'[1]Result Entry'!$BZ$7</f>
        <v>70</v>
      </c>
      <c r="I371" s="349">
        <f>SUM(E371:H371)</f>
        <v>100</v>
      </c>
      <c r="J371" s="350">
        <f>'[1]Result Entry'!$CD$7</f>
        <v>100</v>
      </c>
      <c r="K371" s="1094">
        <f t="shared" si="28"/>
        <v>200</v>
      </c>
      <c r="L371" s="1095"/>
      <c r="M371" s="351" t="s">
        <v>147</v>
      </c>
      <c r="N371" s="1019"/>
      <c r="O371" s="1129"/>
      <c r="P371" s="1129"/>
      <c r="Q371" s="1129"/>
    </row>
    <row r="372" spans="1:17" s="19" customFormat="1" ht="24" customHeight="1" thickBot="1">
      <c r="A372" s="313"/>
      <c r="B372" s="318" t="s">
        <v>91</v>
      </c>
      <c r="C372" s="1096" t="str">
        <f>'Result Entry'!$CA$3</f>
        <v>Sanskrit/Urdu</v>
      </c>
      <c r="D372" s="1097"/>
      <c r="E372" s="352">
        <f>IF(OR(C372="",$I357="NSO"),"",IFERROR(VLOOKUP($A352,'Result Entry'!$B$10:$FB$109,78,0),0))</f>
        <v>0</v>
      </c>
      <c r="F372" s="353">
        <f>IF(OR(C372="",$I357="NSO"),"",IFERROR(VLOOKUP($A352,'Result Entry'!$B$10:$FB$109,79,0),0))</f>
        <v>0</v>
      </c>
      <c r="G372" s="396">
        <f>IF(OR(C372="",$I357="NSO"),"",IFERROR(VLOOKUP($A352,'Result Entry'!$B$10:$FB$109,82,0),0))</f>
        <v>0</v>
      </c>
      <c r="H372" s="354">
        <f>IF(OR(C372="",$I357="NSO"),"",IFERROR(VLOOKUP($A352,'Result Entry'!$B$10:$FB$109,87,0),0))</f>
        <v>0</v>
      </c>
      <c r="I372" s="355">
        <f t="shared" ref="I372" si="29">SUM(E372:H372)</f>
        <v>0</v>
      </c>
      <c r="J372" s="356">
        <f>IF(OR(C372="",$I357="NSO"),"",IFERROR(VLOOKUP($A352,'Result Entry'!$B$10:$FB$109,91,0),0))</f>
        <v>0</v>
      </c>
      <c r="K372" s="1098">
        <f t="shared" si="28"/>
        <v>0</v>
      </c>
      <c r="L372" s="1099"/>
      <c r="M372" s="357" t="str">
        <f>IF(OR(C372="",$I357="NSO"),"",IFERROR(VLOOKUP($A352,'Result Entry'!$B$10:$FB$109,94,0),0))</f>
        <v/>
      </c>
      <c r="N372" s="1019"/>
      <c r="O372" s="1129"/>
      <c r="P372" s="1129"/>
      <c r="Q372" s="1129"/>
    </row>
    <row r="373" spans="1:17" s="19" customFormat="1" ht="13.5" customHeight="1" thickBot="1">
      <c r="A373" s="313"/>
      <c r="B373" s="318" t="s">
        <v>91</v>
      </c>
      <c r="C373" s="1100"/>
      <c r="D373" s="1101"/>
      <c r="E373" s="1101"/>
      <c r="F373" s="1101"/>
      <c r="G373" s="1101"/>
      <c r="H373" s="1101"/>
      <c r="I373" s="1101"/>
      <c r="J373" s="1101"/>
      <c r="K373" s="1101"/>
      <c r="L373" s="1101"/>
      <c r="M373" s="1102"/>
      <c r="N373" s="1019"/>
      <c r="O373" s="1129"/>
      <c r="P373" s="1129"/>
      <c r="Q373" s="1129"/>
    </row>
    <row r="374" spans="1:17" s="19" customFormat="1" ht="43.5" customHeight="1">
      <c r="A374" s="313"/>
      <c r="B374" s="318" t="s">
        <v>91</v>
      </c>
      <c r="C374" s="1081" t="s">
        <v>112</v>
      </c>
      <c r="D374" s="1082"/>
      <c r="E374" s="1083"/>
      <c r="F374" s="1087" t="s">
        <v>113</v>
      </c>
      <c r="G374" s="1087"/>
      <c r="H374" s="1088" t="s">
        <v>114</v>
      </c>
      <c r="I374" s="1089"/>
      <c r="J374" s="358" t="s">
        <v>51</v>
      </c>
      <c r="K374" s="359" t="s">
        <v>115</v>
      </c>
      <c r="L374" s="390" t="s">
        <v>49</v>
      </c>
      <c r="M374" s="360" t="s">
        <v>53</v>
      </c>
      <c r="N374" s="1019"/>
      <c r="O374" s="1129"/>
      <c r="P374" s="1129"/>
      <c r="Q374" s="1129"/>
    </row>
    <row r="375" spans="1:17" s="19" customFormat="1" ht="24" customHeight="1" thickBot="1">
      <c r="A375" s="313"/>
      <c r="B375" s="318" t="s">
        <v>91</v>
      </c>
      <c r="C375" s="1084"/>
      <c r="D375" s="1085"/>
      <c r="E375" s="1086"/>
      <c r="F375" s="1090">
        <f>IF(OR($I357="",$I357="NSO"),"",IFERROR(VLOOKUP($A352,'Result Entry'!$B$10:$FB$109,130,0),0))</f>
        <v>900</v>
      </c>
      <c r="G375" s="1091"/>
      <c r="H375" s="1090">
        <f>IF(OR($I357="",$I357="NSO"),"",IFERROR(VLOOKUP($A352,'Result Entry'!$B$10:$FB$109,131,0),0))</f>
        <v>0</v>
      </c>
      <c r="I375" s="1091"/>
      <c r="J375" s="361">
        <f>IF(OR($I357="",$I357="NSO"),"",IFERROR(VLOOKUP($A352,'Result Entry'!$B$10:$FB$109,132,0),0))</f>
        <v>0</v>
      </c>
      <c r="K375" s="362" t="str">
        <f>IF(OR($I357="",$I357="NSO"),"",IFERROR(VLOOKUP($A352,'Result Entry'!$B$10:$FB$109,133,0),0))</f>
        <v/>
      </c>
      <c r="L375" s="363" t="str">
        <f>IF(OR($I357="",$I357="NSO"),"",IFERROR(VLOOKUP($A352,'Result Entry'!$B$10:$FB$109,134,0),0))</f>
        <v/>
      </c>
      <c r="M375" s="364" t="str">
        <f>IF(OR($I357="",$I357="NSO"),"",IFERROR(VLOOKUP($A352,'Result Entry'!$B$10:$FB$109,136,0),0))</f>
        <v/>
      </c>
      <c r="N375" s="1019"/>
      <c r="O375" s="1129"/>
      <c r="P375" s="1129"/>
      <c r="Q375" s="1129"/>
    </row>
    <row r="376" spans="1:17" s="19" customFormat="1" ht="24" customHeight="1" thickBot="1">
      <c r="A376" s="313"/>
      <c r="B376" s="314" t="s">
        <v>91</v>
      </c>
      <c r="C376" s="1054"/>
      <c r="D376" s="1055"/>
      <c r="E376" s="1055"/>
      <c r="F376" s="1055"/>
      <c r="G376" s="1055"/>
      <c r="H376" s="1056"/>
      <c r="I376" s="1057" t="s">
        <v>71</v>
      </c>
      <c r="J376" s="1058"/>
      <c r="K376" s="365">
        <f>IF(OR($I357="",$I357="NSO"),"",IFERROR(VLOOKUP($A352,'Result Entry'!$B$10:$FB$109,127,0),0))</f>
        <v>0</v>
      </c>
      <c r="L376" s="1074" t="s">
        <v>90</v>
      </c>
      <c r="M376" s="992"/>
      <c r="N376" s="1019"/>
      <c r="O376" s="1129"/>
      <c r="P376" s="1129"/>
      <c r="Q376" s="1129"/>
    </row>
    <row r="377" spans="1:17" s="19" customFormat="1" ht="24" customHeight="1" thickBot="1">
      <c r="A377" s="313"/>
      <c r="B377" s="314" t="s">
        <v>91</v>
      </c>
      <c r="C377" s="1059" t="s">
        <v>70</v>
      </c>
      <c r="D377" s="1060"/>
      <c r="E377" s="1060"/>
      <c r="F377" s="1060"/>
      <c r="G377" s="1060"/>
      <c r="H377" s="1061"/>
      <c r="I377" s="972" t="s">
        <v>72</v>
      </c>
      <c r="J377" s="1062"/>
      <c r="K377" s="366">
        <f>IF(OR($I357="",$I357="NSO"),"",IFERROR(VLOOKUP($A352,'Result Entry'!$B$10:$FB$109,128,0),0))</f>
        <v>0</v>
      </c>
      <c r="L377" s="1063" t="str">
        <f>IF(OR($I357="",$I357="NSO"),"",IFERROR(VLOOKUP($A352,'Result Entry'!$B$10:$FB$109,129,0),0))</f>
        <v/>
      </c>
      <c r="M377" s="1064"/>
      <c r="N377" s="1019"/>
      <c r="O377" s="1129"/>
      <c r="P377" s="1129"/>
      <c r="Q377" s="1129"/>
    </row>
    <row r="378" spans="1:17" s="19" customFormat="1" ht="24" customHeight="1" thickBot="1">
      <c r="A378" s="313"/>
      <c r="B378" s="314" t="s">
        <v>91</v>
      </c>
      <c r="C378" s="1065" t="s">
        <v>64</v>
      </c>
      <c r="D378" s="1066"/>
      <c r="E378" s="1067"/>
      <c r="F378" s="1068" t="s">
        <v>67</v>
      </c>
      <c r="G378" s="1069"/>
      <c r="H378" s="367" t="s">
        <v>57</v>
      </c>
      <c r="I378" s="1070" t="s">
        <v>73</v>
      </c>
      <c r="J378" s="1071"/>
      <c r="K378" s="1072">
        <f>IF(OR($I357="",$I357="NSO"),"",IFERROR(VLOOKUP($A352,'Result Entry'!$B$10:$FB$109,137,0),0))</f>
        <v>0</v>
      </c>
      <c r="L378" s="1072"/>
      <c r="M378" s="1073"/>
      <c r="N378" s="1019"/>
      <c r="O378" s="1129"/>
      <c r="P378" s="1129"/>
      <c r="Q378" s="1129"/>
    </row>
    <row r="379" spans="1:17" s="19" customFormat="1" ht="23.25" customHeight="1">
      <c r="A379" s="313"/>
      <c r="B379" s="314" t="s">
        <v>91</v>
      </c>
      <c r="C379" s="963" t="str">
        <f>'Result Entry'!$CR$3</f>
        <v>WORK EXP.</v>
      </c>
      <c r="D379" s="964"/>
      <c r="E379" s="965"/>
      <c r="F379" s="950" t="str">
        <f>IF(OR($I357="",$I357="NSO"),"",IFERROR(VLOOKUP($A352,'Result Entry'!$B$10:$FB$109,144,0),0))</f>
        <v>0/100</v>
      </c>
      <c r="G379" s="965"/>
      <c r="H379" s="392" t="str">
        <f>IF(OR($I357="",$I357="NSO"),"",IFERROR(VLOOKUP($A352,'Result Entry'!$B$10:$FB$109,102,0),0))</f>
        <v/>
      </c>
      <c r="I379" s="1011" t="s">
        <v>93</v>
      </c>
      <c r="J379" s="1012"/>
      <c r="K379" s="1013">
        <f>'Result Entry'!$W$2</f>
        <v>46106</v>
      </c>
      <c r="L379" s="1014"/>
      <c r="M379" s="1015"/>
      <c r="N379" s="1019"/>
      <c r="O379" s="1129"/>
      <c r="P379" s="1129"/>
      <c r="Q379" s="1129"/>
    </row>
    <row r="380" spans="1:17" s="19" customFormat="1" ht="23.25" customHeight="1">
      <c r="A380" s="313"/>
      <c r="B380" s="314" t="s">
        <v>91</v>
      </c>
      <c r="C380" s="963" t="str">
        <f>'Result Entry'!$CZ$3</f>
        <v>ART EDU.</v>
      </c>
      <c r="D380" s="964"/>
      <c r="E380" s="965"/>
      <c r="F380" s="950" t="str">
        <f>IF(OR($I357="",$I357="NSO"),"",IFERROR(VLOOKUP($A352,'Result Entry'!$B$10:$FB$109,148,0),0))</f>
        <v>0/100</v>
      </c>
      <c r="G380" s="965"/>
      <c r="H380" s="368" t="str">
        <f>IF(OR($I357="",$I357="NSO"),"",IFERROR(VLOOKUP($A352,'Result Entry'!$B$10:$FB$109,110,0),0))</f>
        <v/>
      </c>
      <c r="I380" s="966"/>
      <c r="J380" s="967"/>
      <c r="K380" s="967"/>
      <c r="L380" s="967"/>
      <c r="M380" s="968"/>
      <c r="N380" s="1019"/>
      <c r="O380" s="1129"/>
      <c r="P380" s="1129"/>
      <c r="Q380" s="1129"/>
    </row>
    <row r="381" spans="1:17" s="19" customFormat="1" ht="23.25" customHeight="1">
      <c r="A381" s="313"/>
      <c r="B381" s="314"/>
      <c r="C381" s="963" t="str">
        <f>'Result Entry'!$DH$3</f>
        <v>H&amp;P. EDU.</v>
      </c>
      <c r="D381" s="964"/>
      <c r="E381" s="965"/>
      <c r="F381" s="950" t="str">
        <f>IF(OR($I357="",$I357="NSO"),"",IFERROR(VLOOKUP($A352,'Result Entry'!$B$10:$FB$109,152,0),0))</f>
        <v>0/100</v>
      </c>
      <c r="G381" s="965"/>
      <c r="H381" s="368" t="str">
        <f>IF(OR($I357="",$I357="NSO"),"",IFERROR(VLOOKUP($A352,'Result Entry'!$B$10:$FB$109,118,0),0))</f>
        <v/>
      </c>
      <c r="I381" s="969"/>
      <c r="J381" s="970"/>
      <c r="K381" s="970"/>
      <c r="L381" s="970"/>
      <c r="M381" s="971"/>
      <c r="N381" s="1019"/>
      <c r="O381" s="1129"/>
      <c r="P381" s="1129"/>
      <c r="Q381" s="1129"/>
    </row>
    <row r="382" spans="1:17" s="19" customFormat="1" ht="23.25" customHeight="1" thickBot="1">
      <c r="A382" s="313"/>
      <c r="B382" s="314" t="s">
        <v>91</v>
      </c>
      <c r="C382" s="972">
        <f>'Result Entry'!$DP$3</f>
        <v>0</v>
      </c>
      <c r="D382" s="973"/>
      <c r="E382" s="974"/>
      <c r="F382" s="950" t="str">
        <f>IF(OR($I357="",$I357="NSO"),"",IFERROR(VLOOKUP($A352,'Result Entry'!$B$10:$FB$109,156,0),0))</f>
        <v>0/0</v>
      </c>
      <c r="G382" s="965"/>
      <c r="H382" s="393" t="str">
        <f>IF(OR($I357="",$I357="NSO"),"",IFERROR(VLOOKUP($A352,'Result Entry'!$B$10:$FB$109,126,0),0))</f>
        <v/>
      </c>
      <c r="I382" s="975" t="s">
        <v>86</v>
      </c>
      <c r="J382" s="976"/>
      <c r="K382" s="981"/>
      <c r="L382" s="982"/>
      <c r="M382" s="983"/>
      <c r="N382" s="1019"/>
      <c r="O382" s="1129"/>
      <c r="P382" s="1129"/>
      <c r="Q382" s="1129"/>
    </row>
    <row r="383" spans="1:17" s="19" customFormat="1" ht="23.25" customHeight="1">
      <c r="A383" s="313"/>
      <c r="B383" s="314" t="s">
        <v>91</v>
      </c>
      <c r="C383" s="990" t="s">
        <v>74</v>
      </c>
      <c r="D383" s="991"/>
      <c r="E383" s="991"/>
      <c r="F383" s="991"/>
      <c r="G383" s="991"/>
      <c r="H383" s="992"/>
      <c r="I383" s="977"/>
      <c r="J383" s="978"/>
      <c r="K383" s="984"/>
      <c r="L383" s="985"/>
      <c r="M383" s="986"/>
      <c r="N383" s="1019"/>
      <c r="O383" s="1129"/>
      <c r="P383" s="1129"/>
      <c r="Q383" s="1129"/>
    </row>
    <row r="384" spans="1:17" s="19" customFormat="1" ht="23.25" customHeight="1">
      <c r="A384" s="313"/>
      <c r="B384" s="314" t="s">
        <v>91</v>
      </c>
      <c r="C384" s="369" t="s">
        <v>37</v>
      </c>
      <c r="D384" s="993" t="s">
        <v>80</v>
      </c>
      <c r="E384" s="994"/>
      <c r="F384" s="993" t="s">
        <v>81</v>
      </c>
      <c r="G384" s="995"/>
      <c r="H384" s="996"/>
      <c r="I384" s="979"/>
      <c r="J384" s="980"/>
      <c r="K384" s="987"/>
      <c r="L384" s="988"/>
      <c r="M384" s="989"/>
      <c r="N384" s="1019"/>
      <c r="O384" s="1129"/>
      <c r="P384" s="1129"/>
      <c r="Q384" s="1129"/>
    </row>
    <row r="385" spans="1:17" s="19" customFormat="1" ht="23.25" customHeight="1">
      <c r="A385" s="313"/>
      <c r="B385" s="314" t="s">
        <v>91</v>
      </c>
      <c r="C385" s="391" t="s">
        <v>75</v>
      </c>
      <c r="D385" s="950" t="s">
        <v>158</v>
      </c>
      <c r="E385" s="951"/>
      <c r="F385" s="950" t="s">
        <v>82</v>
      </c>
      <c r="G385" s="952"/>
      <c r="H385" s="953"/>
      <c r="I385" s="954" t="s">
        <v>87</v>
      </c>
      <c r="J385" s="955"/>
      <c r="K385" s="955"/>
      <c r="L385" s="955"/>
      <c r="M385" s="956"/>
      <c r="N385" s="1019"/>
      <c r="O385" s="1129"/>
      <c r="P385" s="1129"/>
      <c r="Q385" s="1129"/>
    </row>
    <row r="386" spans="1:17" s="19" customFormat="1" ht="23.25" customHeight="1">
      <c r="A386" s="313"/>
      <c r="B386" s="314" t="s">
        <v>91</v>
      </c>
      <c r="C386" s="370" t="s">
        <v>76</v>
      </c>
      <c r="D386" s="950" t="s">
        <v>159</v>
      </c>
      <c r="E386" s="951"/>
      <c r="F386" s="950" t="s">
        <v>83</v>
      </c>
      <c r="G386" s="952"/>
      <c r="H386" s="953"/>
      <c r="I386" s="957"/>
      <c r="J386" s="958"/>
      <c r="K386" s="958"/>
      <c r="L386" s="958"/>
      <c r="M386" s="959"/>
      <c r="N386" s="1019"/>
      <c r="O386" s="1129"/>
      <c r="P386" s="1129"/>
      <c r="Q386" s="1129"/>
    </row>
    <row r="387" spans="1:17" s="19" customFormat="1" ht="23.25" customHeight="1">
      <c r="A387" s="313"/>
      <c r="B387" s="314" t="s">
        <v>91</v>
      </c>
      <c r="C387" s="370" t="s">
        <v>78</v>
      </c>
      <c r="D387" s="950" t="s">
        <v>160</v>
      </c>
      <c r="E387" s="951"/>
      <c r="F387" s="950" t="s">
        <v>84</v>
      </c>
      <c r="G387" s="952"/>
      <c r="H387" s="953"/>
      <c r="I387" s="957"/>
      <c r="J387" s="958"/>
      <c r="K387" s="958"/>
      <c r="L387" s="958"/>
      <c r="M387" s="959"/>
      <c r="N387" s="1019"/>
      <c r="O387" s="1129"/>
      <c r="P387" s="1129"/>
      <c r="Q387" s="1129"/>
    </row>
    <row r="388" spans="1:17" s="19" customFormat="1" ht="23.25" customHeight="1">
      <c r="A388" s="313"/>
      <c r="B388" s="314" t="s">
        <v>91</v>
      </c>
      <c r="C388" s="370" t="s">
        <v>77</v>
      </c>
      <c r="D388" s="950" t="s">
        <v>161</v>
      </c>
      <c r="E388" s="951"/>
      <c r="F388" s="950" t="s">
        <v>163</v>
      </c>
      <c r="G388" s="952"/>
      <c r="H388" s="953"/>
      <c r="I388" s="960"/>
      <c r="J388" s="961"/>
      <c r="K388" s="961"/>
      <c r="L388" s="961"/>
      <c r="M388" s="962"/>
      <c r="N388" s="1019"/>
      <c r="O388" s="1129"/>
      <c r="P388" s="1129"/>
      <c r="Q388" s="1129"/>
    </row>
    <row r="389" spans="1:17" s="19" customFormat="1" ht="23.25" customHeight="1" thickBot="1">
      <c r="A389" s="313"/>
      <c r="B389" s="371" t="s">
        <v>91</v>
      </c>
      <c r="C389" s="354" t="s">
        <v>79</v>
      </c>
      <c r="D389" s="1075" t="s">
        <v>162</v>
      </c>
      <c r="E389" s="1062"/>
      <c r="F389" s="1075" t="s">
        <v>85</v>
      </c>
      <c r="G389" s="1076"/>
      <c r="H389" s="1064"/>
      <c r="I389" s="946" t="s">
        <v>116</v>
      </c>
      <c r="J389" s="947"/>
      <c r="K389" s="947"/>
      <c r="L389" s="947"/>
      <c r="M389" s="948"/>
      <c r="N389" s="1019"/>
      <c r="O389" s="1129"/>
      <c r="P389" s="1129"/>
      <c r="Q389" s="1129"/>
    </row>
    <row r="390" spans="1:17" s="19" customFormat="1" ht="14.25" customHeight="1">
      <c r="A390" s="949"/>
      <c r="B390" s="949"/>
      <c r="C390" s="949"/>
      <c r="D390" s="949"/>
      <c r="E390" s="949"/>
      <c r="F390" s="949"/>
      <c r="G390" s="949"/>
      <c r="H390" s="949"/>
      <c r="I390" s="949"/>
      <c r="J390" s="949"/>
      <c r="K390" s="949"/>
      <c r="L390" s="949"/>
      <c r="M390" s="949"/>
      <c r="N390" s="1019"/>
      <c r="O390" s="1129"/>
      <c r="P390" s="1129"/>
      <c r="Q390" s="1129"/>
    </row>
    <row r="391" spans="1:17" hidden="1"/>
    <row r="392" spans="1:17" hidden="1"/>
    <row r="393" spans="1:17" hidden="1"/>
    <row r="394" spans="1:17" hidden="1"/>
    <row r="395" spans="1:17" hidden="1"/>
    <row r="396" spans="1:17" hidden="1"/>
    <row r="397" spans="1:17" hidden="1"/>
    <row r="398" spans="1:17" hidden="1"/>
    <row r="399" spans="1:17" hidden="1"/>
    <row r="400" spans="1:17"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sheetData>
  <sheetProtection formatCells="0" formatColumns="0" formatRows="0"/>
  <mergeCells count="876">
    <mergeCell ref="O2:Q3"/>
    <mergeCell ref="O4:Q6"/>
    <mergeCell ref="O7:Q8"/>
    <mergeCell ref="O9:Q12"/>
    <mergeCell ref="O13:Q390"/>
    <mergeCell ref="O1:Q1"/>
    <mergeCell ref="D350:E350"/>
    <mergeCell ref="F350:H350"/>
    <mergeCell ref="C357:H357"/>
    <mergeCell ref="K367:L367"/>
    <mergeCell ref="C368:D368"/>
    <mergeCell ref="K368:L368"/>
    <mergeCell ref="C369:D369"/>
    <mergeCell ref="K369:L369"/>
    <mergeCell ref="C370:D370"/>
    <mergeCell ref="K370:L370"/>
    <mergeCell ref="C371:D371"/>
    <mergeCell ref="K371:L371"/>
    <mergeCell ref="C372:D372"/>
    <mergeCell ref="K372:L372"/>
    <mergeCell ref="C373:M373"/>
    <mergeCell ref="C374:E375"/>
    <mergeCell ref="C376:H376"/>
    <mergeCell ref="I376:J376"/>
    <mergeCell ref="N313:N351"/>
    <mergeCell ref="B314:B315"/>
    <mergeCell ref="C314:C315"/>
    <mergeCell ref="D314:M314"/>
    <mergeCell ref="D315:M315"/>
    <mergeCell ref="C316:I317"/>
    <mergeCell ref="J316:K316"/>
    <mergeCell ref="L316:M316"/>
    <mergeCell ref="J317:K318"/>
    <mergeCell ref="L317:M318"/>
    <mergeCell ref="C318:H318"/>
    <mergeCell ref="C319:F319"/>
    <mergeCell ref="H319:M319"/>
    <mergeCell ref="C320:F320"/>
    <mergeCell ref="H320:M320"/>
    <mergeCell ref="C321:F321"/>
    <mergeCell ref="H321:M321"/>
    <mergeCell ref="C322:F322"/>
    <mergeCell ref="K325:L325"/>
    <mergeCell ref="C326:D326"/>
    <mergeCell ref="K326:L326"/>
    <mergeCell ref="F374:G374"/>
    <mergeCell ref="H374:I374"/>
    <mergeCell ref="F375:G375"/>
    <mergeCell ref="H375:I375"/>
    <mergeCell ref="C284:F284"/>
    <mergeCell ref="B313:M313"/>
    <mergeCell ref="H283:M283"/>
    <mergeCell ref="F228:H228"/>
    <mergeCell ref="D229:E229"/>
    <mergeCell ref="F229:H229"/>
    <mergeCell ref="I229:M232"/>
    <mergeCell ref="H322:M322"/>
    <mergeCell ref="C323:F323"/>
    <mergeCell ref="H323:M323"/>
    <mergeCell ref="C324:F324"/>
    <mergeCell ref="H324:M324"/>
    <mergeCell ref="F224:G224"/>
    <mergeCell ref="I224:M225"/>
    <mergeCell ref="C225:E225"/>
    <mergeCell ref="F225:G225"/>
    <mergeCell ref="C226:E226"/>
    <mergeCell ref="F226:G226"/>
    <mergeCell ref="I226:J228"/>
    <mergeCell ref="C249:D249"/>
    <mergeCell ref="K249:L249"/>
    <mergeCell ref="N196:N234"/>
    <mergeCell ref="B197:B198"/>
    <mergeCell ref="C197:C198"/>
    <mergeCell ref="D197:M197"/>
    <mergeCell ref="D198:M198"/>
    <mergeCell ref="C199:I200"/>
    <mergeCell ref="J199:K199"/>
    <mergeCell ref="L199:M199"/>
    <mergeCell ref="J200:K201"/>
    <mergeCell ref="L200:M201"/>
    <mergeCell ref="C201:H201"/>
    <mergeCell ref="C202:F202"/>
    <mergeCell ref="H202:M202"/>
    <mergeCell ref="C203:F203"/>
    <mergeCell ref="H203:M203"/>
    <mergeCell ref="C204:F204"/>
    <mergeCell ref="H204:M204"/>
    <mergeCell ref="C205:F205"/>
    <mergeCell ref="H205:M205"/>
    <mergeCell ref="C206:F206"/>
    <mergeCell ref="H206:M206"/>
    <mergeCell ref="C207:F207"/>
    <mergeCell ref="H207:M207"/>
    <mergeCell ref="C224:E224"/>
    <mergeCell ref="I148:J150"/>
    <mergeCell ref="K148:M150"/>
    <mergeCell ref="K172:L172"/>
    <mergeCell ref="C173:D173"/>
    <mergeCell ref="C182:H182"/>
    <mergeCell ref="I182:J182"/>
    <mergeCell ref="L182:M182"/>
    <mergeCell ref="C183:E183"/>
    <mergeCell ref="F183:G183"/>
    <mergeCell ref="I183:J183"/>
    <mergeCell ref="K183:M183"/>
    <mergeCell ref="N118:N156"/>
    <mergeCell ref="B119:B120"/>
    <mergeCell ref="C119:C120"/>
    <mergeCell ref="D119:M119"/>
    <mergeCell ref="D120:M120"/>
    <mergeCell ref="C121:I122"/>
    <mergeCell ref="J121:K121"/>
    <mergeCell ref="L121:M121"/>
    <mergeCell ref="J122:K123"/>
    <mergeCell ref="L122:M123"/>
    <mergeCell ref="C123:H123"/>
    <mergeCell ref="C124:F124"/>
    <mergeCell ref="H124:M124"/>
    <mergeCell ref="C125:F125"/>
    <mergeCell ref="H125:M125"/>
    <mergeCell ref="C126:F126"/>
    <mergeCell ref="H126:M126"/>
    <mergeCell ref="C127:F127"/>
    <mergeCell ref="H127:M127"/>
    <mergeCell ref="C130:D130"/>
    <mergeCell ref="K130:L130"/>
    <mergeCell ref="F140:G140"/>
    <mergeCell ref="C148:E148"/>
    <mergeCell ref="F148:G148"/>
    <mergeCell ref="C145:E145"/>
    <mergeCell ref="F145:G145"/>
    <mergeCell ref="I145:J145"/>
    <mergeCell ref="K145:M145"/>
    <mergeCell ref="C146:E146"/>
    <mergeCell ref="F146:G146"/>
    <mergeCell ref="I146:M147"/>
    <mergeCell ref="C147:E147"/>
    <mergeCell ref="F147:G147"/>
    <mergeCell ref="C103:H103"/>
    <mergeCell ref="I103:J103"/>
    <mergeCell ref="L103:M103"/>
    <mergeCell ref="C104:H104"/>
    <mergeCell ref="I104:J104"/>
    <mergeCell ref="L104:M104"/>
    <mergeCell ref="C105:E105"/>
    <mergeCell ref="F105:G105"/>
    <mergeCell ref="I105:J105"/>
    <mergeCell ref="K105:M105"/>
    <mergeCell ref="C106:E106"/>
    <mergeCell ref="C107:E107"/>
    <mergeCell ref="F107:G107"/>
    <mergeCell ref="I107:M108"/>
    <mergeCell ref="C108:E108"/>
    <mergeCell ref="F108:G108"/>
    <mergeCell ref="C109:E109"/>
    <mergeCell ref="F109:G109"/>
    <mergeCell ref="I109:J111"/>
    <mergeCell ref="K109:M111"/>
    <mergeCell ref="C110:H110"/>
    <mergeCell ref="D111:E111"/>
    <mergeCell ref="F106:G106"/>
    <mergeCell ref="I106:J106"/>
    <mergeCell ref="K106:M106"/>
    <mergeCell ref="F111:H111"/>
    <mergeCell ref="D77:E77"/>
    <mergeCell ref="F77:H77"/>
    <mergeCell ref="B79:M79"/>
    <mergeCell ref="C85:F85"/>
    <mergeCell ref="H85:M85"/>
    <mergeCell ref="C86:F86"/>
    <mergeCell ref="H86:M86"/>
    <mergeCell ref="C91:D91"/>
    <mergeCell ref="K91:L91"/>
    <mergeCell ref="I77:M77"/>
    <mergeCell ref="A78:M78"/>
    <mergeCell ref="C92:D92"/>
    <mergeCell ref="K92:L92"/>
    <mergeCell ref="C93:D93"/>
    <mergeCell ref="K93:L93"/>
    <mergeCell ref="C98:D98"/>
    <mergeCell ref="K98:L98"/>
    <mergeCell ref="F101:G101"/>
    <mergeCell ref="F102:G102"/>
    <mergeCell ref="H102:I102"/>
    <mergeCell ref="K96:L96"/>
    <mergeCell ref="C97:D97"/>
    <mergeCell ref="K97:L97"/>
    <mergeCell ref="C99:D99"/>
    <mergeCell ref="K99:L99"/>
    <mergeCell ref="C100:M100"/>
    <mergeCell ref="C101:E102"/>
    <mergeCell ref="H101:I101"/>
    <mergeCell ref="H46:M46"/>
    <mergeCell ref="C47:F47"/>
    <mergeCell ref="H47:M47"/>
    <mergeCell ref="C54:D54"/>
    <mergeCell ref="K54:L54"/>
    <mergeCell ref="F62:G62"/>
    <mergeCell ref="F63:G63"/>
    <mergeCell ref="C57:D57"/>
    <mergeCell ref="K57:L57"/>
    <mergeCell ref="C58:D58"/>
    <mergeCell ref="K58:L58"/>
    <mergeCell ref="H63:I63"/>
    <mergeCell ref="N1:N39"/>
    <mergeCell ref="A39:M39"/>
    <mergeCell ref="C26:H26"/>
    <mergeCell ref="C25:H25"/>
    <mergeCell ref="H23:I23"/>
    <mergeCell ref="F24:G24"/>
    <mergeCell ref="I26:J26"/>
    <mergeCell ref="L26:M26"/>
    <mergeCell ref="C22:M22"/>
    <mergeCell ref="C23:E24"/>
    <mergeCell ref="F23:G23"/>
    <mergeCell ref="F29:G29"/>
    <mergeCell ref="C31:E31"/>
    <mergeCell ref="K17:L17"/>
    <mergeCell ref="C27:E27"/>
    <mergeCell ref="F27:G27"/>
    <mergeCell ref="D3:M3"/>
    <mergeCell ref="J5:K6"/>
    <mergeCell ref="I29:M30"/>
    <mergeCell ref="C30:E30"/>
    <mergeCell ref="B1:M1"/>
    <mergeCell ref="K18:L18"/>
    <mergeCell ref="K19:L19"/>
    <mergeCell ref="I25:J25"/>
    <mergeCell ref="L25:M25"/>
    <mergeCell ref="H24:I24"/>
    <mergeCell ref="H10:M10"/>
    <mergeCell ref="C4:I5"/>
    <mergeCell ref="J4:K4"/>
    <mergeCell ref="L4:M4"/>
    <mergeCell ref="C20:D20"/>
    <mergeCell ref="K20:L20"/>
    <mergeCell ref="C21:D21"/>
    <mergeCell ref="K21:L21"/>
    <mergeCell ref="C15:D15"/>
    <mergeCell ref="C14:D14"/>
    <mergeCell ref="F36:H36"/>
    <mergeCell ref="I38:M38"/>
    <mergeCell ref="I34:M37"/>
    <mergeCell ref="C55:D55"/>
    <mergeCell ref="K55:L55"/>
    <mergeCell ref="C56:D56"/>
    <mergeCell ref="K56:L56"/>
    <mergeCell ref="C52:D52"/>
    <mergeCell ref="K52:L52"/>
    <mergeCell ref="C53:D53"/>
    <mergeCell ref="K53:L53"/>
    <mergeCell ref="F38:H38"/>
    <mergeCell ref="D35:E35"/>
    <mergeCell ref="F35:H35"/>
    <mergeCell ref="D37:E37"/>
    <mergeCell ref="F37:H37"/>
    <mergeCell ref="D36:E36"/>
    <mergeCell ref="D38:E38"/>
    <mergeCell ref="C48:F48"/>
    <mergeCell ref="H48:M48"/>
    <mergeCell ref="C49:F49"/>
    <mergeCell ref="H49:M49"/>
    <mergeCell ref="B40:M40"/>
    <mergeCell ref="C46:F46"/>
    <mergeCell ref="D34:E34"/>
    <mergeCell ref="F34:H34"/>
    <mergeCell ref="C32:H32"/>
    <mergeCell ref="D33:E33"/>
    <mergeCell ref="F33:H33"/>
    <mergeCell ref="C29:E29"/>
    <mergeCell ref="F30:G30"/>
    <mergeCell ref="L5:M6"/>
    <mergeCell ref="C8:F8"/>
    <mergeCell ref="H8:M8"/>
    <mergeCell ref="K15:L15"/>
    <mergeCell ref="K16:L16"/>
    <mergeCell ref="C9:F9"/>
    <mergeCell ref="C6:H6"/>
    <mergeCell ref="I31:J33"/>
    <mergeCell ref="K31:M33"/>
    <mergeCell ref="F31:G31"/>
    <mergeCell ref="B2:B3"/>
    <mergeCell ref="C2:C3"/>
    <mergeCell ref="C10:F10"/>
    <mergeCell ref="H12:M12"/>
    <mergeCell ref="C13:D13"/>
    <mergeCell ref="C19:D19"/>
    <mergeCell ref="C16:D16"/>
    <mergeCell ref="C28:E28"/>
    <mergeCell ref="F28:G28"/>
    <mergeCell ref="I28:J28"/>
    <mergeCell ref="K28:M28"/>
    <mergeCell ref="I27:J27"/>
    <mergeCell ref="K27:M27"/>
    <mergeCell ref="H9:M9"/>
    <mergeCell ref="C7:F7"/>
    <mergeCell ref="H7:M7"/>
    <mergeCell ref="C11:F11"/>
    <mergeCell ref="H11:M11"/>
    <mergeCell ref="K13:L13"/>
    <mergeCell ref="K14:L14"/>
    <mergeCell ref="C18:D18"/>
    <mergeCell ref="C17:D17"/>
    <mergeCell ref="C12:F12"/>
    <mergeCell ref="D2:M2"/>
    <mergeCell ref="C149:H149"/>
    <mergeCell ref="D150:E150"/>
    <mergeCell ref="F150:H150"/>
    <mergeCell ref="K226:M228"/>
    <mergeCell ref="C227:H227"/>
    <mergeCell ref="D228:E228"/>
    <mergeCell ref="A312:M312"/>
    <mergeCell ref="C293:D293"/>
    <mergeCell ref="K293:L293"/>
    <mergeCell ref="C294:D294"/>
    <mergeCell ref="K294:L294"/>
    <mergeCell ref="C295:M295"/>
    <mergeCell ref="C296:E297"/>
    <mergeCell ref="F296:G296"/>
    <mergeCell ref="H296:I296"/>
    <mergeCell ref="F297:G297"/>
    <mergeCell ref="H297:I297"/>
    <mergeCell ref="C301:E301"/>
    <mergeCell ref="F301:G301"/>
    <mergeCell ref="I301:J301"/>
    <mergeCell ref="K301:M301"/>
    <mergeCell ref="C302:E302"/>
    <mergeCell ref="F302:G302"/>
    <mergeCell ref="D151:E151"/>
    <mergeCell ref="N40:N78"/>
    <mergeCell ref="B41:B42"/>
    <mergeCell ref="C41:C42"/>
    <mergeCell ref="D41:M41"/>
    <mergeCell ref="D42:M42"/>
    <mergeCell ref="C43:I44"/>
    <mergeCell ref="J43:K43"/>
    <mergeCell ref="L43:M43"/>
    <mergeCell ref="J44:K45"/>
    <mergeCell ref="L44:M45"/>
    <mergeCell ref="C45:H45"/>
    <mergeCell ref="C50:F50"/>
    <mergeCell ref="H50:M50"/>
    <mergeCell ref="C51:F51"/>
    <mergeCell ref="H51:M51"/>
    <mergeCell ref="C59:D59"/>
    <mergeCell ref="K59:L59"/>
    <mergeCell ref="C60:D60"/>
    <mergeCell ref="K60:L60"/>
    <mergeCell ref="C61:M61"/>
    <mergeCell ref="C62:E63"/>
    <mergeCell ref="H62:I62"/>
    <mergeCell ref="C66:E66"/>
    <mergeCell ref="F66:G66"/>
    <mergeCell ref="C64:H64"/>
    <mergeCell ref="L64:M64"/>
    <mergeCell ref="C65:H65"/>
    <mergeCell ref="L65:M65"/>
    <mergeCell ref="I66:J66"/>
    <mergeCell ref="K66:M66"/>
    <mergeCell ref="I67:J67"/>
    <mergeCell ref="K67:M67"/>
    <mergeCell ref="I68:M69"/>
    <mergeCell ref="C69:E69"/>
    <mergeCell ref="F69:G69"/>
    <mergeCell ref="I64:J64"/>
    <mergeCell ref="I65:J65"/>
    <mergeCell ref="C67:E67"/>
    <mergeCell ref="F67:G67"/>
    <mergeCell ref="C68:E68"/>
    <mergeCell ref="F68:G68"/>
    <mergeCell ref="C70:E70"/>
    <mergeCell ref="F70:G70"/>
    <mergeCell ref="I70:J72"/>
    <mergeCell ref="K70:M72"/>
    <mergeCell ref="C71:H71"/>
    <mergeCell ref="I73:M76"/>
    <mergeCell ref="D76:E76"/>
    <mergeCell ref="F76:H76"/>
    <mergeCell ref="D74:E74"/>
    <mergeCell ref="F74:H74"/>
    <mergeCell ref="D75:E75"/>
    <mergeCell ref="F75:H75"/>
    <mergeCell ref="D73:E73"/>
    <mergeCell ref="F73:H73"/>
    <mergeCell ref="D72:E72"/>
    <mergeCell ref="F72:H72"/>
    <mergeCell ref="N79:N117"/>
    <mergeCell ref="B80:B81"/>
    <mergeCell ref="C80:C81"/>
    <mergeCell ref="D80:M80"/>
    <mergeCell ref="D81:M81"/>
    <mergeCell ref="C82:I83"/>
    <mergeCell ref="J82:K82"/>
    <mergeCell ref="L82:M82"/>
    <mergeCell ref="J83:K84"/>
    <mergeCell ref="L83:M84"/>
    <mergeCell ref="C84:H84"/>
    <mergeCell ref="C87:F87"/>
    <mergeCell ref="H87:M87"/>
    <mergeCell ref="C88:F88"/>
    <mergeCell ref="H88:M88"/>
    <mergeCell ref="C89:F89"/>
    <mergeCell ref="H89:M89"/>
    <mergeCell ref="C90:F90"/>
    <mergeCell ref="H90:M90"/>
    <mergeCell ref="C94:D94"/>
    <mergeCell ref="K94:L94"/>
    <mergeCell ref="C95:D95"/>
    <mergeCell ref="K95:L95"/>
    <mergeCell ref="C96:D96"/>
    <mergeCell ref="D112:E112"/>
    <mergeCell ref="F112:H112"/>
    <mergeCell ref="I112:M115"/>
    <mergeCell ref="D113:E113"/>
    <mergeCell ref="F113:H113"/>
    <mergeCell ref="D114:E114"/>
    <mergeCell ref="F114:H114"/>
    <mergeCell ref="D115:E115"/>
    <mergeCell ref="F115:H115"/>
    <mergeCell ref="D116:E116"/>
    <mergeCell ref="F116:H116"/>
    <mergeCell ref="I116:M116"/>
    <mergeCell ref="A117:M117"/>
    <mergeCell ref="C128:F128"/>
    <mergeCell ref="H128:M128"/>
    <mergeCell ref="C129:F129"/>
    <mergeCell ref="H129:M129"/>
    <mergeCell ref="C131:D131"/>
    <mergeCell ref="K131:L131"/>
    <mergeCell ref="B118:M118"/>
    <mergeCell ref="C132:D132"/>
    <mergeCell ref="K132:L132"/>
    <mergeCell ref="C133:D133"/>
    <mergeCell ref="K133:L133"/>
    <mergeCell ref="C134:D134"/>
    <mergeCell ref="K134:L134"/>
    <mergeCell ref="C135:D135"/>
    <mergeCell ref="K135:L135"/>
    <mergeCell ref="C136:D136"/>
    <mergeCell ref="K136:L136"/>
    <mergeCell ref="C137:D137"/>
    <mergeCell ref="K137:L137"/>
    <mergeCell ref="C138:D138"/>
    <mergeCell ref="K138:L138"/>
    <mergeCell ref="C139:M139"/>
    <mergeCell ref="C140:E141"/>
    <mergeCell ref="H140:I140"/>
    <mergeCell ref="F141:G141"/>
    <mergeCell ref="H141:I141"/>
    <mergeCell ref="C142:H142"/>
    <mergeCell ref="I142:J142"/>
    <mergeCell ref="L142:M142"/>
    <mergeCell ref="C143:H143"/>
    <mergeCell ref="I143:J143"/>
    <mergeCell ref="L143:M143"/>
    <mergeCell ref="C144:E144"/>
    <mergeCell ref="F144:G144"/>
    <mergeCell ref="I144:J144"/>
    <mergeCell ref="K144:M144"/>
    <mergeCell ref="F151:H151"/>
    <mergeCell ref="I151:M154"/>
    <mergeCell ref="D152:E152"/>
    <mergeCell ref="F152:H152"/>
    <mergeCell ref="D153:E153"/>
    <mergeCell ref="F153:H153"/>
    <mergeCell ref="D154:E154"/>
    <mergeCell ref="F154:H154"/>
    <mergeCell ref="D155:E155"/>
    <mergeCell ref="F155:H155"/>
    <mergeCell ref="I155:M155"/>
    <mergeCell ref="A156:M156"/>
    <mergeCell ref="B157:M157"/>
    <mergeCell ref="N157:N195"/>
    <mergeCell ref="B158:B159"/>
    <mergeCell ref="C158:C159"/>
    <mergeCell ref="D158:M158"/>
    <mergeCell ref="D159:M159"/>
    <mergeCell ref="C160:I161"/>
    <mergeCell ref="J160:K160"/>
    <mergeCell ref="L160:M160"/>
    <mergeCell ref="J161:K162"/>
    <mergeCell ref="L161:M162"/>
    <mergeCell ref="C162:H162"/>
    <mergeCell ref="C163:F163"/>
    <mergeCell ref="H163:M163"/>
    <mergeCell ref="C164:F164"/>
    <mergeCell ref="H164:M164"/>
    <mergeCell ref="C165:F165"/>
    <mergeCell ref="H165:M165"/>
    <mergeCell ref="C166:F166"/>
    <mergeCell ref="H166:M166"/>
    <mergeCell ref="C167:F167"/>
    <mergeCell ref="H167:M167"/>
    <mergeCell ref="C168:F168"/>
    <mergeCell ref="H168:M168"/>
    <mergeCell ref="C169:D169"/>
    <mergeCell ref="K169:L169"/>
    <mergeCell ref="C170:D170"/>
    <mergeCell ref="K170:L170"/>
    <mergeCell ref="C171:D171"/>
    <mergeCell ref="K171:L171"/>
    <mergeCell ref="C172:D172"/>
    <mergeCell ref="K173:L173"/>
    <mergeCell ref="C174:D174"/>
    <mergeCell ref="K174:L174"/>
    <mergeCell ref="C175:D175"/>
    <mergeCell ref="K175:L175"/>
    <mergeCell ref="C176:D176"/>
    <mergeCell ref="K176:L176"/>
    <mergeCell ref="C177:D177"/>
    <mergeCell ref="K177:L177"/>
    <mergeCell ref="C178:M178"/>
    <mergeCell ref="C179:E180"/>
    <mergeCell ref="F179:G179"/>
    <mergeCell ref="H179:I179"/>
    <mergeCell ref="F180:G180"/>
    <mergeCell ref="H180:I180"/>
    <mergeCell ref="C181:H181"/>
    <mergeCell ref="I181:J181"/>
    <mergeCell ref="L181:M181"/>
    <mergeCell ref="C185:E185"/>
    <mergeCell ref="F185:G185"/>
    <mergeCell ref="I185:M186"/>
    <mergeCell ref="C186:E186"/>
    <mergeCell ref="F186:G186"/>
    <mergeCell ref="K184:M184"/>
    <mergeCell ref="C184:E184"/>
    <mergeCell ref="F184:G184"/>
    <mergeCell ref="I184:J184"/>
    <mergeCell ref="C187:E187"/>
    <mergeCell ref="F187:G187"/>
    <mergeCell ref="I187:J189"/>
    <mergeCell ref="K187:M189"/>
    <mergeCell ref="C188:H188"/>
    <mergeCell ref="D189:E189"/>
    <mergeCell ref="F189:H189"/>
    <mergeCell ref="D190:E190"/>
    <mergeCell ref="F190:H190"/>
    <mergeCell ref="I190:M193"/>
    <mergeCell ref="D191:E191"/>
    <mergeCell ref="F191:H191"/>
    <mergeCell ref="D192:E192"/>
    <mergeCell ref="F192:H192"/>
    <mergeCell ref="D193:E193"/>
    <mergeCell ref="F193:H193"/>
    <mergeCell ref="H219:I219"/>
    <mergeCell ref="D194:E194"/>
    <mergeCell ref="F194:H194"/>
    <mergeCell ref="I194:M194"/>
    <mergeCell ref="A195:M195"/>
    <mergeCell ref="K212:L212"/>
    <mergeCell ref="C213:D213"/>
    <mergeCell ref="K213:L213"/>
    <mergeCell ref="C214:D214"/>
    <mergeCell ref="K214:L214"/>
    <mergeCell ref="C208:D208"/>
    <mergeCell ref="K208:L208"/>
    <mergeCell ref="C209:D209"/>
    <mergeCell ref="K209:L209"/>
    <mergeCell ref="C210:D210"/>
    <mergeCell ref="K210:L210"/>
    <mergeCell ref="C211:D211"/>
    <mergeCell ref="K211:L211"/>
    <mergeCell ref="B196:M196"/>
    <mergeCell ref="F223:G223"/>
    <mergeCell ref="I223:J223"/>
    <mergeCell ref="K223:M223"/>
    <mergeCell ref="C212:D212"/>
    <mergeCell ref="C220:H220"/>
    <mergeCell ref="I220:J220"/>
    <mergeCell ref="L220:M220"/>
    <mergeCell ref="C221:H221"/>
    <mergeCell ref="I221:J221"/>
    <mergeCell ref="L221:M221"/>
    <mergeCell ref="C222:E222"/>
    <mergeCell ref="F222:G222"/>
    <mergeCell ref="I222:J222"/>
    <mergeCell ref="K222:M222"/>
    <mergeCell ref="C223:E223"/>
    <mergeCell ref="C215:D215"/>
    <mergeCell ref="K215:L215"/>
    <mergeCell ref="C216:D216"/>
    <mergeCell ref="K216:L216"/>
    <mergeCell ref="C217:M217"/>
    <mergeCell ref="C218:E219"/>
    <mergeCell ref="F218:G218"/>
    <mergeCell ref="H218:I218"/>
    <mergeCell ref="F219:G219"/>
    <mergeCell ref="D230:E230"/>
    <mergeCell ref="F230:H230"/>
    <mergeCell ref="D231:E231"/>
    <mergeCell ref="F231:H231"/>
    <mergeCell ref="D232:E232"/>
    <mergeCell ref="F232:H232"/>
    <mergeCell ref="D233:E233"/>
    <mergeCell ref="F233:H233"/>
    <mergeCell ref="I233:M233"/>
    <mergeCell ref="A234:M234"/>
    <mergeCell ref="B235:M235"/>
    <mergeCell ref="N235:N273"/>
    <mergeCell ref="B236:B237"/>
    <mergeCell ref="C236:C237"/>
    <mergeCell ref="D236:M236"/>
    <mergeCell ref="D237:M237"/>
    <mergeCell ref="C238:I239"/>
    <mergeCell ref="J238:K238"/>
    <mergeCell ref="L238:M238"/>
    <mergeCell ref="J239:K240"/>
    <mergeCell ref="L239:M240"/>
    <mergeCell ref="C240:H240"/>
    <mergeCell ref="C241:F241"/>
    <mergeCell ref="H241:M241"/>
    <mergeCell ref="C242:F242"/>
    <mergeCell ref="H242:M242"/>
    <mergeCell ref="C243:F243"/>
    <mergeCell ref="H243:M243"/>
    <mergeCell ref="C244:F244"/>
    <mergeCell ref="H244:M244"/>
    <mergeCell ref="C245:F245"/>
    <mergeCell ref="H245:M245"/>
    <mergeCell ref="C246:F246"/>
    <mergeCell ref="H246:M246"/>
    <mergeCell ref="C247:D247"/>
    <mergeCell ref="K247:L247"/>
    <mergeCell ref="C248:D248"/>
    <mergeCell ref="K248:L248"/>
    <mergeCell ref="C250:D250"/>
    <mergeCell ref="K250:L250"/>
    <mergeCell ref="C251:D251"/>
    <mergeCell ref="K251:L251"/>
    <mergeCell ref="C252:D252"/>
    <mergeCell ref="K252:L252"/>
    <mergeCell ref="C253:D253"/>
    <mergeCell ref="K253:L253"/>
    <mergeCell ref="C254:D254"/>
    <mergeCell ref="K254:L254"/>
    <mergeCell ref="C255:D255"/>
    <mergeCell ref="K255:L255"/>
    <mergeCell ref="C256:M256"/>
    <mergeCell ref="C257:E258"/>
    <mergeCell ref="F257:G257"/>
    <mergeCell ref="H257:I257"/>
    <mergeCell ref="F258:G258"/>
    <mergeCell ref="H258:I258"/>
    <mergeCell ref="C261:E261"/>
    <mergeCell ref="F261:G261"/>
    <mergeCell ref="I261:J261"/>
    <mergeCell ref="K261:M261"/>
    <mergeCell ref="C259:H259"/>
    <mergeCell ref="I259:J259"/>
    <mergeCell ref="L259:M259"/>
    <mergeCell ref="C260:H260"/>
    <mergeCell ref="I260:J260"/>
    <mergeCell ref="L260:M260"/>
    <mergeCell ref="C262:E262"/>
    <mergeCell ref="F262:G262"/>
    <mergeCell ref="I262:J262"/>
    <mergeCell ref="K262:M262"/>
    <mergeCell ref="C263:E263"/>
    <mergeCell ref="F263:G263"/>
    <mergeCell ref="I263:M264"/>
    <mergeCell ref="C264:E264"/>
    <mergeCell ref="F264:G264"/>
    <mergeCell ref="C265:E265"/>
    <mergeCell ref="F265:G265"/>
    <mergeCell ref="I265:J267"/>
    <mergeCell ref="K265:M267"/>
    <mergeCell ref="C266:H266"/>
    <mergeCell ref="D267:E267"/>
    <mergeCell ref="F267:H267"/>
    <mergeCell ref="D268:E268"/>
    <mergeCell ref="F268:H268"/>
    <mergeCell ref="I268:M271"/>
    <mergeCell ref="D269:E269"/>
    <mergeCell ref="F269:H269"/>
    <mergeCell ref="D270:E270"/>
    <mergeCell ref="F270:H270"/>
    <mergeCell ref="D271:E271"/>
    <mergeCell ref="F271:H271"/>
    <mergeCell ref="D272:E272"/>
    <mergeCell ref="F272:H272"/>
    <mergeCell ref="I272:M272"/>
    <mergeCell ref="A273:M273"/>
    <mergeCell ref="B274:M274"/>
    <mergeCell ref="N274:N312"/>
    <mergeCell ref="B275:B276"/>
    <mergeCell ref="C275:C276"/>
    <mergeCell ref="D275:M275"/>
    <mergeCell ref="D276:M276"/>
    <mergeCell ref="C277:I278"/>
    <mergeCell ref="J277:K277"/>
    <mergeCell ref="L277:M277"/>
    <mergeCell ref="J278:K279"/>
    <mergeCell ref="L278:M279"/>
    <mergeCell ref="C279:H279"/>
    <mergeCell ref="C280:F280"/>
    <mergeCell ref="H280:M280"/>
    <mergeCell ref="C281:F281"/>
    <mergeCell ref="H281:M281"/>
    <mergeCell ref="C282:F282"/>
    <mergeCell ref="H282:M282"/>
    <mergeCell ref="C283:F283"/>
    <mergeCell ref="H284:M284"/>
    <mergeCell ref="C285:F285"/>
    <mergeCell ref="H285:M285"/>
    <mergeCell ref="C286:D286"/>
    <mergeCell ref="K286:L286"/>
    <mergeCell ref="C287:D287"/>
    <mergeCell ref="K287:L287"/>
    <mergeCell ref="C288:D288"/>
    <mergeCell ref="K288:L288"/>
    <mergeCell ref="C289:D289"/>
    <mergeCell ref="K289:L289"/>
    <mergeCell ref="C290:D290"/>
    <mergeCell ref="K290:L290"/>
    <mergeCell ref="C291:D291"/>
    <mergeCell ref="K291:L291"/>
    <mergeCell ref="C292:D292"/>
    <mergeCell ref="K292:L292"/>
    <mergeCell ref="C298:H298"/>
    <mergeCell ref="I298:J298"/>
    <mergeCell ref="L298:M298"/>
    <mergeCell ref="C299:H299"/>
    <mergeCell ref="I299:J299"/>
    <mergeCell ref="L299:M299"/>
    <mergeCell ref="C300:E300"/>
    <mergeCell ref="F300:G300"/>
    <mergeCell ref="I300:J300"/>
    <mergeCell ref="K300:M300"/>
    <mergeCell ref="I302:M303"/>
    <mergeCell ref="C303:E303"/>
    <mergeCell ref="F303:G303"/>
    <mergeCell ref="C304:E304"/>
    <mergeCell ref="F304:G304"/>
    <mergeCell ref="I304:J306"/>
    <mergeCell ref="K304:M306"/>
    <mergeCell ref="C305:H305"/>
    <mergeCell ref="D306:E306"/>
    <mergeCell ref="F306:H306"/>
    <mergeCell ref="D307:E307"/>
    <mergeCell ref="F307:H307"/>
    <mergeCell ref="I307:M310"/>
    <mergeCell ref="D308:E308"/>
    <mergeCell ref="F308:H308"/>
    <mergeCell ref="D309:E309"/>
    <mergeCell ref="F309:H309"/>
    <mergeCell ref="D310:E310"/>
    <mergeCell ref="F310:H310"/>
    <mergeCell ref="D311:E311"/>
    <mergeCell ref="F311:H311"/>
    <mergeCell ref="I311:M311"/>
    <mergeCell ref="C328:D328"/>
    <mergeCell ref="K328:L328"/>
    <mergeCell ref="C329:D329"/>
    <mergeCell ref="C335:E336"/>
    <mergeCell ref="F335:G335"/>
    <mergeCell ref="H335:I335"/>
    <mergeCell ref="F336:G336"/>
    <mergeCell ref="H336:I336"/>
    <mergeCell ref="C330:D330"/>
    <mergeCell ref="K330:L330"/>
    <mergeCell ref="C331:D331"/>
    <mergeCell ref="K331:L331"/>
    <mergeCell ref="C332:D332"/>
    <mergeCell ref="K332:L332"/>
    <mergeCell ref="C333:D333"/>
    <mergeCell ref="K333:L333"/>
    <mergeCell ref="C334:M334"/>
    <mergeCell ref="C327:D327"/>
    <mergeCell ref="K327:L327"/>
    <mergeCell ref="K329:L329"/>
    <mergeCell ref="C325:D325"/>
    <mergeCell ref="C337:H337"/>
    <mergeCell ref="I337:J337"/>
    <mergeCell ref="C338:H338"/>
    <mergeCell ref="I338:J338"/>
    <mergeCell ref="L338:M338"/>
    <mergeCell ref="C339:E339"/>
    <mergeCell ref="F339:G339"/>
    <mergeCell ref="I339:J339"/>
    <mergeCell ref="K339:M339"/>
    <mergeCell ref="L337:M337"/>
    <mergeCell ref="C340:E340"/>
    <mergeCell ref="F340:G340"/>
    <mergeCell ref="I340:J340"/>
    <mergeCell ref="K340:M340"/>
    <mergeCell ref="C341:E341"/>
    <mergeCell ref="F341:G341"/>
    <mergeCell ref="I341:M342"/>
    <mergeCell ref="C342:E342"/>
    <mergeCell ref="F342:G342"/>
    <mergeCell ref="C343:E343"/>
    <mergeCell ref="F343:G343"/>
    <mergeCell ref="I343:J345"/>
    <mergeCell ref="K343:M345"/>
    <mergeCell ref="C344:H344"/>
    <mergeCell ref="D345:E345"/>
    <mergeCell ref="F345:H345"/>
    <mergeCell ref="D346:E346"/>
    <mergeCell ref="F346:H346"/>
    <mergeCell ref="I346:M349"/>
    <mergeCell ref="D347:E347"/>
    <mergeCell ref="F347:H347"/>
    <mergeCell ref="D348:E348"/>
    <mergeCell ref="F348:H348"/>
    <mergeCell ref="D349:E349"/>
    <mergeCell ref="F349:H349"/>
    <mergeCell ref="I350:M350"/>
    <mergeCell ref="A351:M351"/>
    <mergeCell ref="B352:M352"/>
    <mergeCell ref="N352:N390"/>
    <mergeCell ref="B353:B354"/>
    <mergeCell ref="C353:C354"/>
    <mergeCell ref="D353:M353"/>
    <mergeCell ref="D354:M354"/>
    <mergeCell ref="C355:I356"/>
    <mergeCell ref="J355:K355"/>
    <mergeCell ref="L355:M355"/>
    <mergeCell ref="J356:K357"/>
    <mergeCell ref="L356:M357"/>
    <mergeCell ref="C358:F358"/>
    <mergeCell ref="H358:M358"/>
    <mergeCell ref="C359:F359"/>
    <mergeCell ref="H359:M359"/>
    <mergeCell ref="C360:F360"/>
    <mergeCell ref="H360:M360"/>
    <mergeCell ref="C361:F361"/>
    <mergeCell ref="H361:M361"/>
    <mergeCell ref="C362:F362"/>
    <mergeCell ref="H362:M362"/>
    <mergeCell ref="C363:F363"/>
    <mergeCell ref="H363:M363"/>
    <mergeCell ref="C364:D364"/>
    <mergeCell ref="K364:L364"/>
    <mergeCell ref="C365:D365"/>
    <mergeCell ref="K365:L365"/>
    <mergeCell ref="C366:D366"/>
    <mergeCell ref="K366:L366"/>
    <mergeCell ref="C367:D367"/>
    <mergeCell ref="I379:J379"/>
    <mergeCell ref="K379:M379"/>
    <mergeCell ref="C379:E379"/>
    <mergeCell ref="F379:G379"/>
    <mergeCell ref="L376:M376"/>
    <mergeCell ref="C377:H377"/>
    <mergeCell ref="I377:J377"/>
    <mergeCell ref="L377:M377"/>
    <mergeCell ref="C378:E378"/>
    <mergeCell ref="F378:G378"/>
    <mergeCell ref="I378:J378"/>
    <mergeCell ref="K378:M378"/>
    <mergeCell ref="C380:E380"/>
    <mergeCell ref="F380:G380"/>
    <mergeCell ref="I380:M381"/>
    <mergeCell ref="C381:E381"/>
    <mergeCell ref="F381:G381"/>
    <mergeCell ref="C382:E382"/>
    <mergeCell ref="F382:G382"/>
    <mergeCell ref="I382:J384"/>
    <mergeCell ref="K382:M384"/>
    <mergeCell ref="C383:H383"/>
    <mergeCell ref="D384:E384"/>
    <mergeCell ref="F384:H384"/>
    <mergeCell ref="I389:M389"/>
    <mergeCell ref="A390:M390"/>
    <mergeCell ref="D385:E385"/>
    <mergeCell ref="F385:H385"/>
    <mergeCell ref="I385:M388"/>
    <mergeCell ref="D386:E386"/>
    <mergeCell ref="F386:H386"/>
    <mergeCell ref="D387:E387"/>
    <mergeCell ref="F387:H387"/>
    <mergeCell ref="D388:E388"/>
    <mergeCell ref="F388:H388"/>
    <mergeCell ref="D389:E389"/>
    <mergeCell ref="F389:H389"/>
  </mergeCells>
  <conditionalFormatting sqref="D1:I3 B4:B38 I6:I7 C27:H38 K7:L12 D23:H24 I38:M38 I34 K31 I23:I29 J1:M4 C6:C26 J23:M28 H7:J18 D7:G12 B1:C2 C4 M7:M21 H18:K21 A20:C21 D40:I42 B43:B77 I45:I46 C66:H77 K46:L51 D62:H63 I77:M77 I73 K70 I62:I68 J40:M43 C45:C65 J62:M67 H46:J57 D46:G51 B40:C41 C43 M46:M60 H57:K60 A59:C60 D79:I81 B82:B116 I84:I85 C105:H116 K85:L90 D101:H102 I116:M116 I112 K109 I101:I107 J79:M82 C84:C104 J101:M106 H85:J96 D85:G90 B79:C80 C82 M85:M99 H96:K99 A98:C99 D118:I120 B121:B155 I123:I124 C144:H155 K124:L129 D140:H141 I155:M155 I151 K148 I140:I146 J118:M121 C123:C143 J140:M145 H124:J135 D124:G129 B118:C119 C121 M124:M138 H135:K138 A137:C138 D157:I159 B160:B194 I162:I163 C183:H194 K163:L168 D179:H180 I194:M194 I190 K187 I179:I185 J157:M160 C162:C182 J179:M184 H163:J174 D163:G168 B157:C158 C160 M163:M177 H174:K177 A176:C177 D196:I198 B199:B233 I201:I202 C222:H233 K202:L207 D218:H219 I233:M233 I229 K226 I218:I224 J196:M199 C201:C221 J218:M223 H202:J213 D202:G207 B196:C197 C199 M202:M216 H213:K216 A215:C216 D235:I237 B238:B272 I240:I241 C261:H272 K241:L246 D257:H258 I272:M272 I268 K265 I257:I263 J235:M238 C240:C260 J257:M262 H241:J252 D241:G246 B235:C236 C238 M241:M255 H252:K255 A254:C255 D274:I276 B277:B311 I279:I280 C300:H311 K280:L285 D296:H297 I311:M311 I307 K304 I296:I302 J274:M277 C279:C299 J296:M301 H280:J291 D280:G285 B274:C275 C277 M280:M294 H291:K294 A293:C294 D313:I315 B316:B350 I318:I319 C339:H350 K319:L324 D335:H336 I350:M350 I346 K343 I335:I341 J313:M316 C318:C338 J335:M340 H319:J330 D319:G324 B313:C314 C316 M319:M333 H330:K333 A332:C333 D352:I354 B355:B389 I357:I358 C378:H389 K358:L363 D374:H375 I389:M389 I385 K382 I374:I380 J352:M355 C357:C377 J374:M379 H358:J369 D358:G363 B352:C353 C355 M358:M372 H369:K372 A371:C372 A1:A390">
    <cfRule type="cellIs" dxfId="190" priority="4185" operator="equal">
      <formula>0</formula>
    </cfRule>
  </conditionalFormatting>
  <conditionalFormatting sqref="D28 F28:G28 C27:D27 M27 K23 D23:H24 H13:H14 J13:J17 K25 H27:H31 F27 K31 D32:D38 H13:I13 I14:I17 M13 I18:K18 D2:D3 B2 K27:K28 C29:D30 F29:F38 H18:H21 M15:M21 H19:K21 C7:C37">
    <cfRule type="containsText" dxfId="189" priority="4183" stopIfTrue="1" operator="containsText" text="f'k{kk foHkkx jktLFkku">
      <formula>NOT(ISERROR(SEARCH("f'k{kk foHkkx jktLFkku",B2)))</formula>
    </cfRule>
    <cfRule type="containsText" dxfId="188" priority="4184" stopIfTrue="1" operator="containsText" text="iw.kkZad">
      <formula>NOT(ISERROR(SEARCH("iw.kkZad",B2)))</formula>
    </cfRule>
  </conditionalFormatting>
  <conditionalFormatting sqref="F28:G28 D27:D28 M27 D32:D38 F34:F35">
    <cfRule type="cellIs" dxfId="187" priority="4181" stopIfTrue="1" operator="equal">
      <formula>1800</formula>
    </cfRule>
    <cfRule type="cellIs" dxfId="186" priority="4182" stopIfTrue="1" operator="equal">
      <formula>200</formula>
    </cfRule>
  </conditionalFormatting>
  <conditionalFormatting sqref="D28 F28:G28 C27:D27 M27 K23 D23:H24 H13:H14 J13:J17 K25 H27:H31 F27 K31 D32:D38 H13:I13 I14:I17 M13 I18:K18 D2:D3 B2 K27:K28 C29:D30 F29:F38 H18:H21 M15:M21 H19:K21 C7:C37">
    <cfRule type="containsText" dxfId="185" priority="4180" stopIfTrue="1" operator="containsText" text="dsoy jktdh; fo|ky;ksa esa iz;ksx gsrq fu%'kqYd">
      <formula>NOT(ISERROR(SEARCH("dsoy jktdh; fo|ky;ksa esa iz;ksx gsrq fu%'kqYd",B2)))</formula>
    </cfRule>
  </conditionalFormatting>
  <conditionalFormatting sqref="F28:G31">
    <cfRule type="cellIs" dxfId="184" priority="2724" operator="equal">
      <formula>"0/0"</formula>
    </cfRule>
    <cfRule type="cellIs" dxfId="183" priority="4161" operator="equal">
      <formula>"0/100"</formula>
    </cfRule>
  </conditionalFormatting>
  <conditionalFormatting sqref="F28:H31">
    <cfRule type="cellIs" dxfId="182" priority="2725" operator="equal">
      <formula>"0/50"</formula>
    </cfRule>
  </conditionalFormatting>
  <conditionalFormatting sqref="B2:B3">
    <cfRule type="cellIs" dxfId="181" priority="2691" operator="equal">
      <formula>0</formula>
    </cfRule>
  </conditionalFormatting>
  <conditionalFormatting sqref="D1:I3 B4:B38 C27:H38 K7:L12 D23:H24 I38:M38 I34 K31 I23:I29 J1:M4 C6:C26 J23:M28 I6:I18 H7:H18 J7:J18 D7:G12 B1:C2 C4 M7:M21 H19:J21 K18:K21 A1:A38">
    <cfRule type="cellIs" dxfId="180" priority="181" operator="equal">
      <formula>0</formula>
    </cfRule>
  </conditionalFormatting>
  <conditionalFormatting sqref="F28:G28 M27 K23 D23:H24 H13:H14 K25 H27:H31 F27 K31 D32:D38 I13:J17 M13 D2:D3 B2 K27:K28 F29:F38 M15:M21 H18:K21 C7:C26 C27:D30 C31:C37">
    <cfRule type="containsText" dxfId="179" priority="179" stopIfTrue="1" operator="containsText" text="f'k{kk foHkkx jktLFkku">
      <formula>NOT(ISERROR(SEARCH("f'k{kk foHkkx jktLFkku",B2)))</formula>
    </cfRule>
    <cfRule type="containsText" dxfId="178" priority="180" stopIfTrue="1" operator="containsText" text="iw.kkZad">
      <formula>NOT(ISERROR(SEARCH("iw.kkZad",B2)))</formula>
    </cfRule>
  </conditionalFormatting>
  <conditionalFormatting sqref="F28:G28 D27:D28 M27 D32:D38 F34:F35">
    <cfRule type="cellIs" dxfId="177" priority="177" stopIfTrue="1" operator="equal">
      <formula>1800</formula>
    </cfRule>
    <cfRule type="cellIs" dxfId="176" priority="178" stopIfTrue="1" operator="equal">
      <formula>200</formula>
    </cfRule>
  </conditionalFormatting>
  <conditionalFormatting sqref="F28:G28 M27 K23 D23:H24 H13:H14 K25 H27:H31 F27 K31 D32:D38 I13:J17 M13 D2:D3 B2 K27:K28 F29:F38 M15:M21 H18:K21 C7:C26 C27:D30 C31:C37">
    <cfRule type="containsText" dxfId="175" priority="176" stopIfTrue="1" operator="containsText" text="dsoy jktdh; fo|ky;ksa esa iz;ksx gsrq fu%'kqYd">
      <formula>NOT(ISERROR(SEARCH("dsoy jktdh; fo|ky;ksa esa iz;ksx gsrq fu%'kqYd",B2)))</formula>
    </cfRule>
  </conditionalFormatting>
  <conditionalFormatting sqref="F28:G31">
    <cfRule type="cellIs" dxfId="174" priority="174" operator="equal">
      <formula>"0/0"</formula>
    </cfRule>
    <cfRule type="cellIs" dxfId="173" priority="175" operator="equal">
      <formula>"0/100"</formula>
    </cfRule>
  </conditionalFormatting>
  <conditionalFormatting sqref="F28:H31">
    <cfRule type="cellIs" dxfId="172" priority="173" operator="equal">
      <formula>"0/50"</formula>
    </cfRule>
  </conditionalFormatting>
  <conditionalFormatting sqref="B2:B3">
    <cfRule type="cellIs" dxfId="171" priority="172" operator="equal">
      <formula>0</formula>
    </cfRule>
  </conditionalFormatting>
  <conditionalFormatting sqref="F67:G67 M66 K62 D62:H63 H52:H53 K64 H66:H70 F66 K70 D71:D77 I52:J56 M52 D41:D42 B41 K66:K67 F68:F77 M54:M60 H57:K60 C46:C65 C66:D69 C70:C76">
    <cfRule type="containsText" dxfId="170" priority="170" stopIfTrue="1" operator="containsText" text="f'k{kk foHkkx jktLFkku">
      <formula>NOT(ISERROR(SEARCH("f'k{kk foHkkx jktLFkku",B41)))</formula>
    </cfRule>
    <cfRule type="containsText" dxfId="169" priority="171" stopIfTrue="1" operator="containsText" text="iw.kkZad">
      <formula>NOT(ISERROR(SEARCH("iw.kkZad",B41)))</formula>
    </cfRule>
  </conditionalFormatting>
  <conditionalFormatting sqref="F67:G67 D66:D67 M66 D71:D77 F73:F74">
    <cfRule type="cellIs" dxfId="168" priority="168" stopIfTrue="1" operator="equal">
      <formula>1800</formula>
    </cfRule>
    <cfRule type="cellIs" dxfId="167" priority="169" stopIfTrue="1" operator="equal">
      <formula>200</formula>
    </cfRule>
  </conditionalFormatting>
  <conditionalFormatting sqref="F67:G67 M66 K62 D62:H63 H52:H53 K64 H66:H70 F66 K70 D71:D77 I52:J56 M52 D41:D42 B41 K66:K67 F68:F77 M54:M60 H57:K60 C46:C65 C66:D69 C70:C76">
    <cfRule type="containsText" dxfId="166" priority="167" stopIfTrue="1" operator="containsText" text="dsoy jktdh; fo|ky;ksa esa iz;ksx gsrq fu%'kqYd">
      <formula>NOT(ISERROR(SEARCH("dsoy jktdh; fo|ky;ksa esa iz;ksx gsrq fu%'kqYd",B41)))</formula>
    </cfRule>
  </conditionalFormatting>
  <conditionalFormatting sqref="F67:G70">
    <cfRule type="cellIs" dxfId="165" priority="165" operator="equal">
      <formula>"0/0"</formula>
    </cfRule>
    <cfRule type="cellIs" dxfId="164" priority="166" operator="equal">
      <formula>"0/100"</formula>
    </cfRule>
  </conditionalFormatting>
  <conditionalFormatting sqref="F67:H70">
    <cfRule type="cellIs" dxfId="163" priority="164" operator="equal">
      <formula>"0/50"</formula>
    </cfRule>
  </conditionalFormatting>
  <conditionalFormatting sqref="B41:B42">
    <cfRule type="cellIs" dxfId="162" priority="163" operator="equal">
      <formula>0</formula>
    </cfRule>
  </conditionalFormatting>
  <conditionalFormatting sqref="D40:I42 B43:B77 C66:H77 K46:L51 D62:H63 I77:M77 I73 K70 I62:I68 J40:M43 C45:C65 J62:M67 I45:I57 H46:H57 J46:J57 D46:G51 B40:C41 C43 M46:M60 H58:J60 K57:K60 A40:A77">
    <cfRule type="cellIs" dxfId="161" priority="162" operator="equal">
      <formula>0</formula>
    </cfRule>
  </conditionalFormatting>
  <conditionalFormatting sqref="F67:G67 M66 K62 D62:H63 H52:H53 K64 H66:H70 F66 K70 D71:D77 I52:J56 M52 D41:D42 B41 K66:K67 F68:F77 M54:M60 H57:K60 C46:C65 C66:D69 C70:C76">
    <cfRule type="containsText" dxfId="160" priority="160" stopIfTrue="1" operator="containsText" text="f'k{kk foHkkx jktLFkku">
      <formula>NOT(ISERROR(SEARCH("f'k{kk foHkkx jktLFkku",B41)))</formula>
    </cfRule>
    <cfRule type="containsText" dxfId="159" priority="161" stopIfTrue="1" operator="containsText" text="iw.kkZad">
      <formula>NOT(ISERROR(SEARCH("iw.kkZad",B41)))</formula>
    </cfRule>
  </conditionalFormatting>
  <conditionalFormatting sqref="F67:G67 D66:D67 M66 D71:D77 F73:F74">
    <cfRule type="cellIs" dxfId="158" priority="158" stopIfTrue="1" operator="equal">
      <formula>1800</formula>
    </cfRule>
    <cfRule type="cellIs" dxfId="157" priority="159" stopIfTrue="1" operator="equal">
      <formula>200</formula>
    </cfRule>
  </conditionalFormatting>
  <conditionalFormatting sqref="F67:G67 M66 K62 D62:H63 H52:H53 K64 H66:H70 F66 K70 D71:D77 I52:J56 M52 D41:D42 B41 K66:K67 F68:F77 M54:M60 H57:K60 C46:C65 C66:D69 C70:C76">
    <cfRule type="containsText" dxfId="156" priority="157" stopIfTrue="1" operator="containsText" text="dsoy jktdh; fo|ky;ksa esa iz;ksx gsrq fu%'kqYd">
      <formula>NOT(ISERROR(SEARCH("dsoy jktdh; fo|ky;ksa esa iz;ksx gsrq fu%'kqYd",B41)))</formula>
    </cfRule>
  </conditionalFormatting>
  <conditionalFormatting sqref="F67:G70">
    <cfRule type="cellIs" dxfId="155" priority="155" operator="equal">
      <formula>"0/0"</formula>
    </cfRule>
    <cfRule type="cellIs" dxfId="154" priority="156" operator="equal">
      <formula>"0/100"</formula>
    </cfRule>
  </conditionalFormatting>
  <conditionalFormatting sqref="F67:H70">
    <cfRule type="cellIs" dxfId="153" priority="154" operator="equal">
      <formula>"0/50"</formula>
    </cfRule>
  </conditionalFormatting>
  <conditionalFormatting sqref="B41:B42">
    <cfRule type="cellIs" dxfId="152" priority="153" operator="equal">
      <formula>0</formula>
    </cfRule>
  </conditionalFormatting>
  <conditionalFormatting sqref="F106:G106 M105 K101 D101:H102 H91:H92 K103 H105:H109 F105 K109 D110:D116 I91:J95 M91 D80:D81 B80 K105:K106 F107:F116 M93:M99 H96:K99 C85:C104 C105:D108 C109:C115">
    <cfRule type="containsText" dxfId="151" priority="151" stopIfTrue="1" operator="containsText" text="f'k{kk foHkkx jktLFkku">
      <formula>NOT(ISERROR(SEARCH("f'k{kk foHkkx jktLFkku",B80)))</formula>
    </cfRule>
    <cfRule type="containsText" dxfId="150" priority="152" stopIfTrue="1" operator="containsText" text="iw.kkZad">
      <formula>NOT(ISERROR(SEARCH("iw.kkZad",B80)))</formula>
    </cfRule>
  </conditionalFormatting>
  <conditionalFormatting sqref="F106:G106 D105:D106 M105 D110:D116 F112:F113">
    <cfRule type="cellIs" dxfId="149" priority="149" stopIfTrue="1" operator="equal">
      <formula>1800</formula>
    </cfRule>
    <cfRule type="cellIs" dxfId="148" priority="150" stopIfTrue="1" operator="equal">
      <formula>200</formula>
    </cfRule>
  </conditionalFormatting>
  <conditionalFormatting sqref="F106:G106 M105 K101 D101:H102 H91:H92 K103 H105:H109 F105 K109 D110:D116 I91:J95 M91 D80:D81 B80 K105:K106 F107:F116 M93:M99 H96:K99 C85:C104 C105:D108 C109:C115">
    <cfRule type="containsText" dxfId="147" priority="148" stopIfTrue="1" operator="containsText" text="dsoy jktdh; fo|ky;ksa esa iz;ksx gsrq fu%'kqYd">
      <formula>NOT(ISERROR(SEARCH("dsoy jktdh; fo|ky;ksa esa iz;ksx gsrq fu%'kqYd",B80)))</formula>
    </cfRule>
  </conditionalFormatting>
  <conditionalFormatting sqref="F106:G109">
    <cfRule type="cellIs" dxfId="146" priority="146" operator="equal">
      <formula>"0/0"</formula>
    </cfRule>
    <cfRule type="cellIs" dxfId="145" priority="147" operator="equal">
      <formula>"0/100"</formula>
    </cfRule>
  </conditionalFormatting>
  <conditionalFormatting sqref="F106:H109">
    <cfRule type="cellIs" dxfId="144" priority="145" operator="equal">
      <formula>"0/50"</formula>
    </cfRule>
  </conditionalFormatting>
  <conditionalFormatting sqref="B80:B81">
    <cfRule type="cellIs" dxfId="143" priority="144" operator="equal">
      <formula>0</formula>
    </cfRule>
  </conditionalFormatting>
  <conditionalFormatting sqref="D79:I81 B82:B116 C105:H116 K85:L90 D101:H102 I116:M116 I112 K109 I101:I107 J79:M82 C84:C104 J101:M106 I84:I96 H85:H96 J85:J96 D85:G90 B79:C80 C82 M85:M99 H97:J99 K96:K99 A79:A116">
    <cfRule type="cellIs" dxfId="142" priority="143" operator="equal">
      <formula>0</formula>
    </cfRule>
  </conditionalFormatting>
  <conditionalFormatting sqref="F106:G106 M105 K101 D101:H102 H91:H92 K103 H105:H109 F105 K109 D110:D116 I91:J95 M91 D80:D81 B80 K105:K106 F107:F116 M93:M99 H96:K99 C85:C104 C105:D108 C109:C115">
    <cfRule type="containsText" dxfId="141" priority="141" stopIfTrue="1" operator="containsText" text="f'k{kk foHkkx jktLFkku">
      <formula>NOT(ISERROR(SEARCH("f'k{kk foHkkx jktLFkku",B80)))</formula>
    </cfRule>
    <cfRule type="containsText" dxfId="140" priority="142" stopIfTrue="1" operator="containsText" text="iw.kkZad">
      <formula>NOT(ISERROR(SEARCH("iw.kkZad",B80)))</formula>
    </cfRule>
  </conditionalFormatting>
  <conditionalFormatting sqref="F106:G106 D105:D106 M105 D110:D116 F112:F113">
    <cfRule type="cellIs" dxfId="139" priority="139" stopIfTrue="1" operator="equal">
      <formula>1800</formula>
    </cfRule>
    <cfRule type="cellIs" dxfId="138" priority="140" stopIfTrue="1" operator="equal">
      <formula>200</formula>
    </cfRule>
  </conditionalFormatting>
  <conditionalFormatting sqref="F106:G106 M105 K101 D101:H102 H91:H92 K103 H105:H109 F105 K109 D110:D116 I91:J95 M91 D80:D81 B80 K105:K106 F107:F116 M93:M99 H96:K99 C85:C104 C105:D108 C109:C115">
    <cfRule type="containsText" dxfId="137" priority="138" stopIfTrue="1" operator="containsText" text="dsoy jktdh; fo|ky;ksa esa iz;ksx gsrq fu%'kqYd">
      <formula>NOT(ISERROR(SEARCH("dsoy jktdh; fo|ky;ksa esa iz;ksx gsrq fu%'kqYd",B80)))</formula>
    </cfRule>
  </conditionalFormatting>
  <conditionalFormatting sqref="F106:G109">
    <cfRule type="cellIs" dxfId="136" priority="136" operator="equal">
      <formula>"0/0"</formula>
    </cfRule>
    <cfRule type="cellIs" dxfId="135" priority="137" operator="equal">
      <formula>"0/100"</formula>
    </cfRule>
  </conditionalFormatting>
  <conditionalFormatting sqref="F106:H109">
    <cfRule type="cellIs" dxfId="134" priority="135" operator="equal">
      <formula>"0/50"</formula>
    </cfRule>
  </conditionalFormatting>
  <conditionalFormatting sqref="B80:B81">
    <cfRule type="cellIs" dxfId="133" priority="134" operator="equal">
      <formula>0</formula>
    </cfRule>
  </conditionalFormatting>
  <conditionalFormatting sqref="F145:G145 M144 K140 D140:H141 H130:H131 K142 H144:H148 F144 K148 D149:D155 I130:J134 M130 D119:D120 B119 K144:K145 F146:F155 M132:M138 H135:K138 C124:C143 C144:D147 C148:C154">
    <cfRule type="containsText" dxfId="132" priority="132" stopIfTrue="1" operator="containsText" text="f'k{kk foHkkx jktLFkku">
      <formula>NOT(ISERROR(SEARCH("f'k{kk foHkkx jktLFkku",B119)))</formula>
    </cfRule>
    <cfRule type="containsText" dxfId="131" priority="133" stopIfTrue="1" operator="containsText" text="iw.kkZad">
      <formula>NOT(ISERROR(SEARCH("iw.kkZad",B119)))</formula>
    </cfRule>
  </conditionalFormatting>
  <conditionalFormatting sqref="F145:G145 D144:D145 M144 D149:D155 F151:F152">
    <cfRule type="cellIs" dxfId="130" priority="130" stopIfTrue="1" operator="equal">
      <formula>1800</formula>
    </cfRule>
    <cfRule type="cellIs" dxfId="129" priority="131" stopIfTrue="1" operator="equal">
      <formula>200</formula>
    </cfRule>
  </conditionalFormatting>
  <conditionalFormatting sqref="F145:G145 M144 K140 D140:H141 H130:H131 K142 H144:H148 F144 K148 D149:D155 I130:J134 M130 D119:D120 B119 K144:K145 F146:F155 M132:M138 H135:K138 C124:C143 C144:D147 C148:C154">
    <cfRule type="containsText" dxfId="128" priority="129" stopIfTrue="1" operator="containsText" text="dsoy jktdh; fo|ky;ksa esa iz;ksx gsrq fu%'kqYd">
      <formula>NOT(ISERROR(SEARCH("dsoy jktdh; fo|ky;ksa esa iz;ksx gsrq fu%'kqYd",B119)))</formula>
    </cfRule>
  </conditionalFormatting>
  <conditionalFormatting sqref="F145:G148">
    <cfRule type="cellIs" dxfId="127" priority="127" operator="equal">
      <formula>"0/0"</formula>
    </cfRule>
    <cfRule type="cellIs" dxfId="126" priority="128" operator="equal">
      <formula>"0/100"</formula>
    </cfRule>
  </conditionalFormatting>
  <conditionalFormatting sqref="F145:H148">
    <cfRule type="cellIs" dxfId="125" priority="126" operator="equal">
      <formula>"0/50"</formula>
    </cfRule>
  </conditionalFormatting>
  <conditionalFormatting sqref="B119:B120">
    <cfRule type="cellIs" dxfId="124" priority="125" operator="equal">
      <formula>0</formula>
    </cfRule>
  </conditionalFormatting>
  <conditionalFormatting sqref="D118:I120 B121:B155 C144:H155 K124:L129 D140:H141 I155:M155 I151 K148 I140:I146 J118:M121 C123:C143 J140:M145 I123:I135 H124:H135 J124:J135 D124:G129 B118:C119 C121 M124:M138 H136:J138 K135:K138 A118:A155">
    <cfRule type="cellIs" dxfId="123" priority="124" operator="equal">
      <formula>0</formula>
    </cfRule>
  </conditionalFormatting>
  <conditionalFormatting sqref="F145:G145 M144 K140 D140:H141 H130:H131 K142 H144:H148 F144 K148 D149:D155 I130:J134 M130 D119:D120 B119 K144:K145 F146:F155 M132:M138 H135:K138 C124:C143 C144:D147 C148:C154">
    <cfRule type="containsText" dxfId="122" priority="122" stopIfTrue="1" operator="containsText" text="f'k{kk foHkkx jktLFkku">
      <formula>NOT(ISERROR(SEARCH("f'k{kk foHkkx jktLFkku",B119)))</formula>
    </cfRule>
    <cfRule type="containsText" dxfId="121" priority="123" stopIfTrue="1" operator="containsText" text="iw.kkZad">
      <formula>NOT(ISERROR(SEARCH("iw.kkZad",B119)))</formula>
    </cfRule>
  </conditionalFormatting>
  <conditionalFormatting sqref="F145:G145 D144:D145 M144 D149:D155 F151:F152">
    <cfRule type="cellIs" dxfId="120" priority="120" stopIfTrue="1" operator="equal">
      <formula>1800</formula>
    </cfRule>
    <cfRule type="cellIs" dxfId="119" priority="121" stopIfTrue="1" operator="equal">
      <formula>200</formula>
    </cfRule>
  </conditionalFormatting>
  <conditionalFormatting sqref="F145:G145 M144 K140 D140:H141 H130:H131 K142 H144:H148 F144 K148 D149:D155 I130:J134 M130 D119:D120 B119 K144:K145 F146:F155 M132:M138 H135:K138 C124:C143 C144:D147 C148:C154">
    <cfRule type="containsText" dxfId="118" priority="119" stopIfTrue="1" operator="containsText" text="dsoy jktdh; fo|ky;ksa esa iz;ksx gsrq fu%'kqYd">
      <formula>NOT(ISERROR(SEARCH("dsoy jktdh; fo|ky;ksa esa iz;ksx gsrq fu%'kqYd",B119)))</formula>
    </cfRule>
  </conditionalFormatting>
  <conditionalFormatting sqref="F145:G148">
    <cfRule type="cellIs" dxfId="117" priority="117" operator="equal">
      <formula>"0/0"</formula>
    </cfRule>
    <cfRule type="cellIs" dxfId="116" priority="118" operator="equal">
      <formula>"0/100"</formula>
    </cfRule>
  </conditionalFormatting>
  <conditionalFormatting sqref="F145:H148">
    <cfRule type="cellIs" dxfId="115" priority="116" operator="equal">
      <formula>"0/50"</formula>
    </cfRule>
  </conditionalFormatting>
  <conditionalFormatting sqref="B119:B120">
    <cfRule type="cellIs" dxfId="114" priority="115" operator="equal">
      <formula>0</formula>
    </cfRule>
  </conditionalFormatting>
  <conditionalFormatting sqref="F184:G184 M183 K179 D179:H180 H169:H170 K181 H183:H187 F183 K187 D188:D194 I169:J173 M169 D158:D159 B158 K183:K184 F185:F194 M171:M177 H174:K177 C163:C182 C183:D186 C187:C193">
    <cfRule type="containsText" dxfId="113" priority="113" stopIfTrue="1" operator="containsText" text="f'k{kk foHkkx jktLFkku">
      <formula>NOT(ISERROR(SEARCH("f'k{kk foHkkx jktLFkku",B158)))</formula>
    </cfRule>
    <cfRule type="containsText" dxfId="112" priority="114" stopIfTrue="1" operator="containsText" text="iw.kkZad">
      <formula>NOT(ISERROR(SEARCH("iw.kkZad",B158)))</formula>
    </cfRule>
  </conditionalFormatting>
  <conditionalFormatting sqref="F184:G184 D183:D184 M183 D188:D194 F190:F191">
    <cfRule type="cellIs" dxfId="111" priority="111" stopIfTrue="1" operator="equal">
      <formula>1800</formula>
    </cfRule>
    <cfRule type="cellIs" dxfId="110" priority="112" stopIfTrue="1" operator="equal">
      <formula>200</formula>
    </cfRule>
  </conditionalFormatting>
  <conditionalFormatting sqref="F184:G184 M183 K179 D179:H180 H169:H170 K181 H183:H187 F183 K187 D188:D194 I169:J173 M169 D158:D159 B158 K183:K184 F185:F194 M171:M177 H174:K177 C163:C182 C183:D186 C187:C193">
    <cfRule type="containsText" dxfId="109" priority="110" stopIfTrue="1" operator="containsText" text="dsoy jktdh; fo|ky;ksa esa iz;ksx gsrq fu%'kqYd">
      <formula>NOT(ISERROR(SEARCH("dsoy jktdh; fo|ky;ksa esa iz;ksx gsrq fu%'kqYd",B158)))</formula>
    </cfRule>
  </conditionalFormatting>
  <conditionalFormatting sqref="F184:G187">
    <cfRule type="cellIs" dxfId="108" priority="108" operator="equal">
      <formula>"0/0"</formula>
    </cfRule>
    <cfRule type="cellIs" dxfId="107" priority="109" operator="equal">
      <formula>"0/100"</formula>
    </cfRule>
  </conditionalFormatting>
  <conditionalFormatting sqref="F184:H187">
    <cfRule type="cellIs" dxfId="106" priority="107" operator="equal">
      <formula>"0/50"</formula>
    </cfRule>
  </conditionalFormatting>
  <conditionalFormatting sqref="B158:B159">
    <cfRule type="cellIs" dxfId="105" priority="106" operator="equal">
      <formula>0</formula>
    </cfRule>
  </conditionalFormatting>
  <conditionalFormatting sqref="D157:I159 B160:B194 C183:H194 K163:L168 D179:H180 I194:M194 I190 K187 I179:I185 J157:M160 C162:C182 J179:M184 I162:I174 H163:H174 J163:J174 D163:G168 B157:C158 C160 M163:M177 H175:J177 K174:K177 A157:A194">
    <cfRule type="cellIs" dxfId="104" priority="105" operator="equal">
      <formula>0</formula>
    </cfRule>
  </conditionalFormatting>
  <conditionalFormatting sqref="F184:G184 M183 K179 D179:H180 H169:H170 K181 H183:H187 F183 K187 D188:D194 I169:J173 M169 D158:D159 B158 K183:K184 F185:F194 M171:M177 H174:K177 C163:C182 C183:D186 C187:C193">
    <cfRule type="containsText" dxfId="103" priority="103" stopIfTrue="1" operator="containsText" text="f'k{kk foHkkx jktLFkku">
      <formula>NOT(ISERROR(SEARCH("f'k{kk foHkkx jktLFkku",B158)))</formula>
    </cfRule>
    <cfRule type="containsText" dxfId="102" priority="104" stopIfTrue="1" operator="containsText" text="iw.kkZad">
      <formula>NOT(ISERROR(SEARCH("iw.kkZad",B158)))</formula>
    </cfRule>
  </conditionalFormatting>
  <conditionalFormatting sqref="F184:G184 D183:D184 M183 D188:D194 F190:F191">
    <cfRule type="cellIs" dxfId="101" priority="101" stopIfTrue="1" operator="equal">
      <formula>1800</formula>
    </cfRule>
    <cfRule type="cellIs" dxfId="100" priority="102" stopIfTrue="1" operator="equal">
      <formula>200</formula>
    </cfRule>
  </conditionalFormatting>
  <conditionalFormatting sqref="F184:G184 M183 K179 D179:H180 H169:H170 K181 H183:H187 F183 K187 D188:D194 I169:J173 M169 D158:D159 B158 K183:K184 F185:F194 M171:M177 H174:K177 C163:C182 C183:D186 C187:C193">
    <cfRule type="containsText" dxfId="99" priority="100" stopIfTrue="1" operator="containsText" text="dsoy jktdh; fo|ky;ksa esa iz;ksx gsrq fu%'kqYd">
      <formula>NOT(ISERROR(SEARCH("dsoy jktdh; fo|ky;ksa esa iz;ksx gsrq fu%'kqYd",B158)))</formula>
    </cfRule>
  </conditionalFormatting>
  <conditionalFormatting sqref="F184:G187">
    <cfRule type="cellIs" dxfId="98" priority="98" operator="equal">
      <formula>"0/0"</formula>
    </cfRule>
    <cfRule type="cellIs" dxfId="97" priority="99" operator="equal">
      <formula>"0/100"</formula>
    </cfRule>
  </conditionalFormatting>
  <conditionalFormatting sqref="F184:H187">
    <cfRule type="cellIs" dxfId="96" priority="97" operator="equal">
      <formula>"0/50"</formula>
    </cfRule>
  </conditionalFormatting>
  <conditionalFormatting sqref="B158:B159">
    <cfRule type="cellIs" dxfId="95" priority="96" operator="equal">
      <formula>0</formula>
    </cfRule>
  </conditionalFormatting>
  <conditionalFormatting sqref="F223:G223 M222 K218 D218:H219 H208:H209 K220 H222:H226 F222 K226 D227:D233 I208:J212 M208 D197:D198 B197 K222:K223 F224:F233 M210:M216 H213:K216 C202:C221 C222:D225 C226:C232">
    <cfRule type="containsText" dxfId="94" priority="94" stopIfTrue="1" operator="containsText" text="f'k{kk foHkkx jktLFkku">
      <formula>NOT(ISERROR(SEARCH("f'k{kk foHkkx jktLFkku",B197)))</formula>
    </cfRule>
    <cfRule type="containsText" dxfId="93" priority="95" stopIfTrue="1" operator="containsText" text="iw.kkZad">
      <formula>NOT(ISERROR(SEARCH("iw.kkZad",B197)))</formula>
    </cfRule>
  </conditionalFormatting>
  <conditionalFormatting sqref="F223:G223 D222:D223 M222 D227:D233 F229:F230">
    <cfRule type="cellIs" dxfId="92" priority="92" stopIfTrue="1" operator="equal">
      <formula>1800</formula>
    </cfRule>
    <cfRule type="cellIs" dxfId="91" priority="93" stopIfTrue="1" operator="equal">
      <formula>200</formula>
    </cfRule>
  </conditionalFormatting>
  <conditionalFormatting sqref="F223:G223 M222 K218 D218:H219 H208:H209 K220 H222:H226 F222 K226 D227:D233 I208:J212 M208 D197:D198 B197 K222:K223 F224:F233 M210:M216 H213:K216 C202:C221 C222:D225 C226:C232">
    <cfRule type="containsText" dxfId="90" priority="91" stopIfTrue="1" operator="containsText" text="dsoy jktdh; fo|ky;ksa esa iz;ksx gsrq fu%'kqYd">
      <formula>NOT(ISERROR(SEARCH("dsoy jktdh; fo|ky;ksa esa iz;ksx gsrq fu%'kqYd",B197)))</formula>
    </cfRule>
  </conditionalFormatting>
  <conditionalFormatting sqref="F223:G226">
    <cfRule type="cellIs" dxfId="89" priority="89" operator="equal">
      <formula>"0/0"</formula>
    </cfRule>
    <cfRule type="cellIs" dxfId="88" priority="90" operator="equal">
      <formula>"0/100"</formula>
    </cfRule>
  </conditionalFormatting>
  <conditionalFormatting sqref="F223:H226">
    <cfRule type="cellIs" dxfId="87" priority="88" operator="equal">
      <formula>"0/50"</formula>
    </cfRule>
  </conditionalFormatting>
  <conditionalFormatting sqref="B197:B198">
    <cfRule type="cellIs" dxfId="86" priority="87" operator="equal">
      <formula>0</formula>
    </cfRule>
  </conditionalFormatting>
  <conditionalFormatting sqref="D196:I198 B199:B233 C222:H233 K202:L207 D218:H219 I233:M233 I229 K226 I218:I224 J196:M199 C201:C221 J218:M223 I201:I213 H202:H213 J202:J213 D202:G207 B196:C197 C199 M202:M216 H214:J216 K213:K216 A196:A233">
    <cfRule type="cellIs" dxfId="85" priority="86" operator="equal">
      <formula>0</formula>
    </cfRule>
  </conditionalFormatting>
  <conditionalFormatting sqref="F223:G223 M222 K218 D218:H219 H208:H209 K220 H222:H226 F222 K226 D227:D233 I208:J212 M208 D197:D198 B197 K222:K223 F224:F233 M210:M216 H213:K216 C202:C221 C222:D225 C226:C232">
    <cfRule type="containsText" dxfId="84" priority="84" stopIfTrue="1" operator="containsText" text="f'k{kk foHkkx jktLFkku">
      <formula>NOT(ISERROR(SEARCH("f'k{kk foHkkx jktLFkku",B197)))</formula>
    </cfRule>
    <cfRule type="containsText" dxfId="83" priority="85" stopIfTrue="1" operator="containsText" text="iw.kkZad">
      <formula>NOT(ISERROR(SEARCH("iw.kkZad",B197)))</formula>
    </cfRule>
  </conditionalFormatting>
  <conditionalFormatting sqref="F223:G223 D222:D223 M222 D227:D233 F229:F230">
    <cfRule type="cellIs" dxfId="82" priority="82" stopIfTrue="1" operator="equal">
      <formula>1800</formula>
    </cfRule>
    <cfRule type="cellIs" dxfId="81" priority="83" stopIfTrue="1" operator="equal">
      <formula>200</formula>
    </cfRule>
  </conditionalFormatting>
  <conditionalFormatting sqref="F223:G223 M222 K218 D218:H219 H208:H209 K220 H222:H226 F222 K226 D227:D233 I208:J212 M208 D197:D198 B197 K222:K223 F224:F233 M210:M216 H213:K216 C202:C221 C222:D225 C226:C232">
    <cfRule type="containsText" dxfId="80" priority="81" stopIfTrue="1" operator="containsText" text="dsoy jktdh; fo|ky;ksa esa iz;ksx gsrq fu%'kqYd">
      <formula>NOT(ISERROR(SEARCH("dsoy jktdh; fo|ky;ksa esa iz;ksx gsrq fu%'kqYd",B197)))</formula>
    </cfRule>
  </conditionalFormatting>
  <conditionalFormatting sqref="F223:G226">
    <cfRule type="cellIs" dxfId="79" priority="79" operator="equal">
      <formula>"0/0"</formula>
    </cfRule>
    <cfRule type="cellIs" dxfId="78" priority="80" operator="equal">
      <formula>"0/100"</formula>
    </cfRule>
  </conditionalFormatting>
  <conditionalFormatting sqref="F223:H226">
    <cfRule type="cellIs" dxfId="77" priority="78" operator="equal">
      <formula>"0/50"</formula>
    </cfRule>
  </conditionalFormatting>
  <conditionalFormatting sqref="B197:B198">
    <cfRule type="cellIs" dxfId="76" priority="77" operator="equal">
      <formula>0</formula>
    </cfRule>
  </conditionalFormatting>
  <conditionalFormatting sqref="F262:G262 M261 K257 D257:H258 H247:H248 K259 H261:H265 F261 K265 D266:D272 I247:J251 M247 D236:D237 B236 K261:K262 F263:F272 M249:M255 H252:K255 C241:C260 C261:D264 C265:C271">
    <cfRule type="containsText" dxfId="75" priority="75" stopIfTrue="1" operator="containsText" text="f'k{kk foHkkx jktLFkku">
      <formula>NOT(ISERROR(SEARCH("f'k{kk foHkkx jktLFkku",B236)))</formula>
    </cfRule>
    <cfRule type="containsText" dxfId="74" priority="76" stopIfTrue="1" operator="containsText" text="iw.kkZad">
      <formula>NOT(ISERROR(SEARCH("iw.kkZad",B236)))</formula>
    </cfRule>
  </conditionalFormatting>
  <conditionalFormatting sqref="F262:G262 D261:D262 M261 D266:D272 F268:F269">
    <cfRule type="cellIs" dxfId="73" priority="73" stopIfTrue="1" operator="equal">
      <formula>1800</formula>
    </cfRule>
    <cfRule type="cellIs" dxfId="72" priority="74" stopIfTrue="1" operator="equal">
      <formula>200</formula>
    </cfRule>
  </conditionalFormatting>
  <conditionalFormatting sqref="F262:G262 M261 K257 D257:H258 H247:H248 K259 H261:H265 F261 K265 D266:D272 I247:J251 M247 D236:D237 B236 K261:K262 F263:F272 M249:M255 H252:K255 C241:C260 C261:D264 C265:C271">
    <cfRule type="containsText" dxfId="71" priority="72" stopIfTrue="1" operator="containsText" text="dsoy jktdh; fo|ky;ksa esa iz;ksx gsrq fu%'kqYd">
      <formula>NOT(ISERROR(SEARCH("dsoy jktdh; fo|ky;ksa esa iz;ksx gsrq fu%'kqYd",B236)))</formula>
    </cfRule>
  </conditionalFormatting>
  <conditionalFormatting sqref="F262:G265">
    <cfRule type="cellIs" dxfId="70" priority="70" operator="equal">
      <formula>"0/0"</formula>
    </cfRule>
    <cfRule type="cellIs" dxfId="69" priority="71" operator="equal">
      <formula>"0/100"</formula>
    </cfRule>
  </conditionalFormatting>
  <conditionalFormatting sqref="F262:H265">
    <cfRule type="cellIs" dxfId="68" priority="69" operator="equal">
      <formula>"0/50"</formula>
    </cfRule>
  </conditionalFormatting>
  <conditionalFormatting sqref="B236:B237">
    <cfRule type="cellIs" dxfId="67" priority="68" operator="equal">
      <formula>0</formula>
    </cfRule>
  </conditionalFormatting>
  <conditionalFormatting sqref="D235:I237 B238:B272 C261:H272 K241:L246 D257:H258 I272:M272 I268 K265 I257:I263 J235:M238 C240:C260 J257:M262 I240:I252 H241:H252 J241:J252 D241:G246 B235:C236 C238 M241:M255 H253:J255 K252:K255 A235:A272">
    <cfRule type="cellIs" dxfId="66" priority="67" operator="equal">
      <formula>0</formula>
    </cfRule>
  </conditionalFormatting>
  <conditionalFormatting sqref="F262:G262 M261 K257 D257:H258 H247:H248 K259 H261:H265 F261 K265 D266:D272 I247:J251 M247 D236:D237 B236 K261:K262 F263:F272 M249:M255 H252:K255 C241:C260 C261:D264 C265:C271">
    <cfRule type="containsText" dxfId="65" priority="65" stopIfTrue="1" operator="containsText" text="f'k{kk foHkkx jktLFkku">
      <formula>NOT(ISERROR(SEARCH("f'k{kk foHkkx jktLFkku",B236)))</formula>
    </cfRule>
    <cfRule type="containsText" dxfId="64" priority="66" stopIfTrue="1" operator="containsText" text="iw.kkZad">
      <formula>NOT(ISERROR(SEARCH("iw.kkZad",B236)))</formula>
    </cfRule>
  </conditionalFormatting>
  <conditionalFormatting sqref="F262:G262 D261:D262 M261 D266:D272 F268:F269">
    <cfRule type="cellIs" dxfId="63" priority="63" stopIfTrue="1" operator="equal">
      <formula>1800</formula>
    </cfRule>
    <cfRule type="cellIs" dxfId="62" priority="64" stopIfTrue="1" operator="equal">
      <formula>200</formula>
    </cfRule>
  </conditionalFormatting>
  <conditionalFormatting sqref="F262:G262 M261 K257 D257:H258 H247:H248 K259 H261:H265 F261 K265 D266:D272 I247:J251 M247 D236:D237 B236 K261:K262 F263:F272 M249:M255 H252:K255 C241:C260 C261:D264 C265:C271">
    <cfRule type="containsText" dxfId="61" priority="62" stopIfTrue="1" operator="containsText" text="dsoy jktdh; fo|ky;ksa esa iz;ksx gsrq fu%'kqYd">
      <formula>NOT(ISERROR(SEARCH("dsoy jktdh; fo|ky;ksa esa iz;ksx gsrq fu%'kqYd",B236)))</formula>
    </cfRule>
  </conditionalFormatting>
  <conditionalFormatting sqref="F262:G265">
    <cfRule type="cellIs" dxfId="60" priority="60" operator="equal">
      <formula>"0/0"</formula>
    </cfRule>
    <cfRule type="cellIs" dxfId="59" priority="61" operator="equal">
      <formula>"0/100"</formula>
    </cfRule>
  </conditionalFormatting>
  <conditionalFormatting sqref="F262:H265">
    <cfRule type="cellIs" dxfId="58" priority="59" operator="equal">
      <formula>"0/50"</formula>
    </cfRule>
  </conditionalFormatting>
  <conditionalFormatting sqref="B236:B237">
    <cfRule type="cellIs" dxfId="57" priority="58" operator="equal">
      <formula>0</formula>
    </cfRule>
  </conditionalFormatting>
  <conditionalFormatting sqref="F301:G301 M300 K296 D296:H297 H286:H287 K298 H300:H304 F300 K304 D305:D311 I286:J290 M286 D275:D276 B275 K300:K301 F302:F311 M288:M294 H291:K294 C280:C299 C300:D303 C304:C310">
    <cfRule type="containsText" dxfId="56" priority="56" stopIfTrue="1" operator="containsText" text="f'k{kk foHkkx jktLFkku">
      <formula>NOT(ISERROR(SEARCH("f'k{kk foHkkx jktLFkku",B275)))</formula>
    </cfRule>
    <cfRule type="containsText" dxfId="55" priority="57" stopIfTrue="1" operator="containsText" text="iw.kkZad">
      <formula>NOT(ISERROR(SEARCH("iw.kkZad",B275)))</formula>
    </cfRule>
  </conditionalFormatting>
  <conditionalFormatting sqref="F301:G301 D300:D301 M300 D305:D311 F307:F308">
    <cfRule type="cellIs" dxfId="54" priority="54" stopIfTrue="1" operator="equal">
      <formula>1800</formula>
    </cfRule>
    <cfRule type="cellIs" dxfId="53" priority="55" stopIfTrue="1" operator="equal">
      <formula>200</formula>
    </cfRule>
  </conditionalFormatting>
  <conditionalFormatting sqref="F301:G301 M300 K296 D296:H297 H286:H287 K298 H300:H304 F300 K304 D305:D311 I286:J290 M286 D275:D276 B275 K300:K301 F302:F311 M288:M294 H291:K294 C280:C299 C300:D303 C304:C310">
    <cfRule type="containsText" dxfId="52" priority="53" stopIfTrue="1" operator="containsText" text="dsoy jktdh; fo|ky;ksa esa iz;ksx gsrq fu%'kqYd">
      <formula>NOT(ISERROR(SEARCH("dsoy jktdh; fo|ky;ksa esa iz;ksx gsrq fu%'kqYd",B275)))</formula>
    </cfRule>
  </conditionalFormatting>
  <conditionalFormatting sqref="F301:G304">
    <cfRule type="cellIs" dxfId="51" priority="51" operator="equal">
      <formula>"0/0"</formula>
    </cfRule>
    <cfRule type="cellIs" dxfId="50" priority="52" operator="equal">
      <formula>"0/100"</formula>
    </cfRule>
  </conditionalFormatting>
  <conditionalFormatting sqref="F301:H304">
    <cfRule type="cellIs" dxfId="49" priority="50" operator="equal">
      <formula>"0/50"</formula>
    </cfRule>
  </conditionalFormatting>
  <conditionalFormatting sqref="B275:B276">
    <cfRule type="cellIs" dxfId="48" priority="49" operator="equal">
      <formula>0</formula>
    </cfRule>
  </conditionalFormatting>
  <conditionalFormatting sqref="D274:I276 B277:B311 C300:H311 K280:L285 D296:H297 I311:M311 I307 K304 I296:I302 J274:M277 C279:C299 J296:M301 I279:I291 H280:H291 J280:J291 D280:G285 B274:C275 C277 M280:M294 H292:J294 K291:K294 A274:A311">
    <cfRule type="cellIs" dxfId="47" priority="48" operator="equal">
      <formula>0</formula>
    </cfRule>
  </conditionalFormatting>
  <conditionalFormatting sqref="F301:G301 M300 K296 D296:H297 H286:H287 K298 H300:H304 F300 K304 D305:D311 I286:J290 M286 D275:D276 B275 K300:K301 F302:F311 M288:M294 H291:K294 C280:C299 C300:D303 C304:C310">
    <cfRule type="containsText" dxfId="46" priority="46" stopIfTrue="1" operator="containsText" text="f'k{kk foHkkx jktLFkku">
      <formula>NOT(ISERROR(SEARCH("f'k{kk foHkkx jktLFkku",B275)))</formula>
    </cfRule>
    <cfRule type="containsText" dxfId="45" priority="47" stopIfTrue="1" operator="containsText" text="iw.kkZad">
      <formula>NOT(ISERROR(SEARCH("iw.kkZad",B275)))</formula>
    </cfRule>
  </conditionalFormatting>
  <conditionalFormatting sqref="F301:G301 D300:D301 M300 D305:D311 F307:F308">
    <cfRule type="cellIs" dxfId="44" priority="44" stopIfTrue="1" operator="equal">
      <formula>1800</formula>
    </cfRule>
    <cfRule type="cellIs" dxfId="43" priority="45" stopIfTrue="1" operator="equal">
      <formula>200</formula>
    </cfRule>
  </conditionalFormatting>
  <conditionalFormatting sqref="F301:G301 M300 K296 D296:H297 H286:H287 K298 H300:H304 F300 K304 D305:D311 I286:J290 M286 D275:D276 B275 K300:K301 F302:F311 M288:M294 H291:K294 C280:C299 C300:D303 C304:C310">
    <cfRule type="containsText" dxfId="42" priority="43" stopIfTrue="1" operator="containsText" text="dsoy jktdh; fo|ky;ksa esa iz;ksx gsrq fu%'kqYd">
      <formula>NOT(ISERROR(SEARCH("dsoy jktdh; fo|ky;ksa esa iz;ksx gsrq fu%'kqYd",B275)))</formula>
    </cfRule>
  </conditionalFormatting>
  <conditionalFormatting sqref="F301:G304">
    <cfRule type="cellIs" dxfId="41" priority="41" operator="equal">
      <formula>"0/0"</formula>
    </cfRule>
    <cfRule type="cellIs" dxfId="40" priority="42" operator="equal">
      <formula>"0/100"</formula>
    </cfRule>
  </conditionalFormatting>
  <conditionalFormatting sqref="F301:H304">
    <cfRule type="cellIs" dxfId="39" priority="40" operator="equal">
      <formula>"0/50"</formula>
    </cfRule>
  </conditionalFormatting>
  <conditionalFormatting sqref="B275:B276">
    <cfRule type="cellIs" dxfId="38" priority="39" operator="equal">
      <formula>0</formula>
    </cfRule>
  </conditionalFormatting>
  <conditionalFormatting sqref="F340:G340 M339 K335 D335:H336 H325:H326 K337 H339:H343 F339 K343 D344:D350 I325:J329 M325 D314:D315 B314 K339:K340 F341:F350 M327:M333 H330:K333 C319:C338 C339:D342 C343:C349">
    <cfRule type="containsText" dxfId="37" priority="37" stopIfTrue="1" operator="containsText" text="f'k{kk foHkkx jktLFkku">
      <formula>NOT(ISERROR(SEARCH("f'k{kk foHkkx jktLFkku",B314)))</formula>
    </cfRule>
    <cfRule type="containsText" dxfId="36" priority="38" stopIfTrue="1" operator="containsText" text="iw.kkZad">
      <formula>NOT(ISERROR(SEARCH("iw.kkZad",B314)))</formula>
    </cfRule>
  </conditionalFormatting>
  <conditionalFormatting sqref="F340:G340 D339:D340 M339 D344:D350 F346:F347">
    <cfRule type="cellIs" dxfId="35" priority="35" stopIfTrue="1" operator="equal">
      <formula>1800</formula>
    </cfRule>
    <cfRule type="cellIs" dxfId="34" priority="36" stopIfTrue="1" operator="equal">
      <formula>200</formula>
    </cfRule>
  </conditionalFormatting>
  <conditionalFormatting sqref="F340:G340 M339 K335 D335:H336 H325:H326 K337 H339:H343 F339 K343 D344:D350 I325:J329 M325 D314:D315 B314 K339:K340 F341:F350 M327:M333 H330:K333 C319:C338 C339:D342 C343:C349">
    <cfRule type="containsText" dxfId="33" priority="34" stopIfTrue="1" operator="containsText" text="dsoy jktdh; fo|ky;ksa esa iz;ksx gsrq fu%'kqYd">
      <formula>NOT(ISERROR(SEARCH("dsoy jktdh; fo|ky;ksa esa iz;ksx gsrq fu%'kqYd",B314)))</formula>
    </cfRule>
  </conditionalFormatting>
  <conditionalFormatting sqref="F340:G343">
    <cfRule type="cellIs" dxfId="32" priority="32" operator="equal">
      <formula>"0/0"</formula>
    </cfRule>
    <cfRule type="cellIs" dxfId="31" priority="33" operator="equal">
      <formula>"0/100"</formula>
    </cfRule>
  </conditionalFormatting>
  <conditionalFormatting sqref="F340:H343">
    <cfRule type="cellIs" dxfId="30" priority="31" operator="equal">
      <formula>"0/50"</formula>
    </cfRule>
  </conditionalFormatting>
  <conditionalFormatting sqref="B314:B315">
    <cfRule type="cellIs" dxfId="29" priority="30" operator="equal">
      <formula>0</formula>
    </cfRule>
  </conditionalFormatting>
  <conditionalFormatting sqref="D313:I315 B316:B350 C339:H350 K319:L324 D335:H336 I350:M350 I346 K343 I335:I341 J313:M316 C318:C338 J335:M340 I318:I330 H319:H330 J319:J330 D319:G324 B313:C314 C316 M319:M333 H331:J333 K330:K333 A313:A350">
    <cfRule type="cellIs" dxfId="28" priority="29" operator="equal">
      <formula>0</formula>
    </cfRule>
  </conditionalFormatting>
  <conditionalFormatting sqref="F340:G340 M339 K335 D335:H336 H325:H326 K337 H339:H343 F339 K343 D344:D350 I325:J329 M325 D314:D315 B314 K339:K340 F341:F350 M327:M333 H330:K333 C319:C338 C339:D342 C343:C349">
    <cfRule type="containsText" dxfId="27" priority="27" stopIfTrue="1" operator="containsText" text="f'k{kk foHkkx jktLFkku">
      <formula>NOT(ISERROR(SEARCH("f'k{kk foHkkx jktLFkku",B314)))</formula>
    </cfRule>
    <cfRule type="containsText" dxfId="26" priority="28" stopIfTrue="1" operator="containsText" text="iw.kkZad">
      <formula>NOT(ISERROR(SEARCH("iw.kkZad",B314)))</formula>
    </cfRule>
  </conditionalFormatting>
  <conditionalFormatting sqref="F340:G340 D339:D340 M339 D344:D350 F346:F347">
    <cfRule type="cellIs" dxfId="25" priority="25" stopIfTrue="1" operator="equal">
      <formula>1800</formula>
    </cfRule>
    <cfRule type="cellIs" dxfId="24" priority="26" stopIfTrue="1" operator="equal">
      <formula>200</formula>
    </cfRule>
  </conditionalFormatting>
  <conditionalFormatting sqref="F340:G340 M339 K335 D335:H336 H325:H326 K337 H339:H343 F339 K343 D344:D350 I325:J329 M325 D314:D315 B314 K339:K340 F341:F350 M327:M333 H330:K333 C319:C338 C339:D342 C343:C349">
    <cfRule type="containsText" dxfId="23" priority="24" stopIfTrue="1" operator="containsText" text="dsoy jktdh; fo|ky;ksa esa iz;ksx gsrq fu%'kqYd">
      <formula>NOT(ISERROR(SEARCH("dsoy jktdh; fo|ky;ksa esa iz;ksx gsrq fu%'kqYd",B314)))</formula>
    </cfRule>
  </conditionalFormatting>
  <conditionalFormatting sqref="F340:G343">
    <cfRule type="cellIs" dxfId="22" priority="22" operator="equal">
      <formula>"0/0"</formula>
    </cfRule>
    <cfRule type="cellIs" dxfId="21" priority="23" operator="equal">
      <formula>"0/100"</formula>
    </cfRule>
  </conditionalFormatting>
  <conditionalFormatting sqref="F340:H343">
    <cfRule type="cellIs" dxfId="20" priority="21" operator="equal">
      <formula>"0/50"</formula>
    </cfRule>
  </conditionalFormatting>
  <conditionalFormatting sqref="B314:B315">
    <cfRule type="cellIs" dxfId="19" priority="20" operator="equal">
      <formula>0</formula>
    </cfRule>
  </conditionalFormatting>
  <conditionalFormatting sqref="F379:G379 M378 K374 D374:H375 H364:H365 K376 H378:H382 F378 K382 D383:D389 I364:J368 M364 D353:D354 B353 K378:K379 F380:F389 M366:M372 H369:K372 C358:C377 C378:D381 C382:C388">
    <cfRule type="containsText" dxfId="18" priority="18" stopIfTrue="1" operator="containsText" text="f'k{kk foHkkx jktLFkku">
      <formula>NOT(ISERROR(SEARCH("f'k{kk foHkkx jktLFkku",B353)))</formula>
    </cfRule>
    <cfRule type="containsText" dxfId="17" priority="19" stopIfTrue="1" operator="containsText" text="iw.kkZad">
      <formula>NOT(ISERROR(SEARCH("iw.kkZad",B353)))</formula>
    </cfRule>
  </conditionalFormatting>
  <conditionalFormatting sqref="F379:G379 D378:D379 M378 D383:D389 F385:F386">
    <cfRule type="cellIs" dxfId="16" priority="16" stopIfTrue="1" operator="equal">
      <formula>1800</formula>
    </cfRule>
    <cfRule type="cellIs" dxfId="15" priority="17" stopIfTrue="1" operator="equal">
      <formula>200</formula>
    </cfRule>
  </conditionalFormatting>
  <conditionalFormatting sqref="F379:G379 M378 K374 D374:H375 H364:H365 K376 H378:H382 F378 K382 D383:D389 I364:J368 M364 D353:D354 B353 K378:K379 F380:F389 M366:M372 H369:K372 C358:C377 C378:D381 C382:C388">
    <cfRule type="containsText" dxfId="14" priority="15" stopIfTrue="1" operator="containsText" text="dsoy jktdh; fo|ky;ksa esa iz;ksx gsrq fu%'kqYd">
      <formula>NOT(ISERROR(SEARCH("dsoy jktdh; fo|ky;ksa esa iz;ksx gsrq fu%'kqYd",B353)))</formula>
    </cfRule>
  </conditionalFormatting>
  <conditionalFormatting sqref="F379:G382">
    <cfRule type="cellIs" dxfId="13" priority="13" operator="equal">
      <formula>"0/0"</formula>
    </cfRule>
    <cfRule type="cellIs" dxfId="12" priority="14" operator="equal">
      <formula>"0/100"</formula>
    </cfRule>
  </conditionalFormatting>
  <conditionalFormatting sqref="F379:H382">
    <cfRule type="cellIs" dxfId="11" priority="12" operator="equal">
      <formula>"0/50"</formula>
    </cfRule>
  </conditionalFormatting>
  <conditionalFormatting sqref="B353:B354">
    <cfRule type="cellIs" dxfId="10" priority="11" operator="equal">
      <formula>0</formula>
    </cfRule>
  </conditionalFormatting>
  <conditionalFormatting sqref="D352:I354 B355:B389 C378:H389 K358:L363 D374:H375 I389:M389 I385 K382 I374:I380 J352:M355 C357:C377 J374:M379 I357:I369 H358:H369 J358:J369 D358:G363 B352:C353 C355 M358:M372 H370:J372 K369:K372 A352:A389">
    <cfRule type="cellIs" dxfId="9" priority="10" operator="equal">
      <formula>0</formula>
    </cfRule>
  </conditionalFormatting>
  <conditionalFormatting sqref="F379:G379 M378 K374 D374:H375 H364:H365 K376 H378:H382 F378 K382 D383:D389 I364:J368 M364 D353:D354 B353 K378:K379 F380:F389 M366:M372 H369:K372 C358:C377 C378:D381 C382:C388">
    <cfRule type="containsText" dxfId="8" priority="8" stopIfTrue="1" operator="containsText" text="f'k{kk foHkkx jktLFkku">
      <formula>NOT(ISERROR(SEARCH("f'k{kk foHkkx jktLFkku",B353)))</formula>
    </cfRule>
    <cfRule type="containsText" dxfId="7" priority="9" stopIfTrue="1" operator="containsText" text="iw.kkZad">
      <formula>NOT(ISERROR(SEARCH("iw.kkZad",B353)))</formula>
    </cfRule>
  </conditionalFormatting>
  <conditionalFormatting sqref="F379:G379 D378:D379 M378 D383:D389 F385:F386">
    <cfRule type="cellIs" dxfId="6" priority="6" stopIfTrue="1" operator="equal">
      <formula>1800</formula>
    </cfRule>
    <cfRule type="cellIs" dxfId="5" priority="7" stopIfTrue="1" operator="equal">
      <formula>200</formula>
    </cfRule>
  </conditionalFormatting>
  <conditionalFormatting sqref="F379:G379 M378 K374 D374:H375 H364:H365 K376 H378:H382 F378 K382 D383:D389 I364:J368 M364 D353:D354 B353 K378:K379 F380:F389 M366:M372 H369:K372 C358:C377 C378:D381 C382:C388">
    <cfRule type="containsText" dxfId="4" priority="5" stopIfTrue="1" operator="containsText" text="dsoy jktdh; fo|ky;ksa esa iz;ksx gsrq fu%'kqYd">
      <formula>NOT(ISERROR(SEARCH("dsoy jktdh; fo|ky;ksa esa iz;ksx gsrq fu%'kqYd",B353)))</formula>
    </cfRule>
  </conditionalFormatting>
  <conditionalFormatting sqref="F379:G382">
    <cfRule type="cellIs" dxfId="3" priority="3" operator="equal">
      <formula>"0/0"</formula>
    </cfRule>
    <cfRule type="cellIs" dxfId="2" priority="4" operator="equal">
      <formula>"0/100"</formula>
    </cfRule>
  </conditionalFormatting>
  <conditionalFormatting sqref="F379:H382">
    <cfRule type="cellIs" dxfId="1" priority="2" operator="equal">
      <formula>"0/50"</formula>
    </cfRule>
  </conditionalFormatting>
  <conditionalFormatting sqref="B353:B354">
    <cfRule type="cellIs" dxfId="0" priority="1" operator="equal">
      <formula>0</formula>
    </cfRule>
  </conditionalFormatting>
  <pageMargins left="0.19" right="0.18" top="0.24" bottom="0.24" header="0.19" footer="0.22"/>
  <pageSetup paperSize="9" scale="56" orientation="landscape" r:id="rId1"/>
  <rowBreaks count="1" manualBreakCount="1">
    <brk id="3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Mark Sheet 1X1</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2026-03-19T07:52:11Z</cp:lastPrinted>
  <dcterms:created xsi:type="dcterms:W3CDTF">2020-04-10T15:51:31Z</dcterms:created>
  <dcterms:modified xsi:type="dcterms:W3CDTF">2026-03-19T08:09:04Z</dcterms:modified>
</cp:coreProperties>
</file>